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120" yWindow="60" windowWidth="17100" windowHeight="8556"/>
  </bookViews>
  <sheets>
    <sheet name="様式第７号" sheetId="31" r:id="rId1"/>
  </sheets>
  <definedNames>
    <definedName name="_xlnm.Print_Area" localSheetId="0">様式第７号!$A$1:$P$37</definedName>
  </definedNames>
  <calcPr calcId="152511"/>
</workbook>
</file>

<file path=xl/calcChain.xml><?xml version="1.0" encoding="utf-8"?>
<calcChain xmlns="http://schemas.openxmlformats.org/spreadsheetml/2006/main">
  <c r="O27" i="31" l="1"/>
  <c r="N27" i="31"/>
  <c r="M27" i="31"/>
  <c r="L27" i="31"/>
  <c r="K27" i="31"/>
  <c r="J27" i="31"/>
  <c r="I27" i="31"/>
  <c r="H27" i="31"/>
  <c r="G27" i="31"/>
  <c r="E27" i="31"/>
  <c r="D27" i="31"/>
  <c r="F27" i="31"/>
  <c r="F28" i="31" l="1"/>
  <c r="G28" i="31"/>
  <c r="H28" i="31"/>
  <c r="I28" i="31"/>
  <c r="J28" i="31"/>
  <c r="N28" i="31"/>
  <c r="O28" i="31"/>
  <c r="D28" i="31"/>
  <c r="M28" i="31"/>
  <c r="E28" i="31"/>
  <c r="K28" i="31"/>
  <c r="I29" i="31"/>
  <c r="L33" i="31"/>
  <c r="L36" i="31" s="1"/>
  <c r="F35" i="31"/>
  <c r="E35" i="31"/>
  <c r="D35" i="31"/>
  <c r="D33" i="31"/>
  <c r="E33" i="31"/>
  <c r="F33" i="31"/>
  <c r="G33" i="31"/>
  <c r="H33" i="31"/>
  <c r="I33" i="31"/>
  <c r="J33" i="31"/>
  <c r="K33" i="31"/>
  <c r="K36" i="31" s="1"/>
  <c r="M31" i="31"/>
  <c r="P31" i="31" s="1"/>
  <c r="N31" i="31"/>
  <c r="O31" i="31"/>
  <c r="O32" i="31"/>
  <c r="O34" i="31"/>
  <c r="N34" i="31"/>
  <c r="M34" i="31"/>
  <c r="P34" i="31" s="1"/>
  <c r="L35" i="31"/>
  <c r="K35" i="31"/>
  <c r="J35" i="31"/>
  <c r="I35" i="31"/>
  <c r="H35" i="31"/>
  <c r="P35" i="31" s="1"/>
  <c r="G35" i="31"/>
  <c r="P26" i="31"/>
  <c r="P24" i="31"/>
  <c r="M29" i="31"/>
  <c r="L29" i="31"/>
  <c r="N32" i="31"/>
  <c r="M32" i="31"/>
  <c r="I32" i="31"/>
  <c r="H32" i="31"/>
  <c r="G32" i="31"/>
  <c r="F32" i="31"/>
  <c r="E32" i="31"/>
  <c r="E36" i="31" s="1"/>
  <c r="D32" i="31"/>
  <c r="I31" i="31"/>
  <c r="I36" i="31" s="1"/>
  <c r="H31" i="31"/>
  <c r="G31" i="31"/>
  <c r="G36" i="31" s="1"/>
  <c r="F31" i="31"/>
  <c r="E31" i="31"/>
  <c r="D31" i="31"/>
  <c r="O29" i="31"/>
  <c r="N29" i="31"/>
  <c r="K29" i="31"/>
  <c r="J29" i="31"/>
  <c r="H29" i="31"/>
  <c r="G29" i="31"/>
  <c r="F29" i="31"/>
  <c r="E29" i="31"/>
  <c r="D29" i="31"/>
  <c r="P25" i="31"/>
  <c r="P23" i="31"/>
  <c r="P22" i="31"/>
  <c r="L28" i="31"/>
  <c r="L30" i="31" s="1"/>
  <c r="O36" i="31"/>
  <c r="P27" i="31"/>
  <c r="J36" i="31"/>
  <c r="L37" i="31" l="1"/>
  <c r="D36" i="31"/>
  <c r="H36" i="31"/>
  <c r="F36" i="31"/>
  <c r="P33" i="31"/>
  <c r="P29" i="31"/>
  <c r="P32" i="31"/>
  <c r="N36" i="31"/>
  <c r="M36" i="31"/>
  <c r="P36" i="31" s="1"/>
  <c r="K30" i="31"/>
  <c r="K37" i="31" s="1"/>
  <c r="E30" i="31"/>
  <c r="E37" i="31" s="1"/>
  <c r="M30" i="31"/>
  <c r="M37" i="31" s="1"/>
  <c r="D30" i="31"/>
  <c r="D37" i="31" s="1"/>
  <c r="O30" i="31"/>
  <c r="O37" i="31" s="1"/>
  <c r="N30" i="31"/>
  <c r="J30" i="31"/>
  <c r="J37" i="31" s="1"/>
  <c r="I30" i="31"/>
  <c r="I37" i="31" s="1"/>
  <c r="H30" i="31"/>
  <c r="H37" i="31" s="1"/>
  <c r="G30" i="31"/>
  <c r="G37" i="31" s="1"/>
  <c r="P28" i="31"/>
  <c r="F30" i="31"/>
  <c r="N37" i="31" l="1"/>
  <c r="P30" i="31"/>
  <c r="F37" i="31"/>
  <c r="P37" i="31" s="1"/>
  <c r="B4" i="31" s="1"/>
</calcChain>
</file>

<file path=xl/sharedStrings.xml><?xml version="1.0" encoding="utf-8"?>
<sst xmlns="http://schemas.openxmlformats.org/spreadsheetml/2006/main" count="64" uniqueCount="42">
  <si>
    <t>計</t>
    <rPh sb="0" eb="1">
      <t>ケイ</t>
    </rPh>
    <phoneticPr fontId="2"/>
  </si>
  <si>
    <t>基本料金単価１</t>
  </si>
  <si>
    <t>基本料金単価２</t>
  </si>
  <si>
    <t>夏季昼間単価</t>
  </si>
  <si>
    <t>その他季昼間単価</t>
  </si>
  <si>
    <t>電力量
料金</t>
    <rPh sb="0" eb="2">
      <t>デンリョク</t>
    </rPh>
    <rPh sb="2" eb="3">
      <t>リョウ</t>
    </rPh>
    <rPh sb="4" eb="6">
      <t>リョウキン</t>
    </rPh>
    <phoneticPr fontId="2"/>
  </si>
  <si>
    <t>基本
料金</t>
    <rPh sb="0" eb="2">
      <t>キホン</t>
    </rPh>
    <rPh sb="3" eb="5">
      <t>リョウキン</t>
    </rPh>
    <phoneticPr fontId="2"/>
  </si>
  <si>
    <t>本線</t>
    <rPh sb="0" eb="2">
      <t>ホンセン</t>
    </rPh>
    <phoneticPr fontId="2"/>
  </si>
  <si>
    <t>予備線</t>
    <rPh sb="0" eb="2">
      <t>ヨビ</t>
    </rPh>
    <rPh sb="2" eb="3">
      <t>セン</t>
    </rPh>
    <phoneticPr fontId="2"/>
  </si>
  <si>
    <t>夏季昼間</t>
    <rPh sb="0" eb="2">
      <t>カキ</t>
    </rPh>
    <rPh sb="2" eb="4">
      <t>ヒルマ</t>
    </rPh>
    <phoneticPr fontId="2"/>
  </si>
  <si>
    <t>その他季昼間</t>
    <rPh sb="2" eb="3">
      <t>タ</t>
    </rPh>
    <rPh sb="3" eb="4">
      <t>キ</t>
    </rPh>
    <rPh sb="4" eb="6">
      <t>ヒルマ</t>
    </rPh>
    <phoneticPr fontId="2"/>
  </si>
  <si>
    <t>予備線基本料金単価</t>
    <phoneticPr fontId="2"/>
  </si>
  <si>
    <t>単価名称</t>
    <rPh sb="0" eb="2">
      <t>タンカ</t>
    </rPh>
    <rPh sb="2" eb="4">
      <t>メイショウ</t>
    </rPh>
    <phoneticPr fontId="2"/>
  </si>
  <si>
    <t>予備線</t>
    <phoneticPr fontId="2"/>
  </si>
  <si>
    <t>-</t>
    <phoneticPr fontId="2"/>
  </si>
  <si>
    <t>受電月</t>
    <rPh sb="0" eb="2">
      <t>ジュデン</t>
    </rPh>
    <rPh sb="2" eb="3">
      <t>ツキ</t>
    </rPh>
    <phoneticPr fontId="2"/>
  </si>
  <si>
    <t>契約電力
[kW]</t>
    <rPh sb="0" eb="2">
      <t>ケイヤク</t>
    </rPh>
    <rPh sb="2" eb="4">
      <t>デンリョク</t>
    </rPh>
    <phoneticPr fontId="2"/>
  </si>
  <si>
    <t>使用電力量
[kWh]</t>
    <rPh sb="0" eb="2">
      <t>シヨウ</t>
    </rPh>
    <rPh sb="2" eb="4">
      <t>デンリョク</t>
    </rPh>
    <rPh sb="4" eb="5">
      <t>リョウ</t>
    </rPh>
    <phoneticPr fontId="2"/>
  </si>
  <si>
    <t>電気料金
[円]</t>
    <rPh sb="0" eb="2">
      <t>デンキ</t>
    </rPh>
    <rPh sb="2" eb="4">
      <t>リョウキン</t>
    </rPh>
    <rPh sb="6" eb="7">
      <t>エン</t>
    </rPh>
    <phoneticPr fontId="2"/>
  </si>
  <si>
    <t>力率[％]</t>
    <rPh sb="0" eb="1">
      <t>リキ</t>
    </rPh>
    <rPh sb="1" eb="2">
      <t>リツ</t>
    </rPh>
    <phoneticPr fontId="2"/>
  </si>
  <si>
    <t>ピーク単価</t>
    <phoneticPr fontId="2"/>
  </si>
  <si>
    <t>ピーク</t>
    <phoneticPr fontId="2"/>
  </si>
  <si>
    <t>金額
（税込）</t>
    <rPh sb="0" eb="2">
      <t>キンガク</t>
    </rPh>
    <rPh sb="4" eb="5">
      <t>ゼイ</t>
    </rPh>
    <rPh sb="5" eb="6">
      <t>コ</t>
    </rPh>
    <phoneticPr fontId="2"/>
  </si>
  <si>
    <t>基本料金
単価
[円/kW]</t>
    <rPh sb="0" eb="2">
      <t>キホン</t>
    </rPh>
    <rPh sb="2" eb="4">
      <t>リョウキン</t>
    </rPh>
    <rPh sb="5" eb="7">
      <t>タンカ</t>
    </rPh>
    <rPh sb="9" eb="10">
      <t>エン</t>
    </rPh>
    <phoneticPr fontId="2"/>
  </si>
  <si>
    <t>電力量単価
[円/kWh]</t>
    <rPh sb="0" eb="2">
      <t>デンリョク</t>
    </rPh>
    <rPh sb="2" eb="3">
      <t>リョウ</t>
    </rPh>
    <rPh sb="3" eb="5">
      <t>タンカ</t>
    </rPh>
    <rPh sb="7" eb="8">
      <t>エン</t>
    </rPh>
    <phoneticPr fontId="2"/>
  </si>
  <si>
    <t>見 積 書</t>
    <rPh sb="0" eb="1">
      <t>ミ</t>
    </rPh>
    <rPh sb="2" eb="3">
      <t>セキ</t>
    </rPh>
    <rPh sb="4" eb="5">
      <t>ショ</t>
    </rPh>
    <phoneticPr fontId="2"/>
  </si>
  <si>
    <t>件　名</t>
    <rPh sb="0" eb="1">
      <t>ケン</t>
    </rPh>
    <rPh sb="2" eb="3">
      <t>ナ</t>
    </rPh>
    <phoneticPr fontId="2"/>
  </si>
  <si>
    <t>高知市清掃工場電力需給</t>
    <rPh sb="0" eb="3">
      <t>コウチシ</t>
    </rPh>
    <rPh sb="3" eb="7">
      <t>セイソウコウジョウ</t>
    </rPh>
    <rPh sb="7" eb="9">
      <t>デンリョク</t>
    </rPh>
    <rPh sb="9" eb="11">
      <t>ジュキュウ</t>
    </rPh>
    <phoneticPr fontId="2"/>
  </si>
  <si>
    <t>見積者</t>
    <rPh sb="0" eb="2">
      <t>ミツモ</t>
    </rPh>
    <rPh sb="2" eb="3">
      <t>シャ</t>
    </rPh>
    <phoneticPr fontId="2"/>
  </si>
  <si>
    <t>住　所</t>
    <rPh sb="0" eb="1">
      <t>ジュウ</t>
    </rPh>
    <rPh sb="2" eb="3">
      <t>ショ</t>
    </rPh>
    <phoneticPr fontId="2"/>
  </si>
  <si>
    <t>氏　名</t>
    <rPh sb="0" eb="1">
      <t>シ</t>
    </rPh>
    <rPh sb="2" eb="3">
      <t>ナ</t>
    </rPh>
    <phoneticPr fontId="2"/>
  </si>
  <si>
    <t>予定使用電気料金</t>
    <rPh sb="0" eb="2">
      <t>ヨテイ</t>
    </rPh>
    <rPh sb="2" eb="4">
      <t>シヨウ</t>
    </rPh>
    <rPh sb="4" eb="6">
      <t>デンキ</t>
    </rPh>
    <rPh sb="6" eb="8">
      <t>リョウキン</t>
    </rPh>
    <phoneticPr fontId="2"/>
  </si>
  <si>
    <t>夏季夜間</t>
    <rPh sb="0" eb="2">
      <t>カキ</t>
    </rPh>
    <rPh sb="2" eb="4">
      <t>ヤカン</t>
    </rPh>
    <phoneticPr fontId="2"/>
  </si>
  <si>
    <t>その他季夜間</t>
    <rPh sb="2" eb="3">
      <t>タ</t>
    </rPh>
    <rPh sb="3" eb="4">
      <t>キ</t>
    </rPh>
    <rPh sb="4" eb="6">
      <t>ヤカン</t>
    </rPh>
    <phoneticPr fontId="2"/>
  </si>
  <si>
    <t>夏季夜間単価</t>
    <rPh sb="0" eb="2">
      <t>カキ</t>
    </rPh>
    <phoneticPr fontId="2"/>
  </si>
  <si>
    <t>その他季夜間単価</t>
    <rPh sb="4" eb="6">
      <t>ヤカン</t>
    </rPh>
    <rPh sb="6" eb="8">
      <t>タンカ</t>
    </rPh>
    <phoneticPr fontId="2"/>
  </si>
  <si>
    <t>円(税込)</t>
    <rPh sb="0" eb="1">
      <t>エン</t>
    </rPh>
    <rPh sb="2" eb="4">
      <t>ゼイコ</t>
    </rPh>
    <phoneticPr fontId="2"/>
  </si>
  <si>
    <t>（様式第６号）</t>
    <rPh sb="1" eb="3">
      <t>ヨウシキ</t>
    </rPh>
    <rPh sb="3" eb="4">
      <t>ダイ</t>
    </rPh>
    <rPh sb="5" eb="6">
      <t>ゴウ</t>
    </rPh>
    <phoneticPr fontId="2"/>
  </si>
  <si>
    <t>令和８年　　月　　日</t>
    <rPh sb="0" eb="2">
      <t>レイワ</t>
    </rPh>
    <rPh sb="3" eb="4">
      <t>ネン</t>
    </rPh>
    <rPh sb="6" eb="7">
      <t>ガツ</t>
    </rPh>
    <rPh sb="9" eb="10">
      <t>ニチ</t>
    </rPh>
    <phoneticPr fontId="2"/>
  </si>
  <si>
    <t>令和８年</t>
  </si>
  <si>
    <t>令和９年</t>
  </si>
  <si>
    <t>仕様書及び関係書類等熟覧のうえ、高知市契約規則を遵守し、左記の金額で見積りします。</t>
    <rPh sb="0" eb="3">
      <t>シヨウショ</t>
    </rPh>
    <rPh sb="3" eb="4">
      <t>オヨ</t>
    </rPh>
    <rPh sb="5" eb="7">
      <t>カンケイ</t>
    </rPh>
    <rPh sb="7" eb="9">
      <t>ショルイ</t>
    </rPh>
    <rPh sb="9" eb="10">
      <t>トウ</t>
    </rPh>
    <rPh sb="10" eb="12">
      <t>ジュクラン</t>
    </rPh>
    <rPh sb="16" eb="19">
      <t>コウチシ</t>
    </rPh>
    <rPh sb="19" eb="21">
      <t>ケイヤク</t>
    </rPh>
    <rPh sb="21" eb="23">
      <t>キソク</t>
    </rPh>
    <rPh sb="24" eb="26">
      <t>ジュンシュ</t>
    </rPh>
    <rPh sb="28" eb="30">
      <t>サキ</t>
    </rPh>
    <rPh sb="31" eb="33">
      <t>キンガク</t>
    </rPh>
    <rPh sb="34" eb="36">
      <t>ミツモ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</si>
</sst>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.00_);[Red]\(0.00\)"/>
    <numFmt numFmtId="177" formatCode="#,##0_);[Red]\(#,##0\)"/>
    <numFmt numFmtId="178" formatCode="0_);[Red]\(0\)"/>
    <numFmt numFmtId="179" formatCode="#,##0_ "/>
    <numFmt numFmtId="180" formatCode="0.00_ "/>
    <numFmt numFmtId="181" formatCode="[$-411]ggge&quot; 年 &quot;m&quot; 月 &quot;d&quot; 日&quot;"/>
    <numFmt numFmtId="182" formatCode="#&quot;月&quot;"/>
  </numFmts>
  <fonts count="2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明朝"/>
      <family val="1"/>
      <charset val="128"/>
    </font>
    <font>
      <b/>
      <sz val="20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color rgb="FFFF0000"/>
      <name val="ＭＳ Ｐ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5"/>
        <bgColor indexed="64"/>
      </patternFill>
    </fill>
    <fill>
      <patternFill patternType="mediumGray"/>
    </fill>
  </fills>
  <borders count="2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20" fillId="0" borderId="0"/>
    <xf numFmtId="0" fontId="19" fillId="4" borderId="0" applyNumberFormat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0" fillId="0" borderId="0" xfId="0" applyFont="1">
      <alignment vertical="center"/>
    </xf>
    <xf numFmtId="176" fontId="20" fillId="0" borderId="0" xfId="33" applyNumberFormat="1" applyFont="1" applyFill="1" applyBorder="1" applyAlignment="1" applyProtection="1">
      <alignment vertical="center"/>
      <protection locked="0"/>
    </xf>
    <xf numFmtId="40" fontId="20" fillId="0" borderId="10" xfId="33" applyNumberFormat="1" applyFont="1" applyFill="1" applyBorder="1" applyAlignment="1" applyProtection="1">
      <alignment vertical="center"/>
      <protection locked="0"/>
    </xf>
    <xf numFmtId="40" fontId="20" fillId="0" borderId="11" xfId="33" applyNumberFormat="1" applyFont="1" applyFill="1" applyBorder="1" applyAlignment="1" applyProtection="1">
      <alignment vertical="center"/>
      <protection locked="0"/>
    </xf>
    <xf numFmtId="40" fontId="20" fillId="0" borderId="12" xfId="33" applyNumberFormat="1" applyFont="1" applyFill="1" applyBorder="1" applyAlignment="1" applyProtection="1">
      <alignment vertical="center"/>
      <protection locked="0"/>
    </xf>
    <xf numFmtId="40" fontId="20" fillId="0" borderId="13" xfId="33" applyNumberFormat="1" applyFont="1" applyFill="1" applyBorder="1" applyAlignment="1" applyProtection="1">
      <alignment vertical="center"/>
      <protection locked="0"/>
    </xf>
    <xf numFmtId="178" fontId="20" fillId="0" borderId="14" xfId="42" applyNumberFormat="1" applyFont="1" applyFill="1" applyBorder="1" applyAlignment="1" applyProtection="1">
      <alignment horizontal="center" vertical="center"/>
    </xf>
    <xf numFmtId="182" fontId="20" fillId="0" borderId="14" xfId="0" applyNumberFormat="1" applyFont="1" applyFill="1" applyBorder="1" applyAlignment="1" applyProtection="1">
      <alignment horizontal="center" vertical="center"/>
    </xf>
    <xf numFmtId="0" fontId="20" fillId="0" borderId="14" xfId="0" applyFont="1" applyBorder="1" applyAlignment="1" applyProtection="1">
      <alignment horizontal="center" vertical="center"/>
    </xf>
    <xf numFmtId="0" fontId="20" fillId="0" borderId="14" xfId="0" applyFont="1" applyFill="1" applyBorder="1" applyAlignment="1" applyProtection="1">
      <alignment horizontal="center" vertical="center"/>
    </xf>
    <xf numFmtId="176" fontId="20" fillId="0" borderId="0" xfId="33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Protection="1">
      <alignment vertical="center"/>
      <protection locked="0"/>
    </xf>
    <xf numFmtId="0" fontId="20" fillId="0" borderId="0" xfId="0" applyFont="1" applyBorder="1" applyAlignment="1" applyProtection="1">
      <alignment vertical="center"/>
      <protection locked="0"/>
    </xf>
    <xf numFmtId="0" fontId="20" fillId="0" borderId="0" xfId="0" applyFont="1" applyBorder="1" applyAlignment="1" applyProtection="1">
      <alignment horizontal="center" vertical="center"/>
      <protection locked="0"/>
    </xf>
    <xf numFmtId="0" fontId="20" fillId="0" borderId="0" xfId="0" applyFont="1" applyBorder="1" applyAlignment="1" applyProtection="1">
      <alignment vertical="center" wrapText="1"/>
      <protection locked="0"/>
    </xf>
    <xf numFmtId="177" fontId="20" fillId="0" borderId="0" xfId="0" applyNumberFormat="1" applyFont="1" applyFill="1" applyBorder="1" applyAlignment="1" applyProtection="1">
      <alignment horizontal="right" vertical="center"/>
      <protection locked="0"/>
    </xf>
    <xf numFmtId="177" fontId="20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Protection="1">
      <alignment vertical="center"/>
      <protection locked="0"/>
    </xf>
    <xf numFmtId="176" fontId="20" fillId="0" borderId="0" xfId="0" applyNumberFormat="1" applyFont="1" applyBorder="1" applyProtection="1">
      <alignment vertical="center"/>
      <protection locked="0"/>
    </xf>
    <xf numFmtId="0" fontId="20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horizontal="center" vertical="center"/>
    </xf>
    <xf numFmtId="181" fontId="20" fillId="0" borderId="0" xfId="44" applyNumberFormat="1" applyFont="1" applyFill="1" applyBorder="1" applyAlignment="1" applyProtection="1">
      <alignment horizontal="right" vertical="center"/>
    </xf>
    <xf numFmtId="0" fontId="20" fillId="0" borderId="0" xfId="0" applyFont="1" applyAlignment="1" applyProtection="1">
      <alignment horizontal="center" vertical="center"/>
    </xf>
    <xf numFmtId="0" fontId="23" fillId="0" borderId="15" xfId="0" applyFont="1" applyBorder="1" applyAlignment="1" applyProtection="1">
      <alignment horizontal="left" vertical="center"/>
    </xf>
    <xf numFmtId="0" fontId="24" fillId="0" borderId="14" xfId="0" applyFont="1" applyBorder="1" applyAlignment="1" applyProtection="1">
      <alignment horizontal="center" vertical="center" shrinkToFit="1"/>
    </xf>
    <xf numFmtId="0" fontId="20" fillId="0" borderId="14" xfId="0" applyFont="1" applyBorder="1" applyAlignment="1" applyProtection="1">
      <alignment vertical="center"/>
    </xf>
    <xf numFmtId="0" fontId="20" fillId="0" borderId="0" xfId="0" applyFont="1" applyBorder="1" applyAlignment="1" applyProtection="1">
      <alignment vertical="center"/>
    </xf>
    <xf numFmtId="0" fontId="20" fillId="0" borderId="0" xfId="0" applyFont="1" applyBorder="1" applyAlignment="1" applyProtection="1">
      <alignment horizontal="left" vertical="center"/>
    </xf>
    <xf numFmtId="0" fontId="20" fillId="0" borderId="0" xfId="0" applyFont="1" applyProtection="1">
      <alignment vertical="center"/>
    </xf>
    <xf numFmtId="0" fontId="20" fillId="0" borderId="0" xfId="0" applyFont="1" applyFill="1" applyBorder="1" applyAlignment="1" applyProtection="1">
      <alignment vertical="center" wrapText="1"/>
    </xf>
    <xf numFmtId="0" fontId="22" fillId="0" borderId="0" xfId="0" applyFont="1" applyAlignment="1" applyProtection="1">
      <alignment vertical="center"/>
    </xf>
    <xf numFmtId="0" fontId="0" fillId="0" borderId="0" xfId="0" applyFont="1" applyProtection="1">
      <alignment vertical="center"/>
    </xf>
    <xf numFmtId="179" fontId="20" fillId="0" borderId="0" xfId="0" applyNumberFormat="1" applyFont="1" applyFill="1" applyBorder="1" applyAlignment="1" applyProtection="1">
      <alignment horizontal="right" vertical="center"/>
    </xf>
    <xf numFmtId="0" fontId="20" fillId="0" borderId="0" xfId="0" applyFont="1" applyBorder="1" applyProtection="1">
      <alignment vertical="center"/>
    </xf>
    <xf numFmtId="176" fontId="20" fillId="0" borderId="0" xfId="33" applyNumberFormat="1" applyFont="1" applyFill="1" applyBorder="1" applyAlignment="1" applyProtection="1">
      <alignment horizontal="center" vertical="center"/>
    </xf>
    <xf numFmtId="0" fontId="20" fillId="0" borderId="0" xfId="0" applyFont="1" applyBorder="1" applyAlignment="1" applyProtection="1">
      <alignment horizontal="center" vertical="center"/>
    </xf>
    <xf numFmtId="176" fontId="20" fillId="0" borderId="0" xfId="33" applyNumberFormat="1" applyFont="1" applyFill="1" applyBorder="1" applyAlignment="1" applyProtection="1">
      <alignment vertical="center"/>
    </xf>
    <xf numFmtId="177" fontId="20" fillId="0" borderId="0" xfId="0" applyNumberFormat="1" applyFont="1" applyFill="1" applyBorder="1" applyAlignment="1" applyProtection="1">
      <alignment horizontal="center" vertical="center"/>
    </xf>
    <xf numFmtId="176" fontId="20" fillId="0" borderId="0" xfId="0" applyNumberFormat="1" applyFont="1" applyBorder="1" applyProtection="1">
      <alignment vertical="center"/>
    </xf>
    <xf numFmtId="180" fontId="20" fillId="0" borderId="0" xfId="0" applyNumberFormat="1" applyFont="1" applyBorder="1" applyAlignment="1" applyProtection="1">
      <alignment vertical="center"/>
    </xf>
    <xf numFmtId="0" fontId="20" fillId="0" borderId="0" xfId="0" applyFont="1" applyBorder="1" applyAlignment="1" applyProtection="1">
      <alignment horizontal="center" vertical="center" wrapText="1"/>
    </xf>
    <xf numFmtId="0" fontId="20" fillId="0" borderId="16" xfId="0" applyFont="1" applyBorder="1" applyAlignment="1" applyProtection="1">
      <alignment horizontal="right" vertical="center"/>
    </xf>
    <xf numFmtId="0" fontId="20" fillId="0" borderId="16" xfId="0" applyFont="1" applyBorder="1" applyProtection="1">
      <alignment vertical="center"/>
    </xf>
    <xf numFmtId="38" fontId="25" fillId="0" borderId="14" xfId="33" applyFont="1" applyFill="1" applyBorder="1" applyAlignment="1" applyProtection="1">
      <alignment horizontal="right" vertical="center" shrinkToFit="1"/>
    </xf>
    <xf numFmtId="38" fontId="25" fillId="0" borderId="14" xfId="33" applyFont="1" applyBorder="1" applyAlignment="1" applyProtection="1">
      <alignment horizontal="right" vertical="center" shrinkToFit="1"/>
    </xf>
    <xf numFmtId="38" fontId="25" fillId="24" borderId="14" xfId="33" applyFont="1" applyFill="1" applyBorder="1" applyAlignment="1" applyProtection="1">
      <alignment horizontal="right" vertical="center" shrinkToFit="1"/>
    </xf>
    <xf numFmtId="38" fontId="25" fillId="25" borderId="14" xfId="33" applyFont="1" applyFill="1" applyBorder="1" applyAlignment="1" applyProtection="1">
      <alignment horizontal="right" vertical="center" shrinkToFit="1"/>
    </xf>
    <xf numFmtId="38" fontId="25" fillId="24" borderId="14" xfId="33" applyFont="1" applyFill="1" applyBorder="1" applyAlignment="1" applyProtection="1">
      <alignment vertical="center" shrinkToFit="1"/>
    </xf>
    <xf numFmtId="40" fontId="25" fillId="24" borderId="14" xfId="33" applyNumberFormat="1" applyFont="1" applyFill="1" applyBorder="1" applyAlignment="1" applyProtection="1">
      <alignment horizontal="right" vertical="center" shrinkToFit="1"/>
    </xf>
    <xf numFmtId="40" fontId="25" fillId="24" borderId="14" xfId="33" applyNumberFormat="1" applyFont="1" applyFill="1" applyBorder="1" applyAlignment="1" applyProtection="1">
      <alignment vertical="center" shrinkToFit="1"/>
    </xf>
    <xf numFmtId="40" fontId="25" fillId="25" borderId="14" xfId="33" applyNumberFormat="1" applyFont="1" applyFill="1" applyBorder="1" applyAlignment="1" applyProtection="1">
      <alignment vertical="center" shrinkToFit="1"/>
    </xf>
    <xf numFmtId="40" fontId="25" fillId="0" borderId="14" xfId="33" applyNumberFormat="1" applyFont="1" applyFill="1" applyBorder="1" applyAlignment="1" applyProtection="1">
      <alignment horizontal="right" vertical="center" shrinkToFit="1"/>
    </xf>
    <xf numFmtId="0" fontId="20" fillId="0" borderId="0" xfId="0" applyFont="1" applyBorder="1" applyAlignment="1" applyProtection="1">
      <alignment horizontal="left" vertical="center"/>
      <protection locked="0"/>
    </xf>
    <xf numFmtId="177" fontId="20" fillId="0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ont="1" applyBorder="1">
      <alignment vertical="center"/>
    </xf>
    <xf numFmtId="0" fontId="0" fillId="0" borderId="0" xfId="0" applyFont="1" applyBorder="1" applyAlignment="1" applyProtection="1">
      <alignment horizontal="left" vertical="center"/>
      <protection locked="0"/>
    </xf>
    <xf numFmtId="177" fontId="26" fillId="0" borderId="0" xfId="0" applyNumberFormat="1" applyFont="1" applyFill="1" applyBorder="1" applyAlignment="1" applyProtection="1">
      <alignment horizontal="left" vertical="center"/>
      <protection locked="0"/>
    </xf>
    <xf numFmtId="177" fontId="26" fillId="0" borderId="0" xfId="0" applyNumberFormat="1" applyFont="1" applyFill="1" applyBorder="1" applyAlignment="1" applyProtection="1">
      <alignment horizontal="left" vertical="center"/>
    </xf>
    <xf numFmtId="0" fontId="20" fillId="0" borderId="0" xfId="0" applyFont="1" applyFill="1" applyBorder="1" applyAlignment="1" applyProtection="1">
      <alignment vertical="center"/>
    </xf>
    <xf numFmtId="0" fontId="0" fillId="0" borderId="0" xfId="0" applyFont="1" applyBorder="1" applyProtection="1">
      <alignment vertical="center"/>
    </xf>
    <xf numFmtId="0" fontId="26" fillId="0" borderId="0" xfId="0" applyFont="1" applyBorder="1" applyAlignment="1" applyProtection="1">
      <alignment horizontal="left" vertical="center"/>
      <protection locked="0"/>
    </xf>
    <xf numFmtId="177" fontId="20" fillId="0" borderId="0" xfId="0" applyNumberFormat="1" applyFont="1" applyBorder="1" applyAlignment="1" applyProtection="1">
      <alignment horizontal="right" vertical="center"/>
    </xf>
    <xf numFmtId="38" fontId="25" fillId="0" borderId="14" xfId="33" applyFont="1" applyFill="1" applyBorder="1" applyAlignment="1" applyProtection="1">
      <alignment vertical="center" shrinkToFit="1"/>
    </xf>
    <xf numFmtId="40" fontId="25" fillId="0" borderId="14" xfId="33" applyNumberFormat="1" applyFont="1" applyFill="1" applyBorder="1" applyAlignment="1" applyProtection="1">
      <alignment vertical="center" shrinkToFit="1"/>
    </xf>
    <xf numFmtId="0" fontId="20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horizontal="center" vertical="center"/>
    </xf>
    <xf numFmtId="0" fontId="20" fillId="0" borderId="22" xfId="0" applyFont="1" applyBorder="1" applyAlignment="1" applyProtection="1">
      <alignment horizontal="center" vertical="center"/>
    </xf>
    <xf numFmtId="0" fontId="20" fillId="0" borderId="23" xfId="0" applyFont="1" applyBorder="1" applyAlignment="1" applyProtection="1">
      <alignment horizontal="center" vertical="center"/>
    </xf>
    <xf numFmtId="0" fontId="20" fillId="0" borderId="24" xfId="0" applyFont="1" applyBorder="1" applyAlignment="1" applyProtection="1">
      <alignment horizontal="center" vertical="center"/>
    </xf>
    <xf numFmtId="0" fontId="20" fillId="0" borderId="25" xfId="0" applyFont="1" applyBorder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/>
    </xf>
    <xf numFmtId="0" fontId="20" fillId="0" borderId="26" xfId="0" applyFont="1" applyBorder="1" applyAlignment="1" applyProtection="1">
      <alignment horizontal="center" vertical="center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28" xfId="0" applyFont="1" applyBorder="1" applyAlignment="1" applyProtection="1">
      <alignment horizontal="center" vertical="center"/>
    </xf>
    <xf numFmtId="0" fontId="20" fillId="0" borderId="14" xfId="0" applyFont="1" applyBorder="1" applyAlignment="1" applyProtection="1">
      <alignment horizontal="center" vertical="center" wrapText="1"/>
    </xf>
    <xf numFmtId="0" fontId="20" fillId="0" borderId="19" xfId="0" applyFont="1" applyBorder="1" applyAlignment="1" applyProtection="1">
      <alignment horizontal="center" vertical="center"/>
    </xf>
    <xf numFmtId="0" fontId="20" fillId="0" borderId="21" xfId="0" applyFont="1" applyBorder="1" applyAlignment="1" applyProtection="1">
      <alignment horizontal="center" vertical="center"/>
    </xf>
    <xf numFmtId="0" fontId="20" fillId="0" borderId="19" xfId="0" applyFont="1" applyBorder="1" applyAlignment="1" applyProtection="1">
      <alignment horizontal="center" vertical="center" wrapText="1"/>
    </xf>
    <xf numFmtId="38" fontId="20" fillId="0" borderId="14" xfId="33" applyFont="1" applyBorder="1" applyAlignment="1" applyProtection="1">
      <alignment horizontal="right" vertical="center"/>
    </xf>
    <xf numFmtId="0" fontId="26" fillId="0" borderId="0" xfId="0" applyFont="1" applyBorder="1" applyAlignment="1" applyProtection="1">
      <alignment horizontal="left" vertical="center"/>
    </xf>
    <xf numFmtId="181" fontId="20" fillId="0" borderId="0" xfId="44" applyNumberFormat="1" applyFont="1" applyFill="1" applyBorder="1" applyAlignment="1" applyProtection="1">
      <alignment horizontal="right" vertical="center"/>
      <protection locked="0"/>
    </xf>
    <xf numFmtId="0" fontId="20" fillId="0" borderId="14" xfId="0" applyFont="1" applyBorder="1" applyAlignment="1" applyProtection="1">
      <alignment horizontal="center" vertical="center"/>
    </xf>
    <xf numFmtId="0" fontId="20" fillId="0" borderId="22" xfId="0" applyFont="1" applyBorder="1" applyAlignment="1" applyProtection="1">
      <alignment horizontal="center" vertical="center" wrapText="1"/>
    </xf>
    <xf numFmtId="0" fontId="20" fillId="0" borderId="27" xfId="0" applyFont="1" applyBorder="1" applyAlignment="1" applyProtection="1">
      <alignment horizontal="center" vertical="center" wrapText="1"/>
    </xf>
    <xf numFmtId="0" fontId="20" fillId="0" borderId="25" xfId="0" applyFont="1" applyBorder="1" applyAlignment="1" applyProtection="1">
      <alignment horizontal="center" vertical="center" wrapText="1"/>
    </xf>
    <xf numFmtId="0" fontId="20" fillId="0" borderId="14" xfId="43" applyFont="1" applyBorder="1" applyAlignment="1" applyProtection="1">
      <alignment horizontal="center" vertical="center"/>
    </xf>
    <xf numFmtId="0" fontId="20" fillId="0" borderId="19" xfId="43" applyFont="1" applyBorder="1" applyAlignment="1" applyProtection="1">
      <alignment horizontal="center" vertical="center"/>
    </xf>
    <xf numFmtId="0" fontId="20" fillId="0" borderId="20" xfId="43" applyFont="1" applyBorder="1" applyAlignment="1" applyProtection="1">
      <alignment horizontal="center" vertical="center"/>
    </xf>
    <xf numFmtId="0" fontId="20" fillId="0" borderId="17" xfId="0" applyFont="1" applyBorder="1" applyAlignment="1" applyProtection="1">
      <alignment horizontal="center" vertical="center"/>
    </xf>
    <xf numFmtId="0" fontId="20" fillId="0" borderId="18" xfId="0" applyFont="1" applyBorder="1" applyAlignment="1" applyProtection="1">
      <alignment horizontal="center" vertic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標準_関西負荷率別計算_1104028buyelectricity_dl" xfId="43"/>
    <cellStyle name="標準_週間発電計画（案：南信パルプ)" xfId="44"/>
    <cellStyle name="良い" xfId="4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289559</xdr:colOff>
      <xdr:row>12</xdr:row>
      <xdr:rowOff>114300</xdr:rowOff>
    </xdr:from>
    <xdr:ext cx="6636188" cy="695325"/>
    <xdr:sp macro="" textlink="">
      <xdr:nvSpPr>
        <xdr:cNvPr id="2" name="テキスト ボックス 1"/>
        <xdr:cNvSpPr txBox="1"/>
      </xdr:nvSpPr>
      <xdr:spPr>
        <a:xfrm>
          <a:off x="4147184" y="3190875"/>
          <a:ext cx="6644642" cy="69532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（注意事項）</a:t>
          </a: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①　予定使用電気料金は、各月の電気料金の合計とする。</a:t>
          </a: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>
            <a:lnSpc>
              <a:spcPts val="1100"/>
            </a:lnSpc>
          </a:pP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②　法人の場合、住所及び氏名は、所在地、名称及び代表者の職氏名を記入すること。</a:t>
          </a: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"/>
  <sheetViews>
    <sheetView tabSelected="1" view="pageBreakPreview" zoomScaleNormal="100" zoomScaleSheetLayoutView="100" workbookViewId="0">
      <selection activeCell="H12" sqref="H12"/>
    </sheetView>
  </sheetViews>
  <sheetFormatPr defaultColWidth="9" defaultRowHeight="24.9" customHeight="1"/>
  <cols>
    <col min="1" max="2" width="12.109375" style="1" customWidth="1"/>
    <col min="3" max="3" width="13.77734375" style="1" customWidth="1"/>
    <col min="4" max="16" width="12.109375" style="1" customWidth="1"/>
    <col min="17" max="16384" width="9" style="1"/>
  </cols>
  <sheetData>
    <row r="1" spans="1:18" ht="27.75" customHeight="1">
      <c r="A1" s="65" t="s">
        <v>37</v>
      </c>
      <c r="B1" s="65"/>
      <c r="C1" s="65"/>
      <c r="D1" s="66" t="s">
        <v>25</v>
      </c>
      <c r="E1" s="66"/>
      <c r="F1" s="66"/>
      <c r="G1" s="66"/>
      <c r="H1" s="66"/>
      <c r="I1" s="66"/>
      <c r="J1" s="66"/>
      <c r="K1" s="66"/>
      <c r="L1" s="66"/>
      <c r="M1" s="66"/>
      <c r="N1" s="81" t="s">
        <v>38</v>
      </c>
      <c r="O1" s="81"/>
      <c r="P1" s="81"/>
    </row>
    <row r="2" spans="1:18" ht="19.5" customHeight="1">
      <c r="A2" s="20"/>
      <c r="B2" s="20"/>
      <c r="C2" s="20"/>
      <c r="D2" s="21"/>
      <c r="E2" s="21"/>
      <c r="F2" s="21"/>
      <c r="G2" s="21"/>
      <c r="H2" s="21"/>
      <c r="I2" s="21"/>
      <c r="J2" s="21"/>
      <c r="K2" s="21"/>
      <c r="L2" s="21"/>
      <c r="M2" s="21"/>
      <c r="N2" s="22"/>
      <c r="O2" s="22"/>
      <c r="P2" s="22"/>
    </row>
    <row r="3" spans="1:18" ht="19.5" customHeight="1">
      <c r="A3" s="20"/>
      <c r="B3" s="20"/>
      <c r="C3" s="20"/>
      <c r="D3" s="21"/>
      <c r="E3" s="23" t="s">
        <v>26</v>
      </c>
      <c r="F3" s="24" t="s">
        <v>27</v>
      </c>
      <c r="G3" s="24"/>
      <c r="H3" s="24"/>
      <c r="I3" s="24"/>
      <c r="J3" s="24"/>
      <c r="K3" s="24"/>
      <c r="L3" s="24"/>
      <c r="M3" s="21"/>
      <c r="N3" s="22"/>
      <c r="O3" s="22"/>
      <c r="P3" s="22"/>
    </row>
    <row r="4" spans="1:18" ht="20.100000000000001" customHeight="1">
      <c r="A4" s="25" t="s">
        <v>31</v>
      </c>
      <c r="B4" s="79">
        <f>P37</f>
        <v>0</v>
      </c>
      <c r="C4" s="79"/>
      <c r="D4" s="26" t="s">
        <v>36</v>
      </c>
      <c r="E4" s="27"/>
      <c r="F4" s="28" t="s">
        <v>41</v>
      </c>
      <c r="G4" s="29"/>
      <c r="H4" s="29"/>
      <c r="I4" s="29"/>
      <c r="J4" s="29"/>
      <c r="K4" s="29"/>
      <c r="L4" s="30"/>
      <c r="M4" s="31"/>
      <c r="N4" s="31"/>
      <c r="O4" s="31"/>
      <c r="P4" s="31"/>
    </row>
    <row r="5" spans="1:18" ht="20.100000000000001" customHeight="1">
      <c r="A5" s="67" t="s">
        <v>12</v>
      </c>
      <c r="B5" s="68"/>
      <c r="C5" s="69"/>
      <c r="D5" s="73" t="s">
        <v>22</v>
      </c>
      <c r="E5" s="32"/>
      <c r="F5" s="32"/>
      <c r="G5" s="32"/>
      <c r="H5" s="32"/>
      <c r="I5" s="32"/>
      <c r="J5" s="32"/>
      <c r="K5" s="32"/>
      <c r="L5" s="32"/>
      <c r="O5" s="33"/>
      <c r="P5" s="34"/>
    </row>
    <row r="6" spans="1:18" ht="20.100000000000001" customHeight="1" thickBot="1">
      <c r="A6" s="70"/>
      <c r="B6" s="71"/>
      <c r="C6" s="72"/>
      <c r="D6" s="74"/>
      <c r="E6" s="35" t="s">
        <v>28</v>
      </c>
      <c r="F6" s="11" t="s">
        <v>29</v>
      </c>
      <c r="G6" s="12"/>
      <c r="H6" s="12"/>
      <c r="I6" s="13"/>
      <c r="J6" s="13"/>
      <c r="K6" s="53"/>
      <c r="L6" s="55"/>
      <c r="M6" s="80"/>
      <c r="N6" s="80"/>
      <c r="O6" s="59"/>
      <c r="P6" s="60"/>
      <c r="Q6" s="55"/>
      <c r="R6" s="55"/>
    </row>
    <row r="7" spans="1:18" ht="20.100000000000001" customHeight="1">
      <c r="A7" s="75" t="s">
        <v>23</v>
      </c>
      <c r="B7" s="76" t="s">
        <v>1</v>
      </c>
      <c r="C7" s="77"/>
      <c r="D7" s="3"/>
      <c r="E7" s="37"/>
      <c r="F7" s="11"/>
      <c r="G7" s="12"/>
      <c r="H7" s="12"/>
      <c r="I7" s="15"/>
      <c r="J7" s="14"/>
      <c r="K7" s="54"/>
      <c r="L7" s="55"/>
      <c r="M7" s="61"/>
      <c r="N7" s="61"/>
      <c r="O7" s="38"/>
      <c r="P7" s="60"/>
      <c r="Q7" s="55"/>
      <c r="R7" s="55"/>
    </row>
    <row r="8" spans="1:18" ht="20.100000000000001" customHeight="1">
      <c r="A8" s="75"/>
      <c r="B8" s="76" t="s">
        <v>2</v>
      </c>
      <c r="C8" s="77"/>
      <c r="D8" s="4"/>
      <c r="E8" s="37"/>
      <c r="F8" s="18"/>
      <c r="G8" s="18"/>
      <c r="H8" s="18"/>
      <c r="I8" s="18"/>
      <c r="J8" s="18"/>
      <c r="K8" s="56"/>
      <c r="L8" s="55"/>
      <c r="M8" s="57"/>
      <c r="N8" s="58"/>
      <c r="O8" s="60"/>
      <c r="P8" s="60"/>
      <c r="Q8" s="55"/>
      <c r="R8" s="55"/>
    </row>
    <row r="9" spans="1:18" ht="20.100000000000001" customHeight="1">
      <c r="A9" s="75"/>
      <c r="B9" s="75" t="s">
        <v>11</v>
      </c>
      <c r="C9" s="78"/>
      <c r="D9" s="4"/>
      <c r="E9" s="32"/>
      <c r="F9" s="11" t="s">
        <v>30</v>
      </c>
      <c r="G9" s="12"/>
      <c r="H9" s="12"/>
      <c r="J9" s="14"/>
      <c r="L9" s="17"/>
      <c r="M9" s="61"/>
      <c r="N9" s="61"/>
      <c r="O9" s="60"/>
      <c r="P9" s="38"/>
      <c r="Q9" s="55"/>
      <c r="R9" s="55"/>
    </row>
    <row r="10" spans="1:18" ht="20.100000000000001" customHeight="1">
      <c r="A10" s="83" t="s">
        <v>24</v>
      </c>
      <c r="B10" s="76" t="s">
        <v>20</v>
      </c>
      <c r="C10" s="77"/>
      <c r="D10" s="4"/>
      <c r="E10" s="37"/>
      <c r="F10" s="2"/>
      <c r="G10" s="12"/>
      <c r="H10" s="12"/>
      <c r="I10" s="13"/>
      <c r="J10" s="14"/>
      <c r="K10" s="16"/>
      <c r="L10" s="17"/>
      <c r="M10" s="57"/>
      <c r="N10" s="57"/>
      <c r="O10" s="38"/>
      <c r="P10" s="62"/>
      <c r="Q10" s="55"/>
      <c r="R10" s="55"/>
    </row>
    <row r="11" spans="1:18" ht="20.100000000000001" customHeight="1">
      <c r="A11" s="84"/>
      <c r="B11" s="76" t="s">
        <v>3</v>
      </c>
      <c r="C11" s="77"/>
      <c r="D11" s="4"/>
      <c r="E11" s="37"/>
      <c r="F11" s="2"/>
      <c r="G11" s="12"/>
      <c r="H11" s="12"/>
      <c r="I11" s="13"/>
      <c r="J11" s="13"/>
      <c r="K11" s="19"/>
      <c r="L11" s="17"/>
      <c r="M11" s="19"/>
      <c r="N11" s="39"/>
      <c r="O11" s="38"/>
      <c r="P11" s="39"/>
      <c r="Q11" s="55"/>
      <c r="R11" s="55"/>
    </row>
    <row r="12" spans="1:18" ht="20.100000000000001" customHeight="1">
      <c r="A12" s="84"/>
      <c r="B12" s="76" t="s">
        <v>4</v>
      </c>
      <c r="C12" s="77"/>
      <c r="D12" s="4"/>
      <c r="E12" s="37"/>
      <c r="F12" s="2"/>
      <c r="G12" s="12"/>
      <c r="H12" s="12"/>
      <c r="I12" s="13"/>
      <c r="J12" s="13"/>
      <c r="K12" s="13"/>
      <c r="L12" s="13"/>
      <c r="M12" s="13"/>
      <c r="N12" s="27"/>
      <c r="O12" s="36"/>
      <c r="P12" s="36"/>
      <c r="Q12" s="55"/>
      <c r="R12" s="55"/>
    </row>
    <row r="13" spans="1:18" ht="20.100000000000001" customHeight="1">
      <c r="A13" s="84"/>
      <c r="B13" s="82" t="s">
        <v>34</v>
      </c>
      <c r="C13" s="76"/>
      <c r="D13" s="5"/>
      <c r="E13" s="37"/>
      <c r="F13" s="37"/>
      <c r="G13" s="29"/>
      <c r="H13" s="29"/>
      <c r="I13" s="27"/>
      <c r="J13" s="27"/>
      <c r="K13" s="27"/>
      <c r="L13" s="27"/>
      <c r="M13" s="27"/>
      <c r="N13" s="27"/>
      <c r="O13" s="40"/>
      <c r="P13" s="40"/>
      <c r="Q13" s="55"/>
      <c r="R13" s="55"/>
    </row>
    <row r="14" spans="1:18" ht="20.100000000000001" customHeight="1" thickBot="1">
      <c r="A14" s="85"/>
      <c r="B14" s="76" t="s">
        <v>35</v>
      </c>
      <c r="C14" s="77"/>
      <c r="D14" s="6"/>
      <c r="E14" s="37"/>
      <c r="F14" s="37"/>
      <c r="G14" s="29"/>
      <c r="H14" s="29"/>
      <c r="I14" s="27"/>
      <c r="J14" s="27"/>
      <c r="K14" s="27"/>
      <c r="L14" s="27"/>
      <c r="M14" s="27"/>
      <c r="N14" s="27"/>
      <c r="O14" s="40"/>
      <c r="P14" s="40"/>
    </row>
    <row r="15" spans="1:18" ht="20.100000000000001" customHeight="1">
      <c r="A15" s="41"/>
      <c r="B15" s="36"/>
      <c r="C15" s="36"/>
      <c r="D15" s="37"/>
      <c r="E15" s="37"/>
      <c r="F15" s="37"/>
      <c r="G15" s="29"/>
      <c r="H15" s="29"/>
      <c r="I15" s="27"/>
      <c r="J15" s="27"/>
      <c r="K15" s="27"/>
      <c r="L15" s="27"/>
      <c r="M15" s="27"/>
      <c r="N15" s="27"/>
      <c r="O15" s="40"/>
      <c r="P15" s="40"/>
    </row>
    <row r="16" spans="1:18" ht="20.100000000000001" customHeight="1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42"/>
      <c r="O16" s="43"/>
      <c r="P16" s="29"/>
    </row>
    <row r="17" spans="1:16" ht="20.100000000000001" customHeight="1">
      <c r="A17" s="67" t="s">
        <v>15</v>
      </c>
      <c r="B17" s="68"/>
      <c r="C17" s="69"/>
      <c r="D17" s="7" t="s">
        <v>39</v>
      </c>
      <c r="E17" s="7" t="s">
        <v>39</v>
      </c>
      <c r="F17" s="7" t="s">
        <v>39</v>
      </c>
      <c r="G17" s="7" t="s">
        <v>40</v>
      </c>
      <c r="H17" s="7" t="s">
        <v>40</v>
      </c>
      <c r="I17" s="7" t="s">
        <v>40</v>
      </c>
      <c r="J17" s="7" t="s">
        <v>40</v>
      </c>
      <c r="K17" s="7" t="s">
        <v>40</v>
      </c>
      <c r="L17" s="7" t="s">
        <v>40</v>
      </c>
      <c r="M17" s="7" t="s">
        <v>40</v>
      </c>
      <c r="N17" s="7" t="s">
        <v>40</v>
      </c>
      <c r="O17" s="7" t="s">
        <v>40</v>
      </c>
      <c r="P17" s="89" t="s">
        <v>0</v>
      </c>
    </row>
    <row r="18" spans="1:16" ht="20.100000000000001" customHeight="1">
      <c r="A18" s="70"/>
      <c r="B18" s="71"/>
      <c r="C18" s="72"/>
      <c r="D18" s="8">
        <v>10</v>
      </c>
      <c r="E18" s="8">
        <v>11</v>
      </c>
      <c r="F18" s="8">
        <v>12</v>
      </c>
      <c r="G18" s="8">
        <v>1</v>
      </c>
      <c r="H18" s="8">
        <v>2</v>
      </c>
      <c r="I18" s="8">
        <v>3</v>
      </c>
      <c r="J18" s="8">
        <v>4</v>
      </c>
      <c r="K18" s="8">
        <v>5</v>
      </c>
      <c r="L18" s="8">
        <v>6</v>
      </c>
      <c r="M18" s="8">
        <v>7</v>
      </c>
      <c r="N18" s="8">
        <v>8</v>
      </c>
      <c r="O18" s="8">
        <v>9</v>
      </c>
      <c r="P18" s="90"/>
    </row>
    <row r="19" spans="1:16" ht="20.100000000000001" customHeight="1">
      <c r="A19" s="75" t="s">
        <v>16</v>
      </c>
      <c r="B19" s="82" t="s">
        <v>7</v>
      </c>
      <c r="C19" s="82"/>
      <c r="D19" s="44">
        <v>3100</v>
      </c>
      <c r="E19" s="44">
        <v>3100</v>
      </c>
      <c r="F19" s="44">
        <v>3100</v>
      </c>
      <c r="G19" s="44">
        <v>3100</v>
      </c>
      <c r="H19" s="44">
        <v>3100</v>
      </c>
      <c r="I19" s="44">
        <v>3100</v>
      </c>
      <c r="J19" s="44">
        <v>3100</v>
      </c>
      <c r="K19" s="44">
        <v>3100</v>
      </c>
      <c r="L19" s="44">
        <v>3100</v>
      </c>
      <c r="M19" s="44">
        <v>3100</v>
      </c>
      <c r="N19" s="44">
        <v>3100</v>
      </c>
      <c r="O19" s="44">
        <v>3100</v>
      </c>
      <c r="P19" s="45" t="s">
        <v>14</v>
      </c>
    </row>
    <row r="20" spans="1:16" ht="20.100000000000001" customHeight="1">
      <c r="A20" s="82"/>
      <c r="B20" s="82" t="s">
        <v>13</v>
      </c>
      <c r="C20" s="82"/>
      <c r="D20" s="46">
        <v>3100</v>
      </c>
      <c r="E20" s="46">
        <v>3100</v>
      </c>
      <c r="F20" s="46">
        <v>3100</v>
      </c>
      <c r="G20" s="46">
        <v>3100</v>
      </c>
      <c r="H20" s="46">
        <v>3100</v>
      </c>
      <c r="I20" s="46">
        <v>3100</v>
      </c>
      <c r="J20" s="44">
        <v>3100</v>
      </c>
      <c r="K20" s="44">
        <v>3100</v>
      </c>
      <c r="L20" s="44">
        <v>3100</v>
      </c>
      <c r="M20" s="44">
        <v>3100</v>
      </c>
      <c r="N20" s="44">
        <v>3100</v>
      </c>
      <c r="O20" s="44">
        <v>3100</v>
      </c>
      <c r="P20" s="46" t="s">
        <v>14</v>
      </c>
    </row>
    <row r="21" spans="1:16" ht="20.100000000000001" customHeight="1">
      <c r="A21" s="82" t="s">
        <v>19</v>
      </c>
      <c r="B21" s="82"/>
      <c r="C21" s="82"/>
      <c r="D21" s="46">
        <v>85</v>
      </c>
      <c r="E21" s="46">
        <v>85</v>
      </c>
      <c r="F21" s="46">
        <v>98</v>
      </c>
      <c r="G21" s="46">
        <v>98</v>
      </c>
      <c r="H21" s="46">
        <v>85</v>
      </c>
      <c r="I21" s="46">
        <v>85</v>
      </c>
      <c r="J21" s="44">
        <v>85</v>
      </c>
      <c r="K21" s="44">
        <v>85</v>
      </c>
      <c r="L21" s="44">
        <v>98</v>
      </c>
      <c r="M21" s="44">
        <v>85</v>
      </c>
      <c r="N21" s="44">
        <v>85</v>
      </c>
      <c r="O21" s="44">
        <v>85</v>
      </c>
      <c r="P21" s="46" t="s">
        <v>14</v>
      </c>
    </row>
    <row r="22" spans="1:16" ht="20.100000000000001" customHeight="1">
      <c r="A22" s="75" t="s">
        <v>17</v>
      </c>
      <c r="B22" s="86" t="s">
        <v>21</v>
      </c>
      <c r="C22" s="86"/>
      <c r="D22" s="47"/>
      <c r="E22" s="47"/>
      <c r="F22" s="47"/>
      <c r="G22" s="47"/>
      <c r="H22" s="47"/>
      <c r="I22" s="47"/>
      <c r="J22" s="47"/>
      <c r="K22" s="47"/>
      <c r="L22" s="47"/>
      <c r="M22" s="44">
        <v>0</v>
      </c>
      <c r="N22" s="44">
        <v>0</v>
      </c>
      <c r="O22" s="44">
        <v>0</v>
      </c>
      <c r="P22" s="48">
        <f t="shared" ref="P22:P37" si="0">SUM(D22:O22)</f>
        <v>0</v>
      </c>
    </row>
    <row r="23" spans="1:16" ht="20.100000000000001" customHeight="1">
      <c r="A23" s="75"/>
      <c r="B23" s="86" t="s">
        <v>9</v>
      </c>
      <c r="C23" s="86"/>
      <c r="D23" s="47"/>
      <c r="E23" s="47"/>
      <c r="F23" s="47"/>
      <c r="G23" s="47"/>
      <c r="H23" s="47"/>
      <c r="I23" s="47"/>
      <c r="J23" s="47"/>
      <c r="K23" s="47"/>
      <c r="L23" s="47"/>
      <c r="M23" s="44">
        <v>0</v>
      </c>
      <c r="N23" s="44">
        <v>0</v>
      </c>
      <c r="O23" s="44">
        <v>0</v>
      </c>
      <c r="P23" s="48">
        <f t="shared" si="0"/>
        <v>0</v>
      </c>
    </row>
    <row r="24" spans="1:16" ht="20.100000000000001" customHeight="1">
      <c r="A24" s="75"/>
      <c r="B24" s="86" t="s">
        <v>10</v>
      </c>
      <c r="C24" s="86"/>
      <c r="D24" s="44">
        <v>0</v>
      </c>
      <c r="E24" s="44">
        <v>0</v>
      </c>
      <c r="F24" s="44">
        <v>155232</v>
      </c>
      <c r="G24" s="44">
        <v>58212</v>
      </c>
      <c r="H24" s="44">
        <v>0</v>
      </c>
      <c r="I24" s="44">
        <v>0</v>
      </c>
      <c r="J24" s="44">
        <v>0</v>
      </c>
      <c r="K24" s="44">
        <v>0</v>
      </c>
      <c r="L24" s="44">
        <v>511632</v>
      </c>
      <c r="M24" s="47"/>
      <c r="N24" s="47"/>
      <c r="O24" s="47"/>
      <c r="P24" s="48">
        <f t="shared" si="0"/>
        <v>725076</v>
      </c>
    </row>
    <row r="25" spans="1:16" ht="20.100000000000001" customHeight="1">
      <c r="A25" s="75"/>
      <c r="B25" s="86" t="s">
        <v>32</v>
      </c>
      <c r="C25" s="86"/>
      <c r="D25" s="47"/>
      <c r="E25" s="47"/>
      <c r="F25" s="47"/>
      <c r="G25" s="47"/>
      <c r="H25" s="47"/>
      <c r="I25" s="47"/>
      <c r="J25" s="47"/>
      <c r="K25" s="47"/>
      <c r="L25" s="47"/>
      <c r="M25" s="44">
        <v>0</v>
      </c>
      <c r="N25" s="44">
        <v>0</v>
      </c>
      <c r="O25" s="44">
        <v>0</v>
      </c>
      <c r="P25" s="48">
        <f t="shared" si="0"/>
        <v>0</v>
      </c>
    </row>
    <row r="26" spans="1:16" ht="20.100000000000001" customHeight="1">
      <c r="A26" s="75"/>
      <c r="B26" s="87" t="s">
        <v>33</v>
      </c>
      <c r="C26" s="88"/>
      <c r="D26" s="44">
        <v>0</v>
      </c>
      <c r="E26" s="44">
        <v>0</v>
      </c>
      <c r="F26" s="44">
        <v>232848</v>
      </c>
      <c r="G26" s="44">
        <v>135828</v>
      </c>
      <c r="H26" s="44">
        <v>0</v>
      </c>
      <c r="I26" s="44">
        <v>0</v>
      </c>
      <c r="J26" s="44">
        <v>0</v>
      </c>
      <c r="K26" s="44">
        <v>0</v>
      </c>
      <c r="L26" s="44">
        <v>341088</v>
      </c>
      <c r="M26" s="47"/>
      <c r="N26" s="47"/>
      <c r="O26" s="47"/>
      <c r="P26" s="48">
        <f t="shared" si="0"/>
        <v>709764</v>
      </c>
    </row>
    <row r="27" spans="1:16" ht="20.100000000000001" customHeight="1">
      <c r="A27" s="75"/>
      <c r="B27" s="86" t="s">
        <v>0</v>
      </c>
      <c r="C27" s="86"/>
      <c r="D27" s="63">
        <f t="shared" ref="D27:E27" si="1">SUM(D22:D26)</f>
        <v>0</v>
      </c>
      <c r="E27" s="63">
        <f t="shared" si="1"/>
        <v>0</v>
      </c>
      <c r="F27" s="63">
        <f>SUM(F22:F26)</f>
        <v>388080</v>
      </c>
      <c r="G27" s="63">
        <f t="shared" ref="G27:O27" si="2">SUM(G22:G26)</f>
        <v>194040</v>
      </c>
      <c r="H27" s="63">
        <f t="shared" si="2"/>
        <v>0</v>
      </c>
      <c r="I27" s="63">
        <f t="shared" si="2"/>
        <v>0</v>
      </c>
      <c r="J27" s="63">
        <f t="shared" si="2"/>
        <v>0</v>
      </c>
      <c r="K27" s="63">
        <f t="shared" si="2"/>
        <v>0</v>
      </c>
      <c r="L27" s="63">
        <f t="shared" si="2"/>
        <v>852720</v>
      </c>
      <c r="M27" s="63">
        <f t="shared" si="2"/>
        <v>0</v>
      </c>
      <c r="N27" s="63">
        <f t="shared" si="2"/>
        <v>0</v>
      </c>
      <c r="O27" s="63">
        <f t="shared" si="2"/>
        <v>0</v>
      </c>
      <c r="P27" s="48">
        <f t="shared" si="0"/>
        <v>1434840</v>
      </c>
    </row>
    <row r="28" spans="1:16" ht="20.100000000000001" customHeight="1">
      <c r="A28" s="75" t="s">
        <v>18</v>
      </c>
      <c r="B28" s="75" t="s">
        <v>6</v>
      </c>
      <c r="C28" s="9" t="s">
        <v>7</v>
      </c>
      <c r="D28" s="49">
        <f>IF(D27&lt;&gt;0,(1.85-D21/100)*$D$7*D19,D19*$D$8)</f>
        <v>0</v>
      </c>
      <c r="E28" s="49">
        <f t="shared" ref="E28:L28" si="3">IF(E27&lt;&gt;0,(1.85-E21/100)*$D$7*E19,E19*$D$8)</f>
        <v>0</v>
      </c>
      <c r="F28" s="49">
        <f t="shared" si="3"/>
        <v>0</v>
      </c>
      <c r="G28" s="49">
        <f t="shared" si="3"/>
        <v>0</v>
      </c>
      <c r="H28" s="49">
        <f t="shared" si="3"/>
        <v>0</v>
      </c>
      <c r="I28" s="49">
        <f t="shared" si="3"/>
        <v>0</v>
      </c>
      <c r="J28" s="52">
        <f t="shared" si="3"/>
        <v>0</v>
      </c>
      <c r="K28" s="52">
        <f t="shared" si="3"/>
        <v>0</v>
      </c>
      <c r="L28" s="52">
        <f t="shared" si="3"/>
        <v>0</v>
      </c>
      <c r="M28" s="52">
        <f>IF(M27&lt;&gt;0,(1.85-M21/100)*$D$7*M19,M19*$D$8)</f>
        <v>0</v>
      </c>
      <c r="N28" s="52">
        <f>IF(N27&lt;&gt;0,(1.85-N21/100)*$D$7*N19,N19*$D$8)</f>
        <v>0</v>
      </c>
      <c r="O28" s="52">
        <f>IF(O27&lt;&gt;0,(1.85-O21/100)*$D$7*O19,O19*$D$8)</f>
        <v>0</v>
      </c>
      <c r="P28" s="50">
        <f t="shared" si="0"/>
        <v>0</v>
      </c>
    </row>
    <row r="29" spans="1:16" ht="20.100000000000001" customHeight="1">
      <c r="A29" s="75"/>
      <c r="B29" s="75"/>
      <c r="C29" s="10" t="s">
        <v>8</v>
      </c>
      <c r="D29" s="49">
        <f t="shared" ref="D29:O29" si="4">D20*$D$9</f>
        <v>0</v>
      </c>
      <c r="E29" s="49">
        <f t="shared" si="4"/>
        <v>0</v>
      </c>
      <c r="F29" s="49">
        <f t="shared" si="4"/>
        <v>0</v>
      </c>
      <c r="G29" s="49">
        <f t="shared" si="4"/>
        <v>0</v>
      </c>
      <c r="H29" s="49">
        <f t="shared" si="4"/>
        <v>0</v>
      </c>
      <c r="I29" s="49">
        <f>I20*$D$9</f>
        <v>0</v>
      </c>
      <c r="J29" s="52">
        <f t="shared" si="4"/>
        <v>0</v>
      </c>
      <c r="K29" s="52">
        <f t="shared" si="4"/>
        <v>0</v>
      </c>
      <c r="L29" s="52">
        <f t="shared" si="4"/>
        <v>0</v>
      </c>
      <c r="M29" s="52">
        <f>M20*$D$9</f>
        <v>0</v>
      </c>
      <c r="N29" s="52">
        <f t="shared" si="4"/>
        <v>0</v>
      </c>
      <c r="O29" s="52">
        <f t="shared" si="4"/>
        <v>0</v>
      </c>
      <c r="P29" s="50">
        <f t="shared" si="0"/>
        <v>0</v>
      </c>
    </row>
    <row r="30" spans="1:16" ht="20.100000000000001" customHeight="1">
      <c r="A30" s="75"/>
      <c r="B30" s="75"/>
      <c r="C30" s="10" t="s">
        <v>0</v>
      </c>
      <c r="D30" s="49">
        <f t="shared" ref="D30:K30" si="5">SUM(D28:D29)</f>
        <v>0</v>
      </c>
      <c r="E30" s="49">
        <f t="shared" si="5"/>
        <v>0</v>
      </c>
      <c r="F30" s="49">
        <f t="shared" si="5"/>
        <v>0</v>
      </c>
      <c r="G30" s="49">
        <f>SUM(G28:G29)</f>
        <v>0</v>
      </c>
      <c r="H30" s="49">
        <f t="shared" si="5"/>
        <v>0</v>
      </c>
      <c r="I30" s="49">
        <f t="shared" si="5"/>
        <v>0</v>
      </c>
      <c r="J30" s="52">
        <f t="shared" si="5"/>
        <v>0</v>
      </c>
      <c r="K30" s="52">
        <f t="shared" si="5"/>
        <v>0</v>
      </c>
      <c r="L30" s="52">
        <f>SUM(L28:L29)</f>
        <v>0</v>
      </c>
      <c r="M30" s="52">
        <f>SUM(M28:M29)</f>
        <v>0</v>
      </c>
      <c r="N30" s="52">
        <f>SUM(N28:N29)</f>
        <v>0</v>
      </c>
      <c r="O30" s="52">
        <f>SUM(O28:O29)</f>
        <v>0</v>
      </c>
      <c r="P30" s="50">
        <f t="shared" si="0"/>
        <v>0</v>
      </c>
    </row>
    <row r="31" spans="1:16" ht="20.100000000000001" customHeight="1">
      <c r="A31" s="75"/>
      <c r="B31" s="75" t="s">
        <v>5</v>
      </c>
      <c r="C31" s="10" t="s">
        <v>21</v>
      </c>
      <c r="D31" s="51" t="str">
        <f>IF(AND(7&lt;=D18,D18&lt;=9),D22*($D$10+#REF!),"")</f>
        <v/>
      </c>
      <c r="E31" s="51" t="str">
        <f>IF(AND(7&lt;=E18,E18&lt;=9),E22*($D$10+#REF!),"")</f>
        <v/>
      </c>
      <c r="F31" s="51" t="str">
        <f>IF(AND(7&lt;=F18,F18&lt;=9),F22*($D$10+#REF!),"")</f>
        <v/>
      </c>
      <c r="G31" s="51" t="str">
        <f>IF(AND(7&lt;=G18,G18&lt;=9),G22*($D$10+#REF!),"")</f>
        <v/>
      </c>
      <c r="H31" s="51" t="str">
        <f>IF(AND(7&lt;=H18,H18&lt;=9),H22*($D$10+#REF!),"")</f>
        <v/>
      </c>
      <c r="I31" s="51" t="str">
        <f>IF(AND(7&lt;=I18,I18&lt;=9),I22*($D$10+#REF!),"")</f>
        <v/>
      </c>
      <c r="J31" s="47"/>
      <c r="K31" s="47"/>
      <c r="L31" s="47"/>
      <c r="M31" s="64">
        <f>IF(AND(7&lt;=M18,M18&lt;=9),M22*($D$10),"")</f>
        <v>0</v>
      </c>
      <c r="N31" s="64">
        <f>IF(AND(7&lt;=N18,N18&lt;=9),N22*($D$10),"")</f>
        <v>0</v>
      </c>
      <c r="O31" s="64">
        <f>IF(AND(7&lt;=O18,O18&lt;=9),O22*($D$10),"")</f>
        <v>0</v>
      </c>
      <c r="P31" s="50">
        <f t="shared" si="0"/>
        <v>0</v>
      </c>
    </row>
    <row r="32" spans="1:16" ht="20.100000000000001" customHeight="1">
      <c r="A32" s="75"/>
      <c r="B32" s="75"/>
      <c r="C32" s="10" t="s">
        <v>9</v>
      </c>
      <c r="D32" s="51" t="str">
        <f>IF(AND(7&lt;=D18,D18&lt;=9),D23*($D$11+#REF!),"")</f>
        <v/>
      </c>
      <c r="E32" s="51" t="str">
        <f>IF(AND(7&lt;=E18,E18&lt;=9),E23*($D$11+#REF!),"")</f>
        <v/>
      </c>
      <c r="F32" s="51" t="str">
        <f>IF(AND(7&lt;=F18,F18&lt;=9),F23*($D$11+#REF!),"")</f>
        <v/>
      </c>
      <c r="G32" s="51" t="str">
        <f>IF(AND(7&lt;=G18,G18&lt;=9),G23*($D$11+#REF!),"")</f>
        <v/>
      </c>
      <c r="H32" s="51" t="str">
        <f>IF(AND(7&lt;=H18,H18&lt;=9),H23*($D$11+#REF!),"")</f>
        <v/>
      </c>
      <c r="I32" s="51" t="str">
        <f>IF(AND(7&lt;=I18,I18&lt;=9),I23*($D$11+#REF!),"")</f>
        <v/>
      </c>
      <c r="J32" s="47"/>
      <c r="K32" s="47"/>
      <c r="L32" s="47"/>
      <c r="M32" s="64">
        <f>IF(AND(7&lt;=M18,M18&lt;=9),M23*($D$11),"")</f>
        <v>0</v>
      </c>
      <c r="N32" s="64">
        <f>IF(AND(7&lt;=N18,N18&lt;=9),N23*($D$11),"")</f>
        <v>0</v>
      </c>
      <c r="O32" s="64">
        <f>IF(AND(7&lt;=O18,O18&lt;=9),O23*($D$11),"")</f>
        <v>0</v>
      </c>
      <c r="P32" s="50">
        <f t="shared" si="0"/>
        <v>0</v>
      </c>
    </row>
    <row r="33" spans="1:16" ht="20.100000000000001" customHeight="1">
      <c r="A33" s="75"/>
      <c r="B33" s="82"/>
      <c r="C33" s="10" t="s">
        <v>10</v>
      </c>
      <c r="D33" s="52">
        <f t="shared" ref="D33:L33" si="6">IF(AND(7&lt;=D18,D18&lt;=9),"",D24*($D$12))</f>
        <v>0</v>
      </c>
      <c r="E33" s="52">
        <f t="shared" si="6"/>
        <v>0</v>
      </c>
      <c r="F33" s="52">
        <f t="shared" si="6"/>
        <v>0</v>
      </c>
      <c r="G33" s="52">
        <f t="shared" si="6"/>
        <v>0</v>
      </c>
      <c r="H33" s="52">
        <f t="shared" si="6"/>
        <v>0</v>
      </c>
      <c r="I33" s="52">
        <f t="shared" si="6"/>
        <v>0</v>
      </c>
      <c r="J33" s="52">
        <f t="shared" si="6"/>
        <v>0</v>
      </c>
      <c r="K33" s="52">
        <f t="shared" si="6"/>
        <v>0</v>
      </c>
      <c r="L33" s="52">
        <f t="shared" si="6"/>
        <v>0</v>
      </c>
      <c r="M33" s="47"/>
      <c r="N33" s="47"/>
      <c r="O33" s="47"/>
      <c r="P33" s="50">
        <f t="shared" si="0"/>
        <v>0</v>
      </c>
    </row>
    <row r="34" spans="1:16" ht="20.100000000000001" customHeight="1">
      <c r="A34" s="75"/>
      <c r="B34" s="82"/>
      <c r="C34" s="10" t="s">
        <v>32</v>
      </c>
      <c r="D34" s="51"/>
      <c r="E34" s="51"/>
      <c r="F34" s="51"/>
      <c r="G34" s="51"/>
      <c r="H34" s="51"/>
      <c r="I34" s="51"/>
      <c r="J34" s="47"/>
      <c r="K34" s="47"/>
      <c r="L34" s="47"/>
      <c r="M34" s="52">
        <f>M25*($D$13)</f>
        <v>0</v>
      </c>
      <c r="N34" s="52">
        <f>N25*($D$13)</f>
        <v>0</v>
      </c>
      <c r="O34" s="52">
        <f>O25*($D$13)</f>
        <v>0</v>
      </c>
      <c r="P34" s="50">
        <f t="shared" si="0"/>
        <v>0</v>
      </c>
    </row>
    <row r="35" spans="1:16" ht="20.100000000000001" customHeight="1">
      <c r="A35" s="75"/>
      <c r="B35" s="82"/>
      <c r="C35" s="10" t="s">
        <v>33</v>
      </c>
      <c r="D35" s="52">
        <f t="shared" ref="D35:L35" si="7">D26*($D$14)</f>
        <v>0</v>
      </c>
      <c r="E35" s="52">
        <f t="shared" si="7"/>
        <v>0</v>
      </c>
      <c r="F35" s="52">
        <f t="shared" si="7"/>
        <v>0</v>
      </c>
      <c r="G35" s="52">
        <f t="shared" si="7"/>
        <v>0</v>
      </c>
      <c r="H35" s="52">
        <f t="shared" si="7"/>
        <v>0</v>
      </c>
      <c r="I35" s="52">
        <f t="shared" si="7"/>
        <v>0</v>
      </c>
      <c r="J35" s="52">
        <f t="shared" si="7"/>
        <v>0</v>
      </c>
      <c r="K35" s="52">
        <f t="shared" si="7"/>
        <v>0</v>
      </c>
      <c r="L35" s="52">
        <f t="shared" si="7"/>
        <v>0</v>
      </c>
      <c r="M35" s="47"/>
      <c r="N35" s="47"/>
      <c r="O35" s="47"/>
      <c r="P35" s="50">
        <f t="shared" si="0"/>
        <v>0</v>
      </c>
    </row>
    <row r="36" spans="1:16" ht="20.100000000000001" customHeight="1">
      <c r="A36" s="75"/>
      <c r="B36" s="82"/>
      <c r="C36" s="10" t="s">
        <v>0</v>
      </c>
      <c r="D36" s="52">
        <f>SUM(D31:D35)</f>
        <v>0</v>
      </c>
      <c r="E36" s="52">
        <f t="shared" ref="E36:M36" si="8">SUM(E31:E35)</f>
        <v>0</v>
      </c>
      <c r="F36" s="52">
        <f t="shared" si="8"/>
        <v>0</v>
      </c>
      <c r="G36" s="52">
        <f t="shared" si="8"/>
        <v>0</v>
      </c>
      <c r="H36" s="52">
        <f t="shared" si="8"/>
        <v>0</v>
      </c>
      <c r="I36" s="52">
        <f t="shared" si="8"/>
        <v>0</v>
      </c>
      <c r="J36" s="52">
        <f t="shared" si="8"/>
        <v>0</v>
      </c>
      <c r="K36" s="52">
        <f t="shared" si="8"/>
        <v>0</v>
      </c>
      <c r="L36" s="52">
        <f t="shared" si="8"/>
        <v>0</v>
      </c>
      <c r="M36" s="52">
        <f t="shared" si="8"/>
        <v>0</v>
      </c>
      <c r="N36" s="52">
        <f>SUM(N31:N35)</f>
        <v>0</v>
      </c>
      <c r="O36" s="52">
        <f>SUM(O31:O35)</f>
        <v>0</v>
      </c>
      <c r="P36" s="50">
        <f t="shared" si="0"/>
        <v>0</v>
      </c>
    </row>
    <row r="37" spans="1:16" ht="20.100000000000001" customHeight="1">
      <c r="A37" s="75"/>
      <c r="B37" s="82" t="s">
        <v>0</v>
      </c>
      <c r="C37" s="82"/>
      <c r="D37" s="45">
        <f>ROUNDDOWN(D30+D36,0)</f>
        <v>0</v>
      </c>
      <c r="E37" s="45">
        <f>ROUNDDOWN(E30+E36,0)</f>
        <v>0</v>
      </c>
      <c r="F37" s="45">
        <f t="shared" ref="F37:N37" si="9">ROUNDDOWN(F30+F36,0)</f>
        <v>0</v>
      </c>
      <c r="G37" s="45">
        <f>ROUNDDOWN(G30+G36,0)</f>
        <v>0</v>
      </c>
      <c r="H37" s="45">
        <f t="shared" si="9"/>
        <v>0</v>
      </c>
      <c r="I37" s="45">
        <f t="shared" si="9"/>
        <v>0</v>
      </c>
      <c r="J37" s="44">
        <f t="shared" si="9"/>
        <v>0</v>
      </c>
      <c r="K37" s="44">
        <f t="shared" si="9"/>
        <v>0</v>
      </c>
      <c r="L37" s="44">
        <f t="shared" si="9"/>
        <v>0</v>
      </c>
      <c r="M37" s="44">
        <f t="shared" si="9"/>
        <v>0</v>
      </c>
      <c r="N37" s="44">
        <f t="shared" si="9"/>
        <v>0</v>
      </c>
      <c r="O37" s="44">
        <f>ROUNDDOWN(O30+O36,0)</f>
        <v>0</v>
      </c>
      <c r="P37" s="48">
        <f t="shared" si="0"/>
        <v>0</v>
      </c>
    </row>
  </sheetData>
  <sheetProtection algorithmName="SHA-512" hashValue="z9yKk+xh7lqv5QS9klryXuXEXgP7HJeeIWHOv/WJKfO+lKvOd/u6jjIlRqJ7lJQClfazoHF3L16o7LAxl+Rjzg==" saltValue="rFvn2gW1zJFIfc04epo6KQ==" spinCount="100000" sheet="1" objects="1" scenarios="1" formatCells="0" selectLockedCells="1"/>
  <mergeCells count="34">
    <mergeCell ref="P17:P18"/>
    <mergeCell ref="A19:A20"/>
    <mergeCell ref="B19:C19"/>
    <mergeCell ref="B20:C20"/>
    <mergeCell ref="A21:C21"/>
    <mergeCell ref="A28:A37"/>
    <mergeCell ref="B28:B30"/>
    <mergeCell ref="B31:B36"/>
    <mergeCell ref="B37:C37"/>
    <mergeCell ref="A22:A27"/>
    <mergeCell ref="B22:C22"/>
    <mergeCell ref="B23:C23"/>
    <mergeCell ref="B24:C24"/>
    <mergeCell ref="B25:C25"/>
    <mergeCell ref="B27:C27"/>
    <mergeCell ref="B26:C26"/>
    <mergeCell ref="B10:C10"/>
    <mergeCell ref="B11:C11"/>
    <mergeCell ref="B12:C12"/>
    <mergeCell ref="B13:C13"/>
    <mergeCell ref="A17:C18"/>
    <mergeCell ref="A10:A14"/>
    <mergeCell ref="B14:C14"/>
    <mergeCell ref="A1:C1"/>
    <mergeCell ref="D1:M1"/>
    <mergeCell ref="A5:C6"/>
    <mergeCell ref="D5:D6"/>
    <mergeCell ref="A7:A9"/>
    <mergeCell ref="B7:C7"/>
    <mergeCell ref="B8:C8"/>
    <mergeCell ref="B9:C9"/>
    <mergeCell ref="B4:C4"/>
    <mergeCell ref="M6:N6"/>
    <mergeCell ref="N1:P1"/>
  </mergeCells>
  <phoneticPr fontId="2"/>
  <printOptions horizontalCentered="1"/>
  <pageMargins left="0.19685039370078741" right="0.19685039370078741" top="0.78740157480314965" bottom="0.39370078740157483" header="0.51181102362204722" footer="0.39370078740157483"/>
  <pageSetup paperSize="9" scale="71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様式第７号</vt:lpstr>
      <vt:lpstr>様式第７号!Print_Area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2026-05-27T04:52:04Z</dcterms:created>
  <dcterms:modified xsi:type="dcterms:W3CDTF">2026-05-27T04:54:34Z</dcterms:modified>
</cp:coreProperties>
</file>