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11\share_0110$\NTKOCHIZA\ext\財政事情\11.4月以降\公会計\照会通知等\R5\051002_【正式依頼1020〆：公会計】令和3年度財政状況資料集の作成について（2回目・地方公会計関係）\04_提出\"/>
    </mc:Choice>
  </mc:AlternateContent>
  <bookViews>
    <workbookView xWindow="0" yWindow="0" windowWidth="15360" windowHeight="7637"/>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U88" i="12"/>
  <c r="AP88" i="12"/>
  <c r="AF88" i="12"/>
  <c r="AA73" i="12"/>
  <c r="AA72" i="12"/>
  <c r="AA71" i="12"/>
  <c r="AA70" i="12"/>
  <c r="AA69" i="12"/>
  <c r="AA68" i="12"/>
  <c r="BE63" i="12"/>
  <c r="AU63" i="12"/>
  <c r="AP63" i="12"/>
  <c r="AA38" i="12"/>
  <c r="AA36" i="12"/>
  <c r="AA34" i="12"/>
  <c r="AA33" i="12"/>
  <c r="AA32" i="12"/>
  <c r="AA31" i="12"/>
  <c r="AA30" i="12"/>
  <c r="AA29" i="12"/>
  <c r="AA28" i="12"/>
  <c r="AA9" i="12"/>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G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<sst xmlns="http://schemas.openxmlformats.org/spreadsheetml/2006/main" count="1139" uniqueCount="591">
  <si>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</si>
  <si>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</si>
  <si>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卸売市場事業特別会計</t>
  </si>
  <si>
    <t>組合等が起こした地方債の元利償還金に対する負担金等</t>
  </si>
  <si>
    <t>一時借入金の利子</t>
    <rPh sb="0" eb="2">
      <t>イチジ</t>
    </rPh>
    <rPh sb="2" eb="5">
      <t>カリイレキン</t>
    </rPh>
    <rPh sb="6" eb="8">
      <t>リシ</t>
    </rPh>
    <phoneticPr fontId="34"/>
  </si>
  <si>
    <t>標準財政規模比（％）</t>
  </si>
  <si>
    <t>区分</t>
    <rPh sb="0" eb="2">
      <t>クブン</t>
    </rPh>
    <phoneticPr fontId="6"/>
  </si>
  <si>
    <t>徴収率
(％)</t>
    <rPh sb="0" eb="2">
      <t>チョウシュウ</t>
    </rPh>
    <rPh sb="2" eb="3">
      <t>リツ</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</si>
  <si>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</si>
  <si>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</si>
  <si>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</si>
  <si>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</si>
  <si>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</si>
  <si>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</si>
  <si>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</si>
  <si>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</si>
  <si>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</si>
  <si>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</si>
  <si>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</si>
  <si>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</si>
  <si>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</si>
  <si>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</si>
  <si>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</si>
  <si>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</si>
  <si>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</si>
  <si>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</si>
  <si>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</si>
  <si>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</si>
  <si>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</si>
  <si>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</si>
  <si>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</si>
  <si>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</si>
  <si>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</si>
  <si>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</si>
  <si>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</si>
  <si>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</si>
  <si>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</si>
  <si>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土地区画整理事業清算金特別会計</t>
  </si>
  <si>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</si>
  <si>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</si>
  <si>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</si>
  <si>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</si>
  <si>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</si>
  <si>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</si>
  <si>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</si>
  <si>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</si>
  <si>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</si>
  <si>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</si>
  <si>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</si>
  <si>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</si>
  <si>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</si>
  <si>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</si>
  <si>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</si>
  <si>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</si>
  <si>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</si>
  <si>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</si>
  <si>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</si>
  <si>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</si>
  <si>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</si>
  <si>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</si>
  <si>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</si>
  <si>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</si>
  <si>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</si>
  <si>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</si>
  <si>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</si>
  <si>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</si>
  <si>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</si>
  <si>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</si>
  <si>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</si>
  <si>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</si>
  <si>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</si>
  <si>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</si>
  <si>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</si>
  <si>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</si>
  <si>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</si>
  <si>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</si>
  <si>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</si>
  <si>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</si>
  <si>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</si>
  <si>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</si>
  <si>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</si>
  <si>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</si>
  <si>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</si>
  <si>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</si>
  <si>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</si>
  <si>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</si>
  <si>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</si>
  <si>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</si>
  <si>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</si>
  <si>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</si>
  <si>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</si>
  <si>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</si>
  <si>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</si>
  <si>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</si>
  <si>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</si>
  <si>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</si>
  <si>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</si>
  <si>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</si>
  <si>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</si>
  <si>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</si>
  <si>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</si>
  <si>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</si>
  <si>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</si>
  <si>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</si>
  <si>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</si>
  <si>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</si>
  <si>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</si>
  <si>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</si>
  <si>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</si>
  <si>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</si>
  <si>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</si>
  <si>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</si>
  <si>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新型コロナウイルス感染症対策短期継続融資基金</t>
    <rPh sb="0" eb="2">
      <t>シンガタ</t>
    </rPh>
    <rPh sb="9" eb="22">
      <t>カンセンショウタイサクタンキケイゾクユウシキキン</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</si>
  <si>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</si>
  <si>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</si>
  <si>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</si>
  <si>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</si>
  <si>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</si>
  <si>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</si>
  <si>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</si>
  <si>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</si>
  <si>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</si>
  <si>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</si>
  <si>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</si>
  <si>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</si>
  <si>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こうち人づくり広域連合（一般会計）</t>
    <rPh sb="3" eb="4">
      <t>ヒト</t>
    </rPh>
    <rPh sb="7" eb="9">
      <t>コウイキ</t>
    </rPh>
    <rPh sb="9" eb="11">
      <t>レンゴウ</t>
    </rPh>
    <rPh sb="12" eb="14">
      <t>イッパン</t>
    </rPh>
    <rPh sb="14" eb="16">
      <t>カイケイ</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</si>
  <si>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</si>
  <si>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</si>
  <si>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</si>
  <si>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</si>
  <si>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</si>
  <si>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</si>
  <si>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</si>
  <si>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</si>
  <si>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</si>
  <si>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</si>
  <si>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</si>
  <si>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</si>
  <si>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</si>
  <si>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</si>
  <si>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</si>
  <si>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</si>
  <si>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</si>
  <si>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</si>
  <si>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中核市</t>
  </si>
  <si>
    <t>実質単年度収支</t>
  </si>
  <si>
    <t>　　軽自動車税</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</si>
  <si>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</si>
  <si>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</si>
  <si>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</si>
  <si>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</si>
  <si>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</si>
  <si>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</si>
  <si>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</si>
  <si>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</si>
  <si>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</si>
  <si>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</si>
  <si>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</si>
  <si>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</si>
  <si>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</si>
  <si>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</si>
  <si>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</si>
  <si>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</si>
  <si>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</si>
  <si>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</si>
  <si>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高知市</t>
  </si>
  <si>
    <t>地方交付税種地</t>
    <rPh sb="0" eb="2">
      <t>チホウ</t>
    </rPh>
    <rPh sb="2" eb="5">
      <t>コウフゼイ</t>
    </rPh>
    <rPh sb="5" eb="6">
      <t>シュ</t>
    </rPh>
    <rPh sb="6" eb="7">
      <t>チ</t>
    </rPh>
    <phoneticPr fontId="6"/>
  </si>
  <si>
    <t>1-6</t>
  </si>
  <si>
    <t>分母比</t>
    <rPh sb="0" eb="2">
      <t>ブンボ</t>
    </rPh>
    <rPh sb="2" eb="3">
      <t>ヒ</t>
    </rPh>
    <phoneticPr fontId="6"/>
  </si>
  <si>
    <t>歳入歳出差引</t>
  </si>
  <si>
    <t>会計名</t>
    <rPh sb="0" eb="2">
      <t>カイケイ</t>
    </rPh>
    <rPh sb="2" eb="3">
      <t>メイ</t>
    </rPh>
    <phoneticPr fontId="6"/>
  </si>
  <si>
    <t>(Ｅ)</t>
  </si>
  <si>
    <t>　　(※1)</t>
  </si>
  <si>
    <t>市場</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</si>
  <si>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</si>
  <si>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</si>
  <si>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</si>
  <si>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</si>
  <si>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</si>
  <si>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</si>
  <si>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</si>
  <si>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</si>
  <si>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</si>
  <si>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</si>
  <si>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</si>
  <si>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</si>
  <si>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</si>
  <si>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</si>
  <si>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</si>
  <si>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</si>
  <si>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</si>
  <si>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</si>
  <si>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</si>
  <si>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</si>
  <si>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</si>
  <si>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</si>
  <si>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高知県高知市</t>
  </si>
  <si>
    <t>歳出合計</t>
  </si>
  <si>
    <t>その他会計（赤字）</t>
  </si>
  <si>
    <t>-3.2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</si>
  <si>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</si>
  <si>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</si>
  <si>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</si>
  <si>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</si>
  <si>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</si>
  <si>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</si>
  <si>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</si>
  <si>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</si>
  <si>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母子父子寡婦福祉資金貸付事業特別会計</t>
  </si>
  <si>
    <t>平成27年国調</t>
    <rPh sb="4" eb="5">
      <t>ネン</t>
    </rPh>
    <rPh sb="5" eb="6">
      <t>コク</t>
    </rPh>
    <rPh sb="6" eb="7">
      <t>チョウ</t>
    </rPh>
    <phoneticPr fontId="6"/>
  </si>
  <si>
    <t>公共下水道事業会計</t>
  </si>
  <si>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</si>
  <si>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</si>
  <si>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</si>
  <si>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</si>
  <si>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</si>
  <si>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</si>
  <si>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</si>
  <si>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</si>
  <si>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</si>
  <si>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</si>
  <si>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</si>
  <si>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</si>
  <si>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</si>
  <si>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</si>
  <si>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</si>
  <si>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</si>
  <si>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</si>
  <si>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</si>
  <si>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</si>
  <si>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</si>
  <si>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-0.8</t>
  </si>
  <si>
    <t>国民宿舎運営事業特別会計</t>
  </si>
  <si>
    <t>消防費</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</si>
  <si>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</si>
  <si>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</si>
  <si>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</si>
  <si>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</si>
  <si>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</si>
  <si>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</si>
  <si>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</si>
  <si>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</si>
  <si>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</si>
  <si>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</si>
  <si>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</si>
  <si>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</si>
  <si>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</si>
  <si>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</si>
  <si>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</si>
  <si>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</si>
  <si>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</si>
  <si>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</si>
  <si>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</si>
  <si>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</si>
  <si>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</si>
  <si>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</si>
  <si>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</si>
  <si>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</si>
  <si>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 0.52</t>
  </si>
  <si>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</si>
  <si>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</si>
  <si>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</si>
  <si>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</si>
  <si>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</si>
  <si>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</si>
  <si>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</si>
  <si>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</si>
  <si>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</si>
  <si>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</si>
  <si>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</si>
  <si>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</si>
  <si>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</si>
  <si>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</si>
  <si>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</si>
  <si>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</si>
  <si>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 0.43</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</si>
  <si>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</si>
  <si>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</si>
  <si>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</si>
  <si>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</si>
  <si>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</si>
  <si>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</si>
  <si>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</si>
  <si>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</si>
  <si>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</si>
  <si>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</si>
  <si>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</si>
  <si>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</si>
  <si>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</si>
  <si>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</si>
  <si>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</si>
  <si>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</si>
  <si>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</si>
  <si>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</si>
  <si>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</si>
  <si>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</si>
  <si>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</si>
  <si>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</si>
  <si>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</si>
  <si>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</si>
  <si>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</si>
  <si>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</si>
  <si>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</si>
  <si>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</si>
  <si>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</si>
  <si>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</si>
  <si>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</si>
  <si>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</si>
  <si>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</si>
  <si>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</si>
  <si>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</si>
  <si>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</si>
  <si>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</si>
  <si>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</si>
  <si>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</si>
  <si>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</si>
  <si>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</si>
  <si>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</si>
  <si>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</si>
  <si>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</si>
  <si>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</si>
  <si>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</si>
  <si>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</si>
  <si>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</si>
  <si>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</si>
  <si>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</si>
  <si>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</si>
  <si>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</si>
  <si>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</si>
  <si>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</si>
  <si>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</si>
  <si>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</si>
  <si>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総務費</t>
  </si>
  <si>
    <t>公益財団法人高知県観光コンベンション協会</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</si>
  <si>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</si>
  <si>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</si>
  <si>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</si>
  <si>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</si>
  <si>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</si>
  <si>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</si>
  <si>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</si>
  <si>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</si>
  <si>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</si>
  <si>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</si>
  <si>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</si>
  <si>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</si>
  <si>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</si>
  <si>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</si>
  <si>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</si>
  <si>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</si>
  <si>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</si>
  <si>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</si>
  <si>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</si>
  <si>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</si>
  <si>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</si>
  <si>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</si>
  <si>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</si>
  <si>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</si>
  <si>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</si>
  <si>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</si>
  <si>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</si>
  <si>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</si>
  <si>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</si>
  <si>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</si>
  <si>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</si>
  <si>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</si>
  <si>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</si>
  <si>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</si>
  <si>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</si>
  <si>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</si>
  <si>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</si>
  <si>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</si>
  <si>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</si>
  <si>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</si>
  <si>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</si>
  <si>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</si>
  <si>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</si>
  <si>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</si>
  <si>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</si>
  <si>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</si>
  <si>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</si>
  <si>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増減率(%)(B)</t>
    <rPh sb="0" eb="3">
      <t>ゾウゲンリツ</t>
    </rPh>
    <phoneticPr fontId="6"/>
  </si>
  <si>
    <t>義務的経費計</t>
    <rPh sb="0" eb="3">
      <t>ギムテキ</t>
    </rPh>
    <rPh sb="3" eb="5">
      <t>ケイヒ</t>
    </rPh>
    <rPh sb="5" eb="6">
      <t>ケイ</t>
    </rPh>
    <phoneticPr fontId="6"/>
  </si>
  <si>
    <t>　公債費</t>
  </si>
  <si>
    <t>産業立地推進事業特別会計</t>
  </si>
  <si>
    <t>　震災復興特別交付税</t>
  </si>
  <si>
    <t>▲ 0.00</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</si>
  <si>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</si>
  <si>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</si>
  <si>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</si>
  <si>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</si>
  <si>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</si>
  <si>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</si>
  <si>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</si>
  <si>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南海地震等災害復興基金</t>
  </si>
  <si>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</si>
  <si>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</si>
  <si>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</si>
  <si>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</si>
  <si>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</si>
  <si>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</si>
  <si>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</si>
  <si>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</si>
  <si>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</si>
  <si>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</si>
  <si>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</si>
  <si>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</si>
  <si>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</si>
  <si>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</si>
  <si>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</si>
  <si>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</si>
  <si>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</si>
  <si>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</si>
  <si>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</si>
  <si>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 0.05</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</si>
  <si>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</si>
  <si>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</si>
  <si>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</si>
  <si>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</si>
  <si>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</si>
  <si>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</si>
  <si>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</si>
  <si>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</si>
  <si>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</si>
  <si>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</si>
  <si>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</si>
  <si>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</si>
  <si>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</si>
  <si>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</si>
  <si>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</si>
  <si>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</si>
  <si>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</si>
  <si>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</si>
  <si>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</si>
  <si>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</si>
  <si>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</si>
  <si>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</si>
  <si>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</si>
  <si>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</si>
  <si>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</si>
  <si>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</si>
  <si>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</si>
  <si>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</si>
  <si>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</si>
  <si>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</si>
  <si>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</si>
  <si>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</si>
  <si>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 0.25</t>
  </si>
  <si>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</si>
  <si>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</si>
  <si>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</si>
  <si>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</si>
  <si>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</si>
  <si>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</si>
  <si>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</si>
  <si>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</si>
  <si>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</si>
  <si>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</si>
  <si>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</si>
  <si>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へき地診療所事業特別会計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</si>
  <si>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</si>
  <si>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</si>
  <si>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</si>
  <si>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</si>
  <si>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</si>
  <si>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</si>
  <si>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</si>
  <si>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</si>
  <si>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収益事業特別会計</t>
  </si>
  <si>
    <t>駐車場事業特別会計</t>
  </si>
  <si>
    <t>PFI事業に係るもの</t>
    <rPh sb="3" eb="5">
      <t>ジギョウ</t>
    </rPh>
    <rPh sb="6" eb="7">
      <t>カカ</t>
    </rPh>
    <phoneticPr fontId="34"/>
  </si>
  <si>
    <t>将来負担比率</t>
    <rPh sb="0" eb="2">
      <t>ショウライ</t>
    </rPh>
    <rPh sb="2" eb="4">
      <t>フタン</t>
    </rPh>
    <rPh sb="4" eb="6">
      <t>ヒリツ</t>
    </rPh>
    <phoneticPr fontId="38"/>
  </si>
  <si>
    <t>後期高齢者医療事業特別会計</t>
  </si>
  <si>
    <t>水道事業会計</t>
  </si>
  <si>
    <t>法適用企業</t>
  </si>
  <si>
    <t>農業集落排水事業特別会計</t>
  </si>
  <si>
    <t>人件費</t>
    <rPh sb="0" eb="3">
      <t>ジンケンヒ</t>
    </rPh>
    <phoneticPr fontId="6"/>
  </si>
  <si>
    <t>▲ 0.31</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</si>
  <si>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</si>
  <si>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</si>
  <si>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</si>
  <si>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</si>
  <si>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</si>
  <si>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</si>
  <si>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</si>
  <si>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公益財団法人高知市文化振興事業団</t>
  </si>
  <si>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</si>
  <si>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</si>
  <si>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</si>
  <si>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</si>
  <si>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</si>
  <si>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</si>
  <si>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</si>
  <si>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</si>
  <si>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</si>
  <si>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</si>
  <si>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</si>
  <si>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</si>
  <si>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</si>
  <si>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</si>
  <si>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</si>
  <si>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</si>
  <si>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</si>
  <si>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</si>
  <si>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</si>
  <si>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</si>
  <si>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</si>
  <si>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</si>
  <si>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</si>
  <si>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</si>
  <si>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</si>
  <si>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</si>
  <si>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</si>
  <si>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(単年度)</t>
    <rPh sb="1" eb="4">
      <t>タンネンド</t>
    </rPh>
    <phoneticPr fontId="6"/>
  </si>
  <si>
    <t>(Ｄ)</t>
  </si>
  <si>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</si>
  <si>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</si>
  <si>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</si>
  <si>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</si>
  <si>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</si>
  <si>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</si>
  <si>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</si>
  <si>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</si>
  <si>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</si>
  <si>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</si>
  <si>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</si>
  <si>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</si>
  <si>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</si>
  <si>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</si>
  <si>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</si>
  <si>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</si>
  <si>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</si>
  <si>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公益財団法人土佐山内記念財団</t>
  </si>
  <si>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</si>
  <si>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</si>
  <si>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</si>
  <si>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</si>
  <si>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</si>
  <si>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</si>
  <si>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</si>
  <si>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</si>
  <si>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</si>
  <si>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</si>
  <si>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</si>
  <si>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0.47</t>
  </si>
  <si>
    <t>▲ 6.72</t>
  </si>
  <si>
    <t>▲ 6.68</t>
  </si>
  <si>
    <t>▲ 6.66</t>
  </si>
  <si>
    <t>▲ 6.20</t>
  </si>
  <si>
    <t>▲ 5.65</t>
  </si>
  <si>
    <t>▲ 0.41</t>
  </si>
  <si>
    <t>▲ 0.33</t>
  </si>
  <si>
    <t>▲ 0.10</t>
  </si>
  <si>
    <t>▲ 0.04</t>
  </si>
  <si>
    <t>（百万円）</t>
  </si>
  <si>
    <t>H28末</t>
  </si>
  <si>
    <t>H29末</t>
  </si>
  <si>
    <t>H30末</t>
  </si>
  <si>
    <t>R01末</t>
  </si>
  <si>
    <t>R02末</t>
  </si>
  <si>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6"/>
  </si>
  <si>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</si>
  <si>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</si>
  <si>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高知県競馬組合（収益事業会計）</t>
    <rPh sb="0" eb="3">
      <t>コウチケン</t>
    </rPh>
    <rPh sb="3" eb="5">
      <t>ケイバ</t>
    </rPh>
    <rPh sb="5" eb="7">
      <t>クミアイ</t>
    </rPh>
    <rPh sb="8" eb="10">
      <t>シュウエキ</t>
    </rPh>
    <rPh sb="10" eb="12">
      <t>ジギョウ</t>
    </rPh>
    <rPh sb="12" eb="14">
      <t>カイケイ</t>
    </rPh>
    <phoneticPr fontId="6"/>
  </si>
  <si>
    <t>公益財団法人高知市環境事業公社</t>
  </si>
  <si>
    <t>公益財団法人高知市学校給食会</t>
  </si>
  <si>
    <t>公益財団法人高知市都市整備公社</t>
  </si>
  <si>
    <t>公益財団法人こうち男女共同参画社会づくり財団</t>
  </si>
  <si>
    <t>公益財団法人高知市スポーツ振興事業団</t>
  </si>
  <si>
    <t>公益財団法人高知県魚さい加工公社</t>
  </si>
  <si>
    <t>公益財団法人高知勤労者福祉サービスセンター</t>
  </si>
  <si>
    <t>地域振興基金</t>
    <rPh sb="0" eb="6">
      <t>チイキシンコウキキン</t>
    </rPh>
    <phoneticPr fontId="6"/>
  </si>
  <si>
    <t>施設等整備基金</t>
    <rPh sb="0" eb="3">
      <t>シセツトウ</t>
    </rPh>
    <rPh sb="3" eb="7">
      <t>セイビキキン</t>
    </rPh>
    <phoneticPr fontId="6"/>
  </si>
  <si>
    <t>広域行政推進基金</t>
    <rPh sb="0" eb="4">
      <t>コウイキギョウセイ</t>
    </rPh>
    <rPh sb="4" eb="8">
      <t>スイシンキキン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</si>
  <si>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7"/>
  </si>
  <si>
    <t>分析欄</t>
    <rPh sb="0" eb="2">
      <t>ブンセキ</t>
    </rPh>
    <rPh sb="2" eb="3">
      <t>ラン</t>
    </rPh>
    <phoneticPr fontId="47"/>
  </si>
  <si>
    <t>　将来負担比率，有形固定資産減価償却率ともに，類似団体内平均値を上回っており，施設の老朽化が進んでいることに加えて，起債残高等の将来負担も大きい状況となっている。特に将来負担比率は，中核市の中で最も高い数値となっており，平成30年度に策定した高知市財政健全化プランに基づき，収支の健全化（資金繰り）と将来負担の健全化（償還能力の確保）を目標に掲げ，中長期での財政健全化への取組を進めていく。</t>
    <phoneticPr fontId="47"/>
  </si>
  <si>
    <t>(　参考　）</t>
    <rPh sb="2" eb="4">
      <t>サンコウ</t>
    </rPh>
    <phoneticPr fontId="47"/>
  </si>
  <si>
    <t>当該団体値</t>
    <rPh sb="0" eb="2">
      <t>トウガイ</t>
    </rPh>
    <rPh sb="2" eb="4">
      <t>ダンタイ</t>
    </rPh>
    <rPh sb="4" eb="5">
      <t>アタイ</t>
    </rPh>
    <phoneticPr fontId="47"/>
  </si>
  <si>
    <t>将来負担比率</t>
    <phoneticPr fontId="47"/>
  </si>
  <si>
    <t>有形固定資産減価償却率</t>
    <phoneticPr fontId="47"/>
  </si>
  <si>
    <t>類似団体内平均値</t>
    <phoneticPr fontId="47"/>
  </si>
  <si>
    <t>将来負担比率</t>
    <phoneticPr fontId="4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</si>
  <si>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7"/>
  </si>
  <si>
    <t>　起債残高については，投資事業費の縮減などにより，平成17年度をピークに減少を図ってきたが，近年南海トラフ地震対策に集中的に取り組んだ結果，平成29年度から上昇に転じており，今後も高水準で推移する見通しである。加えて，本市は都市計画税を徴収していないことから，類似団体よりも充当可能特定歳入が少ない財政構造となっている。その結果，将来負担比率，実質公債費比率ともに，類似団体内平均値を大きく上回っており，公債費負担の適正化が本市の財政健全化への重要な課題となっている。平成30年度に策定した高知市財政健全化プランに基づき，収支の健全化（資金繰り）と将来負担の健全化（償還能力の確保）を目標に掲げ，中長期での財政健全化への取組を進めていく。</t>
    <phoneticPr fontId="47"/>
  </si>
  <si>
    <t>実質公債費比率</t>
    <phoneticPr fontId="47"/>
  </si>
  <si>
    <t>類似団体内平均値</t>
    <phoneticPr fontId="47"/>
  </si>
  <si>
    <t>将来負担比率</t>
    <phoneticPr fontId="47"/>
  </si>
  <si>
    <t>実質公債費比率</t>
    <phoneticPr fontId="47"/>
  </si>
  <si>
    <t xml:space="preserve"> </t>
    <phoneticPr fontId="47"/>
  </si>
  <si>
    <t xml:space="preserve"> </t>
    <phoneticPr fontId="47"/>
  </si>
</sst>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2">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6" fillId="0" borderId="0"/>
    <xf numFmtId="0" fontId="46" fillId="0" borderId="0">
      <alignment vertical="center"/>
    </xf>
    <xf numFmtId="0" fontId="46" fillId="0" borderId="0">
      <alignment vertical="center"/>
    </xf>
    <xf numFmtId="0" fontId="46" fillId="0" borderId="0"/>
    <xf numFmtId="0" fontId="46" fillId="0" borderId="0"/>
    <xf numFmtId="0" fontId="50" fillId="0" borderId="0">
      <alignment vertical="center"/>
    </xf>
  </cellStyleXfs>
  <cellXfs count="114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11" fillId="0" borderId="0" xfId="10" applyFont="1">
      <alignment vertical="center"/>
    </xf>
    <xf numFmtId="0" fontId="2" fillId="0" borderId="23" xfId="9" applyFont="1" applyBorder="1" applyAlignment="1">
      <alignment horizontal="center" vertical="center"/>
    </xf>
    <xf numFmtId="0" fontId="12" fillId="0" borderId="26" xfId="11" applyFont="1" applyBorder="1">
      <alignment vertical="center"/>
    </xf>
    <xf numFmtId="0" fontId="12" fillId="0" borderId="28" xfId="11"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6" fillId="0" borderId="34" xfId="4" applyFont="1" applyBorder="1" applyAlignment="1">
      <alignment horizontal="center" vertical="center"/>
    </xf>
    <xf numFmtId="0" fontId="16"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7"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12" xfId="13" applyFont="1" applyFill="1" applyBorder="1">
      <alignment vertical="center"/>
    </xf>
    <xf numFmtId="0" fontId="21" fillId="3" borderId="0" xfId="16" applyFont="1" applyFill="1">
      <alignment vertical="center"/>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23" xfId="13" applyFont="1" applyFill="1" applyBorder="1">
      <alignment vertical="center"/>
    </xf>
    <xf numFmtId="182" fontId="19" fillId="3" borderId="0" xfId="13" applyNumberFormat="1" applyFont="1" applyFill="1" applyAlignment="1">
      <alignment horizontal="right" vertical="center" shrinkToFit="1"/>
    </xf>
    <xf numFmtId="0" fontId="17" fillId="3" borderId="8" xfId="13" applyFont="1" applyFill="1" applyBorder="1">
      <alignment vertical="center"/>
    </xf>
    <xf numFmtId="0" fontId="17" fillId="3" borderId="0" xfId="13" applyFont="1" applyFill="1">
      <alignment vertical="center"/>
    </xf>
    <xf numFmtId="182" fontId="19" fillId="3" borderId="0" xfId="13" applyNumberFormat="1" applyFont="1" applyFill="1" applyAlignment="1">
      <alignment horizontal="left" vertical="center" shrinkToFit="1"/>
    </xf>
    <xf numFmtId="0" fontId="19" fillId="3" borderId="35" xfId="13" applyFont="1" applyFill="1" applyBorder="1">
      <alignment vertical="center"/>
    </xf>
    <xf numFmtId="0" fontId="17" fillId="3" borderId="0" xfId="13" applyFont="1" applyFill="1" applyAlignment="1">
      <alignment horizontal="center" vertical="center"/>
    </xf>
    <xf numFmtId="0" fontId="19" fillId="0" borderId="152" xfId="12" applyFont="1" applyBorder="1" applyAlignment="1" applyProtection="1">
      <alignment horizontal="center" vertical="center" shrinkToFit="1"/>
      <protection locked="0"/>
    </xf>
    <xf numFmtId="0" fontId="19" fillId="0" borderId="153" xfId="12" applyFont="1" applyBorder="1" applyAlignment="1" applyProtection="1">
      <alignment horizontal="center" vertical="center" shrinkToFit="1"/>
      <protection locked="0"/>
    </xf>
    <xf numFmtId="0" fontId="19" fillId="3" borderId="153" xfId="13" applyFont="1" applyFill="1" applyBorder="1" applyAlignment="1" applyProtection="1">
      <alignment horizontal="center" vertical="center" shrinkToFit="1"/>
      <protection locked="0"/>
    </xf>
    <xf numFmtId="0" fontId="19" fillId="3" borderId="0" xfId="13" applyFont="1" applyFill="1" applyAlignment="1">
      <alignment horizontal="center" vertical="center"/>
    </xf>
    <xf numFmtId="0" fontId="19"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4" fontId="16" fillId="0" borderId="0" xfId="20" applyNumberFormat="1" applyFont="1" applyFill="1">
      <alignment vertical="center"/>
    </xf>
    <xf numFmtId="0" fontId="19" fillId="0" borderId="30" xfId="20" applyFont="1" applyFill="1" applyBorder="1">
      <alignment vertical="center"/>
    </xf>
    <xf numFmtId="184" fontId="16" fillId="0" borderId="42" xfId="20" applyNumberFormat="1" applyFont="1" applyFill="1" applyBorder="1">
      <alignment vertical="center"/>
    </xf>
    <xf numFmtId="184" fontId="16" fillId="0" borderId="31" xfId="20" applyNumberFormat="1" applyFont="1" applyFill="1" applyBorder="1">
      <alignment vertical="center"/>
    </xf>
    <xf numFmtId="0" fontId="16"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9"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4" fontId="16" fillId="0" borderId="0" xfId="20" applyNumberFormat="1" applyFont="1" applyFill="1" applyBorder="1">
      <alignment vertical="center"/>
    </xf>
    <xf numFmtId="184" fontId="16" fillId="0" borderId="34" xfId="20" applyNumberFormat="1" applyFont="1" applyFill="1" applyBorder="1">
      <alignment vertical="center"/>
    </xf>
    <xf numFmtId="0" fontId="3" fillId="3" borderId="30" xfId="20" applyFont="1" applyFill="1" applyBorder="1">
      <alignment vertical="center"/>
    </xf>
    <xf numFmtId="184" fontId="16" fillId="3" borderId="31" xfId="20" applyNumberFormat="1" applyFont="1" applyFill="1" applyBorder="1">
      <alignment vertical="center"/>
    </xf>
    <xf numFmtId="184" fontId="16" fillId="0" borderId="32" xfId="20" applyNumberFormat="1" applyFont="1" applyFill="1" applyBorder="1">
      <alignment vertical="center"/>
    </xf>
    <xf numFmtId="0" fontId="16" fillId="0" borderId="0" xfId="20" applyFont="1" applyFill="1" applyBorder="1" applyAlignment="1"/>
    <xf numFmtId="184" fontId="23" fillId="0" borderId="30" xfId="14" applyNumberFormat="1" applyFont="1" applyBorder="1" applyAlignment="1">
      <alignment vertical="center"/>
    </xf>
    <xf numFmtId="184" fontId="23" fillId="0" borderId="31" xfId="14" applyNumberFormat="1" applyFont="1" applyBorder="1" applyAlignment="1">
      <alignment vertical="center"/>
    </xf>
    <xf numFmtId="184" fontId="23" fillId="0" borderId="31" xfId="14" applyNumberFormat="1" applyFont="1" applyBorder="1" applyAlignment="1">
      <alignment horizontal="center" vertical="center"/>
    </xf>
    <xf numFmtId="0" fontId="3" fillId="3" borderId="23" xfId="20" applyFont="1" applyFill="1" applyBorder="1">
      <alignment vertical="center"/>
    </xf>
    <xf numFmtId="184" fontId="16" fillId="3" borderId="34" xfId="20" applyNumberFormat="1" applyFont="1" applyFill="1" applyBorder="1">
      <alignment vertical="center"/>
    </xf>
    <xf numFmtId="184" fontId="16" fillId="0" borderId="35" xfId="20" applyNumberFormat="1" applyFont="1" applyFill="1" applyBorder="1">
      <alignment vertical="center"/>
    </xf>
    <xf numFmtId="184" fontId="23" fillId="0" borderId="16" xfId="14" applyNumberFormat="1" applyFont="1" applyBorder="1" applyAlignment="1">
      <alignment vertical="center"/>
    </xf>
    <xf numFmtId="184" fontId="23" fillId="0" borderId="15" xfId="14" applyNumberFormat="1" applyFont="1" applyBorder="1" applyAlignment="1">
      <alignment vertical="center"/>
    </xf>
    <xf numFmtId="184" fontId="23" fillId="0" borderId="171" xfId="14" applyNumberFormat="1" applyFont="1" applyBorder="1" applyAlignment="1">
      <alignment horizontal="center" vertical="center"/>
    </xf>
    <xf numFmtId="184" fontId="23" fillId="0" borderId="16" xfId="14" applyNumberFormat="1" applyFont="1" applyBorder="1" applyAlignment="1">
      <alignment horizontal="center" vertical="center"/>
    </xf>
    <xf numFmtId="184" fontId="23" fillId="0" borderId="27" xfId="14" applyNumberFormat="1" applyFont="1" applyBorder="1" applyAlignment="1">
      <alignment horizontal="center" vertical="center" wrapText="1"/>
    </xf>
    <xf numFmtId="182" fontId="23" fillId="0" borderId="27" xfId="15" applyNumberFormat="1" applyFont="1" applyFill="1" applyBorder="1" applyAlignment="1">
      <alignment horizontal="right" vertical="center" shrinkToFit="1"/>
    </xf>
    <xf numFmtId="182" fontId="23" fillId="0" borderId="172" xfId="15" applyNumberFormat="1" applyFont="1" applyFill="1" applyBorder="1" applyAlignment="1">
      <alignment horizontal="right" vertical="center" shrinkToFit="1"/>
    </xf>
    <xf numFmtId="0" fontId="3" fillId="3" borderId="16" xfId="20" applyFont="1" applyFill="1" applyBorder="1">
      <alignment vertical="center"/>
    </xf>
    <xf numFmtId="184" fontId="16" fillId="3" borderId="15" xfId="20" applyNumberFormat="1" applyFont="1" applyFill="1" applyBorder="1">
      <alignment vertical="center"/>
    </xf>
    <xf numFmtId="184" fontId="16" fillId="0" borderId="37" xfId="20" applyNumberFormat="1" applyFont="1" applyFill="1" applyBorder="1">
      <alignment vertical="center"/>
    </xf>
    <xf numFmtId="184" fontId="23" fillId="0" borderId="32" xfId="14" applyNumberFormat="1" applyFont="1" applyBorder="1" applyAlignment="1">
      <alignment horizontal="center" vertical="center"/>
    </xf>
    <xf numFmtId="184" fontId="23" fillId="0" borderId="30" xfId="14" applyNumberFormat="1" applyFont="1" applyBorder="1" applyAlignment="1">
      <alignment horizontal="center" vertical="center"/>
    </xf>
    <xf numFmtId="182" fontId="23" fillId="0" borderId="30" xfId="15" applyNumberFormat="1" applyFont="1" applyFill="1" applyBorder="1" applyAlignment="1">
      <alignment horizontal="right" vertical="center" shrinkToFit="1"/>
    </xf>
    <xf numFmtId="182" fontId="23" fillId="0" borderId="173" xfId="15" applyNumberFormat="1" applyFont="1" applyFill="1" applyBorder="1" applyAlignment="1">
      <alignment horizontal="right" vertical="center" shrinkToFit="1"/>
    </xf>
    <xf numFmtId="182" fontId="16" fillId="3" borderId="26" xfId="19" applyNumberFormat="1" applyFont="1" applyFill="1" applyBorder="1" applyAlignment="1">
      <alignment horizontal="right" vertical="center" shrinkToFit="1"/>
    </xf>
    <xf numFmtId="182" fontId="16" fillId="3" borderId="74" xfId="19" applyNumberFormat="1" applyFont="1" applyFill="1" applyBorder="1" applyAlignment="1">
      <alignment horizontal="right" vertical="center" shrinkToFit="1"/>
    </xf>
    <xf numFmtId="184" fontId="16" fillId="0" borderId="74" xfId="20" applyNumberFormat="1" applyFont="1" applyFill="1" applyBorder="1" applyAlignment="1">
      <alignment horizontal="center" vertical="center"/>
    </xf>
    <xf numFmtId="178" fontId="23" fillId="0" borderId="74" xfId="20" applyNumberFormat="1" applyFont="1" applyFill="1" applyBorder="1" applyAlignment="1">
      <alignment horizontal="right" vertical="center" shrinkToFit="1"/>
    </xf>
    <xf numFmtId="179" fontId="23" fillId="0" borderId="74" xfId="20" applyNumberFormat="1" applyFont="1" applyFill="1" applyBorder="1" applyAlignment="1">
      <alignment horizontal="right" vertical="center" shrinkToFit="1"/>
    </xf>
    <xf numFmtId="182" fontId="16" fillId="0" borderId="74" xfId="20" applyNumberFormat="1" applyFont="1" applyFill="1" applyBorder="1" applyAlignment="1">
      <alignment horizontal="right" vertical="center" shrinkToFit="1"/>
    </xf>
    <xf numFmtId="184" fontId="23" fillId="0" borderId="35" xfId="14" applyNumberFormat="1" applyFont="1" applyBorder="1" applyAlignment="1">
      <alignment horizontal="center" vertical="center"/>
    </xf>
    <xf numFmtId="184" fontId="23" fillId="0" borderId="174" xfId="14" applyNumberFormat="1" applyFont="1" applyBorder="1" applyAlignment="1">
      <alignment horizontal="center" vertical="center" wrapText="1"/>
    </xf>
    <xf numFmtId="179" fontId="23" fillId="0" borderId="175" xfId="15" applyNumberFormat="1" applyFont="1" applyFill="1" applyBorder="1" applyAlignment="1">
      <alignment horizontal="right" vertical="center" shrinkToFit="1"/>
    </xf>
    <xf numFmtId="179" fontId="23" fillId="0" borderId="171" xfId="15" applyNumberFormat="1" applyFont="1" applyFill="1" applyBorder="1" applyAlignment="1">
      <alignment horizontal="right" vertical="center" shrinkToFit="1"/>
    </xf>
    <xf numFmtId="0" fontId="3" fillId="3" borderId="32" xfId="20" applyFont="1" applyFill="1" applyBorder="1">
      <alignment vertical="center"/>
    </xf>
    <xf numFmtId="184" fontId="16" fillId="3" borderId="74" xfId="20" applyNumberFormat="1" applyFont="1" applyFill="1" applyBorder="1" applyAlignment="1">
      <alignment horizontal="center" vertical="center"/>
    </xf>
    <xf numFmtId="184" fontId="16" fillId="0" borderId="176" xfId="20" applyNumberFormat="1" applyFont="1" applyFill="1" applyBorder="1" applyAlignment="1">
      <alignment horizontal="center" vertical="center"/>
    </xf>
    <xf numFmtId="178" fontId="23" fillId="0" borderId="176" xfId="20" applyNumberFormat="1" applyFont="1" applyFill="1" applyBorder="1" applyAlignment="1">
      <alignment horizontal="right" vertical="center" shrinkToFit="1"/>
    </xf>
    <xf numFmtId="179" fontId="23" fillId="0" borderId="176" xfId="20" applyNumberFormat="1" applyFont="1" applyFill="1" applyBorder="1" applyAlignment="1">
      <alignment horizontal="right" vertical="center" shrinkToFit="1"/>
    </xf>
    <xf numFmtId="181" fontId="16" fillId="0" borderId="0" xfId="20" applyNumberFormat="1" applyFont="1" applyFill="1" applyBorder="1">
      <alignment vertical="center"/>
    </xf>
    <xf numFmtId="181" fontId="16" fillId="0" borderId="34" xfId="20" applyNumberFormat="1" applyFont="1" applyFill="1" applyBorder="1">
      <alignment vertical="center"/>
    </xf>
    <xf numFmtId="0" fontId="3" fillId="0" borderId="0" xfId="20" applyFont="1" applyFill="1" applyBorder="1" applyAlignment="1"/>
    <xf numFmtId="184" fontId="12" fillId="0" borderId="177" xfId="14" applyNumberFormat="1" applyFont="1" applyBorder="1" applyAlignment="1">
      <alignment horizontal="center" vertical="center"/>
    </xf>
    <xf numFmtId="182" fontId="23" fillId="0" borderId="177" xfId="15" applyNumberFormat="1" applyFont="1" applyFill="1" applyBorder="1" applyAlignment="1">
      <alignment horizontal="right" vertical="center" shrinkToFit="1"/>
    </xf>
    <xf numFmtId="182" fontId="23" fillId="0" borderId="178" xfId="15" applyNumberFormat="1" applyFont="1" applyFill="1" applyBorder="1" applyAlignment="1">
      <alignment horizontal="right" vertical="center" shrinkToFit="1"/>
    </xf>
    <xf numFmtId="0" fontId="3" fillId="3" borderId="35" xfId="20" applyFont="1" applyFill="1" applyBorder="1">
      <alignment vertical="center"/>
    </xf>
    <xf numFmtId="184" fontId="2" fillId="3" borderId="176" xfId="20" applyNumberFormat="1" applyFont="1" applyFill="1" applyBorder="1" applyAlignment="1">
      <alignment horizontal="center" vertical="center"/>
    </xf>
    <xf numFmtId="182" fontId="16" fillId="3" borderId="31" xfId="19" applyNumberFormat="1" applyFont="1" applyFill="1" applyBorder="1" applyAlignment="1">
      <alignment horizontal="right" vertical="center" shrinkToFit="1"/>
    </xf>
    <xf numFmtId="182" fontId="16" fillId="3" borderId="32" xfId="19" applyNumberFormat="1" applyFont="1" applyFill="1" applyBorder="1" applyAlignment="1">
      <alignment horizontal="right" vertical="center" shrinkToFit="1"/>
    </xf>
    <xf numFmtId="184" fontId="16" fillId="0" borderId="174" xfId="20" applyNumberFormat="1" applyFont="1" applyFill="1" applyBorder="1" applyAlignment="1">
      <alignment horizontal="center" vertical="center"/>
    </xf>
    <xf numFmtId="178" fontId="16" fillId="0" borderId="174" xfId="20" applyNumberFormat="1" applyFont="1" applyFill="1" applyBorder="1" applyAlignment="1">
      <alignment horizontal="right" vertical="center" shrinkToFit="1"/>
    </xf>
    <xf numFmtId="179" fontId="16" fillId="0" borderId="174" xfId="20" applyNumberFormat="1" applyFont="1" applyFill="1" applyBorder="1" applyAlignment="1">
      <alignment horizontal="right" vertical="center" shrinkToFit="1"/>
    </xf>
    <xf numFmtId="182" fontId="16" fillId="3" borderId="176" xfId="20" applyNumberFormat="1" applyFont="1" applyFill="1" applyBorder="1" applyAlignment="1">
      <alignment horizontal="right" vertical="center" shrinkToFit="1"/>
    </xf>
    <xf numFmtId="182" fontId="16" fillId="0" borderId="176" xfId="20" applyNumberFormat="1" applyFont="1" applyFill="1" applyBorder="1" applyAlignment="1">
      <alignment horizontal="right" vertical="center" shrinkToFit="1"/>
    </xf>
    <xf numFmtId="181" fontId="16" fillId="0" borderId="23" xfId="20" applyNumberFormat="1" applyFont="1" applyFill="1" applyBorder="1">
      <alignment vertical="center"/>
    </xf>
    <xf numFmtId="184" fontId="23" fillId="0" borderId="34" xfId="14" applyNumberFormat="1" applyFont="1" applyBorder="1" applyAlignment="1">
      <alignment horizontal="center" vertical="center" wrapText="1"/>
    </xf>
    <xf numFmtId="179" fontId="23" fillId="0" borderId="179" xfId="15" applyNumberFormat="1" applyFont="1" applyFill="1" applyBorder="1" applyAlignment="1">
      <alignment horizontal="right" vertical="center" shrinkToFit="1"/>
    </xf>
    <xf numFmtId="179" fontId="23" fillId="0" borderId="180" xfId="15" applyNumberFormat="1" applyFont="1" applyFill="1" applyBorder="1" applyAlignment="1">
      <alignment horizontal="right" vertical="center" shrinkToFit="1"/>
    </xf>
    <xf numFmtId="179" fontId="23" fillId="0" borderId="23" xfId="15" applyNumberFormat="1" applyFont="1" applyBorder="1" applyAlignment="1">
      <alignment horizontal="right" vertical="center" shrinkToFit="1"/>
    </xf>
    <xf numFmtId="0" fontId="3" fillId="3" borderId="37" xfId="20" applyFont="1" applyFill="1" applyBorder="1">
      <alignment vertical="center"/>
    </xf>
    <xf numFmtId="184" fontId="16" fillId="3" borderId="174" xfId="20" applyNumberFormat="1" applyFont="1" applyFill="1" applyBorder="1" applyAlignment="1">
      <alignment horizontal="center" vertical="center"/>
    </xf>
    <xf numFmtId="179" fontId="16" fillId="3" borderId="181" xfId="19" applyNumberFormat="1" applyFont="1" applyFill="1" applyBorder="1" applyAlignment="1">
      <alignment horizontal="right" vertical="center" shrinkToFit="1"/>
    </xf>
    <xf numFmtId="179" fontId="16" fillId="3" borderId="174" xfId="19" applyNumberFormat="1" applyFont="1" applyFill="1" applyBorder="1" applyAlignment="1">
      <alignment horizontal="right" vertical="center" shrinkToFit="1"/>
    </xf>
    <xf numFmtId="184" fontId="16" fillId="0" borderId="0" xfId="20" applyNumberFormat="1" applyFont="1" applyFill="1" applyBorder="1" applyAlignment="1">
      <alignment horizontal="center" vertical="center"/>
    </xf>
    <xf numFmtId="184" fontId="23" fillId="0" borderId="37" xfId="14" applyNumberFormat="1" applyFont="1" applyBorder="1" applyAlignment="1">
      <alignment horizontal="center" vertical="center"/>
    </xf>
    <xf numFmtId="184" fontId="23" fillId="0" borderId="74" xfId="14" applyNumberFormat="1" applyFont="1" applyBorder="1" applyAlignment="1">
      <alignment horizontal="center" vertical="center"/>
    </xf>
    <xf numFmtId="179" fontId="23" fillId="0" borderId="27" xfId="15" applyNumberFormat="1" applyFont="1" applyBorder="1" applyAlignment="1">
      <alignment horizontal="right" vertical="center" shrinkToFit="1"/>
    </xf>
    <xf numFmtId="179" fontId="23" fillId="0" borderId="172" xfId="15" applyNumberFormat="1" applyFont="1" applyBorder="1" applyAlignment="1">
      <alignment horizontal="right" vertical="center" shrinkToFit="1"/>
    </xf>
    <xf numFmtId="0" fontId="3" fillId="0" borderId="16" xfId="20" applyFont="1" applyFill="1" applyBorder="1">
      <alignment vertical="center"/>
    </xf>
    <xf numFmtId="184" fontId="16" fillId="0" borderId="14" xfId="20" applyNumberFormat="1" applyFont="1" applyFill="1" applyBorder="1">
      <alignment vertical="center"/>
    </xf>
    <xf numFmtId="184" fontId="16"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6" borderId="64" xfId="6" applyFont="1" applyFill="1" applyBorder="1" applyAlignment="1">
      <alignment horizontal="right" vertical="top"/>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8" applyFont="1">
      <alignment vertical="center"/>
    </xf>
    <xf numFmtId="0" fontId="24" fillId="7" borderId="6" xfId="18" applyFont="1" applyFill="1" applyBorder="1" applyAlignment="1"/>
    <xf numFmtId="0" fontId="24" fillId="0" borderId="56" xfId="18" applyFont="1" applyFill="1" applyBorder="1" applyAlignment="1">
      <alignment vertical="center" wrapText="1"/>
    </xf>
    <xf numFmtId="0" fontId="24" fillId="0" borderId="57" xfId="18" applyFont="1" applyFill="1" applyBorder="1" applyAlignment="1">
      <alignment vertical="center"/>
    </xf>
    <xf numFmtId="0" fontId="24" fillId="0" borderId="12" xfId="18" applyFont="1" applyFill="1" applyBorder="1" applyAlignment="1">
      <alignment vertical="center"/>
    </xf>
    <xf numFmtId="0" fontId="24" fillId="0" borderId="61" xfId="18" applyFont="1" applyFill="1" applyBorder="1" applyAlignment="1">
      <alignment vertical="center"/>
    </xf>
    <xf numFmtId="0" fontId="26" fillId="0" borderId="0" xfId="18" applyFont="1" applyFill="1" applyBorder="1" applyAlignment="1">
      <alignment vertical="center"/>
    </xf>
    <xf numFmtId="0" fontId="24" fillId="7" borderId="18" xfId="18" applyFont="1" applyFill="1" applyBorder="1" applyAlignment="1">
      <alignment horizontal="right" vertical="top"/>
    </xf>
    <xf numFmtId="0" fontId="26" fillId="0" borderId="0" xfId="18" applyNumberFormat="1" applyFont="1" applyFill="1" applyBorder="1" applyAlignment="1">
      <alignment vertical="center" wrapText="1"/>
    </xf>
    <xf numFmtId="0" fontId="24" fillId="7" borderId="64" xfId="18" applyFont="1" applyFill="1" applyBorder="1" applyAlignment="1">
      <alignment horizontal="right" vertical="top"/>
    </xf>
    <xf numFmtId="0" fontId="24" fillId="7" borderId="13" xfId="18" applyFont="1" applyFill="1" applyBorder="1" applyAlignment="1">
      <alignment horizontal="center" vertical="center"/>
    </xf>
    <xf numFmtId="185" fontId="24" fillId="0" borderId="183" xfId="18" applyNumberFormat="1" applyFont="1" applyFill="1" applyBorder="1" applyAlignment="1">
      <alignment horizontal="right" vertical="center" shrinkToFit="1"/>
    </xf>
    <xf numFmtId="185" fontId="24" fillId="0" borderId="184" xfId="18" applyNumberFormat="1" applyFont="1" applyFill="1" applyBorder="1" applyAlignment="1">
      <alignment horizontal="right" vertical="center" shrinkToFit="1"/>
    </xf>
    <xf numFmtId="185" fontId="24" fillId="0" borderId="79" xfId="18" applyNumberFormat="1" applyFont="1" applyFill="1" applyBorder="1" applyAlignment="1">
      <alignment horizontal="right" vertical="center" shrinkToFit="1"/>
    </xf>
    <xf numFmtId="0" fontId="24" fillId="0" borderId="0" xfId="18" applyNumberFormat="1" applyFont="1" applyFill="1" applyBorder="1" applyAlignment="1">
      <alignment vertical="center"/>
    </xf>
    <xf numFmtId="0" fontId="24" fillId="7" borderId="24" xfId="18" applyFont="1" applyFill="1" applyBorder="1" applyAlignment="1">
      <alignment horizontal="center" vertical="center"/>
    </xf>
    <xf numFmtId="185" fontId="24" fillId="0" borderId="185" xfId="18" applyNumberFormat="1" applyFont="1" applyFill="1" applyBorder="1" applyAlignment="1">
      <alignment horizontal="right" vertical="center" shrinkToFit="1"/>
    </xf>
    <xf numFmtId="185" fontId="24" fillId="0" borderId="74" xfId="18" applyNumberFormat="1" applyFont="1" applyFill="1" applyBorder="1" applyAlignment="1">
      <alignment horizontal="right" vertical="center" shrinkToFit="1"/>
    </xf>
    <xf numFmtId="185" fontId="24" fillId="0" borderId="182" xfId="18" applyNumberFormat="1" applyFont="1" applyFill="1" applyBorder="1" applyAlignment="1">
      <alignment horizontal="right" vertical="center" shrinkToFit="1"/>
    </xf>
    <xf numFmtId="0" fontId="24" fillId="7" borderId="45" xfId="18" applyFont="1" applyFill="1" applyBorder="1" applyAlignment="1">
      <alignment horizontal="center" vertical="center"/>
    </xf>
    <xf numFmtId="185" fontId="24" fillId="0" borderId="186" xfId="18" applyNumberFormat="1" applyFont="1" applyFill="1" applyBorder="1" applyAlignment="1">
      <alignment horizontal="right" vertical="center" shrinkToFit="1"/>
    </xf>
    <xf numFmtId="185" fontId="24" fillId="0" borderId="187" xfId="18" applyNumberFormat="1" applyFont="1" applyFill="1" applyBorder="1" applyAlignment="1">
      <alignment horizontal="right" vertical="center" shrinkToFit="1"/>
    </xf>
    <xf numFmtId="185" fontId="24" fillId="0" borderId="62" xfId="18" applyNumberFormat="1" applyFont="1" applyFill="1" applyBorder="1" applyAlignment="1">
      <alignment horizontal="right" vertical="center" shrinkToFit="1"/>
    </xf>
    <xf numFmtId="0" fontId="26" fillId="6" borderId="6" xfId="8" applyFont="1" applyFill="1" applyBorder="1" applyAlignment="1"/>
    <xf numFmtId="0" fontId="26" fillId="0" borderId="0" xfId="8" applyFont="1" applyAlignment="1"/>
    <xf numFmtId="0" fontId="27" fillId="0" borderId="0" xfId="8" applyFont="1" applyAlignment="1"/>
    <xf numFmtId="0" fontId="27" fillId="8" borderId="6" xfId="8" applyFont="1" applyFill="1" applyBorder="1" applyAlignment="1"/>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7" fillId="0" borderId="0" xfId="8" applyFont="1">
      <alignment vertical="center"/>
    </xf>
    <xf numFmtId="0" fontId="27" fillId="8" borderId="18" xfId="8" applyFont="1" applyFill="1" applyBorder="1" applyAlignment="1"/>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7" fillId="8" borderId="18" xfId="8" applyFont="1" applyFill="1" applyBorder="1" applyAlignment="1">
      <alignment horizontal="right" vertical="center"/>
    </xf>
    <xf numFmtId="0" fontId="29" fillId="0" borderId="0" xfId="8" applyFont="1">
      <alignment vertical="center"/>
    </xf>
    <xf numFmtId="0" fontId="26" fillId="6" borderId="64" xfId="8" applyFont="1" applyFill="1" applyBorder="1" applyAlignment="1">
      <alignment horizontal="right" vertical="top"/>
    </xf>
    <xf numFmtId="0" fontId="27" fillId="8" borderId="64" xfId="8" applyFont="1" applyFill="1" applyBorder="1" applyAlignment="1">
      <alignment horizontal="right" vertical="top"/>
    </xf>
    <xf numFmtId="0" fontId="26" fillId="6" borderId="13" xfId="8" applyFont="1" applyFill="1" applyBorder="1" applyAlignment="1">
      <alignment horizontal="center" vertical="center"/>
    </xf>
    <xf numFmtId="182" fontId="26" fillId="0" borderId="183" xfId="8" applyNumberFormat="1" applyFont="1" applyFill="1" applyBorder="1" applyAlignment="1" applyProtection="1">
      <alignment horizontal="right" vertical="center" shrinkToFit="1"/>
    </xf>
    <xf numFmtId="182" fontId="26" fillId="0" borderId="184" xfId="8" applyNumberFormat="1" applyFont="1" applyFill="1" applyBorder="1" applyAlignment="1" applyProtection="1">
      <alignment horizontal="right" vertical="center" shrinkToFit="1"/>
    </xf>
    <xf numFmtId="182" fontId="26" fillId="0" borderId="79" xfId="8" applyNumberFormat="1" applyFont="1" applyFill="1" applyBorder="1" applyAlignment="1" applyProtection="1">
      <alignment horizontal="right" vertical="center" shrinkToFit="1"/>
    </xf>
    <xf numFmtId="182"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2" fontId="27" fillId="0" borderId="183" xfId="8" applyNumberFormat="1" applyFont="1" applyBorder="1" applyAlignment="1" applyProtection="1">
      <alignment horizontal="right" vertical="center" shrinkToFit="1"/>
      <protection locked="0"/>
    </xf>
    <xf numFmtId="182"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2" fontId="26" fillId="0" borderId="185" xfId="8" applyNumberFormat="1" applyFont="1" applyFill="1" applyBorder="1" applyAlignment="1" applyProtection="1">
      <alignment horizontal="right" vertical="center" shrinkToFit="1"/>
    </xf>
    <xf numFmtId="182" fontId="26" fillId="0" borderId="74" xfId="8" applyNumberFormat="1" applyFont="1" applyFill="1" applyBorder="1" applyAlignment="1" applyProtection="1">
      <alignment horizontal="right" vertical="center" shrinkToFit="1"/>
    </xf>
    <xf numFmtId="182"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2" fontId="27" fillId="0" borderId="185" xfId="8" applyNumberFormat="1" applyFont="1" applyBorder="1" applyAlignment="1" applyProtection="1">
      <alignment horizontal="right" vertical="center" shrinkToFit="1"/>
      <protection locked="0"/>
    </xf>
    <xf numFmtId="182"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2" fontId="26" fillId="0" borderId="186" xfId="8" applyNumberFormat="1" applyFont="1" applyFill="1" applyBorder="1" applyAlignment="1" applyProtection="1">
      <alignment horizontal="right" vertical="center" shrinkToFit="1"/>
    </xf>
    <xf numFmtId="182" fontId="26" fillId="0" borderId="187" xfId="8" applyNumberFormat="1" applyFont="1" applyFill="1" applyBorder="1" applyAlignment="1" applyProtection="1">
      <alignment horizontal="right" vertical="center" shrinkToFit="1"/>
    </xf>
    <xf numFmtId="182"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2" fontId="27" fillId="0" borderId="186" xfId="8" applyNumberFormat="1" applyFont="1" applyBorder="1" applyAlignment="1" applyProtection="1">
      <alignment horizontal="right" vertical="center" shrinkToFit="1"/>
      <protection locked="0"/>
    </xf>
    <xf numFmtId="182" fontId="27" fillId="0" borderId="62" xfId="8" applyNumberFormat="1" applyFont="1" applyBorder="1" applyAlignment="1" applyProtection="1">
      <alignment horizontal="right" vertical="center" shrinkToFit="1"/>
      <protection locked="0"/>
    </xf>
    <xf numFmtId="0" fontId="26" fillId="0" borderId="0" xfId="7" applyFont="1" applyFill="1" applyBorder="1" applyAlignment="1"/>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0" xfId="7" applyFont="1" applyFill="1" applyBorder="1" applyAlignment="1">
      <alignment horizontal="left" vertical="center"/>
    </xf>
    <xf numFmtId="182" fontId="26" fillId="0" borderId="183" xfId="7" applyNumberFormat="1" applyFont="1" applyBorder="1" applyAlignment="1">
      <alignment horizontal="right" vertical="center" shrinkToFit="1"/>
    </xf>
    <xf numFmtId="182" fontId="26" fillId="0" borderId="184" xfId="7" applyNumberFormat="1" applyFont="1" applyBorder="1" applyAlignment="1">
      <alignment horizontal="right" vertical="center" shrinkToFit="1"/>
    </xf>
    <xf numFmtId="182" fontId="26" fillId="0" borderId="79" xfId="7" applyNumberFormat="1" applyFont="1" applyBorder="1" applyAlignment="1">
      <alignment horizontal="right" vertical="center" shrinkToFit="1"/>
    </xf>
    <xf numFmtId="182" fontId="26" fillId="0" borderId="0" xfId="7" applyNumberFormat="1" applyFont="1" applyFill="1" applyBorder="1" applyAlignment="1" applyProtection="1">
      <alignment horizontal="right" vertical="center"/>
    </xf>
    <xf numFmtId="182" fontId="26" fillId="0" borderId="185" xfId="7" applyNumberFormat="1" applyFont="1" applyBorder="1" applyAlignment="1">
      <alignment horizontal="right" vertical="center" shrinkToFit="1"/>
    </xf>
    <xf numFmtId="182" fontId="26" fillId="0" borderId="74" xfId="7" applyNumberFormat="1" applyFont="1" applyBorder="1" applyAlignment="1">
      <alignment horizontal="right" vertical="center" shrinkToFit="1"/>
    </xf>
    <xf numFmtId="182"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2" fontId="26" fillId="0" borderId="186" xfId="7" applyNumberFormat="1" applyFont="1" applyBorder="1" applyAlignment="1">
      <alignment horizontal="right" vertical="center" shrinkToFit="1"/>
    </xf>
    <xf numFmtId="182" fontId="26" fillId="0" borderId="187" xfId="7" applyNumberFormat="1" applyFont="1" applyBorder="1" applyAlignment="1">
      <alignment horizontal="right" vertical="center" shrinkToFit="1"/>
    </xf>
    <xf numFmtId="182"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2" fontId="31" fillId="0" borderId="24" xfId="5" applyNumberFormat="1" applyFont="1" applyFill="1" applyBorder="1" applyAlignment="1" applyProtection="1">
      <alignment horizontal="right" vertical="center" shrinkToFit="1"/>
    </xf>
    <xf numFmtId="182" fontId="31" fillId="0" borderId="27"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protection locked="0"/>
    </xf>
    <xf numFmtId="182" fontId="31" fillId="0" borderId="182" xfId="5" applyNumberFormat="1" applyFont="1" applyFill="1" applyBorder="1" applyAlignment="1" applyProtection="1">
      <alignment horizontal="right" vertical="center" shrinkToFit="1"/>
      <protection locked="0"/>
    </xf>
    <xf numFmtId="182"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2" fontId="31" fillId="0" borderId="45" xfId="5" applyNumberFormat="1" applyFont="1" applyFill="1" applyBorder="1" applyAlignment="1" applyProtection="1">
      <alignment horizontal="right" vertical="center" shrinkToFit="1"/>
    </xf>
    <xf numFmtId="182" fontId="31" fillId="0" borderId="48"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protection locked="0"/>
    </xf>
    <xf numFmtId="182" fontId="31" fillId="0" borderId="62" xfId="5" applyNumberFormat="1" applyFont="1" applyFill="1" applyBorder="1" applyAlignment="1" applyProtection="1">
      <alignment horizontal="right" vertical="center" shrinkToFit="1"/>
      <protection locked="0"/>
    </xf>
    <xf numFmtId="182"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3" fillId="0" borderId="27" xfId="1" applyNumberFormat="1" applyFont="1" applyFill="1" applyBorder="1" applyAlignment="1">
      <alignment vertical="center"/>
    </xf>
    <xf numFmtId="183" fontId="23" fillId="0" borderId="172" xfId="1" applyNumberFormat="1" applyFont="1" applyFill="1" applyBorder="1" applyAlignment="1">
      <alignment vertical="center"/>
    </xf>
    <xf numFmtId="183" fontId="23" fillId="0" borderId="172" xfId="1" applyNumberFormat="1" applyFont="1" applyFill="1" applyBorder="1" applyAlignment="1">
      <alignment vertical="center" wrapText="1"/>
    </xf>
    <xf numFmtId="183" fontId="23" fillId="0" borderId="30" xfId="1" applyNumberFormat="1" applyFont="1" applyFill="1" applyBorder="1" applyAlignment="1">
      <alignment vertical="center"/>
    </xf>
    <xf numFmtId="183" fontId="23" fillId="0" borderId="173" xfId="1" applyNumberFormat="1" applyFont="1" applyFill="1" applyBorder="1" applyAlignment="1">
      <alignment vertical="center"/>
    </xf>
    <xf numFmtId="180" fontId="23" fillId="0" borderId="175" xfId="1" applyNumberFormat="1" applyFont="1" applyFill="1" applyBorder="1" applyAlignment="1">
      <alignment vertical="center"/>
    </xf>
    <xf numFmtId="180" fontId="23" fillId="0" borderId="171" xfId="1" applyNumberFormat="1" applyFont="1" applyFill="1" applyBorder="1" applyAlignment="1">
      <alignment vertical="center"/>
    </xf>
    <xf numFmtId="184" fontId="23" fillId="0" borderId="177" xfId="1" applyNumberFormat="1" applyFont="1" applyBorder="1" applyAlignment="1">
      <alignment horizontal="center" vertical="center"/>
    </xf>
    <xf numFmtId="183" fontId="23" fillId="0" borderId="177" xfId="1" applyNumberFormat="1" applyFont="1" applyFill="1" applyBorder="1" applyAlignment="1">
      <alignment vertical="center"/>
    </xf>
    <xf numFmtId="183" fontId="23" fillId="0" borderId="178" xfId="1" applyNumberFormat="1" applyFont="1" applyFill="1" applyBorder="1" applyAlignment="1">
      <alignment vertical="center"/>
    </xf>
    <xf numFmtId="180" fontId="23" fillId="0" borderId="179" xfId="1" applyNumberFormat="1" applyFont="1" applyFill="1" applyBorder="1" applyAlignment="1">
      <alignment vertical="center"/>
    </xf>
    <xf numFmtId="180" fontId="23" fillId="0" borderId="180" xfId="1" applyNumberFormat="1" applyFont="1" applyFill="1" applyBorder="1" applyAlignment="1">
      <alignment vertical="center"/>
    </xf>
    <xf numFmtId="180" fontId="23" fillId="0" borderId="23" xfId="1" applyNumberFormat="1" applyFont="1" applyBorder="1" applyAlignment="1">
      <alignment vertical="center"/>
    </xf>
    <xf numFmtId="180" fontId="23" fillId="0" borderId="27" xfId="1" applyNumberFormat="1" applyFont="1" applyBorder="1" applyAlignment="1">
      <alignment vertical="center"/>
    </xf>
    <xf numFmtId="180" fontId="23"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2" fillId="0" borderId="7" xfId="2" applyFont="1" applyBorder="1" applyAlignment="1">
      <alignment horizontal="left" vertical="center"/>
    </xf>
    <xf numFmtId="0" fontId="12" fillId="0" borderId="19" xfId="2" applyFont="1" applyBorder="1" applyAlignment="1">
      <alignment horizontal="left" vertical="center"/>
    </xf>
    <xf numFmtId="0" fontId="12"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2" fillId="0" borderId="8" xfId="2" applyFont="1" applyBorder="1" applyAlignment="1">
      <alignment horizontal="left" vertical="center"/>
    </xf>
    <xf numFmtId="0" fontId="12" fillId="0" borderId="0" xfId="2" applyFont="1" applyAlignment="1">
      <alignment horizontal="left" vertical="center"/>
    </xf>
    <xf numFmtId="0" fontId="12"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2" fillId="0" borderId="40" xfId="9" applyFont="1" applyBorder="1">
      <alignment vertical="center"/>
    </xf>
    <xf numFmtId="0" fontId="12" fillId="0" borderId="22" xfId="9" applyFont="1" applyBorder="1">
      <alignment vertical="center"/>
    </xf>
    <xf numFmtId="0" fontId="12" fillId="0" borderId="41" xfId="9" applyFont="1" applyBorder="1">
      <alignment vertical="center"/>
    </xf>
    <xf numFmtId="184" fontId="12" fillId="0" borderId="40" xfId="9" applyNumberFormat="1" applyFont="1" applyBorder="1" applyAlignment="1">
      <alignment horizontal="right" vertical="center" shrinkToFit="1"/>
    </xf>
    <xf numFmtId="184" fontId="12" fillId="0" borderId="19" xfId="9" applyNumberFormat="1" applyFont="1" applyBorder="1" applyAlignment="1">
      <alignment horizontal="right" vertical="center" shrinkToFit="1"/>
    </xf>
    <xf numFmtId="184" fontId="12"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2" fillId="0" borderId="30" xfId="11" applyFont="1" applyBorder="1" applyAlignment="1">
      <alignment horizontal="center" vertical="center" shrinkToFit="1"/>
    </xf>
    <xf numFmtId="0" fontId="12" fillId="0" borderId="23" xfId="11" applyFont="1" applyBorder="1" applyAlignment="1">
      <alignment horizontal="center" vertical="center" shrinkToFit="1"/>
    </xf>
    <xf numFmtId="0" fontId="12" fillId="0" borderId="16" xfId="11" applyFont="1" applyBorder="1" applyAlignment="1">
      <alignment horizontal="center" vertical="center" shrinkToFit="1"/>
    </xf>
    <xf numFmtId="184" fontId="12" fillId="0" borderId="32" xfId="9" applyNumberFormat="1" applyFont="1" applyBorder="1" applyAlignment="1">
      <alignment horizontal="right" vertical="center" shrinkToFit="1"/>
    </xf>
    <xf numFmtId="184" fontId="12" fillId="0" borderId="35" xfId="9" applyNumberFormat="1" applyFont="1" applyBorder="1" applyAlignment="1">
      <alignment horizontal="right" vertical="center" shrinkToFit="1"/>
    </xf>
    <xf numFmtId="184" fontId="12"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2" fillId="0" borderId="30" xfId="9" applyFont="1" applyBorder="1">
      <alignment vertical="center"/>
    </xf>
    <xf numFmtId="0" fontId="12" fillId="0" borderId="35" xfId="9" applyFont="1" applyBorder="1">
      <alignment vertical="center"/>
    </xf>
    <xf numFmtId="0" fontId="12"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2" fillId="0" borderId="23" xfId="9" applyFont="1" applyBorder="1">
      <alignment vertical="center"/>
    </xf>
    <xf numFmtId="0" fontId="12" fillId="0" borderId="16" xfId="9" applyFont="1" applyBorder="1">
      <alignment vertical="center"/>
    </xf>
    <xf numFmtId="190" fontId="12" fillId="0" borderId="30" xfId="9" applyNumberFormat="1" applyFont="1" applyBorder="1" applyAlignment="1">
      <alignment horizontal="right" vertical="center" shrinkToFit="1"/>
    </xf>
    <xf numFmtId="190" fontId="12" fillId="0" borderId="23" xfId="9" applyNumberFormat="1" applyFont="1" applyBorder="1" applyAlignment="1">
      <alignment horizontal="right" vertical="center" shrinkToFit="1"/>
    </xf>
    <xf numFmtId="190" fontId="12" fillId="0" borderId="54" xfId="9" applyNumberFormat="1" applyFont="1" applyBorder="1" applyAlignment="1">
      <alignment horizontal="right" vertical="center" shrinkToFit="1"/>
    </xf>
    <xf numFmtId="0" fontId="12" fillId="0" borderId="33" xfId="11" applyFont="1" applyBorder="1" applyAlignment="1">
      <alignment horizontal="center" vertical="center" shrinkToFit="1"/>
    </xf>
    <xf numFmtId="0" fontId="12" fillId="0" borderId="36" xfId="11" applyFont="1" applyBorder="1" applyAlignment="1">
      <alignment horizontal="center" vertical="center" shrinkToFit="1"/>
    </xf>
    <xf numFmtId="0" fontId="12" fillId="0" borderId="38" xfId="11"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2" fillId="0" borderId="9" xfId="2" applyFont="1" applyBorder="1" applyAlignment="1">
      <alignment horizontal="left" vertical="center"/>
    </xf>
    <xf numFmtId="0" fontId="12" fillId="0" borderId="20" xfId="2" applyFont="1" applyBorder="1" applyAlignment="1">
      <alignment horizontal="left" vertical="center"/>
    </xf>
    <xf numFmtId="0" fontId="12"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3" fillId="0" borderId="35" xfId="9" applyFont="1" applyBorder="1">
      <alignment vertical="center"/>
    </xf>
    <xf numFmtId="0" fontId="13"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Alignment="1">
      <alignment horizontal="center" vertical="center" wrapText="1"/>
    </xf>
    <xf numFmtId="0" fontId="12" fillId="0" borderId="5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12" fillId="0" borderId="0" xfId="4" applyFont="1" applyBorder="1" applyAlignment="1">
      <alignment vertical="center"/>
    </xf>
    <xf numFmtId="0" fontId="12" fillId="0" borderId="0" xfId="4" applyFont="1" applyAlignment="1">
      <alignment vertical="center"/>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8" fillId="3" borderId="0" xfId="13" applyFont="1" applyFill="1">
      <alignment vertical="center"/>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22" fillId="3" borderId="64" xfId="13" applyFont="1" applyFill="1" applyBorder="1" applyAlignment="1">
      <alignment horizontal="center" vertical="center"/>
    </xf>
    <xf numFmtId="0" fontId="19" fillId="3" borderId="20" xfId="13" applyFont="1" applyFill="1" applyBorder="1" applyAlignment="1">
      <alignment horizontal="left" vertical="center"/>
    </xf>
    <xf numFmtId="0" fontId="19" fillId="3" borderId="20" xfId="13" applyFont="1" applyFill="1" applyBorder="1">
      <alignment vertical="center"/>
    </xf>
    <xf numFmtId="0" fontId="19" fillId="0" borderId="83" xfId="17" applyFont="1" applyBorder="1" applyAlignment="1" applyProtection="1">
      <alignment horizontal="left" vertical="center" shrinkToFit="1"/>
      <protection locked="0"/>
    </xf>
    <xf numFmtId="0" fontId="19" fillId="0" borderId="86" xfId="17" applyFont="1" applyBorder="1" applyAlignment="1" applyProtection="1">
      <alignment horizontal="left" vertical="center" shrinkToFit="1"/>
      <protection locked="0"/>
    </xf>
    <xf numFmtId="0" fontId="19" fillId="0" borderId="90" xfId="17" applyFont="1" applyBorder="1" applyAlignment="1" applyProtection="1">
      <alignment horizontal="left" vertical="center" shrinkToFit="1"/>
      <protection locked="0"/>
    </xf>
    <xf numFmtId="182" fontId="19" fillId="0" borderId="94" xfId="17" applyNumberFormat="1" applyFont="1" applyBorder="1" applyAlignment="1" applyProtection="1">
      <alignment horizontal="right" vertical="center" shrinkToFit="1"/>
      <protection locked="0"/>
    </xf>
    <xf numFmtId="182" fontId="19" fillId="0" borderId="100" xfId="17" applyNumberFormat="1" applyFont="1" applyBorder="1" applyAlignment="1" applyProtection="1">
      <alignment horizontal="right" vertical="center" shrinkToFit="1"/>
      <protection locked="0"/>
    </xf>
    <xf numFmtId="182" fontId="19" fillId="0" borderId="109" xfId="17" applyNumberFormat="1" applyFont="1" applyBorder="1" applyAlignment="1" applyProtection="1">
      <alignment horizontal="right" vertical="center" shrinkToFit="1"/>
      <protection locked="0"/>
    </xf>
    <xf numFmtId="182" fontId="19" fillId="0" borderId="115" xfId="17" applyNumberFormat="1" applyFont="1" applyBorder="1" applyAlignment="1" applyProtection="1">
      <alignment horizontal="right" vertical="center" shrinkToFit="1"/>
      <protection locked="0"/>
    </xf>
    <xf numFmtId="182" fontId="19" fillId="0" borderId="120" xfId="17" applyNumberFormat="1" applyFont="1" applyBorder="1" applyAlignment="1" applyProtection="1">
      <alignment horizontal="right" vertical="center" shrinkToFit="1"/>
      <protection locked="0"/>
    </xf>
    <xf numFmtId="182" fontId="19" fillId="0" borderId="122" xfId="17" applyNumberFormat="1" applyFont="1" applyBorder="1" applyAlignment="1" applyProtection="1">
      <alignment horizontal="right" vertical="center" shrinkToFit="1"/>
      <protection locked="0"/>
    </xf>
    <xf numFmtId="182" fontId="19" fillId="0" borderId="126" xfId="12" applyNumberFormat="1" applyFont="1" applyBorder="1" applyAlignment="1" applyProtection="1">
      <alignment horizontal="right" vertical="center" shrinkToFit="1"/>
      <protection locked="0"/>
    </xf>
    <xf numFmtId="0" fontId="19" fillId="0" borderId="100" xfId="12" applyFont="1" applyBorder="1" applyAlignment="1" applyProtection="1">
      <alignment horizontal="left" vertical="center" shrinkToFit="1"/>
      <protection locked="0"/>
    </xf>
    <xf numFmtId="0" fontId="19" fillId="0" borderId="145" xfId="12" applyFont="1" applyBorder="1" applyAlignment="1" applyProtection="1">
      <alignment horizontal="left" vertical="center" shrinkToFit="1"/>
      <protection locked="0"/>
    </xf>
    <xf numFmtId="182" fontId="19" fillId="0" borderId="83" xfId="12" applyNumberFormat="1" applyFont="1" applyBorder="1" applyAlignment="1" applyProtection="1">
      <alignment horizontal="right" vertical="center" shrinkToFit="1"/>
      <protection locked="0"/>
    </xf>
    <xf numFmtId="182" fontId="19" fillId="0" borderId="86" xfId="12" applyNumberFormat="1" applyFont="1" applyBorder="1" applyAlignment="1" applyProtection="1">
      <alignment horizontal="right" vertical="center" shrinkToFit="1"/>
      <protection locked="0"/>
    </xf>
    <xf numFmtId="182" fontId="19" fillId="0" borderId="90" xfId="12" applyNumberFormat="1" applyFont="1" applyBorder="1" applyAlignment="1" applyProtection="1">
      <alignment horizontal="right" vertical="center" shrinkToFit="1"/>
      <protection locked="0"/>
    </xf>
    <xf numFmtId="0" fontId="19" fillId="0" borderId="167" xfId="12" applyFont="1" applyBorder="1" applyAlignment="1" applyProtection="1">
      <alignment horizontal="left" vertical="center" shrinkToFit="1"/>
      <protection locked="0"/>
    </xf>
    <xf numFmtId="0" fontId="19" fillId="0" borderId="84" xfId="17" applyFont="1" applyBorder="1" applyAlignment="1" applyProtection="1">
      <alignment horizontal="left" vertical="center" shrinkToFit="1"/>
      <protection locked="0"/>
    </xf>
    <xf numFmtId="0" fontId="19" fillId="0" borderId="87" xfId="17" applyFont="1" applyBorder="1" applyAlignment="1" applyProtection="1">
      <alignment horizontal="left" vertical="center" shrinkToFit="1"/>
      <protection locked="0"/>
    </xf>
    <xf numFmtId="0" fontId="19" fillId="0" borderId="91" xfId="17" applyFont="1" applyBorder="1" applyAlignment="1" applyProtection="1">
      <alignment horizontal="left" vertical="center" shrinkToFit="1"/>
      <protection locked="0"/>
    </xf>
    <xf numFmtId="182" fontId="19" fillId="0" borderId="95" xfId="17" applyNumberFormat="1" applyFont="1" applyBorder="1" applyAlignment="1" applyProtection="1">
      <alignment horizontal="right" vertical="center" shrinkToFit="1"/>
      <protection locked="0"/>
    </xf>
    <xf numFmtId="182" fontId="19" fillId="0" borderId="101" xfId="17" applyNumberFormat="1" applyFont="1" applyBorder="1" applyAlignment="1" applyProtection="1">
      <alignment horizontal="right" vertical="center" shrinkToFit="1"/>
      <protection locked="0"/>
    </xf>
    <xf numFmtId="182" fontId="19" fillId="0" borderId="107" xfId="13" applyNumberFormat="1" applyFont="1" applyBorder="1" applyAlignment="1" applyProtection="1">
      <alignment horizontal="right" vertical="center" shrinkToFit="1"/>
      <protection locked="0"/>
    </xf>
    <xf numFmtId="182" fontId="19" fillId="0" borderId="116" xfId="17" applyNumberFormat="1" applyFont="1" applyBorder="1" applyAlignment="1" applyProtection="1">
      <alignment horizontal="right" vertical="center" shrinkToFit="1"/>
      <protection locked="0"/>
    </xf>
    <xf numFmtId="182" fontId="19" fillId="0" borderId="87" xfId="13" applyNumberFormat="1" applyFont="1" applyBorder="1" applyAlignment="1" applyProtection="1">
      <alignment horizontal="right" vertical="center" shrinkToFit="1"/>
      <protection locked="0"/>
    </xf>
    <xf numFmtId="182" fontId="19" fillId="0" borderId="123" xfId="17" applyNumberFormat="1" applyFont="1" applyBorder="1" applyAlignment="1" applyProtection="1">
      <alignment horizontal="right" vertical="center" shrinkToFit="1"/>
      <protection locked="0"/>
    </xf>
    <xf numFmtId="182" fontId="19" fillId="0" borderId="106" xfId="13" applyNumberFormat="1" applyFont="1" applyBorder="1" applyAlignment="1" applyProtection="1">
      <alignment horizontal="right" vertical="center" shrinkToFit="1"/>
      <protection locked="0"/>
    </xf>
    <xf numFmtId="0" fontId="19" fillId="0" borderId="101" xfId="12" applyFont="1" applyBorder="1" applyAlignment="1" applyProtection="1">
      <alignment horizontal="left" vertical="center" shrinkToFit="1"/>
      <protection locked="0"/>
    </xf>
    <xf numFmtId="0" fontId="19" fillId="0" borderId="146" xfId="12" applyFont="1" applyBorder="1" applyAlignment="1" applyProtection="1">
      <alignment horizontal="left" vertical="center" shrinkToFit="1"/>
      <protection locked="0"/>
    </xf>
    <xf numFmtId="182" fontId="19" fillId="0" borderId="84" xfId="13" applyNumberFormat="1" applyFont="1" applyBorder="1" applyAlignment="1" applyProtection="1">
      <alignment horizontal="right" vertical="center" shrinkToFit="1"/>
      <protection locked="0"/>
    </xf>
    <xf numFmtId="182" fontId="19" fillId="0" borderId="91" xfId="12" applyNumberFormat="1" applyFont="1" applyBorder="1" applyAlignment="1" applyProtection="1">
      <alignment horizontal="right" vertical="center" shrinkToFit="1"/>
      <protection locked="0"/>
    </xf>
    <xf numFmtId="0" fontId="19" fillId="0" borderId="123" xfId="12" applyFont="1" applyBorder="1" applyAlignment="1" applyProtection="1">
      <alignment horizontal="left" vertical="center" shrinkToFit="1"/>
      <protection locked="0"/>
    </xf>
    <xf numFmtId="182" fontId="19" fillId="0" borderId="96" xfId="17" applyNumberFormat="1" applyFont="1" applyBorder="1" applyAlignment="1" applyProtection="1">
      <alignment horizontal="right" vertical="center" shrinkToFit="1"/>
      <protection locked="0"/>
    </xf>
    <xf numFmtId="182" fontId="19" fillId="0" borderId="102" xfId="17" applyNumberFormat="1" applyFont="1" applyBorder="1" applyAlignment="1" applyProtection="1">
      <alignment horizontal="right" vertical="center" shrinkToFit="1"/>
      <protection locked="0"/>
    </xf>
    <xf numFmtId="182" fontId="19" fillId="0" borderId="110" xfId="17" applyNumberFormat="1" applyFont="1" applyBorder="1" applyAlignment="1" applyProtection="1">
      <alignment horizontal="right" vertical="center" shrinkToFit="1"/>
      <protection locked="0"/>
    </xf>
    <xf numFmtId="182" fontId="19" fillId="0" borderId="127" xfId="12" applyNumberFormat="1" applyFont="1" applyBorder="1" applyAlignment="1" applyProtection="1">
      <alignment horizontal="right" vertical="center" shrinkToFit="1"/>
      <protection locked="0"/>
    </xf>
    <xf numFmtId="0" fontId="19" fillId="0" borderId="102" xfId="12" applyFont="1" applyBorder="1" applyAlignment="1" applyProtection="1">
      <alignment horizontal="left" vertical="center" shrinkToFit="1"/>
      <protection locked="0"/>
    </xf>
    <xf numFmtId="0" fontId="19" fillId="0" borderId="147" xfId="12" applyFont="1" applyBorder="1" applyAlignment="1" applyProtection="1">
      <alignment horizontal="left" vertical="center" shrinkToFit="1"/>
      <protection locked="0"/>
    </xf>
    <xf numFmtId="0" fontId="19" fillId="0" borderId="22" xfId="13" applyFont="1" applyBorder="1" applyAlignment="1" applyProtection="1">
      <alignment horizontal="center" vertical="center"/>
      <protection locked="0"/>
    </xf>
    <xf numFmtId="0" fontId="19" fillId="0" borderId="50" xfId="13" applyFont="1" applyBorder="1" applyAlignment="1" applyProtection="1">
      <alignment horizontal="center" vertical="center"/>
      <protection locked="0"/>
    </xf>
    <xf numFmtId="0" fontId="19" fillId="5" borderId="33" xfId="13" applyFont="1" applyFill="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182" fontId="19" fillId="5" borderId="97" xfId="12" applyNumberFormat="1" applyFont="1" applyFill="1" applyBorder="1" applyAlignment="1" applyProtection="1">
      <alignment horizontal="right" vertical="center" shrinkToFit="1"/>
      <protection locked="0"/>
    </xf>
    <xf numFmtId="182" fontId="19" fillId="5" borderId="103" xfId="12" applyNumberFormat="1" applyFont="1" applyFill="1" applyBorder="1" applyAlignment="1" applyProtection="1">
      <alignment horizontal="right" vertical="center" shrinkToFit="1"/>
      <protection locked="0"/>
    </xf>
    <xf numFmtId="182" fontId="19" fillId="5" borderId="108" xfId="12" applyNumberFormat="1" applyFont="1" applyFill="1" applyBorder="1" applyAlignment="1" applyProtection="1">
      <alignment horizontal="right" vertical="center" shrinkToFit="1"/>
      <protection locked="0"/>
    </xf>
    <xf numFmtId="182" fontId="19" fillId="5" borderId="117" xfId="12" applyNumberFormat="1" applyFont="1" applyFill="1" applyBorder="1" applyAlignment="1" applyProtection="1">
      <alignment horizontal="right" vertical="center" shrinkToFit="1"/>
      <protection locked="0"/>
    </xf>
    <xf numFmtId="182" fontId="19" fillId="5" borderId="124" xfId="12" applyNumberFormat="1" applyFont="1" applyFill="1" applyBorder="1" applyAlignment="1" applyProtection="1">
      <alignment horizontal="right" vertical="center" shrinkToFit="1"/>
      <protection locked="0"/>
    </xf>
    <xf numFmtId="182" fontId="19" fillId="5" borderId="128" xfId="12" applyNumberFormat="1" applyFont="1" applyFill="1" applyBorder="1" applyAlignment="1" applyProtection="1">
      <alignment horizontal="right" vertical="center" shrinkToFit="1"/>
      <protection locked="0"/>
    </xf>
    <xf numFmtId="182" fontId="19" fillId="5" borderId="105" xfId="13" applyNumberFormat="1" applyFont="1" applyFill="1" applyBorder="1" applyAlignment="1" applyProtection="1">
      <alignment horizontal="right" vertical="center" shrinkToFit="1"/>
      <protection locked="0"/>
    </xf>
    <xf numFmtId="0" fontId="19" fillId="5" borderId="103" xfId="12" applyFont="1" applyFill="1" applyBorder="1" applyAlignment="1" applyProtection="1">
      <alignment horizontal="left" vertical="center" shrinkToFit="1"/>
      <protection locked="0"/>
    </xf>
    <xf numFmtId="0" fontId="19" fillId="5" borderId="124" xfId="12" applyFont="1" applyFill="1" applyBorder="1" applyAlignment="1" applyProtection="1">
      <alignment horizontal="left" vertical="center" shrinkToFit="1"/>
      <protection locked="0"/>
    </xf>
    <xf numFmtId="182" fontId="19" fillId="5" borderId="61" xfId="12" applyNumberFormat="1" applyFont="1" applyFill="1" applyBorder="1" applyAlignment="1" applyProtection="1">
      <alignment horizontal="right" vertical="center" shrinkToFit="1"/>
      <protection locked="0"/>
    </xf>
    <xf numFmtId="182" fontId="19" fillId="5" borderId="36" xfId="12" applyNumberFormat="1" applyFont="1" applyFill="1" applyBorder="1" applyAlignment="1" applyProtection="1">
      <alignment horizontal="right" vertical="center" shrinkToFit="1"/>
      <protection locked="0"/>
    </xf>
    <xf numFmtId="182" fontId="19" fillId="5" borderId="52" xfId="12" applyNumberFormat="1" applyFont="1" applyFill="1" applyBorder="1" applyAlignment="1" applyProtection="1">
      <alignment horizontal="right" vertical="center" shrinkToFit="1"/>
      <protection locked="0"/>
    </xf>
    <xf numFmtId="0" fontId="19" fillId="3" borderId="19" xfId="13" applyFont="1" applyFill="1" applyBorder="1" applyAlignment="1">
      <alignment horizontal="left" vertical="center"/>
    </xf>
    <xf numFmtId="182" fontId="19" fillId="0" borderId="98" xfId="17" applyNumberFormat="1" applyFont="1" applyBorder="1" applyAlignment="1" applyProtection="1">
      <alignment horizontal="right" vertical="center" shrinkToFit="1"/>
      <protection locked="0"/>
    </xf>
    <xf numFmtId="182" fontId="19" fillId="0" borderId="104" xfId="17" applyNumberFormat="1" applyFont="1" applyBorder="1" applyAlignment="1" applyProtection="1">
      <alignment horizontal="right" vertical="center" shrinkToFit="1"/>
      <protection locked="0"/>
    </xf>
    <xf numFmtId="182" fontId="19" fillId="0" borderId="111" xfId="17" applyNumberFormat="1" applyFont="1" applyBorder="1" applyAlignment="1" applyProtection="1">
      <alignment horizontal="right" vertical="center" shrinkToFit="1"/>
      <protection locked="0"/>
    </xf>
    <xf numFmtId="182" fontId="19" fillId="0" borderId="118" xfId="17" applyNumberFormat="1" applyFont="1" applyBorder="1" applyAlignment="1" applyProtection="1">
      <alignment horizontal="right" vertical="center" shrinkToFit="1"/>
      <protection locked="0"/>
    </xf>
    <xf numFmtId="182" fontId="19" fillId="0" borderId="125" xfId="17" applyNumberFormat="1" applyFont="1" applyBorder="1" applyAlignment="1" applyProtection="1">
      <alignment horizontal="right" vertical="center" shrinkToFit="1"/>
      <protection locked="0"/>
    </xf>
    <xf numFmtId="182" fontId="19" fillId="0" borderId="129" xfId="13" applyNumberFormat="1" applyFont="1" applyBorder="1" applyAlignment="1" applyProtection="1">
      <alignment horizontal="right" vertical="center" shrinkToFit="1"/>
      <protection locked="0"/>
    </xf>
    <xf numFmtId="179" fontId="19" fillId="0" borderId="104" xfId="13" applyNumberFormat="1" applyFont="1" applyBorder="1" applyAlignment="1" applyProtection="1">
      <alignment horizontal="right" vertical="center" shrinkToFit="1"/>
      <protection locked="0"/>
    </xf>
    <xf numFmtId="0" fontId="19" fillId="0" borderId="104" xfId="13" applyFont="1" applyBorder="1" applyAlignment="1" applyProtection="1">
      <alignment horizontal="left" vertical="center" shrinkToFit="1"/>
      <protection locked="0"/>
    </xf>
    <xf numFmtId="0" fontId="19" fillId="0" borderId="125" xfId="13" applyFont="1" applyBorder="1" applyAlignment="1" applyProtection="1">
      <alignment horizontal="left" vertical="center" shrinkToFit="1"/>
      <protection locked="0"/>
    </xf>
    <xf numFmtId="179" fontId="19" fillId="0" borderId="101" xfId="13" applyNumberFormat="1" applyFont="1" applyBorder="1" applyAlignment="1" applyProtection="1">
      <alignment horizontal="right" vertical="center" shrinkToFit="1"/>
      <protection locked="0"/>
    </xf>
    <xf numFmtId="182" fontId="19" fillId="3" borderId="95" xfId="16" applyNumberFormat="1" applyFont="1" applyFill="1" applyBorder="1" applyAlignment="1" applyProtection="1">
      <alignment horizontal="right" vertical="center" shrinkToFit="1"/>
      <protection locked="0"/>
    </xf>
    <xf numFmtId="182" fontId="19" fillId="3" borderId="101" xfId="16" applyNumberFormat="1" applyFont="1" applyFill="1" applyBorder="1" applyAlignment="1" applyProtection="1">
      <alignment horizontal="right" vertical="center" shrinkToFit="1"/>
      <protection locked="0"/>
    </xf>
    <xf numFmtId="182" fontId="19" fillId="3" borderId="107" xfId="16" applyNumberFormat="1" applyFont="1" applyFill="1" applyBorder="1" applyAlignment="1" applyProtection="1">
      <alignment horizontal="right" vertical="center" shrinkToFit="1"/>
      <protection locked="0"/>
    </xf>
    <xf numFmtId="182" fontId="19" fillId="3" borderId="106" xfId="16" applyNumberFormat="1" applyFont="1" applyFill="1" applyBorder="1" applyAlignment="1" applyProtection="1">
      <alignment horizontal="right" vertical="center" shrinkToFit="1"/>
      <protection locked="0"/>
    </xf>
    <xf numFmtId="179" fontId="19" fillId="3" borderId="101" xfId="16" applyNumberFormat="1" applyFont="1" applyFill="1" applyBorder="1" applyAlignment="1" applyProtection="1">
      <alignment horizontal="right" vertical="center" shrinkToFit="1"/>
      <protection locked="0"/>
    </xf>
    <xf numFmtId="0" fontId="19" fillId="0" borderId="11" xfId="13" applyFont="1" applyBorder="1" applyAlignment="1" applyProtection="1">
      <alignment horizontal="center" vertical="center" shrinkToFit="1"/>
      <protection locked="0"/>
    </xf>
    <xf numFmtId="182" fontId="19" fillId="5" borderId="99" xfId="13" applyNumberFormat="1" applyFont="1" applyFill="1" applyBorder="1" applyAlignment="1" applyProtection="1">
      <alignment horizontal="right" vertical="center" shrinkToFit="1"/>
      <protection locked="0"/>
    </xf>
    <xf numFmtId="182" fontId="19" fillId="5" borderId="112" xfId="13" applyNumberFormat="1" applyFont="1" applyFill="1" applyBorder="1" applyAlignment="1" applyProtection="1">
      <alignment horizontal="right" vertical="center" shrinkToFit="1"/>
      <protection locked="0"/>
    </xf>
    <xf numFmtId="179" fontId="19" fillId="5" borderId="105" xfId="13" applyNumberFormat="1" applyFont="1" applyFill="1" applyBorder="1" applyAlignment="1" applyProtection="1">
      <alignment horizontal="right" vertical="center" shrinkToFit="1"/>
      <protection locked="0"/>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0" fontId="19" fillId="3" borderId="91" xfId="13" applyFont="1" applyFill="1" applyBorder="1" applyAlignment="1" applyProtection="1">
      <alignment horizontal="left" vertical="center" shrinkToFit="1"/>
      <protection locked="0"/>
    </xf>
    <xf numFmtId="182" fontId="19" fillId="3" borderId="84" xfId="13" applyNumberFormat="1" applyFont="1" applyFill="1" applyBorder="1" applyAlignment="1" applyProtection="1">
      <alignment horizontal="right" vertical="center" shrinkToFit="1"/>
      <protection locked="0"/>
    </xf>
    <xf numFmtId="182" fontId="19" fillId="3" borderId="87" xfId="13" applyNumberFormat="1" applyFont="1" applyFill="1" applyBorder="1" applyAlignment="1" applyProtection="1">
      <alignment horizontal="right" vertical="center" shrinkToFit="1"/>
      <protection locked="0"/>
    </xf>
    <xf numFmtId="182" fontId="19" fillId="3" borderId="91" xfId="13" applyNumberFormat="1" applyFont="1" applyFill="1" applyBorder="1" applyAlignment="1" applyProtection="1">
      <alignment horizontal="right" vertical="center" shrinkToFit="1"/>
      <protection locked="0"/>
    </xf>
    <xf numFmtId="0" fontId="19" fillId="3" borderId="123" xfId="13"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182" fontId="19" fillId="3" borderId="96" xfId="13" applyNumberFormat="1" applyFont="1" applyFill="1" applyBorder="1" applyAlignment="1" applyProtection="1">
      <alignment horizontal="right" vertical="center" shrinkToFit="1"/>
      <protection locked="0"/>
    </xf>
    <xf numFmtId="182" fontId="19" fillId="3" borderId="102" xfId="13" applyNumberFormat="1" applyFont="1" applyFill="1" applyBorder="1" applyAlignment="1" applyProtection="1">
      <alignment horizontal="right" vertical="center" shrinkToFit="1"/>
      <protection locked="0"/>
    </xf>
    <xf numFmtId="0" fontId="19" fillId="3" borderId="102" xfId="13" applyFont="1" applyFill="1" applyBorder="1" applyAlignment="1" applyProtection="1">
      <alignment horizontal="left" vertical="center" shrinkToFit="1"/>
      <protection locked="0"/>
    </xf>
    <xf numFmtId="0" fontId="19" fillId="3" borderId="147" xfId="13" applyFont="1" applyFill="1" applyBorder="1" applyAlignment="1" applyProtection="1">
      <alignment horizontal="left" vertical="center" shrinkToFit="1"/>
      <protection locked="0"/>
    </xf>
    <xf numFmtId="182" fontId="19" fillId="5" borderId="160" xfId="13" applyNumberFormat="1" applyFont="1" applyFill="1" applyBorder="1" applyAlignment="1" applyProtection="1">
      <alignment horizontal="right" vertical="center" shrinkToFit="1"/>
      <protection locked="0"/>
    </xf>
    <xf numFmtId="182" fontId="19" fillId="5" borderId="161" xfId="13" applyNumberFormat="1" applyFont="1" applyFill="1" applyBorder="1" applyAlignment="1" applyProtection="1">
      <alignment horizontal="right" vertical="center" shrinkToFit="1"/>
      <protection locked="0"/>
    </xf>
    <xf numFmtId="182" fontId="19" fillId="5" borderId="164" xfId="13" applyNumberFormat="1" applyFont="1" applyFill="1" applyBorder="1" applyAlignment="1" applyProtection="1">
      <alignment horizontal="right" vertical="center" shrinkToFit="1"/>
      <protection locked="0"/>
    </xf>
    <xf numFmtId="182" fontId="0" fillId="5" borderId="33" xfId="13" applyNumberFormat="1" applyFont="1" applyFill="1" applyBorder="1" applyAlignment="1" applyProtection="1">
      <alignment horizontal="right" vertical="center" shrinkToFit="1"/>
      <protection locked="0"/>
    </xf>
    <xf numFmtId="182" fontId="19" fillId="5" borderId="38" xfId="13" applyNumberFormat="1" applyFont="1" applyFill="1" applyBorder="1" applyAlignment="1" applyProtection="1">
      <alignment horizontal="right" vertical="center" shrinkToFit="1"/>
      <protection locked="0"/>
    </xf>
    <xf numFmtId="182" fontId="19" fillId="5" borderId="33" xfId="13" applyNumberFormat="1" applyFont="1" applyFill="1" applyBorder="1" applyAlignment="1" applyProtection="1">
      <alignment horizontal="right" vertical="center" shrinkToFit="1"/>
      <protection locked="0"/>
    </xf>
    <xf numFmtId="0" fontId="19" fillId="5" borderId="52" xfId="13" applyFont="1" applyFill="1" applyBorder="1" applyAlignment="1" applyProtection="1">
      <alignment horizontal="left" vertical="center" shrinkToFit="1"/>
      <protection locked="0"/>
    </xf>
    <xf numFmtId="0" fontId="19" fillId="3" borderId="19" xfId="13" applyFont="1" applyFill="1" applyBorder="1" applyAlignment="1">
      <alignment horizontal="left" vertical="center" wrapText="1"/>
    </xf>
    <xf numFmtId="0" fontId="19" fillId="3" borderId="0" xfId="13" applyFont="1" applyFill="1" applyAlignment="1">
      <alignment horizontal="left" vertical="center"/>
    </xf>
    <xf numFmtId="0" fontId="19" fillId="3" borderId="56"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59" xfId="13" applyFont="1" applyFill="1" applyBorder="1" applyAlignment="1">
      <alignment horizontal="center" vertical="center"/>
    </xf>
    <xf numFmtId="0" fontId="19" fillId="3" borderId="57"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37" xfId="13" applyFont="1" applyFill="1" applyBorder="1" applyAlignment="1">
      <alignment horizontal="center" vertical="center"/>
    </xf>
    <xf numFmtId="0" fontId="19" fillId="3" borderId="32" xfId="13" applyFont="1" applyFill="1" applyBorder="1" applyAlignment="1">
      <alignment horizontal="center" vertical="center"/>
    </xf>
    <xf numFmtId="0" fontId="19" fillId="3" borderId="51" xfId="13" applyFont="1" applyFill="1" applyBorder="1" applyAlignment="1">
      <alignment horizontal="center" vertical="center"/>
    </xf>
    <xf numFmtId="0" fontId="19" fillId="3" borderId="74" xfId="13" applyFont="1" applyFill="1" applyBorder="1" applyAlignment="1">
      <alignment horizontal="center" vertical="center"/>
    </xf>
    <xf numFmtId="0" fontId="19" fillId="3" borderId="12" xfId="13" applyFont="1" applyFill="1" applyBorder="1">
      <alignment vertical="center"/>
    </xf>
    <xf numFmtId="0" fontId="19" fillId="3" borderId="23" xfId="13" applyFont="1" applyFill="1" applyBorder="1">
      <alignment vertical="center"/>
    </xf>
    <xf numFmtId="0" fontId="19" fillId="3" borderId="16" xfId="13" applyFont="1" applyFill="1" applyBorder="1">
      <alignment vertical="center"/>
    </xf>
    <xf numFmtId="182" fontId="19" fillId="3" borderId="30" xfId="17" applyNumberFormat="1" applyFont="1" applyFill="1" applyBorder="1" applyAlignment="1">
      <alignment horizontal="right" vertical="center" shrinkToFit="1"/>
    </xf>
    <xf numFmtId="182" fontId="19" fillId="3" borderId="23" xfId="17" applyNumberFormat="1" applyFont="1" applyFill="1" applyBorder="1" applyAlignment="1">
      <alignment horizontal="right" vertical="center" shrinkToFit="1"/>
    </xf>
    <xf numFmtId="182" fontId="19" fillId="3" borderId="65" xfId="17" applyNumberFormat="1" applyFont="1" applyFill="1" applyBorder="1" applyAlignment="1">
      <alignment horizontal="right" vertical="center" shrinkToFit="1"/>
    </xf>
    <xf numFmtId="182" fontId="19" fillId="3" borderId="72" xfId="17" applyNumberFormat="1" applyFont="1" applyFill="1" applyBorder="1" applyAlignment="1">
      <alignment horizontal="right" vertical="center" shrinkToFit="1"/>
    </xf>
    <xf numFmtId="179" fontId="19" fillId="3" borderId="72" xfId="17" applyNumberFormat="1" applyFont="1" applyFill="1" applyBorder="1" applyAlignment="1">
      <alignment horizontal="right" vertical="center" shrinkToFit="1"/>
    </xf>
    <xf numFmtId="179" fontId="19" fillId="3" borderId="23" xfId="17" applyNumberFormat="1" applyFont="1" applyFill="1" applyBorder="1" applyAlignment="1">
      <alignment horizontal="right" vertical="center" shrinkToFit="1"/>
    </xf>
    <xf numFmtId="179" fontId="19" fillId="3" borderId="54" xfId="17" applyNumberFormat="1" applyFont="1" applyFill="1" applyBorder="1" applyAlignment="1">
      <alignment horizontal="right" vertical="center" shrinkToFit="1"/>
    </xf>
    <xf numFmtId="0" fontId="19" fillId="3" borderId="30" xfId="13" applyFont="1" applyFill="1" applyBorder="1">
      <alignment vertical="center"/>
    </xf>
    <xf numFmtId="182" fontId="19" fillId="3" borderId="148" xfId="17" applyNumberFormat="1" applyFont="1" applyFill="1" applyBorder="1" applyAlignment="1">
      <alignment horizontal="right" vertical="center" shrinkToFit="1"/>
    </xf>
    <xf numFmtId="182" fontId="19" fillId="3" borderId="68" xfId="17" applyNumberFormat="1" applyFont="1" applyFill="1" applyBorder="1" applyAlignment="1">
      <alignment horizontal="right" vertical="center" shrinkToFit="1"/>
    </xf>
    <xf numFmtId="179" fontId="19" fillId="3" borderId="158" xfId="17" applyNumberFormat="1" applyFont="1" applyFill="1" applyBorder="1" applyAlignment="1">
      <alignment horizontal="right" vertical="center" shrinkToFit="1"/>
    </xf>
    <xf numFmtId="179" fontId="19" fillId="3" borderId="27" xfId="17" applyNumberFormat="1" applyFont="1" applyFill="1" applyBorder="1" applyAlignment="1">
      <alignment horizontal="right" vertical="center" shrinkToFit="1"/>
    </xf>
    <xf numFmtId="179" fontId="19" fillId="3" borderId="68" xfId="17" applyNumberFormat="1" applyFont="1" applyFill="1" applyBorder="1" applyAlignment="1">
      <alignment horizontal="right" vertical="center" shrinkToFit="1"/>
    </xf>
    <xf numFmtId="179" fontId="19" fillId="3" borderId="168" xfId="17" applyNumberFormat="1" applyFont="1" applyFill="1" applyBorder="1" applyAlignment="1">
      <alignment horizontal="right" vertical="center" shrinkToFit="1"/>
    </xf>
    <xf numFmtId="0" fontId="19" fillId="3" borderId="8" xfId="13" applyFont="1" applyFill="1" applyBorder="1" applyAlignment="1">
      <alignment horizontal="left" vertical="center"/>
    </xf>
    <xf numFmtId="0" fontId="19" fillId="3" borderId="14" xfId="13" applyFont="1" applyFill="1" applyBorder="1" applyAlignment="1">
      <alignment horizontal="left" vertical="center"/>
    </xf>
    <xf numFmtId="182" fontId="19" fillId="3" borderId="42" xfId="16" applyNumberFormat="1" applyFont="1" applyFill="1" applyBorder="1" applyAlignment="1">
      <alignment horizontal="right" vertical="center" shrinkToFit="1"/>
    </xf>
    <xf numFmtId="182" fontId="19" fillId="3" borderId="0" xfId="13" applyNumberFormat="1" applyFont="1" applyFill="1" applyAlignment="1">
      <alignment horizontal="right" vertical="center" shrinkToFit="1"/>
    </xf>
    <xf numFmtId="182" fontId="19" fillId="3" borderId="66" xfId="16" applyNumberFormat="1" applyFont="1" applyFill="1" applyBorder="1" applyAlignment="1">
      <alignment horizontal="right" vertical="center" shrinkToFit="1"/>
    </xf>
    <xf numFmtId="182" fontId="19" fillId="3" borderId="70" xfId="16" applyNumberFormat="1" applyFont="1" applyFill="1" applyBorder="1" applyAlignment="1">
      <alignment horizontal="right" vertical="center" shrinkToFit="1"/>
    </xf>
    <xf numFmtId="179" fontId="19" fillId="3" borderId="70" xfId="16" applyNumberFormat="1" applyFont="1" applyFill="1" applyBorder="1" applyAlignment="1">
      <alignment horizontal="right" vertical="center" shrinkToFit="1"/>
    </xf>
    <xf numFmtId="179" fontId="19" fillId="3" borderId="0" xfId="16" applyNumberFormat="1" applyFont="1" applyFill="1" applyAlignment="1">
      <alignment horizontal="right" vertical="center" shrinkToFit="1"/>
    </xf>
    <xf numFmtId="179" fontId="19" fillId="3" borderId="58" xfId="16" applyNumberFormat="1" applyFont="1" applyFill="1" applyBorder="1" applyAlignment="1">
      <alignment horizontal="right" vertical="center" shrinkToFit="1"/>
    </xf>
    <xf numFmtId="0" fontId="19" fillId="3" borderId="42" xfId="13" applyFont="1" applyFill="1" applyBorder="1">
      <alignment vertical="center"/>
    </xf>
    <xf numFmtId="0" fontId="19" fillId="3" borderId="0" xfId="13" applyFont="1" applyFill="1">
      <alignment vertical="center"/>
    </xf>
    <xf numFmtId="0" fontId="19" fillId="3" borderId="14" xfId="13" applyFont="1" applyFill="1" applyBorder="1">
      <alignment vertical="center"/>
    </xf>
    <xf numFmtId="182" fontId="19" fillId="3" borderId="149" xfId="17" applyNumberFormat="1" applyFont="1" applyFill="1" applyBorder="1" applyAlignment="1">
      <alignment horizontal="right" vertical="center" shrinkToFit="1"/>
    </xf>
    <xf numFmtId="182" fontId="19" fillId="3" borderId="69" xfId="17" applyNumberFormat="1" applyFont="1" applyFill="1" applyBorder="1" applyAlignment="1">
      <alignment horizontal="right" vertical="center" shrinkToFit="1"/>
    </xf>
    <xf numFmtId="179" fontId="19" fillId="3" borderId="75" xfId="17" applyNumberFormat="1" applyFont="1" applyFill="1" applyBorder="1" applyAlignment="1">
      <alignment horizontal="right" vertical="center" shrinkToFit="1"/>
    </xf>
    <xf numFmtId="179" fontId="19" fillId="3" borderId="25" xfId="17" applyNumberFormat="1" applyFont="1" applyFill="1" applyBorder="1" applyAlignment="1">
      <alignment horizontal="right" vertical="center" shrinkToFit="1"/>
    </xf>
    <xf numFmtId="179" fontId="19" fillId="3" borderId="69" xfId="17" applyNumberFormat="1" applyFont="1" applyFill="1" applyBorder="1" applyAlignment="1">
      <alignment horizontal="right" vertical="center" shrinkToFit="1"/>
    </xf>
    <xf numFmtId="179" fontId="19" fillId="3" borderId="169" xfId="17" applyNumberFormat="1" applyFont="1" applyFill="1" applyBorder="1" applyAlignment="1">
      <alignment horizontal="right" vertical="center" shrinkToFit="1"/>
    </xf>
    <xf numFmtId="0" fontId="19" fillId="3" borderId="34" xfId="13" applyFont="1" applyFill="1" applyBorder="1">
      <alignment vertical="center"/>
    </xf>
    <xf numFmtId="0" fontId="19" fillId="3" borderId="15" xfId="13" applyFont="1" applyFill="1" applyBorder="1">
      <alignment vertical="center"/>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9" fillId="3" borderId="35" xfId="13" applyFont="1" applyFill="1" applyBorder="1" applyAlignment="1">
      <alignment horizontal="center" vertical="center" wrapText="1"/>
    </xf>
    <xf numFmtId="182" fontId="19" fillId="3" borderId="32" xfId="17" applyNumberFormat="1" applyFont="1" applyFill="1" applyBorder="1" applyAlignment="1">
      <alignment horizontal="right" vertical="center" shrinkToFit="1"/>
    </xf>
    <xf numFmtId="182" fontId="19" fillId="3" borderId="35" xfId="17" applyNumberFormat="1" applyFont="1" applyFill="1" applyBorder="1" applyAlignment="1">
      <alignment horizontal="right" vertical="center" shrinkToFit="1"/>
    </xf>
    <xf numFmtId="182" fontId="19" fillId="3" borderId="113" xfId="17" applyNumberFormat="1" applyFont="1" applyFill="1" applyBorder="1" applyAlignment="1">
      <alignment horizontal="right" vertical="center" shrinkToFit="1"/>
    </xf>
    <xf numFmtId="182" fontId="19" fillId="3" borderId="119" xfId="17" applyNumberFormat="1" applyFont="1" applyFill="1" applyBorder="1" applyAlignment="1">
      <alignment horizontal="right" vertical="center" shrinkToFit="1"/>
    </xf>
    <xf numFmtId="182" fontId="19" fillId="3" borderId="130" xfId="17" applyNumberFormat="1" applyFont="1" applyFill="1" applyBorder="1" applyAlignment="1">
      <alignment horizontal="right" vertical="center" shrinkToFit="1"/>
    </xf>
    <xf numFmtId="182" fontId="19" fillId="3" borderId="135" xfId="17" applyNumberFormat="1" applyFont="1" applyFill="1" applyBorder="1" applyAlignment="1">
      <alignment horizontal="right" vertical="center" shrinkToFit="1"/>
    </xf>
    <xf numFmtId="182" fontId="19" fillId="3" borderId="140" xfId="17" applyNumberFormat="1" applyFont="1" applyFill="1" applyBorder="1" applyAlignment="1">
      <alignment horizontal="right" vertical="center" shrinkToFit="1"/>
    </xf>
    <xf numFmtId="0" fontId="19" fillId="3" borderId="42" xfId="13" applyFont="1" applyFill="1" applyBorder="1" applyAlignment="1">
      <alignment vertical="center" shrinkToFit="1"/>
    </xf>
    <xf numFmtId="0" fontId="19" fillId="3" borderId="0" xfId="13" applyFont="1" applyFill="1" applyAlignment="1">
      <alignment vertical="center" shrinkToFit="1"/>
    </xf>
    <xf numFmtId="0" fontId="19" fillId="3" borderId="14" xfId="13" applyFont="1" applyFill="1" applyBorder="1" applyAlignment="1">
      <alignment vertical="center" shrinkToFit="1"/>
    </xf>
    <xf numFmtId="0" fontId="19" fillId="3" borderId="31" xfId="13" applyFont="1" applyFill="1" applyBorder="1">
      <alignment vertical="center"/>
    </xf>
    <xf numFmtId="182" fontId="19" fillId="3" borderId="150" xfId="17" applyNumberFormat="1" applyFont="1" applyFill="1" applyBorder="1" applyAlignment="1">
      <alignment horizontal="right" vertical="center" shrinkToFit="1"/>
    </xf>
    <xf numFmtId="182" fontId="19" fillId="3" borderId="71" xfId="17" applyNumberFormat="1" applyFont="1" applyFill="1" applyBorder="1" applyAlignment="1">
      <alignment horizontal="right" vertical="center" shrinkToFit="1"/>
    </xf>
    <xf numFmtId="0" fontId="20" fillId="3" borderId="37" xfId="13" applyFont="1" applyFill="1" applyBorder="1" applyAlignment="1">
      <alignment horizontal="center" vertical="center"/>
    </xf>
    <xf numFmtId="179" fontId="19" fillId="3" borderId="130" xfId="17" applyNumberFormat="1" applyFont="1" applyFill="1" applyBorder="1" applyAlignment="1">
      <alignment horizontal="right" vertical="center" shrinkToFit="1"/>
    </xf>
    <xf numFmtId="179" fontId="19" fillId="3" borderId="135" xfId="17" applyNumberFormat="1" applyFont="1" applyFill="1" applyBorder="1" applyAlignment="1">
      <alignment horizontal="right" vertical="center" shrinkToFit="1"/>
    </xf>
    <xf numFmtId="179" fontId="19" fillId="3" borderId="162" xfId="17" applyNumberFormat="1" applyFont="1" applyFill="1" applyBorder="1" applyAlignment="1">
      <alignment horizontal="right" vertical="center" shrinkToFit="1"/>
    </xf>
    <xf numFmtId="182" fontId="19" fillId="3" borderId="31" xfId="17" applyNumberFormat="1" applyFont="1" applyFill="1" applyBorder="1" applyAlignment="1">
      <alignment horizontal="right" vertical="center" shrinkToFit="1"/>
    </xf>
    <xf numFmtId="182" fontId="19" fillId="3" borderId="34" xfId="17" applyNumberFormat="1" applyFont="1" applyFill="1" applyBorder="1" applyAlignment="1">
      <alignment horizontal="right" vertical="center" shrinkToFit="1"/>
    </xf>
    <xf numFmtId="182" fontId="19" fillId="3" borderId="67" xfId="17" applyNumberFormat="1" applyFont="1" applyFill="1" applyBorder="1" applyAlignment="1">
      <alignment horizontal="right" vertical="center" shrinkToFit="1"/>
    </xf>
    <xf numFmtId="182" fontId="19" fillId="3" borderId="73" xfId="17" applyNumberFormat="1" applyFont="1" applyFill="1" applyBorder="1" applyAlignment="1">
      <alignment horizontal="right" vertical="center" shrinkToFit="1"/>
    </xf>
    <xf numFmtId="179" fontId="19" fillId="3" borderId="73" xfId="17" applyNumberFormat="1" applyFont="1" applyFill="1" applyBorder="1" applyAlignment="1">
      <alignment horizontal="right" vertical="center" shrinkToFit="1"/>
    </xf>
    <xf numFmtId="179" fontId="19" fillId="3" borderId="34" xfId="17" applyNumberFormat="1" applyFont="1" applyFill="1" applyBorder="1" applyAlignment="1">
      <alignment horizontal="right" vertical="center" shrinkToFit="1"/>
    </xf>
    <xf numFmtId="179" fontId="19" fillId="3" borderId="59" xfId="17" applyNumberFormat="1" applyFont="1" applyFill="1" applyBorder="1" applyAlignment="1">
      <alignment horizontal="right" vertical="center" shrinkToFit="1"/>
    </xf>
    <xf numFmtId="0" fontId="19" fillId="3" borderId="30" xfId="17" applyFont="1" applyFill="1" applyBorder="1" applyAlignment="1">
      <alignment horizontal="left" vertical="center" shrinkToFit="1"/>
    </xf>
    <xf numFmtId="0" fontId="19" fillId="3" borderId="23" xfId="17" applyFont="1" applyFill="1" applyBorder="1" applyAlignment="1">
      <alignment horizontal="left" vertical="center" shrinkToFit="1"/>
    </xf>
    <xf numFmtId="0" fontId="19" fillId="3" borderId="16" xfId="17" applyFont="1" applyFill="1" applyBorder="1" applyAlignment="1">
      <alignment horizontal="left" vertical="center" shrinkToFit="1"/>
    </xf>
    <xf numFmtId="0" fontId="19" fillId="3" borderId="42" xfId="17" applyFont="1" applyFill="1" applyBorder="1" applyAlignment="1">
      <alignment horizontal="left" vertical="center" shrinkToFit="1"/>
    </xf>
    <xf numFmtId="0" fontId="19" fillId="3" borderId="0" xfId="13" applyFont="1" applyFill="1" applyAlignment="1">
      <alignment horizontal="left" vertical="center" shrinkToFit="1"/>
    </xf>
    <xf numFmtId="0" fontId="19" fillId="3" borderId="14" xfId="17" applyFont="1" applyFill="1" applyBorder="1" applyAlignment="1">
      <alignment horizontal="left" vertical="center" shrinkToFit="1"/>
    </xf>
    <xf numFmtId="179" fontId="19" fillId="3" borderId="159" xfId="17" applyNumberFormat="1" applyFont="1" applyFill="1" applyBorder="1" applyAlignment="1">
      <alignment horizontal="right" vertical="center" shrinkToFit="1"/>
    </xf>
    <xf numFmtId="179" fontId="19" fillId="3" borderId="26" xfId="17" applyNumberFormat="1" applyFont="1" applyFill="1" applyBorder="1" applyAlignment="1">
      <alignment horizontal="right" vertical="center" shrinkToFit="1"/>
    </xf>
    <xf numFmtId="182" fontId="19" fillId="3" borderId="151" xfId="17" applyNumberFormat="1" applyFont="1" applyFill="1" applyBorder="1" applyAlignment="1">
      <alignment horizontal="right" vertical="center" shrinkToFit="1"/>
    </xf>
    <xf numFmtId="182" fontId="19" fillId="3" borderId="154" xfId="17" applyNumberFormat="1" applyFont="1" applyFill="1" applyBorder="1" applyAlignment="1">
      <alignment horizontal="right" vertical="center" shrinkToFit="1"/>
    </xf>
    <xf numFmtId="0" fontId="19" fillId="3" borderId="61" xfId="13" applyFont="1" applyFill="1" applyBorder="1" applyAlignment="1">
      <alignment horizontal="left" vertical="center" wrapText="1"/>
    </xf>
    <xf numFmtId="0" fontId="19" fillId="3" borderId="36" xfId="13" applyFont="1" applyFill="1" applyBorder="1" applyAlignment="1">
      <alignment horizontal="left" vertical="center"/>
    </xf>
    <xf numFmtId="0" fontId="19" fillId="3" borderId="38" xfId="13" applyFont="1" applyFill="1" applyBorder="1" applyAlignment="1">
      <alignment horizontal="left" vertical="center"/>
    </xf>
    <xf numFmtId="179" fontId="19" fillId="3" borderId="97" xfId="17" applyNumberFormat="1" applyFont="1" applyFill="1" applyBorder="1" applyAlignment="1">
      <alignment horizontal="right" vertical="center" shrinkToFit="1"/>
    </xf>
    <xf numFmtId="179" fontId="19" fillId="3" borderId="103" xfId="17" applyNumberFormat="1" applyFont="1" applyFill="1" applyBorder="1" applyAlignment="1">
      <alignment horizontal="right" vertical="center" shrinkToFit="1"/>
    </xf>
    <xf numFmtId="179" fontId="19" fillId="3" borderId="134" xfId="17" applyNumberFormat="1" applyFont="1" applyFill="1" applyBorder="1" applyAlignment="1">
      <alignment horizontal="right" vertical="center" shrinkToFit="1"/>
    </xf>
    <xf numFmtId="179" fontId="19" fillId="3" borderId="139" xfId="17" applyNumberFormat="1" applyFont="1" applyFill="1" applyBorder="1" applyAlignment="1">
      <alignment horizontal="right" vertical="center" shrinkToFit="1"/>
    </xf>
    <xf numFmtId="179" fontId="19" fillId="3" borderId="163" xfId="17" applyNumberFormat="1" applyFont="1" applyFill="1" applyBorder="1" applyAlignment="1">
      <alignment horizontal="right" vertical="center" shrinkToFit="1"/>
    </xf>
    <xf numFmtId="0" fontId="19" fillId="3" borderId="11" xfId="13" applyFont="1" applyFill="1" applyBorder="1" applyAlignment="1">
      <alignment horizontal="center" vertical="center"/>
    </xf>
    <xf numFmtId="0" fontId="19" fillId="3" borderId="22" xfId="13" applyFont="1" applyFill="1" applyBorder="1" applyAlignment="1">
      <alignment horizontal="center" vertical="center"/>
    </xf>
    <xf numFmtId="0" fontId="19" fillId="3" borderId="41" xfId="13" applyFont="1" applyFill="1" applyBorder="1" applyAlignment="1">
      <alignment horizontal="center" vertical="center"/>
    </xf>
    <xf numFmtId="0" fontId="19" fillId="3" borderId="39" xfId="13" applyFont="1" applyFill="1" applyBorder="1" applyAlignment="1">
      <alignment horizontal="center" vertical="center"/>
    </xf>
    <xf numFmtId="0" fontId="19" fillId="3" borderId="50" xfId="13" applyFont="1" applyFill="1" applyBorder="1" applyAlignment="1">
      <alignment horizontal="center" vertical="center"/>
    </xf>
    <xf numFmtId="0" fontId="19" fillId="3" borderId="12" xfId="13" applyFont="1" applyFill="1" applyBorder="1" applyAlignment="1">
      <alignment horizontal="left" vertical="center"/>
    </xf>
    <xf numFmtId="0" fontId="19" fillId="3" borderId="23" xfId="13" applyFont="1" applyFill="1" applyBorder="1" applyAlignment="1">
      <alignment horizontal="left" vertical="center"/>
    </xf>
    <xf numFmtId="0" fontId="19" fillId="3" borderId="23" xfId="13" applyFont="1" applyFill="1" applyBorder="1" applyAlignment="1">
      <alignment horizontal="right" vertical="center"/>
    </xf>
    <xf numFmtId="0" fontId="19" fillId="3" borderId="16" xfId="13" applyFont="1" applyFill="1" applyBorder="1" applyAlignment="1">
      <alignment horizontal="right" vertical="center"/>
    </xf>
    <xf numFmtId="179" fontId="19" fillId="3" borderId="131" xfId="17" applyNumberFormat="1" applyFont="1" applyFill="1" applyBorder="1" applyAlignment="1">
      <alignment horizontal="right" vertical="center" shrinkToFit="1"/>
    </xf>
    <xf numFmtId="179" fontId="19" fillId="3" borderId="136" xfId="17" applyNumberFormat="1" applyFont="1" applyFill="1" applyBorder="1" applyAlignment="1">
      <alignment horizontal="right" vertical="center" shrinkToFit="1"/>
    </xf>
    <xf numFmtId="179" fontId="19" fillId="3" borderId="141" xfId="17" applyNumberFormat="1" applyFont="1" applyFill="1" applyBorder="1" applyAlignment="1">
      <alignment horizontal="right" vertical="center" shrinkToFit="1"/>
    </xf>
    <xf numFmtId="185" fontId="19" fillId="3" borderId="30" xfId="17" applyNumberFormat="1" applyFont="1" applyFill="1" applyBorder="1" applyAlignment="1">
      <alignment horizontal="right" vertical="center" shrinkToFit="1"/>
    </xf>
    <xf numFmtId="185" fontId="19" fillId="3" borderId="23" xfId="17" applyNumberFormat="1" applyFont="1" applyFill="1" applyBorder="1" applyAlignment="1">
      <alignment horizontal="right" vertical="center" shrinkToFit="1"/>
    </xf>
    <xf numFmtId="185" fontId="19" fillId="3" borderId="16" xfId="17" applyNumberFormat="1" applyFont="1" applyFill="1" applyBorder="1" applyAlignment="1">
      <alignment horizontal="right" vertical="center" shrinkToFit="1"/>
    </xf>
    <xf numFmtId="185" fontId="19" fillId="3" borderId="54" xfId="17" applyNumberFormat="1" applyFont="1" applyFill="1" applyBorder="1" applyAlignment="1">
      <alignment horizontal="right" vertical="center" shrinkToFit="1"/>
    </xf>
    <xf numFmtId="0" fontId="19" fillId="3" borderId="43" xfId="13" applyFont="1" applyFill="1" applyBorder="1">
      <alignment vertical="center"/>
    </xf>
    <xf numFmtId="0" fontId="19" fillId="3" borderId="17" xfId="13" applyFont="1" applyFill="1" applyBorder="1">
      <alignment vertical="center"/>
    </xf>
    <xf numFmtId="182" fontId="19" fillId="3" borderId="165" xfId="17" applyNumberFormat="1" applyFont="1" applyFill="1" applyBorder="1" applyAlignment="1">
      <alignment horizontal="right" vertical="center" shrinkToFit="1"/>
    </xf>
    <xf numFmtId="182" fontId="19" fillId="3" borderId="166" xfId="17" applyNumberFormat="1" applyFont="1" applyFill="1" applyBorder="1" applyAlignment="1">
      <alignment horizontal="right" vertical="center" shrinkToFit="1"/>
    </xf>
    <xf numFmtId="179" fontId="19" fillId="3" borderId="166" xfId="17" applyNumberFormat="1" applyFont="1" applyFill="1" applyBorder="1" applyAlignment="1">
      <alignment horizontal="right" vertical="center" shrinkToFit="1"/>
    </xf>
    <xf numFmtId="179" fontId="19" fillId="3" borderId="170" xfId="17" applyNumberFormat="1" applyFont="1" applyFill="1" applyBorder="1" applyAlignment="1">
      <alignment horizontal="right" vertical="center" shrinkToFit="1"/>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14" xfId="13" applyFont="1" applyFill="1" applyBorder="1" applyAlignment="1">
      <alignment horizontal="right" vertical="center"/>
    </xf>
    <xf numFmtId="179" fontId="19" fillId="3" borderId="132" xfId="17" applyNumberFormat="1" applyFont="1" applyFill="1" applyBorder="1" applyAlignment="1">
      <alignment horizontal="right" vertical="center" shrinkToFit="1"/>
    </xf>
    <xf numFmtId="179" fontId="19" fillId="3" borderId="137" xfId="17" applyNumberFormat="1" applyFont="1" applyFill="1" applyBorder="1" applyAlignment="1">
      <alignment horizontal="right" vertical="center" shrinkToFit="1"/>
    </xf>
    <xf numFmtId="179" fontId="19" fillId="3" borderId="142" xfId="17" applyNumberFormat="1" applyFont="1" applyFill="1" applyBorder="1" applyAlignment="1">
      <alignment horizontal="right" vertical="center" shrinkToFit="1"/>
    </xf>
    <xf numFmtId="0" fontId="19" fillId="3" borderId="8" xfId="13" applyFont="1" applyFill="1" applyBorder="1">
      <alignment vertical="center"/>
    </xf>
    <xf numFmtId="185" fontId="19" fillId="3" borderId="42" xfId="17" applyNumberFormat="1" applyFont="1" applyFill="1" applyBorder="1" applyAlignment="1">
      <alignment horizontal="right" vertical="center" shrinkToFit="1"/>
    </xf>
    <xf numFmtId="185" fontId="19" fillId="3" borderId="0" xfId="17" applyNumberFormat="1" applyFont="1" applyFill="1" applyAlignment="1">
      <alignment horizontal="right" vertical="center" shrinkToFit="1"/>
    </xf>
    <xf numFmtId="185" fontId="19" fillId="3" borderId="14" xfId="17" applyNumberFormat="1" applyFont="1" applyFill="1" applyBorder="1" applyAlignment="1">
      <alignment horizontal="right" vertical="center" shrinkToFit="1"/>
    </xf>
    <xf numFmtId="185" fontId="19" fillId="3" borderId="58" xfId="17" applyNumberFormat="1" applyFont="1" applyFill="1" applyBorder="1" applyAlignment="1">
      <alignment horizontal="right" vertical="center" shrinkToFit="1"/>
    </xf>
    <xf numFmtId="187" fontId="19" fillId="3" borderId="42" xfId="17" applyNumberFormat="1" applyFont="1" applyFill="1" applyBorder="1" applyAlignment="1">
      <alignment horizontal="right" vertical="center" shrinkToFit="1"/>
    </xf>
    <xf numFmtId="187" fontId="19" fillId="3" borderId="0" xfId="17" applyNumberFormat="1" applyFont="1" applyFill="1" applyAlignment="1">
      <alignment horizontal="right" vertical="center" shrinkToFit="1"/>
    </xf>
    <xf numFmtId="187" fontId="19" fillId="3" borderId="14" xfId="17" applyNumberFormat="1" applyFont="1" applyFill="1" applyBorder="1" applyAlignment="1">
      <alignment horizontal="right" vertical="center" shrinkToFit="1"/>
    </xf>
    <xf numFmtId="187" fontId="19" fillId="3" borderId="58" xfId="17" applyNumberFormat="1" applyFont="1" applyFill="1" applyBorder="1" applyAlignment="1">
      <alignment horizontal="right" vertical="center" shrinkToFit="1"/>
    </xf>
    <xf numFmtId="0" fontId="20" fillId="3" borderId="56"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34" xfId="13" applyFont="1" applyFill="1" applyBorder="1" applyAlignment="1">
      <alignment horizontal="right" vertical="center" wrapText="1"/>
    </xf>
    <xf numFmtId="0" fontId="19" fillId="3" borderId="34" xfId="13" applyFont="1" applyFill="1" applyBorder="1" applyAlignment="1">
      <alignment horizontal="right" vertical="center"/>
    </xf>
    <xf numFmtId="0" fontId="19" fillId="3" borderId="15" xfId="13" applyFont="1" applyFill="1" applyBorder="1" applyAlignment="1">
      <alignment horizontal="right" vertical="center"/>
    </xf>
    <xf numFmtId="179" fontId="19" fillId="3" borderId="133" xfId="17" applyNumberFormat="1" applyFont="1" applyFill="1" applyBorder="1" applyAlignment="1">
      <alignment horizontal="right" vertical="center" shrinkToFit="1"/>
    </xf>
    <xf numFmtId="179" fontId="19" fillId="3" borderId="138" xfId="17" applyNumberFormat="1" applyFont="1" applyFill="1" applyBorder="1" applyAlignment="1">
      <alignment horizontal="right" vertical="center" shrinkToFit="1"/>
    </xf>
    <xf numFmtId="179" fontId="19" fillId="3" borderId="143" xfId="17" applyNumberFormat="1" applyFont="1" applyFill="1" applyBorder="1" applyAlignment="1">
      <alignment horizontal="right" vertical="center" shrinkToFit="1"/>
    </xf>
    <xf numFmtId="0" fontId="19" fillId="3" borderId="9" xfId="13" applyFont="1" applyFill="1" applyBorder="1">
      <alignment vertical="center"/>
    </xf>
    <xf numFmtId="187" fontId="19" fillId="3" borderId="43" xfId="17" applyNumberFormat="1" applyFont="1" applyFill="1" applyBorder="1" applyAlignment="1">
      <alignment horizontal="right" vertical="center" shrinkToFit="1"/>
    </xf>
    <xf numFmtId="187" fontId="19" fillId="3" borderId="20" xfId="17" applyNumberFormat="1" applyFont="1" applyFill="1" applyBorder="1" applyAlignment="1">
      <alignment horizontal="right" vertical="center" shrinkToFit="1"/>
    </xf>
    <xf numFmtId="187" fontId="19" fillId="3" borderId="17" xfId="17" applyNumberFormat="1" applyFont="1" applyFill="1" applyBorder="1" applyAlignment="1">
      <alignment horizontal="right" vertical="center" shrinkToFit="1"/>
    </xf>
    <xf numFmtId="187" fontId="19" fillId="3" borderId="155" xfId="17" applyNumberFormat="1" applyFont="1" applyFill="1" applyBorder="1" applyAlignment="1">
      <alignment horizontal="right" vertical="center" shrinkToFit="1"/>
    </xf>
    <xf numFmtId="187" fontId="19" fillId="3" borderId="156" xfId="17" applyNumberFormat="1" applyFont="1" applyFill="1" applyBorder="1" applyAlignment="1">
      <alignment horizontal="right" vertical="center" shrinkToFit="1"/>
    </xf>
    <xf numFmtId="187" fontId="19" fillId="3" borderId="157" xfId="17" applyNumberFormat="1" applyFont="1" applyFill="1" applyBorder="1" applyAlignment="1">
      <alignment horizontal="right" vertical="center" shrinkToFit="1"/>
    </xf>
    <xf numFmtId="0" fontId="19" fillId="3" borderId="23" xfId="13" applyFont="1" applyFill="1" applyBorder="1" applyAlignment="1">
      <alignment horizontal="center" vertical="center"/>
    </xf>
    <xf numFmtId="0" fontId="19" fillId="3" borderId="16" xfId="13" applyFont="1" applyFill="1" applyBorder="1" applyAlignment="1">
      <alignment horizontal="center" vertical="center"/>
    </xf>
    <xf numFmtId="179" fontId="19" fillId="3" borderId="32" xfId="17" applyNumberFormat="1" applyFont="1" applyFill="1" applyBorder="1" applyAlignment="1">
      <alignment horizontal="right" vertical="center" shrinkToFit="1"/>
    </xf>
    <xf numFmtId="179" fontId="19" fillId="3" borderId="35" xfId="17" applyNumberFormat="1" applyFont="1" applyFill="1" applyBorder="1" applyAlignment="1">
      <alignment horizontal="right" vertical="center" shrinkToFit="1"/>
    </xf>
    <xf numFmtId="179" fontId="19" fillId="3" borderId="113" xfId="17" applyNumberFormat="1" applyFont="1" applyFill="1" applyBorder="1" applyAlignment="1">
      <alignment horizontal="right" vertical="center" shrinkToFit="1"/>
    </xf>
    <xf numFmtId="179" fontId="19" fillId="3" borderId="119" xfId="17" applyNumberFormat="1" applyFont="1" applyFill="1" applyBorder="1" applyAlignment="1">
      <alignment horizontal="right" vertical="center" shrinkToFit="1"/>
    </xf>
    <xf numFmtId="179" fontId="19" fillId="3" borderId="140" xfId="17" applyNumberFormat="1" applyFont="1" applyFill="1" applyBorder="1" applyAlignment="1">
      <alignment horizontal="right" vertical="center" shrinkToFit="1"/>
    </xf>
    <xf numFmtId="0" fontId="19" fillId="3" borderId="20" xfId="13" applyFont="1" applyFill="1" applyBorder="1" applyAlignment="1">
      <alignment horizontal="center" vertical="center"/>
    </xf>
    <xf numFmtId="0" fontId="19" fillId="3" borderId="17" xfId="13" applyFont="1" applyFill="1" applyBorder="1" applyAlignment="1">
      <alignment horizontal="center" vertical="center"/>
    </xf>
    <xf numFmtId="179" fontId="19" fillId="3" borderId="108" xfId="17" applyNumberFormat="1" applyFont="1" applyFill="1" applyBorder="1" applyAlignment="1">
      <alignment horizontal="right" vertical="center" shrinkToFit="1"/>
    </xf>
    <xf numFmtId="179" fontId="19" fillId="3" borderId="36" xfId="17" applyNumberFormat="1" applyFont="1" applyFill="1" applyBorder="1" applyAlignment="1">
      <alignment horizontal="right" vertical="center" shrinkToFit="1"/>
    </xf>
    <xf numFmtId="179" fontId="19" fillId="3" borderId="114" xfId="17" applyNumberFormat="1" applyFont="1" applyFill="1" applyBorder="1" applyAlignment="1">
      <alignment horizontal="right" vertical="center" shrinkToFit="1"/>
    </xf>
    <xf numFmtId="179" fontId="19" fillId="3" borderId="144" xfId="17"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protection locked="0"/>
    </xf>
    <xf numFmtId="0" fontId="19" fillId="4" borderId="19" xfId="13" applyFont="1" applyFill="1" applyBorder="1" applyAlignment="1" applyProtection="1">
      <alignment horizontal="center" vertical="center"/>
      <protection locked="0"/>
    </xf>
    <xf numFmtId="0" fontId="19" fillId="4" borderId="13"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4" borderId="40" xfId="13" applyFont="1" applyFill="1" applyBorder="1" applyAlignment="1" applyProtection="1">
      <alignment horizontal="center" vertical="center" wrapText="1"/>
      <protection locked="0"/>
    </xf>
    <xf numFmtId="0" fontId="19" fillId="4" borderId="19" xfId="13" applyFont="1" applyFill="1" applyBorder="1" applyAlignment="1" applyProtection="1">
      <alignment horizontal="center" vertical="center" wrapText="1"/>
      <protection locked="0"/>
    </xf>
    <xf numFmtId="0" fontId="19" fillId="4" borderId="13"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0" fontId="19" fillId="4" borderId="7" xfId="13" applyFont="1" applyFill="1" applyBorder="1" applyAlignment="1" applyProtection="1">
      <alignment horizontal="center" vertical="center" wrapText="1"/>
      <protection locked="0"/>
    </xf>
    <xf numFmtId="0" fontId="19" fillId="4" borderId="53"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9" fillId="4" borderId="7" xfId="13" applyFont="1" applyFill="1" applyBorder="1" applyAlignment="1" applyProtection="1">
      <alignment horizontal="center" vertical="center" wrapText="1" shrinkToFit="1"/>
      <protection locked="0"/>
    </xf>
    <xf numFmtId="0" fontId="19" fillId="4" borderId="19"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76"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13" xfId="13" applyFont="1" applyFill="1" applyBorder="1" applyAlignment="1" applyProtection="1">
      <alignment horizontal="center" vertical="center" shrinkToFit="1"/>
      <protection locked="0"/>
    </xf>
    <xf numFmtId="0" fontId="19" fillId="4" borderId="9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0" fontId="19" fillId="4" borderId="93" xfId="13" applyFont="1" applyFill="1" applyBorder="1" applyAlignment="1" applyProtection="1">
      <alignment horizontal="center" vertical="center"/>
      <protection locked="0"/>
    </xf>
    <xf numFmtId="0" fontId="19" fillId="3" borderId="12"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2" xfId="13" applyFont="1" applyFill="1" applyBorder="1" applyAlignment="1">
      <alignment horizontal="center" vertical="top" wrapText="1"/>
    </xf>
    <xf numFmtId="0" fontId="19" fillId="3" borderId="23" xfId="13" applyFont="1" applyFill="1" applyBorder="1" applyAlignment="1">
      <alignment horizontal="center" vertical="top" wrapText="1"/>
    </xf>
    <xf numFmtId="0" fontId="19" fillId="3" borderId="16"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14"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34" xfId="13" applyFont="1" applyFill="1" applyBorder="1" applyAlignment="1">
      <alignment horizontal="center" vertical="top" wrapText="1"/>
    </xf>
    <xf numFmtId="0" fontId="19" fillId="3" borderId="30" xfId="13" applyFont="1" applyFill="1" applyBorder="1" applyAlignment="1">
      <alignment horizontal="center" vertical="center" wrapText="1"/>
    </xf>
    <xf numFmtId="0" fontId="19" fillId="3" borderId="23"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14"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0" fontId="19" fillId="3" borderId="12"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0" fontId="19" fillId="3" borderId="20"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12" xfId="13" applyFont="1" applyFill="1" applyBorder="1" applyAlignment="1">
      <alignment horizontal="left" vertical="center" wrapText="1"/>
    </xf>
    <xf numFmtId="0" fontId="19" fillId="3" borderId="23"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3" borderId="12" xfId="13" applyFont="1" applyFill="1" applyBorder="1" applyAlignment="1">
      <alignment horizontal="center" vertical="top"/>
    </xf>
    <xf numFmtId="0" fontId="19" fillId="3" borderId="23" xfId="13" applyFont="1" applyFill="1" applyBorder="1" applyAlignment="1">
      <alignment horizontal="center" vertical="top"/>
    </xf>
    <xf numFmtId="0" fontId="19" fillId="3" borderId="8" xfId="13" applyFont="1" applyFill="1" applyBorder="1" applyAlignment="1">
      <alignment horizontal="center" vertical="top"/>
    </xf>
    <xf numFmtId="0" fontId="19" fillId="3" borderId="0" xfId="13" applyFont="1" applyFill="1" applyAlignment="1">
      <alignment horizontal="center" vertical="top"/>
    </xf>
    <xf numFmtId="0" fontId="19" fillId="3" borderId="56" xfId="13" applyFont="1" applyFill="1" applyBorder="1" applyAlignment="1">
      <alignment horizontal="center" vertical="top"/>
    </xf>
    <xf numFmtId="0" fontId="19" fillId="3" borderId="34" xfId="13" applyFont="1" applyFill="1" applyBorder="1" applyAlignment="1">
      <alignment horizontal="center" vertical="top"/>
    </xf>
    <xf numFmtId="0" fontId="19" fillId="3" borderId="30" xfId="13" applyFont="1" applyFill="1" applyBorder="1" applyAlignment="1">
      <alignment horizontal="center" vertical="center" textRotation="255" wrapText="1"/>
    </xf>
    <xf numFmtId="0" fontId="19" fillId="3" borderId="16"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12"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183" fontId="16" fillId="3" borderId="32" xfId="19" applyNumberFormat="1" applyFont="1" applyFill="1" applyBorder="1" applyAlignment="1">
      <alignment horizontal="left" vertical="center" wrapText="1"/>
    </xf>
    <xf numFmtId="183" fontId="16" fillId="3" borderId="35" xfId="19" applyNumberFormat="1" applyFont="1" applyFill="1" applyBorder="1" applyAlignment="1">
      <alignment horizontal="left" vertical="center" wrapText="1"/>
    </xf>
    <xf numFmtId="183" fontId="16" fillId="3" borderId="37" xfId="19" applyNumberFormat="1" applyFont="1" applyFill="1" applyBorder="1" applyAlignment="1">
      <alignment horizontal="left" vertical="center" wrapText="1"/>
    </xf>
    <xf numFmtId="0" fontId="16" fillId="3" borderId="32" xfId="19" applyFont="1" applyFill="1" applyBorder="1" applyAlignment="1">
      <alignment horizontal="left" vertical="center"/>
    </xf>
    <xf numFmtId="0" fontId="16" fillId="3" borderId="35" xfId="19" applyFont="1" applyFill="1" applyBorder="1" applyAlignment="1">
      <alignment horizontal="left" vertical="center"/>
    </xf>
    <xf numFmtId="0" fontId="16" fillId="3" borderId="37" xfId="19" applyFont="1" applyFill="1" applyBorder="1" applyAlignment="1">
      <alignment horizontal="left" vertical="center"/>
    </xf>
    <xf numFmtId="184" fontId="23" fillId="0" borderId="32" xfId="20" applyNumberFormat="1" applyFont="1" applyBorder="1">
      <alignment vertical="center"/>
    </xf>
    <xf numFmtId="184" fontId="23" fillId="0" borderId="35" xfId="20" applyNumberFormat="1" applyFont="1" applyBorder="1">
      <alignment vertical="center"/>
    </xf>
    <xf numFmtId="184" fontId="23" fillId="0" borderId="37" xfId="20" applyNumberFormat="1" applyFont="1" applyBorder="1">
      <alignment vertical="center"/>
    </xf>
    <xf numFmtId="184" fontId="16" fillId="0" borderId="23" xfId="20" applyNumberFormat="1" applyFont="1" applyFill="1" applyBorder="1">
      <alignment vertical="center"/>
    </xf>
    <xf numFmtId="184" fontId="16" fillId="3" borderId="32" xfId="20" applyNumberFormat="1" applyFont="1" applyFill="1" applyBorder="1" applyAlignment="1">
      <alignment vertical="center" wrapText="1"/>
    </xf>
    <xf numFmtId="184" fontId="16" fillId="3" borderId="35" xfId="20" applyNumberFormat="1" applyFont="1" applyFill="1" applyBorder="1" applyAlignment="1">
      <alignment vertical="center" wrapText="1"/>
    </xf>
    <xf numFmtId="184" fontId="16" fillId="3" borderId="37" xfId="20" applyNumberFormat="1" applyFont="1" applyFill="1" applyBorder="1" applyAlignment="1">
      <alignment vertical="center" wrapText="1"/>
    </xf>
    <xf numFmtId="184" fontId="16" fillId="0" borderId="32" xfId="20" applyNumberFormat="1" applyFont="1" applyFill="1" applyBorder="1" applyAlignment="1">
      <alignment vertical="center" wrapText="1"/>
    </xf>
    <xf numFmtId="184" fontId="16" fillId="0" borderId="35" xfId="20" applyNumberFormat="1" applyFont="1" applyFill="1" applyBorder="1" applyAlignment="1">
      <alignment vertical="center" wrapText="1"/>
    </xf>
    <xf numFmtId="184" fontId="16" fillId="0" borderId="37" xfId="20" applyNumberFormat="1" applyFont="1" applyFill="1" applyBorder="1" applyAlignment="1">
      <alignment vertical="center" wrapText="1"/>
    </xf>
    <xf numFmtId="0" fontId="16" fillId="3" borderId="32" xfId="20" applyFont="1" applyFill="1" applyBorder="1" applyAlignment="1">
      <alignment vertical="center"/>
    </xf>
    <xf numFmtId="0" fontId="16" fillId="3" borderId="35" xfId="20" applyFont="1" applyFill="1" applyBorder="1" applyAlignment="1">
      <alignment vertical="center"/>
    </xf>
    <xf numFmtId="0" fontId="16" fillId="3" borderId="37" xfId="20" applyFont="1" applyFill="1" applyBorder="1" applyAlignment="1">
      <alignment vertical="center"/>
    </xf>
    <xf numFmtId="184" fontId="23" fillId="0" borderId="32" xfId="14" applyNumberFormat="1" applyFont="1" applyBorder="1" applyAlignment="1">
      <alignment horizontal="center" vertical="center"/>
    </xf>
    <xf numFmtId="184" fontId="23" fillId="0" borderId="35" xfId="14" applyNumberFormat="1" applyFont="1" applyBorder="1" applyAlignment="1">
      <alignment horizontal="center" vertical="center"/>
    </xf>
    <xf numFmtId="184" fontId="23"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4" fontId="23" fillId="0" borderId="27" xfId="14" applyNumberFormat="1" applyFont="1" applyBorder="1" applyAlignment="1">
      <alignment horizontal="center" vertical="center" wrapText="1"/>
    </xf>
    <xf numFmtId="184" fontId="23" fillId="0" borderId="26" xfId="14" applyNumberFormat="1" applyFont="1" applyBorder="1" applyAlignment="1">
      <alignment horizontal="center" vertical="center" wrapText="1"/>
    </xf>
    <xf numFmtId="0" fontId="24" fillId="0" borderId="19" xfId="6" applyFont="1" applyFill="1" applyBorder="1" applyAlignment="1" applyProtection="1">
      <alignment horizontal="left" vertical="center" wrapText="1"/>
    </xf>
    <xf numFmtId="0" fontId="24" fillId="0" borderId="53"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54"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6" fillId="0" borderId="22" xfId="18" applyFont="1" applyFill="1" applyBorder="1" applyAlignment="1">
      <alignment horizontal="left" vertical="center" wrapText="1"/>
    </xf>
    <xf numFmtId="0" fontId="26" fillId="0" borderId="50" xfId="18" applyFont="1" applyFill="1" applyBorder="1" applyAlignment="1">
      <alignment horizontal="left" vertical="center" wrapText="1"/>
    </xf>
    <xf numFmtId="0" fontId="26" fillId="0" borderId="35" xfId="18" applyFont="1" applyFill="1" applyBorder="1" applyAlignment="1">
      <alignment horizontal="left" vertical="center" wrapText="1"/>
    </xf>
    <xf numFmtId="0" fontId="26" fillId="0" borderId="51" xfId="18" applyFont="1" applyBorder="1" applyAlignment="1">
      <alignment horizontal="left" vertical="center" wrapText="1"/>
    </xf>
    <xf numFmtId="0" fontId="26" fillId="0" borderId="36" xfId="18" applyFont="1" applyFill="1" applyBorder="1" applyAlignment="1">
      <alignment horizontal="left" vertical="center" wrapText="1"/>
    </xf>
    <xf numFmtId="0" fontId="26" fillId="0" borderId="52" xfId="18" applyFont="1" applyBorder="1" applyAlignment="1">
      <alignment horizontal="left" vertical="center" wrapText="1"/>
    </xf>
    <xf numFmtId="0" fontId="26" fillId="0" borderId="22" xfId="8" applyFont="1" applyFill="1" applyBorder="1" applyAlignment="1">
      <alignment vertical="center"/>
    </xf>
    <xf numFmtId="0" fontId="26" fillId="0" borderId="50" xfId="8" applyFont="1" applyFill="1" applyBorder="1" applyAlignment="1">
      <alignment vertical="center"/>
    </xf>
    <xf numFmtId="0" fontId="26" fillId="0" borderId="35" xfId="8" applyFont="1" applyFill="1" applyBorder="1" applyAlignment="1">
      <alignment vertical="center"/>
    </xf>
    <xf numFmtId="0" fontId="26" fillId="0" borderId="51" xfId="8" applyFont="1" applyFill="1" applyBorder="1" applyAlignment="1">
      <alignment vertical="center"/>
    </xf>
    <xf numFmtId="0" fontId="26" fillId="0" borderId="57" xfId="8" applyFont="1" applyFill="1" applyBorder="1" applyAlignment="1">
      <alignment vertical="center" wrapText="1"/>
    </xf>
    <xf numFmtId="0" fontId="26" fillId="0" borderId="37" xfId="8" applyFont="1" applyFill="1" applyBorder="1" applyAlignment="1">
      <alignment vertical="center" wrapText="1"/>
    </xf>
    <xf numFmtId="0" fontId="26" fillId="0" borderId="61" xfId="8" applyFont="1" applyFill="1" applyBorder="1" applyAlignment="1">
      <alignment vertical="center"/>
    </xf>
    <xf numFmtId="0" fontId="26" fillId="0" borderId="38" xfId="8" applyFont="1" applyFill="1" applyBorder="1" applyAlignment="1">
      <alignment vertical="center"/>
    </xf>
    <xf numFmtId="0" fontId="26" fillId="0" borderId="36" xfId="8" applyFont="1" applyFill="1" applyBorder="1" applyAlignment="1">
      <alignment vertical="center"/>
    </xf>
    <xf numFmtId="0" fontId="26" fillId="0" borderId="52" xfId="8" applyFont="1" applyFill="1" applyBorder="1" applyAlignment="1">
      <alignment vertical="center"/>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7" fillId="0" borderId="33" xfId="8" applyFont="1" applyBorder="1">
      <alignment vertical="center"/>
    </xf>
    <xf numFmtId="0" fontId="27" fillId="0" borderId="36" xfId="8" applyFont="1" applyBorder="1">
      <alignment vertical="center"/>
    </xf>
    <xf numFmtId="0" fontId="27" fillId="0" borderId="38" xfId="8" applyFont="1" applyBorder="1">
      <alignment vertical="center"/>
    </xf>
    <xf numFmtId="0" fontId="27" fillId="0" borderId="183" xfId="8" applyFont="1" applyBorder="1" applyAlignment="1">
      <alignment horizontal="center" vertical="center" wrapText="1"/>
    </xf>
    <xf numFmtId="0" fontId="27" fillId="0" borderId="185" xfId="8" applyFont="1" applyBorder="1" applyAlignment="1">
      <alignment horizontal="center" vertical="center" wrapText="1"/>
    </xf>
    <xf numFmtId="0" fontId="27" fillId="0" borderId="79"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7" xfId="8" applyFont="1" applyFill="1" applyBorder="1" applyAlignment="1">
      <alignment vertical="center" wrapText="1"/>
    </xf>
    <xf numFmtId="0" fontId="26" fillId="0" borderId="13" xfId="8" applyFont="1" applyFill="1" applyBorder="1" applyAlignment="1">
      <alignment vertical="center" wrapText="1"/>
    </xf>
    <xf numFmtId="0" fontId="26" fillId="0" borderId="8" xfId="8" applyFont="1" applyFill="1" applyBorder="1" applyAlignment="1">
      <alignment vertical="center" wrapText="1"/>
    </xf>
    <xf numFmtId="0" fontId="26" fillId="0" borderId="14" xfId="8" applyFont="1" applyFill="1" applyBorder="1" applyAlignment="1">
      <alignment vertical="center" wrapText="1"/>
    </xf>
    <xf numFmtId="0" fontId="26" fillId="0" borderId="56" xfId="8" applyFont="1" applyFill="1" applyBorder="1" applyAlignment="1">
      <alignment vertical="center" wrapText="1"/>
    </xf>
    <xf numFmtId="0" fontId="26" fillId="0" borderId="15" xfId="8" applyFont="1" applyFill="1" applyBorder="1" applyAlignment="1">
      <alignment vertical="center" wrapText="1"/>
    </xf>
    <xf numFmtId="0" fontId="26" fillId="0" borderId="22" xfId="7" applyFont="1" applyFill="1" applyBorder="1" applyAlignment="1">
      <alignment horizontal="left" vertical="center"/>
    </xf>
    <xf numFmtId="0" fontId="26" fillId="0" borderId="50"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5" xfId="7" applyFont="1" applyFill="1" applyBorder="1" applyAlignment="1">
      <alignment horizontal="center" vertical="center" shrinkToFit="1"/>
    </xf>
    <xf numFmtId="0" fontId="26" fillId="0" borderId="51"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52" xfId="7" applyFont="1" applyFill="1" applyBorder="1" applyAlignment="1">
      <alignment horizontal="left" vertical="center"/>
    </xf>
    <xf numFmtId="0" fontId="26" fillId="0" borderId="12" xfId="7" applyFont="1" applyFill="1" applyBorder="1" applyAlignment="1">
      <alignment vertical="center" wrapText="1"/>
    </xf>
    <xf numFmtId="0" fontId="26"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0" fillId="3" borderId="0" xfId="21" applyFont="1" applyFill="1" applyAlignment="1">
      <alignment vertical="center"/>
    </xf>
    <xf numFmtId="0" fontId="46" fillId="3" borderId="0" xfId="21" applyFill="1" applyAlignment="1" applyProtection="1">
      <alignment vertical="center"/>
      <protection hidden="1"/>
    </xf>
    <xf numFmtId="0" fontId="48" fillId="0" borderId="0" xfId="22" applyFont="1">
      <alignment vertical="center"/>
    </xf>
    <xf numFmtId="0" fontId="46" fillId="3" borderId="0" xfId="21" applyFill="1" applyAlignment="1">
      <alignment vertical="center"/>
    </xf>
    <xf numFmtId="0" fontId="46" fillId="3" borderId="0" xfId="21" applyFill="1" applyProtection="1">
      <protection hidden="1"/>
    </xf>
    <xf numFmtId="0" fontId="48" fillId="0" borderId="30" xfId="22" applyFont="1" applyBorder="1">
      <alignment vertical="center"/>
    </xf>
    <xf numFmtId="0" fontId="48" fillId="0" borderId="23" xfId="22" applyFont="1" applyBorder="1">
      <alignment vertical="center"/>
    </xf>
    <xf numFmtId="181" fontId="48" fillId="0" borderId="23" xfId="22" applyNumberFormat="1" applyFont="1" applyBorder="1">
      <alignment vertical="center"/>
    </xf>
    <xf numFmtId="0" fontId="48" fillId="0" borderId="16" xfId="22" applyFont="1" applyBorder="1">
      <alignment vertical="center"/>
    </xf>
    <xf numFmtId="0" fontId="48" fillId="0" borderId="42" xfId="22" applyFont="1" applyBorder="1">
      <alignment vertical="center"/>
    </xf>
    <xf numFmtId="0" fontId="48" fillId="0" borderId="14" xfId="22" applyFont="1" applyBorder="1">
      <alignment vertical="center"/>
    </xf>
    <xf numFmtId="0" fontId="48" fillId="0" borderId="31" xfId="22" applyFont="1" applyBorder="1">
      <alignment vertical="center"/>
    </xf>
    <xf numFmtId="0" fontId="48" fillId="0" borderId="34" xfId="22" applyFont="1" applyBorder="1">
      <alignment vertical="center"/>
    </xf>
    <xf numFmtId="0" fontId="48" fillId="0" borderId="15" xfId="22" applyFont="1" applyBorder="1">
      <alignment vertical="center"/>
    </xf>
    <xf numFmtId="0" fontId="48" fillId="0" borderId="35" xfId="22" applyFont="1" applyBorder="1">
      <alignment vertical="center"/>
    </xf>
    <xf numFmtId="0" fontId="49" fillId="0" borderId="30" xfId="22" applyFont="1" applyBorder="1">
      <alignment vertical="center"/>
    </xf>
    <xf numFmtId="184" fontId="50" fillId="0" borderId="0" xfId="22" applyNumberFormat="1" applyFont="1">
      <alignment vertical="center"/>
    </xf>
    <xf numFmtId="184" fontId="48" fillId="0" borderId="0" xfId="22" applyNumberFormat="1" applyFont="1">
      <alignment vertical="center"/>
    </xf>
    <xf numFmtId="0" fontId="48" fillId="0" borderId="30" xfId="22" applyFont="1" applyBorder="1" applyAlignment="1" applyProtection="1">
      <alignment horizontal="left" vertical="top" wrapText="1"/>
      <protection locked="0"/>
    </xf>
    <xf numFmtId="0" fontId="48" fillId="0" borderId="23" xfId="22" applyFont="1" applyBorder="1" applyAlignment="1" applyProtection="1">
      <alignment horizontal="left" vertical="top" wrapText="1"/>
      <protection locked="0"/>
    </xf>
    <xf numFmtId="0" fontId="48" fillId="0" borderId="16" xfId="22" applyFont="1" applyBorder="1" applyAlignment="1" applyProtection="1">
      <alignment horizontal="left" vertical="top" wrapText="1"/>
      <protection locked="0"/>
    </xf>
    <xf numFmtId="0" fontId="48" fillId="0" borderId="42" xfId="22" applyFont="1" applyBorder="1" applyAlignment="1" applyProtection="1">
      <alignment horizontal="left" vertical="top" wrapText="1"/>
      <protection locked="0"/>
    </xf>
    <xf numFmtId="0" fontId="48" fillId="0" borderId="0" xfId="22" applyFont="1" applyAlignment="1" applyProtection="1">
      <alignment horizontal="left" vertical="top" wrapText="1"/>
      <protection locked="0"/>
    </xf>
    <xf numFmtId="0" fontId="48" fillId="0" borderId="14" xfId="22" applyFont="1" applyBorder="1" applyAlignment="1" applyProtection="1">
      <alignment horizontal="left" vertical="top" wrapText="1"/>
      <protection locked="0"/>
    </xf>
    <xf numFmtId="0" fontId="48" fillId="0" borderId="31" xfId="22" applyFont="1" applyBorder="1" applyAlignment="1" applyProtection="1">
      <alignment horizontal="left" vertical="top" wrapText="1"/>
      <protection locked="0"/>
    </xf>
    <xf numFmtId="0" fontId="48" fillId="0" borderId="34" xfId="22" applyFont="1" applyBorder="1" applyAlignment="1" applyProtection="1">
      <alignment horizontal="left" vertical="top" wrapText="1"/>
      <protection locked="0"/>
    </xf>
    <xf numFmtId="0" fontId="48" fillId="0" borderId="15" xfId="22" applyFont="1" applyBorder="1" applyAlignment="1" applyProtection="1">
      <alignment horizontal="left" vertical="top" wrapText="1"/>
      <protection locked="0"/>
    </xf>
    <xf numFmtId="183" fontId="48" fillId="3" borderId="0" xfId="23" applyNumberFormat="1" applyFont="1" applyFill="1" applyAlignment="1">
      <alignment vertical="center" wrapText="1"/>
    </xf>
    <xf numFmtId="0" fontId="48" fillId="0" borderId="0" xfId="22" applyFont="1" applyAlignment="1">
      <alignment horizontal="center" vertical="center"/>
    </xf>
    <xf numFmtId="49" fontId="48" fillId="3" borderId="0" xfId="23" applyNumberFormat="1" applyFont="1" applyFill="1" applyAlignment="1">
      <alignment horizontal="center" vertical="center" wrapText="1"/>
    </xf>
    <xf numFmtId="49" fontId="48" fillId="3" borderId="0" xfId="23" applyNumberFormat="1" applyFont="1" applyFill="1" applyAlignment="1">
      <alignment horizontal="center" vertical="center"/>
    </xf>
    <xf numFmtId="0" fontId="48" fillId="0" borderId="32" xfId="22" applyFont="1" applyBorder="1" applyAlignment="1">
      <alignment horizontal="center" vertical="center"/>
    </xf>
    <xf numFmtId="0" fontId="48" fillId="0" borderId="35" xfId="22" applyFont="1" applyBorder="1" applyAlignment="1">
      <alignment horizontal="center" vertical="center"/>
    </xf>
    <xf numFmtId="0" fontId="48" fillId="0" borderId="37" xfId="22" applyFont="1" applyBorder="1" applyAlignment="1">
      <alignment horizontal="center" vertical="center"/>
    </xf>
    <xf numFmtId="0" fontId="48" fillId="0" borderId="74" xfId="22" applyFont="1" applyBorder="1" applyAlignment="1">
      <alignment horizontal="center" vertical="center"/>
    </xf>
    <xf numFmtId="183" fontId="48" fillId="3" borderId="0" xfId="23" applyNumberFormat="1" applyFont="1" applyFill="1" applyAlignment="1">
      <alignment horizontal="center" vertical="center" wrapText="1"/>
    </xf>
    <xf numFmtId="183" fontId="48" fillId="0" borderId="0" xfId="23" applyNumberFormat="1" applyFont="1" applyAlignment="1">
      <alignment horizontal="center" vertical="center" wrapText="1"/>
    </xf>
    <xf numFmtId="179" fontId="48" fillId="3" borderId="0" xfId="23" applyNumberFormat="1" applyFont="1" applyFill="1" applyAlignment="1">
      <alignment horizontal="center" vertical="center"/>
    </xf>
    <xf numFmtId="183" fontId="48" fillId="3" borderId="74" xfId="23" applyNumberFormat="1" applyFont="1" applyFill="1" applyBorder="1" applyAlignment="1">
      <alignment horizontal="center" vertical="center" wrapText="1"/>
    </xf>
    <xf numFmtId="179" fontId="48" fillId="3" borderId="74" xfId="23" applyNumberFormat="1" applyFont="1" applyFill="1" applyBorder="1" applyAlignment="1">
      <alignment horizontal="center" vertical="center"/>
    </xf>
    <xf numFmtId="184" fontId="48" fillId="0" borderId="42" xfId="22" applyNumberFormat="1" applyFont="1" applyBorder="1">
      <alignment vertical="center"/>
    </xf>
    <xf numFmtId="184" fontId="46" fillId="0" borderId="0" xfId="22" applyNumberFormat="1" applyAlignment="1">
      <alignment horizontal="center" vertical="center"/>
    </xf>
    <xf numFmtId="184" fontId="48" fillId="0" borderId="14" xfId="22" applyNumberFormat="1" applyFont="1" applyBorder="1">
      <alignment vertical="center"/>
    </xf>
    <xf numFmtId="191" fontId="48" fillId="0" borderId="0" xfId="22" applyNumberFormat="1" applyFont="1">
      <alignment vertical="center"/>
    </xf>
    <xf numFmtId="184" fontId="48" fillId="0" borderId="31" xfId="22" applyNumberFormat="1" applyFont="1" applyBorder="1">
      <alignment vertical="center"/>
    </xf>
    <xf numFmtId="184" fontId="48" fillId="0" borderId="34" xfId="22" applyNumberFormat="1" applyFont="1" applyBorder="1">
      <alignment vertical="center"/>
    </xf>
    <xf numFmtId="181" fontId="48" fillId="0" borderId="34" xfId="22" applyNumberFormat="1" applyFont="1" applyBorder="1">
      <alignment vertical="center"/>
    </xf>
    <xf numFmtId="184" fontId="48" fillId="0" borderId="15" xfId="22" applyNumberFormat="1" applyFont="1" applyBorder="1">
      <alignment vertical="center"/>
    </xf>
    <xf numFmtId="0" fontId="49" fillId="0" borderId="42" xfId="22" applyFont="1" applyBorder="1">
      <alignment vertical="center"/>
    </xf>
    <xf numFmtId="0" fontId="48" fillId="0" borderId="0" xfId="23" applyFont="1">
      <alignment vertical="center"/>
    </xf>
    <xf numFmtId="181" fontId="48" fillId="0" borderId="0" xfId="23" applyNumberFormat="1" applyFont="1">
      <alignment vertical="center"/>
    </xf>
    <xf numFmtId="184" fontId="46" fillId="0" borderId="0" xfId="24" applyNumberFormat="1" applyAlignment="1">
      <alignment vertical="center"/>
    </xf>
    <xf numFmtId="182" fontId="46" fillId="0" borderId="0" xfId="25" applyNumberFormat="1" applyAlignment="1">
      <alignment horizontal="right" vertical="center"/>
    </xf>
    <xf numFmtId="179" fontId="46" fillId="0" borderId="0" xfId="25" applyNumberFormat="1" applyAlignment="1">
      <alignment horizontal="right" vertical="center"/>
    </xf>
    <xf numFmtId="184" fontId="48" fillId="3" borderId="0" xfId="22" applyNumberFormat="1" applyFont="1" applyFill="1" applyAlignment="1">
      <alignment vertical="center" wrapText="1"/>
    </xf>
    <xf numFmtId="184" fontId="46" fillId="0" borderId="0" xfId="24" applyNumberFormat="1" applyAlignment="1">
      <alignment horizontal="center" vertical="center"/>
    </xf>
    <xf numFmtId="179" fontId="48" fillId="3" borderId="0" xfId="23" applyNumberFormat="1" applyFont="1" applyFill="1" applyAlignment="1">
      <alignment horizontal="center" vertical="center" wrapText="1"/>
    </xf>
    <xf numFmtId="179" fontId="48" fillId="0" borderId="0" xfId="22" applyNumberFormat="1" applyFont="1" applyAlignment="1">
      <alignment horizontal="center" vertical="center"/>
    </xf>
    <xf numFmtId="0" fontId="51" fillId="0" borderId="0" xfId="26" applyFont="1">
      <alignment vertical="center"/>
    </xf>
    <xf numFmtId="0" fontId="46" fillId="3" borderId="0" xfId="21" applyFill="1"/>
  </cellXfs>
  <cellStyles count="27">
    <cellStyle name="標準" xfId="0" builtinId="0"/>
    <cellStyle name="標準 2" xfId="1"/>
    <cellStyle name="標準 2 2" xfId="2"/>
    <cellStyle name="標準 2 3" xfId="3"/>
    <cellStyle name="標準 2 4" xfId="21"/>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26"/>
    <cellStyle name="標準_【レイアウト】（県）資料３（Ｐ２）　歳出比較分析表" xfId="20"/>
    <cellStyle name="標準_【レイアウト】（県）資料３（Ｐ２）　歳出比較分析表 2" xfId="22"/>
    <cellStyle name="標準_【レイアウト】（市）資料３（Ｐ２）　歳出比較分析表" xfId="19"/>
    <cellStyle name="標準_【レイアウト】（市）資料３（Ｐ２）　歳出比較分析表 2" xfId="23"/>
    <cellStyle name="標準_APAHO251300" xfId="14"/>
    <cellStyle name="標準_APAHO251300 2" xfId="24"/>
    <cellStyle name="標準_APAHO252300" xfId="15"/>
    <cellStyle name="標準_APAHO252300 2" xfId="2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83180</c:v>
                </c:pt>
                <c:pt idx="1">
                  <c:v>67722</c:v>
                </c:pt>
                <c:pt idx="2">
                  <c:v>78780</c:v>
                </c:pt>
                <c:pt idx="3">
                  <c:v>49160</c:v>
                </c:pt>
                <c:pt idx="4">
                  <c:v>46640</c:v>
                </c:pt>
              </c:numCache>
            </c:numRef>
          </c:val>
          <c:smooth val="0"/>
        </c:ser>
        <c:dLbls>
          <c:showLegendKey val="0"/>
          <c:showVal val="0"/>
          <c:showCatName val="0"/>
          <c:showSerName val="0"/>
          <c:showPercent val="0"/>
          <c:showBubbleSize val="0"/>
        </c:dLbls>
        <c:marker val="1"/>
        <c:smooth val="0"/>
        <c:axId val="125220384"/>
        <c:axId val="329918832"/>
      </c:lineChart>
      <c:catAx>
        <c:axId val="12522038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29918832"/>
        <c:crosses val="autoZero"/>
        <c:auto val="1"/>
        <c:lblAlgn val="ctr"/>
        <c:lblOffset val="100"/>
        <c:tickLblSkip val="1"/>
        <c:noMultiLvlLbl val="0"/>
      </c:catAx>
      <c:valAx>
        <c:axId val="32991883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2522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c:v>
                </c:pt>
                <c:pt idx="1">
                  <c:v>0.6</c:v>
                </c:pt>
                <c:pt idx="2">
                  <c:v>0.52</c:v>
                </c:pt>
                <c:pt idx="3">
                  <c:v>0.69</c:v>
                </c:pt>
                <c:pt idx="4">
                  <c:v>6.01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3.55</c:v>
                </c:pt>
                <c:pt idx="1">
                  <c:v>3.69</c:v>
                </c:pt>
                <c:pt idx="2">
                  <c:v>3.61</c:v>
                </c:pt>
                <c:pt idx="3">
                  <c:v>3.86</c:v>
                </c:pt>
                <c:pt idx="4">
                  <c:v>4.09</c:v>
                </c:pt>
              </c:numCache>
            </c:numRef>
          </c:val>
        </c:ser>
        <c:dLbls>
          <c:showLegendKey val="0"/>
          <c:showVal val="0"/>
          <c:showCatName val="0"/>
          <c:showSerName val="0"/>
          <c:showPercent val="0"/>
          <c:showBubbleSize val="0"/>
        </c:dLbls>
        <c:gapWidth val="250"/>
        <c:overlap val="100"/>
        <c:axId val="386808664"/>
        <c:axId val="384808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0.15</c:v>
                </c:pt>
                <c:pt idx="1">
                  <c:v>0.11</c:v>
                </c:pt>
                <c:pt idx="2">
                  <c:v>-0.47</c:v>
                </c:pt>
                <c:pt idx="3">
                  <c:v>0.18</c:v>
                </c:pt>
                <c:pt idx="4">
                  <c:v>5.34</c:v>
                </c:pt>
              </c:numCache>
            </c:numRef>
          </c:val>
          <c:smooth val="0"/>
        </c:ser>
        <c:dLbls>
          <c:showLegendKey val="0"/>
          <c:showVal val="0"/>
          <c:showCatName val="0"/>
          <c:showSerName val="0"/>
          <c:showPercent val="0"/>
          <c:showBubbleSize val="0"/>
        </c:dLbls>
        <c:marker val="1"/>
        <c:smooth val="0"/>
        <c:axId val="386808664"/>
        <c:axId val="384808216"/>
      </c:lineChart>
      <c:catAx>
        <c:axId val="38680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84808216"/>
        <c:crosses val="autoZero"/>
        <c:auto val="1"/>
        <c:lblAlgn val="ctr"/>
        <c:lblOffset val="100"/>
        <c:tickLblSkip val="1"/>
        <c:noMultiLvlLbl val="0"/>
      </c:catAx>
      <c:valAx>
        <c:axId val="384808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868086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0.34</c:v>
                </c:pt>
                <c:pt idx="4">
                  <c:v>#N/A</c:v>
                </c:pt>
                <c:pt idx="5">
                  <c:v>0.41</c:v>
                </c:pt>
                <c:pt idx="6">
                  <c:v>#N/A</c:v>
                </c:pt>
                <c:pt idx="7">
                  <c:v>0.36</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1.45</c:v>
                </c:pt>
                <c:pt idx="2">
                  <c:v>#N/A</c:v>
                </c:pt>
                <c:pt idx="3">
                  <c:v>1.08</c:v>
                </c:pt>
                <c:pt idx="4">
                  <c:v>#N/A</c:v>
                </c:pt>
                <c:pt idx="5">
                  <c:v>0.19</c:v>
                </c:pt>
                <c:pt idx="6">
                  <c:v>#N/A</c:v>
                </c:pt>
                <c:pt idx="7">
                  <c:v>0.48</c:v>
                </c:pt>
                <c:pt idx="8">
                  <c:v>#N/A</c:v>
                </c:pt>
                <c:pt idx="9">
                  <c:v>0.24</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0.83</c:v>
                </c:pt>
                <c:pt idx="2">
                  <c:v>#N/A</c:v>
                </c:pt>
                <c:pt idx="3">
                  <c:v>0.55000000000000004</c:v>
                </c:pt>
                <c:pt idx="4">
                  <c:v>#N/A</c:v>
                </c:pt>
                <c:pt idx="5">
                  <c:v>0.56000000000000005</c:v>
                </c:pt>
                <c:pt idx="6">
                  <c:v>#N/A</c:v>
                </c:pt>
                <c:pt idx="7">
                  <c:v>0.51</c:v>
                </c:pt>
                <c:pt idx="8">
                  <c:v>#N/A</c:v>
                </c:pt>
                <c:pt idx="9">
                  <c:v>0.76</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0.38</c:v>
                </c:pt>
                <c:pt idx="2">
                  <c:v>#N/A</c:v>
                </c:pt>
                <c:pt idx="3">
                  <c:v>1.0900000000000001</c:v>
                </c:pt>
                <c:pt idx="4">
                  <c:v>#N/A</c:v>
                </c:pt>
                <c:pt idx="5">
                  <c:v>1.69</c:v>
                </c:pt>
                <c:pt idx="6">
                  <c:v>#N/A</c:v>
                </c:pt>
                <c:pt idx="7">
                  <c:v>2.2999999999999998</c:v>
                </c:pt>
                <c:pt idx="8">
                  <c:v>#N/A</c:v>
                </c:pt>
                <c:pt idx="9">
                  <c:v>3.09</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0.49</c:v>
                </c:pt>
                <c:pt idx="2">
                  <c:v>#N/A</c:v>
                </c:pt>
                <c:pt idx="3">
                  <c:v>0.6</c:v>
                </c:pt>
                <c:pt idx="4">
                  <c:v>#N/A</c:v>
                </c:pt>
                <c:pt idx="5">
                  <c:v>0.51</c:v>
                </c:pt>
                <c:pt idx="6">
                  <c:v>#N/A</c:v>
                </c:pt>
                <c:pt idx="7">
                  <c:v>0.69</c:v>
                </c:pt>
                <c:pt idx="8">
                  <c:v>#N/A</c:v>
                </c:pt>
                <c:pt idx="9">
                  <c:v>6</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14.9</c:v>
                </c:pt>
                <c:pt idx="2">
                  <c:v>#N/A</c:v>
                </c:pt>
                <c:pt idx="3">
                  <c:v>14.87</c:v>
                </c:pt>
                <c:pt idx="4">
                  <c:v>#N/A</c:v>
                </c:pt>
                <c:pt idx="5">
                  <c:v>16.05</c:v>
                </c:pt>
                <c:pt idx="6">
                  <c:v>#N/A</c:v>
                </c:pt>
                <c:pt idx="7">
                  <c:v>16.3</c:v>
                </c:pt>
                <c:pt idx="8">
                  <c:v>#N/A</c:v>
                </c:pt>
                <c:pt idx="9">
                  <c:v>16.29</c:v>
                </c:pt>
              </c:numCache>
            </c:numRef>
          </c:val>
        </c:ser>
        <c:ser>
          <c:idx val="7"/>
          <c:order val="7"/>
          <c:tx>
            <c:strRef>
              <c:f>データシート!$A$34</c:f>
              <c:strCache>
                <c:ptCount val="1"/>
                <c:pt idx="0">
                  <c:v>国民宿舎運営事業特別会計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0.43</c:v>
                </c:pt>
                <c:pt idx="1">
                  <c:v>#N/A</c:v>
                </c:pt>
                <c:pt idx="2">
                  <c:v>0.1</c:v>
                </c:pt>
                <c:pt idx="3">
                  <c:v>#N/A</c:v>
                </c:pt>
                <c:pt idx="4">
                  <c:v>0.05</c:v>
                </c:pt>
                <c:pt idx="5">
                  <c:v>#N/A</c:v>
                </c:pt>
                <c:pt idx="6">
                  <c:v>#N/A</c:v>
                </c:pt>
                <c:pt idx="7">
                  <c:v>0</c:v>
                </c:pt>
                <c:pt idx="8">
                  <c:v>0.04</c:v>
                </c:pt>
                <c:pt idx="9">
                  <c:v>#N/A</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0.52</c:v>
                </c:pt>
                <c:pt idx="1">
                  <c:v>#N/A</c:v>
                </c:pt>
                <c:pt idx="2">
                  <c:v>0.41</c:v>
                </c:pt>
                <c:pt idx="3">
                  <c:v>#N/A</c:v>
                </c:pt>
                <c:pt idx="4">
                  <c:v>0.33</c:v>
                </c:pt>
                <c:pt idx="5">
                  <c:v>#N/A</c:v>
                </c:pt>
                <c:pt idx="6">
                  <c:v>0.31</c:v>
                </c:pt>
                <c:pt idx="7">
                  <c:v>#N/A</c:v>
                </c:pt>
                <c:pt idx="8">
                  <c:v>0.25</c:v>
                </c:pt>
                <c:pt idx="9">
                  <c:v>#N/A</c:v>
                </c:pt>
              </c:numCache>
            </c:numRef>
          </c:val>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6.72</c:v>
                </c:pt>
                <c:pt idx="1">
                  <c:v>#N/A</c:v>
                </c:pt>
                <c:pt idx="2">
                  <c:v>6.68</c:v>
                </c:pt>
                <c:pt idx="3">
                  <c:v>#N/A</c:v>
                </c:pt>
                <c:pt idx="4">
                  <c:v>6.66</c:v>
                </c:pt>
                <c:pt idx="5">
                  <c:v>#N/A</c:v>
                </c:pt>
                <c:pt idx="6">
                  <c:v>6.2</c:v>
                </c:pt>
                <c:pt idx="7">
                  <c:v>#N/A</c:v>
                </c:pt>
                <c:pt idx="8">
                  <c:v>5.65</c:v>
                </c:pt>
                <c:pt idx="9">
                  <c:v>#N/A</c:v>
                </c:pt>
              </c:numCache>
            </c:numRef>
          </c:val>
        </c:ser>
        <c:dLbls>
          <c:showLegendKey val="0"/>
          <c:showVal val="0"/>
          <c:showCatName val="0"/>
          <c:showSerName val="0"/>
          <c:showPercent val="0"/>
          <c:showBubbleSize val="0"/>
        </c:dLbls>
        <c:gapWidth val="150"/>
        <c:overlap val="100"/>
        <c:axId val="380863840"/>
        <c:axId val="380864224"/>
      </c:barChart>
      <c:catAx>
        <c:axId val="3808638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80864224"/>
        <c:crosses val="autoZero"/>
        <c:auto val="1"/>
        <c:lblAlgn val="ctr"/>
        <c:lblOffset val="100"/>
        <c:tickLblSkip val="1"/>
        <c:noMultiLvlLbl val="0"/>
      </c:catAx>
      <c:valAx>
        <c:axId val="38086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8086384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13333</c:v>
                </c:pt>
                <c:pt idx="5">
                  <c:v>13203</c:v>
                </c:pt>
                <c:pt idx="8">
                  <c:v>13206</c:v>
                </c:pt>
                <c:pt idx="11">
                  <c:v>12576</c:v>
                </c:pt>
                <c:pt idx="14">
                  <c:v>12294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128</c:v>
                </c:pt>
                <c:pt idx="3">
                  <c:v>136</c:v>
                </c:pt>
                <c:pt idx="6">
                  <c:v>159</c:v>
                </c:pt>
                <c:pt idx="9">
                  <c:v>199</c:v>
                </c:pt>
                <c:pt idx="12">
                  <c:v>220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884</c:v>
                </c:pt>
                <c:pt idx="3">
                  <c:v>889</c:v>
                </c:pt>
                <c:pt idx="6">
                  <c:v>925</c:v>
                </c:pt>
                <c:pt idx="9">
                  <c:v>842</c:v>
                </c:pt>
                <c:pt idx="12">
                  <c:v>918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3540</c:v>
                </c:pt>
                <c:pt idx="3">
                  <c:v>3611</c:v>
                </c:pt>
                <c:pt idx="6">
                  <c:v>3569</c:v>
                </c:pt>
                <c:pt idx="9">
                  <c:v>3591</c:v>
                </c:pt>
                <c:pt idx="12">
                  <c:v>3686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17</c:v>
                </c:pt>
                <c:pt idx="3">
                  <c:v>17</c:v>
                </c:pt>
                <c:pt idx="6">
                  <c:v>17</c:v>
                </c:pt>
                <c:pt idx="9">
                  <c:v>17</c:v>
                </c:pt>
                <c:pt idx="12">
                  <c:v>83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18190</c:v>
                </c:pt>
                <c:pt idx="3">
                  <c:v>18117</c:v>
                </c:pt>
                <c:pt idx="6">
                  <c:v>17818</c:v>
                </c:pt>
                <c:pt idx="9">
                  <c:v>16178</c:v>
                </c:pt>
                <c:pt idx="12">
                  <c:v>16272</c:v>
                </c:pt>
              </c:numCache>
            </c:numRef>
          </c:val>
        </c:ser>
        <c:dLbls>
          <c:showLegendKey val="0"/>
          <c:showVal val="0"/>
          <c:showCatName val="0"/>
          <c:showSerName val="0"/>
          <c:showPercent val="0"/>
          <c:showBubbleSize val="0"/>
        </c:dLbls>
        <c:gapWidth val="100"/>
        <c:overlap val="100"/>
        <c:axId val="391208552"/>
        <c:axId val="39045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9427</c:v>
                </c:pt>
                <c:pt idx="2">
                  <c:v>#N/A</c:v>
                </c:pt>
                <c:pt idx="3">
                  <c:v>#N/A</c:v>
                </c:pt>
                <c:pt idx="4">
                  <c:v>9567</c:v>
                </c:pt>
                <c:pt idx="5">
                  <c:v>#N/A</c:v>
                </c:pt>
                <c:pt idx="6">
                  <c:v>#N/A</c:v>
                </c:pt>
                <c:pt idx="7">
                  <c:v>9284</c:v>
                </c:pt>
                <c:pt idx="8">
                  <c:v>#N/A</c:v>
                </c:pt>
                <c:pt idx="9">
                  <c:v>#N/A</c:v>
                </c:pt>
                <c:pt idx="10">
                  <c:v>8251</c:v>
                </c:pt>
                <c:pt idx="11">
                  <c:v>#N/A</c:v>
                </c:pt>
                <c:pt idx="12">
                  <c:v>#N/A</c:v>
                </c:pt>
                <c:pt idx="13">
                  <c:v>8885</c:v>
                </c:pt>
                <c:pt idx="14">
                  <c:v>#N/A</c:v>
                </c:pt>
              </c:numCache>
            </c:numRef>
          </c:val>
          <c:smooth val="0"/>
        </c:ser>
        <c:dLbls>
          <c:showLegendKey val="0"/>
          <c:showVal val="0"/>
          <c:showCatName val="0"/>
          <c:showSerName val="0"/>
          <c:showPercent val="0"/>
          <c:showBubbleSize val="0"/>
        </c:dLbls>
        <c:marker val="1"/>
        <c:smooth val="0"/>
        <c:axId val="391208552"/>
        <c:axId val="390456944"/>
      </c:lineChart>
      <c:catAx>
        <c:axId val="3912085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90456944"/>
        <c:crosses val="autoZero"/>
        <c:auto val="1"/>
        <c:lblAlgn val="ctr"/>
        <c:lblOffset val="100"/>
        <c:tickLblSkip val="1"/>
        <c:noMultiLvlLbl val="0"/>
      </c:catAx>
      <c:valAx>
        <c:axId val="39045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912085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155102</c:v>
                </c:pt>
                <c:pt idx="5">
                  <c:v>159172</c:v>
                </c:pt>
                <c:pt idx="8">
                  <c:v>157724</c:v>
                </c:pt>
                <c:pt idx="11">
                  <c:v>157862</c:v>
                </c:pt>
                <c:pt idx="14">
                  <c:v>156303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4339</c:v>
                </c:pt>
                <c:pt idx="5">
                  <c:v>4498</c:v>
                </c:pt>
                <c:pt idx="8">
                  <c:v>5342</c:v>
                </c:pt>
                <c:pt idx="11">
                  <c:v>6197</c:v>
                </c:pt>
                <c:pt idx="14">
                  <c:v>6853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14000</c:v>
                </c:pt>
                <c:pt idx="5">
                  <c:v>13565</c:v>
                </c:pt>
                <c:pt idx="8">
                  <c:v>12147</c:v>
                </c:pt>
                <c:pt idx="11">
                  <c:v>12513</c:v>
                </c:pt>
                <c:pt idx="14">
                  <c:v>6462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17594</c:v>
                </c:pt>
                <c:pt idx="3">
                  <c:v>16913</c:v>
                </c:pt>
                <c:pt idx="6">
                  <c:v>17385</c:v>
                </c:pt>
                <c:pt idx="9">
                  <c:v>17407</c:v>
                </c:pt>
                <c:pt idx="12">
                  <c:v>17505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8081</c:v>
                </c:pt>
                <c:pt idx="3">
                  <c:v>7998</c:v>
                </c:pt>
                <c:pt idx="6">
                  <c:v>7455</c:v>
                </c:pt>
                <c:pt idx="9">
                  <c:v>6838</c:v>
                </c:pt>
                <c:pt idx="12">
                  <c:v>6207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58085</c:v>
                </c:pt>
                <c:pt idx="3">
                  <c:v>57443</c:v>
                </c:pt>
                <c:pt idx="6">
                  <c:v>55631</c:v>
                </c:pt>
                <c:pt idx="9">
                  <c:v>54555</c:v>
                </c:pt>
                <c:pt idx="12">
                  <c:v>53365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1615</c:v>
                </c:pt>
                <c:pt idx="3">
                  <c:v>1964</c:v>
                </c:pt>
                <c:pt idx="6">
                  <c:v>2689</c:v>
                </c:pt>
                <c:pt idx="9">
                  <c:v>2591</c:v>
                </c:pt>
                <c:pt idx="12">
                  <c:v>2460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197223</c:v>
                </c:pt>
                <c:pt idx="3">
                  <c:v>202268</c:v>
                </c:pt>
                <c:pt idx="6">
                  <c:v>211206</c:v>
                </c:pt>
                <c:pt idx="9">
                  <c:v>210769</c:v>
                </c:pt>
                <c:pt idx="12">
                  <c:v>210890</c:v>
                </c:pt>
              </c:numCache>
            </c:numRef>
          </c:val>
        </c:ser>
        <c:dLbls>
          <c:showLegendKey val="0"/>
          <c:showVal val="0"/>
          <c:showCatName val="0"/>
          <c:showSerName val="0"/>
          <c:showPercent val="0"/>
          <c:showBubbleSize val="0"/>
        </c:dLbls>
        <c:gapWidth val="100"/>
        <c:overlap val="100"/>
        <c:axId val="390776288"/>
        <c:axId val="390775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109157</c:v>
                </c:pt>
                <c:pt idx="2">
                  <c:v>#N/A</c:v>
                </c:pt>
                <c:pt idx="3">
                  <c:v>#N/A</c:v>
                </c:pt>
                <c:pt idx="4">
                  <c:v>109350</c:v>
                </c:pt>
                <c:pt idx="5">
                  <c:v>#N/A</c:v>
                </c:pt>
                <c:pt idx="6">
                  <c:v>#N/A</c:v>
                </c:pt>
                <c:pt idx="7">
                  <c:v>119153</c:v>
                </c:pt>
                <c:pt idx="8">
                  <c:v>#N/A</c:v>
                </c:pt>
                <c:pt idx="9">
                  <c:v>#N/A</c:v>
                </c:pt>
                <c:pt idx="10">
                  <c:v>115588</c:v>
                </c:pt>
                <c:pt idx="11">
                  <c:v>#N/A</c:v>
                </c:pt>
                <c:pt idx="12">
                  <c:v>#N/A</c:v>
                </c:pt>
                <c:pt idx="13">
                  <c:v>120810</c:v>
                </c:pt>
                <c:pt idx="14">
                  <c:v>#N/A</c:v>
                </c:pt>
              </c:numCache>
            </c:numRef>
          </c:val>
          <c:smooth val="0"/>
        </c:ser>
        <c:dLbls>
          <c:showLegendKey val="0"/>
          <c:showVal val="0"/>
          <c:showCatName val="0"/>
          <c:showSerName val="0"/>
          <c:showPercent val="0"/>
          <c:showBubbleSize val="0"/>
        </c:dLbls>
        <c:marker val="1"/>
        <c:smooth val="0"/>
        <c:axId val="390776288"/>
        <c:axId val="390775896"/>
      </c:lineChart>
      <c:catAx>
        <c:axId val="3907762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90775896"/>
        <c:crosses val="autoZero"/>
        <c:auto val="1"/>
        <c:lblAlgn val="ctr"/>
        <c:lblOffset val="100"/>
        <c:tickLblSkip val="1"/>
        <c:noMultiLvlLbl val="0"/>
      </c:catAx>
      <c:valAx>
        <c:axId val="390775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907762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2836</c:v>
                </c:pt>
                <c:pt idx="1">
                  <c:v>3046</c:v>
                </c:pt>
                <c:pt idx="2">
                  <c:v>3326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1615</c:v>
                </c:pt>
                <c:pt idx="1">
                  <c:v>1691</c:v>
                </c:pt>
                <c:pt idx="2">
                  <c:v>3348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5698</c:v>
                </c:pt>
                <c:pt idx="1">
                  <c:v>5531</c:v>
                </c:pt>
                <c:pt idx="2">
                  <c:v>5695</c:v>
                </c:pt>
              </c:numCache>
            </c:numRef>
          </c:val>
        </c:ser>
        <c:dLbls>
          <c:showLegendKey val="0"/>
          <c:showVal val="0"/>
          <c:showCatName val="0"/>
          <c:showSerName val="0"/>
          <c:showPercent val="0"/>
          <c:showBubbleSize val="0"/>
        </c:dLbls>
        <c:gapWidth val="120"/>
        <c:overlap val="100"/>
        <c:axId val="390774720"/>
        <c:axId val="390779816"/>
      </c:barChart>
      <c:catAx>
        <c:axId val="39077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390779816"/>
        <c:crosses val="autoZero"/>
        <c:auto val="1"/>
        <c:lblAlgn val="ctr"/>
        <c:lblOffset val="100"/>
        <c:tickLblSkip val="1"/>
        <c:noMultiLvlLbl val="0"/>
      </c:catAx>
      <c:valAx>
        <c:axId val="390779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907747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DF-40B5-AE56-63523911C62A}"/>
                </c:ext>
                <c:ext xmlns:c15="http://schemas.microsoft.com/office/drawing/2012/chart" uri="{CE6537A1-D6FC-4f65-9D91-7224C49458BB}">
                  <c15:layout/>
                  <c15:dlblFieldTable>
                    <c15:dlblFTEntry>
                      <c15:txfldGUID>{C1690F69-D66C-45DE-B173-9D637585B28F}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DF-40B5-AE56-63523911C62A}"/>
                </c:ext>
                <c:ext xmlns:c15="http://schemas.microsoft.com/office/drawing/2012/chart" uri="{CE6537A1-D6FC-4f65-9D91-7224C49458BB}">
                  <c15:dlblFieldTable>
                    <c15:dlblFTEntry>
                      <c15:txfldGUID>{0771F0C4-814E-425B-9FD5-E3C6A8ABA02A}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DF-40B5-AE56-63523911C62A}"/>
                </c:ext>
                <c:ext xmlns:c15="http://schemas.microsoft.com/office/drawing/2012/chart" uri="{CE6537A1-D6FC-4f65-9D91-7224C49458BB}">
                  <c15:dlblFieldTable>
                    <c15:dlblFTEntry>
                      <c15:txfldGUID>{061C209A-039A-4F4A-8621-4B2903DF2A29}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DF-40B5-AE56-63523911C62A}"/>
                </c:ext>
                <c:ext xmlns:c15="http://schemas.microsoft.com/office/drawing/2012/chart" uri="{CE6537A1-D6FC-4f65-9D91-7224C49458BB}">
                  <c15:dlblFieldTable>
                    <c15:dlblFTEntry>
                      <c15:txfldGUID>{3DAEF84E-4011-49E3-8497-116A48B44AEE}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DF-40B5-AE56-63523911C62A}"/>
                </c:ext>
                <c:ext xmlns:c15="http://schemas.microsoft.com/office/drawing/2012/chart" uri="{CE6537A1-D6FC-4f65-9D91-7224C49458BB}">
                  <c15:dlblFieldTable>
                    <c15:dlblFTEntry>
                      <c15:txfldGUID>{400514FD-A820-440A-B89A-0DCD7606E1D4}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DF-40B5-AE56-63523911C62A}"/>
                </c:ext>
                <c:ext xmlns:c15="http://schemas.microsoft.com/office/drawing/2012/chart" uri="{CE6537A1-D6FC-4f65-9D91-7224C49458BB}">
                  <c15:layout/>
                  <c15:dlblFieldTable>
                    <c15:dlblFTEntry>
                      <c15:txfldGUID>{C59FEFA0-F85A-4DC1-A2D6-02859960BE87}</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DF-40B5-AE56-63523911C62A}"/>
                </c:ext>
                <c:ext xmlns:c15="http://schemas.microsoft.com/office/drawing/2012/chart" uri="{CE6537A1-D6FC-4f65-9D91-7224C49458BB}">
                  <c15:layout/>
                  <c15:dlblFieldTable>
                    <c15:dlblFTEntry>
                      <c15:txfldGUID>{5142A023-C85B-4D06-B32E-E04D9ED5C81F}</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DF-40B5-AE56-63523911C62A}"/>
                </c:ext>
                <c:ext xmlns:c15="http://schemas.microsoft.com/office/drawing/2012/chart" uri="{CE6537A1-D6FC-4f65-9D91-7224C49458BB}">
                  <c15:layout/>
                  <c15:dlblFieldTable>
                    <c15:dlblFTEntry>
                      <c15:txfldGUID>{9FAE7690-349D-4255-B893-BDEDF52B6DA9}</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DF-40B5-AE56-63523911C62A}"/>
                </c:ext>
                <c:ext xmlns:c15="http://schemas.microsoft.com/office/drawing/2012/chart" uri="{CE6537A1-D6FC-4f65-9D91-7224C49458BB}">
                  <c15:layout/>
                  <c15:dlblFieldTable>
                    <c15:dlblFTEntry>
                      <c15:txfldGUID>{BDF5B268-F4F8-40F3-9788-C13D7E7BC1E5}</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62.5</c:v>
                </c:pt>
                <c:pt idx="16">
                  <c:v>61.8</c:v>
                </c:pt>
                <c:pt idx="24">
                  <c:v>63.1</c:v>
                </c:pt>
                <c:pt idx="32">
                  <c:v>64.3</c:v>
                </c:pt>
              </c:numCache>
            </c:numRef>
          </c:xVal>
          <c:yVal>
            <c:numRef>
              <c:f>公会計指標分析・財政指標組合せ分析表!$BP$51:$DC$51</c:f>
              <c:numCache>
                <c:formatCode>#,##0.0;"▲ "#,##0.0</c:formatCode>
                <c:ptCount val="40"/>
                <c:pt idx="0">
                  <c:v>165.3</c:v>
                </c:pt>
                <c:pt idx="8">
                  <c:v>165.9</c:v>
                </c:pt>
                <c:pt idx="16">
                  <c:v>180.2</c:v>
                </c:pt>
                <c:pt idx="24">
                  <c:v>172.2</c:v>
                </c:pt>
                <c:pt idx="32">
                  <c:v>173</c:v>
                </c:pt>
              </c:numCache>
            </c:numRef>
          </c:yVal>
          <c:smooth val="0"/>
          <c:extLst xmlns:c16r2="http://schemas.microsoft.com/office/drawing/2015/06/chart">
            <c:ext xmlns:c16="http://schemas.microsoft.com/office/drawing/2014/chart" uri="{C3380CC4-5D6E-409C-BE32-E72D297353CC}">
              <c16:uniqueId val="{00000009-45DF-40B5-AE56-63523911C6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DF-40B5-AE56-63523911C62A}"/>
                </c:ext>
                <c:ext xmlns:c15="http://schemas.microsoft.com/office/drawing/2012/chart" uri="{CE6537A1-D6FC-4f65-9D91-7224C49458BB}">
                  <c15:layout/>
                  <c15:dlblFieldTable>
                    <c15:dlblFTEntry>
                      <c15:txfldGUID>{453D6CF9-DDEE-4D19-9129-5B495503BA17}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DF-40B5-AE56-63523911C62A}"/>
                </c:ext>
                <c:ext xmlns:c15="http://schemas.microsoft.com/office/drawing/2012/chart" uri="{CE6537A1-D6FC-4f65-9D91-7224C49458BB}">
                  <c15:dlblFieldTable>
                    <c15:dlblFTEntry>
                      <c15:txfldGUID>{07A9AA31-F3E1-4BFF-B428-5982CC861149}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DF-40B5-AE56-63523911C62A}"/>
                </c:ext>
                <c:ext xmlns:c15="http://schemas.microsoft.com/office/drawing/2012/chart" uri="{CE6537A1-D6FC-4f65-9D91-7224C49458BB}">
                  <c15:dlblFieldTable>
                    <c15:dlblFTEntry>
                      <c15:txfldGUID>{1B0EF5C5-826A-44C2-BF5E-00A3753F4AAA}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DF-40B5-AE56-63523911C62A}"/>
                </c:ext>
                <c:ext xmlns:c15="http://schemas.microsoft.com/office/drawing/2012/chart" uri="{CE6537A1-D6FC-4f65-9D91-7224C49458BB}">
                  <c15:dlblFieldTable>
                    <c15:dlblFTEntry>
                      <c15:txfldGUID>{68A55F0D-A5E6-485D-B908-C62F8F155B8F}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DF-40B5-AE56-63523911C62A}"/>
                </c:ext>
                <c:ext xmlns:c15="http://schemas.microsoft.com/office/drawing/2012/chart" uri="{CE6537A1-D6FC-4f65-9D91-7224C49458BB}">
                  <c15:dlblFieldTable>
                    <c15:dlblFTEntry>
                      <c15:txfldGUID>{B3BC2CC5-2E90-4C06-BCA2-34EE32C3AA43}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DF-40B5-AE56-63523911C62A}"/>
                </c:ext>
                <c:ext xmlns:c15="http://schemas.microsoft.com/office/drawing/2012/chart" uri="{CE6537A1-D6FC-4f65-9D91-7224C49458BB}">
                  <c15:layout/>
                  <c15:dlblFieldTable>
                    <c15:dlblFTEntry>
                      <c15:txfldGUID>{7B0A943C-C95B-436F-AD91-BD1189330E01}</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DF-40B5-AE56-63523911C62A}"/>
                </c:ext>
                <c:ext xmlns:c15="http://schemas.microsoft.com/office/drawing/2012/chart" uri="{CE6537A1-D6FC-4f65-9D91-7224C49458BB}">
                  <c15:layout/>
                  <c15:dlblFieldTable>
                    <c15:dlblFTEntry>
                      <c15:txfldGUID>{EB51DC5B-823E-4C61-A6A3-C52F1E01FD6F}</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DF-40B5-AE56-63523911C62A}"/>
                </c:ext>
                <c:ext xmlns:c15="http://schemas.microsoft.com/office/drawing/2012/chart" uri="{CE6537A1-D6FC-4f65-9D91-7224C49458BB}">
                  <c15:layout/>
                  <c15:dlblFieldTable>
                    <c15:dlblFTEntry>
                      <c15:txfldGUID>{D23A6CBB-21AD-4FC2-B3DE-D97068C8E5E0}</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DF-40B5-AE56-63523911C62A}"/>
                </c:ext>
                <c:ext xmlns:c15="http://schemas.microsoft.com/office/drawing/2012/chart" uri="{CE6537A1-D6FC-4f65-9D91-7224C49458BB}">
                  <c15:layout/>
                  <c15:dlblFieldTable>
                    <c15:dlblFTEntry>
                      <c15:txfldGUID>{67371E42-0106-406F-B81C-BC8885486FE4}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xmlns:c16r2="http://schemas.microsoft.com/office/drawing/2015/06/chart">
            <c:ext xmlns:c16="http://schemas.microsoft.com/office/drawing/2014/chart" uri="{C3380CC4-5D6E-409C-BE32-E72D297353CC}">
              <c16:uniqueId val="{00000013-45DF-40B5-AE56-63523911C62A}"/>
            </c:ext>
          </c:extLst>
        </c:ser>
        <c:dLbls>
          <c:showLegendKey val="0"/>
          <c:showVal val="1"/>
          <c:showCatName val="0"/>
          <c:showSerName val="0"/>
          <c:showPercent val="0"/>
          <c:showBubbleSize val="0"/>
        </c:dLbls>
        <c:axId val="579124480"/>
        <c:axId val="579124872"/>
      </c:scatterChart>
      <c:valAx>
        <c:axId val="57912448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9124872"/>
        <c:crosses val="autoZero"/>
        <c:crossBetween val="midCat"/>
      </c:valAx>
      <c:valAx>
        <c:axId val="579124872"/>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912448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628975064097261E-2"/>
                  <c:y val="-8.1539098038436772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BD-4663-B277-D42F5656942D}"/>
                </c:ext>
                <c:ext xmlns:c15="http://schemas.microsoft.com/office/drawing/2012/chart" uri="{CE6537A1-D6FC-4f65-9D91-7224C49458BB}">
                  <c15:dlblFieldTable>
                    <c15:dlblFTEntry>
                      <c15:txfldGUID>{932CB734-8674-4239-998E-7DE74CC3E790}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BD-4663-B277-D42F5656942D}"/>
                </c:ext>
                <c:ext xmlns:c15="http://schemas.microsoft.com/office/drawing/2012/chart" uri="{CE6537A1-D6FC-4f65-9D91-7224C49458BB}">
                  <c15:dlblFieldTable>
                    <c15:dlblFTEntry>
                      <c15:txfldGUID>{945AE0E6-9505-4706-B190-01B304EB6D1D}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BD-4663-B277-D42F5656942D}"/>
                </c:ext>
                <c:ext xmlns:c15="http://schemas.microsoft.com/office/drawing/2012/chart" uri="{CE6537A1-D6FC-4f65-9D91-7224C49458BB}">
                  <c15:dlblFieldTable>
                    <c15:dlblFTEntry>
                      <c15:txfldGUID>{62B7BB9F-9D25-448A-B1A4-5D35A0ED152E}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BD-4663-B277-D42F5656942D}"/>
                </c:ext>
                <c:ext xmlns:c15="http://schemas.microsoft.com/office/drawing/2012/chart" uri="{CE6537A1-D6FC-4f65-9D91-7224C49458BB}">
                  <c15:dlblFieldTable>
                    <c15:dlblFTEntry>
                      <c15:txfldGUID>{83EC1155-5B21-48A4-9D1E-27B9EAD8DE21}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BD-4663-B277-D42F5656942D}"/>
                </c:ext>
                <c:ext xmlns:c15="http://schemas.microsoft.com/office/drawing/2012/chart" uri="{CE6537A1-D6FC-4f65-9D91-7224C49458BB}">
                  <c15:dlblFieldTable>
                    <c15:dlblFTEntry>
                      <c15:txfldGUID>{9FB52896-763E-4BC2-AD38-DB09C1224F7A}</c15:txfldGUID>
                      <c15:f>#REF!</c15:f>
                      <c15:dlblFieldTableCache>
                        <c:ptCount val="1"/>
                        <c:pt idx="0">
                          <c:v>#REF!</c:v>
                        </c:pt>
                      </c15:dlblFieldTableCache>
                    </c15:dlblFTEntry>
                  </c15:dlblFieldTable>
                  <c15:showDataLabelsRange val="0"/>
                </c:ext>
              </c:extLst>
            </c:dLbl>
            <c:dLbl>
              <c:idx val="8"/>
              <c:layout>
                <c:manualLayout>
                  <c:x val="-2.1767008174124039E-2"/>
                  <c:y val="-4.645432894013111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0BD-4663-B277-D42F5656942D}"/>
                </c:ext>
                <c:ext xmlns:c15="http://schemas.microsoft.com/office/drawing/2012/chart" uri="{CE6537A1-D6FC-4f65-9D91-7224C49458BB}">
                  <c15:dlblFieldTable>
                    <c15:dlblFTEntry>
                      <c15:txfldGUID>{C51D9AEA-CB42-47F4-9B7B-DF689A512281}</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5.925685677238352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0BD-4663-B277-D42F5656942D}"/>
                </c:ext>
                <c:ext xmlns:c15="http://schemas.microsoft.com/office/drawing/2012/chart" uri="{CE6537A1-D6FC-4f65-9D91-7224C49458BB}">
                  <c15:dlblFieldTable>
                    <c15:dlblFTEntry>
                      <c15:txfldGUID>{86E9F3E5-A82A-472A-925D-953E8428AC70}</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0BD-4663-B277-D42F5656942D}"/>
                </c:ext>
                <c:ext xmlns:c15="http://schemas.microsoft.com/office/drawing/2012/chart" uri="{CE6537A1-D6FC-4f65-9D91-7224C49458BB}">
                  <c15:dlblFieldTable>
                    <c15:dlblFTEntry>
                      <c15:txfldGUID>{0EFB286C-9A86-4A6F-811B-8AB00AB037AC}</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0BD-4663-B277-D42F5656942D}"/>
                </c:ext>
                <c:ext xmlns:c15="http://schemas.microsoft.com/office/drawing/2012/chart" uri="{CE6537A1-D6FC-4f65-9D91-7224C49458BB}">
                  <c15:dlblFieldTable>
                    <c15:dlblFTEntry>
                      <c15:txfldGUID>{F5EADFB9-ED05-4547-8D04-B27B2000E946}</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14.6</c:v>
                </c:pt>
                <c:pt idx="16">
                  <c:v>14.2</c:v>
                </c:pt>
                <c:pt idx="24">
                  <c:v>13.6</c:v>
                </c:pt>
                <c:pt idx="32">
                  <c:v>13</c:v>
                </c:pt>
              </c:numCache>
            </c:numRef>
          </c:xVal>
          <c:yVal>
            <c:numRef>
              <c:f>公会計指標分析・財政指標組合せ分析表!$BP$73:$DC$73</c:f>
              <c:numCache>
                <c:formatCode>#,##0.0;"▲ "#,##0.0</c:formatCode>
                <c:ptCount val="40"/>
                <c:pt idx="0">
                  <c:v>165.3</c:v>
                </c:pt>
                <c:pt idx="8">
                  <c:v>165.9</c:v>
                </c:pt>
                <c:pt idx="16">
                  <c:v>180.2</c:v>
                </c:pt>
                <c:pt idx="24">
                  <c:v>172.2</c:v>
                </c:pt>
                <c:pt idx="32">
                  <c:v>173</c:v>
                </c:pt>
              </c:numCache>
            </c:numRef>
          </c:yVal>
          <c:smooth val="0"/>
          <c:extLst xmlns:c16r2="http://schemas.microsoft.com/office/drawing/2015/06/chart">
            <c:ext xmlns:c16="http://schemas.microsoft.com/office/drawing/2014/chart" uri="{C3380CC4-5D6E-409C-BE32-E72D297353CC}">
              <c16:uniqueId val="{00000009-70BD-4663-B277-D42F565694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68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BD-4663-B277-D42F5656942D}"/>
                </c:ext>
                <c:ext xmlns:c15="http://schemas.microsoft.com/office/drawing/2012/chart" uri="{CE6537A1-D6FC-4f65-9D91-7224C49458BB}">
                  <c15:dlblFieldTable>
                    <c15:dlblFTEntry>
                      <c15:txfldGUID>{F014DCE6-4904-4264-96E4-D771F00F0EDD}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0BD-4663-B277-D42F5656942D}"/>
                </c:ext>
                <c:ext xmlns:c15="http://schemas.microsoft.com/office/drawing/2012/chart" uri="{CE6537A1-D6FC-4f65-9D91-7224C49458BB}">
                  <c15:dlblFieldTable>
                    <c15:dlblFTEntry>
                      <c15:txfldGUID>{4CF35C11-2384-44C8-9068-64A477EC78A8}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0BD-4663-B277-D42F5656942D}"/>
                </c:ext>
                <c:ext xmlns:c15="http://schemas.microsoft.com/office/drawing/2012/chart" uri="{CE6537A1-D6FC-4f65-9D91-7224C49458BB}">
                  <c15:dlblFieldTable>
                    <c15:dlblFTEntry>
                      <c15:txfldGUID>{4BA8D783-011E-4224-BCBE-B3D08399F63E}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0BD-4663-B277-D42F5656942D}"/>
                </c:ext>
                <c:ext xmlns:c15="http://schemas.microsoft.com/office/drawing/2012/chart" uri="{CE6537A1-D6FC-4f65-9D91-7224C49458BB}">
                  <c15:dlblFieldTable>
                    <c15:dlblFTEntry>
                      <c15:txfldGUID>{46C3E48A-E350-4D5D-A25C-1660FF2039BA}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0BD-4663-B277-D42F5656942D}"/>
                </c:ext>
                <c:ext xmlns:c15="http://schemas.microsoft.com/office/drawing/2012/chart" uri="{CE6537A1-D6FC-4f65-9D91-7224C49458BB}">
                  <c15:dlblFieldTable>
                    <c15:dlblFTEntry>
                      <c15:txfldGUID>{EB6F81BD-4373-4415-A492-EB9B23A0E657}</c15:txfldGUID>
                      <c15:f>#REF!</c15:f>
                      <c15:dlblFieldTableCache>
                        <c:ptCount val="1"/>
                        <c:pt idx="0">
                          <c:v>#REF!</c:v>
                        </c:pt>
                      </c15:dlblFieldTableCache>
                    </c15:dlblFTEntry>
                  </c15:dlblFieldTable>
                  <c15:showDataLabelsRange val="0"/>
                </c:ext>
              </c:extLst>
            </c:dLbl>
            <c:dLbl>
              <c:idx val="8"/>
              <c:layout>
                <c:manualLayout>
                  <c:x val="-2.5298460057526718E-2"/>
                  <c:y val="-4.367298738892273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0BD-4663-B277-D42F5656942D}"/>
                </c:ext>
                <c:ext xmlns:c15="http://schemas.microsoft.com/office/drawing/2012/chart" uri="{CE6537A1-D6FC-4f65-9D91-7224C49458BB}">
                  <c15:dlblFieldTable>
                    <c15:dlblFTEntry>
                      <c15:txfldGUID>{A9389D89-EE75-4614-AA69-6AA1AF436106}</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9.495913095834186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0BD-4663-B277-D42F5656942D}"/>
                </c:ext>
                <c:ext xmlns:c15="http://schemas.microsoft.com/office/drawing/2012/chart" uri="{CE6537A1-D6FC-4f65-9D91-7224C49458BB}">
                  <c15:dlblFieldTable>
                    <c15:dlblFTEntry>
                      <c15:txfldGUID>{0F06B7BB-18F1-4178-9C9C-C0CE190C7E30}</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3.1570342725075584E-2"/>
                  <c:y val="-4.861816540368669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0BD-4663-B277-D42F5656942D}"/>
                </c:ext>
                <c:ext xmlns:c15="http://schemas.microsoft.com/office/drawing/2012/chart" uri="{CE6537A1-D6FC-4f65-9D91-7224C49458BB}">
                  <c15:dlblFieldTable>
                    <c15:dlblFTEntry>
                      <c15:txfldGUID>{8799D753-4A11-48A0-9E34-3B6454E9A8F3}</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0BD-4663-B277-D42F5656942D}"/>
                </c:ext>
                <c:ext xmlns:c15="http://schemas.microsoft.com/office/drawing/2012/chart" uri="{CE6537A1-D6FC-4f65-9D91-7224C49458BB}">
                  <c15:dlblFieldTable>
                    <c15:dlblFTEntry>
                      <c15:txfldGUID>{EC5628C2-2002-4A3A-A91A-E7925E2E6ED0}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xmlns:c16r2="http://schemas.microsoft.com/office/drawing/2015/06/chart">
            <c:ext xmlns:c16="http://schemas.microsoft.com/office/drawing/2014/chart" uri="{C3380CC4-5D6E-409C-BE32-E72D297353CC}">
              <c16:uniqueId val="{00000013-70BD-4663-B277-D42F5656942D}"/>
            </c:ext>
          </c:extLst>
        </c:ser>
        <c:dLbls>
          <c:showLegendKey val="0"/>
          <c:showVal val="1"/>
          <c:showCatName val="0"/>
          <c:showSerName val="0"/>
          <c:showPercent val="0"/>
          <c:showBubbleSize val="0"/>
        </c:dLbls>
        <c:axId val="579123304"/>
        <c:axId val="579122912"/>
      </c:scatterChart>
      <c:valAx>
        <c:axId val="579123304"/>
        <c:scaling>
          <c:orientation val="maxMin"/>
          <c:max val="1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9122912"/>
        <c:crosses val="autoZero"/>
        <c:crossBetween val="midCat"/>
      </c:valAx>
      <c:valAx>
        <c:axId val="579122912"/>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912330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産業基盤が確立されていない本市においては、都市部のような景気回復基調は見受けられず、個人市民税</a:t>
          </a:r>
          <a:r>
            <a:rPr kumimoji="1" lang="ja-JP" altLang="en-US" sz="1100">
              <a:solidFill>
                <a:schemeClr val="dk1"/>
              </a:solidFill>
              <a:effectLst/>
              <a:latin typeface="+mn-lt"/>
              <a:ea typeface="+mn-ea"/>
              <a:cs typeface="+mn-cs"/>
            </a:rPr>
            <a:t>や法人税</a:t>
          </a:r>
          <a:r>
            <a:rPr kumimoji="1" lang="ja-JP" altLang="ja-JP" sz="1100">
              <a:solidFill>
                <a:schemeClr val="dk1"/>
              </a:solidFill>
              <a:effectLst/>
              <a:latin typeface="+mn-lt"/>
              <a:ea typeface="+mn-ea"/>
              <a:cs typeface="+mn-cs"/>
            </a:rPr>
            <a:t>の増などの要素はあるものの依然市税収入は伸び悩んでいることなどから、財政力指数は</a:t>
          </a:r>
          <a:r>
            <a:rPr kumimoji="1" lang="en-US" altLang="ja-JP" sz="1100">
              <a:solidFill>
                <a:schemeClr val="dk1"/>
              </a:solidFill>
              <a:effectLst/>
              <a:latin typeface="+mn-lt"/>
              <a:ea typeface="+mn-ea"/>
              <a:cs typeface="+mn-cs"/>
            </a:rPr>
            <a:t>0.63</a:t>
          </a:r>
          <a:r>
            <a:rPr kumimoji="1" lang="ja-JP" altLang="ja-JP" sz="1100">
              <a:solidFill>
                <a:schemeClr val="dk1"/>
              </a:solidFill>
              <a:effectLst/>
              <a:latin typeface="+mn-lt"/>
              <a:ea typeface="+mn-ea"/>
              <a:cs typeface="+mn-cs"/>
            </a:rPr>
            <a:t>と類似団体や四国の他県庁所在市と比べ低く推移している。平成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に策定した「高知市財政健全化プラン」に基づき、債権管理の徹底や受益者負担の適正化、遊休資産の活用等による歳入の確保に努めるとともに、事務事業の見直しや公債費負担の低減による歳出の削減に努め、安定的で健全な財政運営への取組を強化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6" name="テキスト ボックス 55"/>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8" name="テキスト ボックス 57"/>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88265</xdr:rowOff>
    </xdr:from>
    <xdr:to>
      <xdr:col>23</xdr:col>
      <xdr:colOff>133350</xdr:colOff>
      <xdr:row>44</xdr:row>
      <xdr:rowOff>165100</xdr:rowOff>
    </xdr:to>
    <xdr:cxnSp macro="">
      <xdr:nvCxnSpPr>
        <xdr:cNvPr id="66" name="直線コネクタ 65"/>
        <xdr:cNvCxnSpPr/>
      </xdr:nvCxnSpPr>
      <xdr:spPr>
        <a:xfrm flipV="1">
          <a:off x="4953000" y="6089015"/>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3175</xdr:rowOff>
    </xdr:from>
    <xdr:ext cx="762000" cy="259080"/>
    <xdr:sp macro="" textlink="">
      <xdr:nvSpPr>
        <xdr:cNvPr id="69"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88265</xdr:rowOff>
    </xdr:from>
    <xdr:to>
      <xdr:col>24</xdr:col>
      <xdr:colOff>12700</xdr:colOff>
      <xdr:row>35</xdr:row>
      <xdr:rowOff>88265</xdr:rowOff>
    </xdr:to>
    <xdr:cxnSp macro="">
      <xdr:nvCxnSpPr>
        <xdr:cNvPr id="70" name="直線コネクタ 69"/>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60960</xdr:rowOff>
    </xdr:from>
    <xdr:to>
      <xdr:col>23</xdr:col>
      <xdr:colOff>133350</xdr:colOff>
      <xdr:row>43</xdr:row>
      <xdr:rowOff>78105</xdr:rowOff>
    </xdr:to>
    <xdr:cxnSp macro="">
      <xdr:nvCxnSpPr>
        <xdr:cNvPr id="71" name="直線コネクタ 70"/>
        <xdr:cNvCxnSpPr/>
      </xdr:nvCxnSpPr>
      <xdr:spPr>
        <a:xfrm>
          <a:off x="4114800" y="74333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128270</xdr:rowOff>
    </xdr:from>
    <xdr:ext cx="762000" cy="259080"/>
    <xdr:sp macro="" textlink="">
      <xdr:nvSpPr>
        <xdr:cNvPr id="72" name="財政力平均値テキスト"/>
        <xdr:cNvSpPr txBox="1"/>
      </xdr:nvSpPr>
      <xdr:spPr>
        <a:xfrm>
          <a:off x="5041900" y="698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111760</xdr:rowOff>
    </xdr:from>
    <xdr:to>
      <xdr:col>23</xdr:col>
      <xdr:colOff>184150</xdr:colOff>
      <xdr:row>42</xdr:row>
      <xdr:rowOff>41910</xdr:rowOff>
    </xdr:to>
    <xdr:sp macro="" textlink="">
      <xdr:nvSpPr>
        <xdr:cNvPr id="73" name="フローチャート: 判断 72"/>
        <xdr:cNvSpPr/>
      </xdr:nvSpPr>
      <xdr:spPr>
        <a:xfrm>
          <a:off x="49022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60960</xdr:rowOff>
    </xdr:from>
    <xdr:to>
      <xdr:col>19</xdr:col>
      <xdr:colOff>133350</xdr:colOff>
      <xdr:row>43</xdr:row>
      <xdr:rowOff>60960</xdr:rowOff>
    </xdr:to>
    <xdr:cxnSp macro="">
      <xdr:nvCxnSpPr>
        <xdr:cNvPr id="74" name="直線コネクタ 73"/>
        <xdr:cNvCxnSpPr/>
      </xdr:nvCxnSpPr>
      <xdr:spPr>
        <a:xfrm>
          <a:off x="3225800" y="7433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76835</xdr:rowOff>
    </xdr:from>
    <xdr:to>
      <xdr:col>19</xdr:col>
      <xdr:colOff>184150</xdr:colOff>
      <xdr:row>42</xdr:row>
      <xdr:rowOff>6985</xdr:rowOff>
    </xdr:to>
    <xdr:sp macro="" textlink="">
      <xdr:nvSpPr>
        <xdr:cNvPr id="75" name="フローチャート: 判断 74"/>
        <xdr:cNvSpPr/>
      </xdr:nvSpPr>
      <xdr:spPr>
        <a:xfrm>
          <a:off x="4064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17780</xdr:rowOff>
    </xdr:from>
    <xdr:ext cx="736600" cy="256540"/>
    <xdr:sp macro="" textlink="">
      <xdr:nvSpPr>
        <xdr:cNvPr id="76" name="テキスト ボックス 75"/>
        <xdr:cNvSpPr txBox="1"/>
      </xdr:nvSpPr>
      <xdr:spPr>
        <a:xfrm>
          <a:off x="3733800" y="68757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60960</xdr:rowOff>
    </xdr:from>
    <xdr:to>
      <xdr:col>15</xdr:col>
      <xdr:colOff>82550</xdr:colOff>
      <xdr:row>43</xdr:row>
      <xdr:rowOff>60960</xdr:rowOff>
    </xdr:to>
    <xdr:cxnSp macro="">
      <xdr:nvCxnSpPr>
        <xdr:cNvPr id="77" name="直線コネクタ 76"/>
        <xdr:cNvCxnSpPr/>
      </xdr:nvCxnSpPr>
      <xdr:spPr>
        <a:xfrm>
          <a:off x="2336800" y="7433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76835</xdr:rowOff>
    </xdr:from>
    <xdr:to>
      <xdr:col>15</xdr:col>
      <xdr:colOff>133350</xdr:colOff>
      <xdr:row>42</xdr:row>
      <xdr:rowOff>6985</xdr:rowOff>
    </xdr:to>
    <xdr:sp macro="" textlink="">
      <xdr:nvSpPr>
        <xdr:cNvPr id="78" name="フローチャート: 判断 77"/>
        <xdr:cNvSpPr/>
      </xdr:nvSpPr>
      <xdr:spPr>
        <a:xfrm>
          <a:off x="3175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17780</xdr:rowOff>
    </xdr:from>
    <xdr:ext cx="762000" cy="256540"/>
    <xdr:sp macro="" textlink="">
      <xdr:nvSpPr>
        <xdr:cNvPr id="79" name="テキスト ボックス 78"/>
        <xdr:cNvSpPr txBox="1"/>
      </xdr:nvSpPr>
      <xdr:spPr>
        <a:xfrm>
          <a:off x="2844800" y="6875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60960</xdr:rowOff>
    </xdr:from>
    <xdr:to>
      <xdr:col>11</xdr:col>
      <xdr:colOff>31750</xdr:colOff>
      <xdr:row>43</xdr:row>
      <xdr:rowOff>95250</xdr:rowOff>
    </xdr:to>
    <xdr:cxnSp macro="">
      <xdr:nvCxnSpPr>
        <xdr:cNvPr id="80" name="直線コネクタ 79"/>
        <xdr:cNvCxnSpPr/>
      </xdr:nvCxnSpPr>
      <xdr:spPr>
        <a:xfrm flipV="1">
          <a:off x="1447800" y="7433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76835</xdr:rowOff>
    </xdr:from>
    <xdr:to>
      <xdr:col>11</xdr:col>
      <xdr:colOff>82550</xdr:colOff>
      <xdr:row>42</xdr:row>
      <xdr:rowOff>6985</xdr:rowOff>
    </xdr:to>
    <xdr:sp macro="" textlink="">
      <xdr:nvSpPr>
        <xdr:cNvPr id="81" name="フローチャート: 判断 80"/>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17780</xdr:rowOff>
    </xdr:from>
    <xdr:ext cx="762000" cy="256540"/>
    <xdr:sp macro="" textlink="">
      <xdr:nvSpPr>
        <xdr:cNvPr id="82" name="テキスト ボックス 81"/>
        <xdr:cNvSpPr txBox="1"/>
      </xdr:nvSpPr>
      <xdr:spPr>
        <a:xfrm>
          <a:off x="1955800" y="6875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76835</xdr:rowOff>
    </xdr:from>
    <xdr:to>
      <xdr:col>7</xdr:col>
      <xdr:colOff>31750</xdr:colOff>
      <xdr:row>42</xdr:row>
      <xdr:rowOff>6985</xdr:rowOff>
    </xdr:to>
    <xdr:sp macro="" textlink="">
      <xdr:nvSpPr>
        <xdr:cNvPr id="83" name="フローチャート: 判断 82"/>
        <xdr:cNvSpPr/>
      </xdr:nvSpPr>
      <xdr:spPr>
        <a:xfrm>
          <a:off x="1397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17780</xdr:rowOff>
    </xdr:from>
    <xdr:ext cx="762000" cy="256540"/>
    <xdr:sp macro="" textlink="">
      <xdr:nvSpPr>
        <xdr:cNvPr id="84" name="テキスト ボックス 83"/>
        <xdr:cNvSpPr txBox="1"/>
      </xdr:nvSpPr>
      <xdr:spPr>
        <a:xfrm>
          <a:off x="1066800" y="6875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27305</xdr:rowOff>
    </xdr:from>
    <xdr:to>
      <xdr:col>23</xdr:col>
      <xdr:colOff>184150</xdr:colOff>
      <xdr:row>43</xdr:row>
      <xdr:rowOff>128905</xdr:rowOff>
    </xdr:to>
    <xdr:sp macro="" textlink="">
      <xdr:nvSpPr>
        <xdr:cNvPr id="90" name="楕円 89"/>
        <xdr:cNvSpPr/>
      </xdr:nvSpPr>
      <xdr:spPr>
        <a:xfrm>
          <a:off x="49022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170815</xdr:rowOff>
    </xdr:from>
    <xdr:ext cx="762000" cy="258445"/>
    <xdr:sp macro="" textlink="">
      <xdr:nvSpPr>
        <xdr:cNvPr id="91" name="財政力該当値テキスト"/>
        <xdr:cNvSpPr txBox="1"/>
      </xdr:nvSpPr>
      <xdr:spPr>
        <a:xfrm>
          <a:off x="5041900" y="7371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10160</xdr:rowOff>
    </xdr:from>
    <xdr:to>
      <xdr:col>19</xdr:col>
      <xdr:colOff>184150</xdr:colOff>
      <xdr:row>43</xdr:row>
      <xdr:rowOff>111760</xdr:rowOff>
    </xdr:to>
    <xdr:sp macro="" textlink="">
      <xdr:nvSpPr>
        <xdr:cNvPr id="92" name="楕円 91"/>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96520</xdr:rowOff>
    </xdr:from>
    <xdr:ext cx="736600" cy="259080"/>
    <xdr:sp macro="" textlink="">
      <xdr:nvSpPr>
        <xdr:cNvPr id="93" name="テキスト ボックス 92"/>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10160</xdr:rowOff>
    </xdr:from>
    <xdr:to>
      <xdr:col>15</xdr:col>
      <xdr:colOff>133350</xdr:colOff>
      <xdr:row>43</xdr:row>
      <xdr:rowOff>111760</xdr:rowOff>
    </xdr:to>
    <xdr:sp macro="" textlink="">
      <xdr:nvSpPr>
        <xdr:cNvPr id="94" name="楕円 93"/>
        <xdr:cNvSpPr/>
      </xdr:nvSpPr>
      <xdr:spPr>
        <a:xfrm>
          <a:off x="3175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96520</xdr:rowOff>
    </xdr:from>
    <xdr:ext cx="762000" cy="259080"/>
    <xdr:sp macro="" textlink="">
      <xdr:nvSpPr>
        <xdr:cNvPr id="95" name="テキスト ボックス 94"/>
        <xdr:cNvSpPr txBox="1"/>
      </xdr:nvSpPr>
      <xdr:spPr>
        <a:xfrm>
          <a:off x="2844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10160</xdr:rowOff>
    </xdr:from>
    <xdr:to>
      <xdr:col>11</xdr:col>
      <xdr:colOff>82550</xdr:colOff>
      <xdr:row>43</xdr:row>
      <xdr:rowOff>111760</xdr:rowOff>
    </xdr:to>
    <xdr:sp macro="" textlink="">
      <xdr:nvSpPr>
        <xdr:cNvPr id="96" name="楕円 95"/>
        <xdr:cNvSpPr/>
      </xdr:nvSpPr>
      <xdr:spPr>
        <a:xfrm>
          <a:off x="2286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96520</xdr:rowOff>
    </xdr:from>
    <xdr:ext cx="762000" cy="259080"/>
    <xdr:sp macro="" textlink="">
      <xdr:nvSpPr>
        <xdr:cNvPr id="97" name="テキスト ボックス 96"/>
        <xdr:cNvSpPr txBox="1"/>
      </xdr:nvSpPr>
      <xdr:spPr>
        <a:xfrm>
          <a:off x="1955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9" name="テキスト ボックス 98"/>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101" name="テキスト ボックス 100"/>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2" name="テキスト ボックス 101"/>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都市部に比べて景気回復が鈍い本市経済状況により市税収入が伸び悩んでいる中，災害に強いまちづくり</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重点的に取り組んだことや生活保護費を中心とする扶助費が高い水準で推移していることに加え、</a:t>
          </a:r>
          <a:r>
            <a:rPr kumimoji="1" lang="ja-JP" altLang="en-US" sz="1100">
              <a:solidFill>
                <a:schemeClr val="dk1"/>
              </a:solidFill>
              <a:effectLst/>
              <a:latin typeface="+mn-lt"/>
              <a:ea typeface="+mn-ea"/>
              <a:cs typeface="+mn-cs"/>
            </a:rPr>
            <a:t>職員数の増加等や修繕費の実績増により経常経費充当一般財源全体では＋</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億円の増となったが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巣ごもり需要等の影響で市税や消費税交付金が増加したことや臨時財政対策債への振替を行ったことで</a:t>
          </a:r>
          <a:r>
            <a:rPr kumimoji="1" lang="ja-JP" altLang="ja-JP" sz="1100">
              <a:solidFill>
                <a:schemeClr val="dk1"/>
              </a:solidFill>
              <a:effectLst/>
              <a:latin typeface="+mn-lt"/>
              <a:ea typeface="+mn-ea"/>
              <a:cs typeface="+mn-cs"/>
            </a:rPr>
            <a:t>歳入経常一般財源が＋</a:t>
          </a:r>
          <a:r>
            <a:rPr kumimoji="1" lang="en-US" altLang="ja-JP" sz="1100">
              <a:solidFill>
                <a:schemeClr val="dk1"/>
              </a:solidFill>
              <a:effectLst/>
              <a:latin typeface="+mn-lt"/>
              <a:ea typeface="+mn-ea"/>
              <a:cs typeface="+mn-cs"/>
            </a:rPr>
            <a:t>58.1</a:t>
          </a:r>
          <a:r>
            <a:rPr kumimoji="1" lang="ja-JP" altLang="ja-JP" sz="1100">
              <a:solidFill>
                <a:schemeClr val="dk1"/>
              </a:solidFill>
              <a:effectLst/>
              <a:latin typeface="+mn-lt"/>
              <a:ea typeface="+mn-ea"/>
              <a:cs typeface="+mn-cs"/>
            </a:rPr>
            <a:t>億円と増加した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ポイントとなったが、</a:t>
          </a:r>
          <a:r>
            <a:rPr kumimoji="1" lang="ja-JP" altLang="en-US" sz="1100">
              <a:solidFill>
                <a:schemeClr val="dk1"/>
              </a:solidFill>
              <a:effectLst/>
              <a:latin typeface="+mn-lt"/>
              <a:ea typeface="+mn-ea"/>
              <a:cs typeface="+mn-cs"/>
            </a:rPr>
            <a:t>コロナ禍における巣ごもり需要によって歳入経常一般財源が一時的に増加しているためであり、経常経費規模が増加していることを考慮すると</a:t>
          </a:r>
          <a:r>
            <a:rPr kumimoji="1" lang="ja-JP" altLang="ja-JP" sz="1100">
              <a:solidFill>
                <a:schemeClr val="dk1"/>
              </a:solidFill>
              <a:effectLst/>
              <a:latin typeface="+mn-lt"/>
              <a:ea typeface="+mn-ea"/>
              <a:cs typeface="+mn-cs"/>
            </a:rPr>
            <a:t>財政構造の硬直化</a:t>
          </a:r>
          <a:r>
            <a:rPr kumimoji="1" lang="ja-JP" altLang="en-US" sz="1100">
              <a:solidFill>
                <a:schemeClr val="dk1"/>
              </a:solidFill>
              <a:effectLst/>
              <a:latin typeface="+mn-lt"/>
              <a:ea typeface="+mn-ea"/>
              <a:cs typeface="+mn-cs"/>
            </a:rPr>
            <a:t>について依然として厳しい</a:t>
          </a:r>
          <a:r>
            <a:rPr kumimoji="1" lang="ja-JP" altLang="ja-JP" sz="1100">
              <a:solidFill>
                <a:schemeClr val="dk1"/>
              </a:solidFill>
              <a:effectLst/>
              <a:latin typeface="+mn-lt"/>
              <a:ea typeface="+mn-ea"/>
              <a:cs typeface="+mn-cs"/>
            </a:rPr>
            <a:t>状況である。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5" name="テキスト ボックス 114"/>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6540"/>
    <xdr:sp macro="" textlink="">
      <xdr:nvSpPr>
        <xdr:cNvPr id="123" name="テキスト ボックス 122"/>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6540"/>
    <xdr:sp macro="" textlink="">
      <xdr:nvSpPr>
        <xdr:cNvPr id="125" name="テキスト ボックス 124"/>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70485</xdr:rowOff>
    </xdr:from>
    <xdr:to>
      <xdr:col>23</xdr:col>
      <xdr:colOff>133350</xdr:colOff>
      <xdr:row>66</xdr:row>
      <xdr:rowOff>10160</xdr:rowOff>
    </xdr:to>
    <xdr:cxnSp macro="">
      <xdr:nvCxnSpPr>
        <xdr:cNvPr id="129" name="直線コネクタ 128"/>
        <xdr:cNvCxnSpPr/>
      </xdr:nvCxnSpPr>
      <xdr:spPr>
        <a:xfrm flipV="1">
          <a:off x="4953000" y="10014585"/>
          <a:ext cx="0" cy="1311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153670</xdr:rowOff>
    </xdr:from>
    <xdr:ext cx="762000" cy="259080"/>
    <xdr:sp macro="" textlink="">
      <xdr:nvSpPr>
        <xdr:cNvPr id="130" name="財政構造の弾力性最小値テキスト"/>
        <xdr:cNvSpPr txBox="1"/>
      </xdr:nvSpPr>
      <xdr:spPr>
        <a:xfrm>
          <a:off x="50419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156845</xdr:rowOff>
    </xdr:from>
    <xdr:ext cx="762000" cy="256540"/>
    <xdr:sp macro="" textlink="">
      <xdr:nvSpPr>
        <xdr:cNvPr id="132" name="財政構造の弾力性最大値テキスト"/>
        <xdr:cNvSpPr txBox="1"/>
      </xdr:nvSpPr>
      <xdr:spPr>
        <a:xfrm>
          <a:off x="5041900" y="97580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70485</xdr:rowOff>
    </xdr:from>
    <xdr:to>
      <xdr:col>24</xdr:col>
      <xdr:colOff>12700</xdr:colOff>
      <xdr:row>58</xdr:row>
      <xdr:rowOff>70485</xdr:rowOff>
    </xdr:to>
    <xdr:cxnSp macro="">
      <xdr:nvCxnSpPr>
        <xdr:cNvPr id="133" name="直線コネクタ 132"/>
        <xdr:cNvCxnSpPr/>
      </xdr:nvCxnSpPr>
      <xdr:spPr>
        <a:xfrm>
          <a:off x="48641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65</xdr:row>
      <xdr:rowOff>157480</xdr:rowOff>
    </xdr:to>
    <xdr:cxnSp macro="">
      <xdr:nvCxnSpPr>
        <xdr:cNvPr id="134" name="直線コネクタ 133"/>
        <xdr:cNvCxnSpPr/>
      </xdr:nvCxnSpPr>
      <xdr:spPr>
        <a:xfrm flipV="1">
          <a:off x="4114800" y="10819130"/>
          <a:ext cx="83820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26035</xdr:rowOff>
    </xdr:from>
    <xdr:ext cx="762000" cy="259080"/>
    <xdr:sp macro="" textlink="">
      <xdr:nvSpPr>
        <xdr:cNvPr id="135" name="財政構造の弾力性平均値テキスト"/>
        <xdr:cNvSpPr txBox="1"/>
      </xdr:nvSpPr>
      <xdr:spPr>
        <a:xfrm>
          <a:off x="5041900" y="10484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9525</xdr:rowOff>
    </xdr:from>
    <xdr:to>
      <xdr:col>23</xdr:col>
      <xdr:colOff>184150</xdr:colOff>
      <xdr:row>62</xdr:row>
      <xdr:rowOff>111125</xdr:rowOff>
    </xdr:to>
    <xdr:sp macro="" textlink="">
      <xdr:nvSpPr>
        <xdr:cNvPr id="136" name="フローチャート: 判断 135"/>
        <xdr:cNvSpPr/>
      </xdr:nvSpPr>
      <xdr:spPr>
        <a:xfrm>
          <a:off x="49022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106680</xdr:rowOff>
    </xdr:to>
    <xdr:cxnSp macro="">
      <xdr:nvCxnSpPr>
        <xdr:cNvPr id="137" name="直線コネクタ 136"/>
        <xdr:cNvCxnSpPr/>
      </xdr:nvCxnSpPr>
      <xdr:spPr>
        <a:xfrm flipV="1">
          <a:off x="3225800" y="113017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100330</xdr:rowOff>
    </xdr:from>
    <xdr:ext cx="736600" cy="256540"/>
    <xdr:sp macro="" textlink="">
      <xdr:nvSpPr>
        <xdr:cNvPr id="139" name="テキスト ボックス 138"/>
        <xdr:cNvSpPr txBox="1"/>
      </xdr:nvSpPr>
      <xdr:spPr>
        <a:xfrm>
          <a:off x="3733800" y="107302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106680</xdr:rowOff>
    </xdr:from>
    <xdr:to>
      <xdr:col>15</xdr:col>
      <xdr:colOff>82550</xdr:colOff>
      <xdr:row>66</xdr:row>
      <xdr:rowOff>154940</xdr:rowOff>
    </xdr:to>
    <xdr:cxnSp macro="">
      <xdr:nvCxnSpPr>
        <xdr:cNvPr id="140" name="直線コネクタ 139"/>
        <xdr:cNvCxnSpPr/>
      </xdr:nvCxnSpPr>
      <xdr:spPr>
        <a:xfrm flipV="1">
          <a:off x="2336800" y="114223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168275</xdr:rowOff>
    </xdr:from>
    <xdr:to>
      <xdr:col>15</xdr:col>
      <xdr:colOff>133350</xdr:colOff>
      <xdr:row>64</xdr:row>
      <xdr:rowOff>98425</xdr:rowOff>
    </xdr:to>
    <xdr:sp macro="" textlink="">
      <xdr:nvSpPr>
        <xdr:cNvPr id="141" name="フローチャート: 判断 140"/>
        <xdr:cNvSpPr/>
      </xdr:nvSpPr>
      <xdr:spPr>
        <a:xfrm>
          <a:off x="3175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109220</xdr:rowOff>
    </xdr:from>
    <xdr:ext cx="762000" cy="256540"/>
    <xdr:sp macro="" textlink="">
      <xdr:nvSpPr>
        <xdr:cNvPr id="142" name="テキスト ボックス 141"/>
        <xdr:cNvSpPr txBox="1"/>
      </xdr:nvSpPr>
      <xdr:spPr>
        <a:xfrm>
          <a:off x="2844800" y="107391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157480</xdr:rowOff>
    </xdr:from>
    <xdr:to>
      <xdr:col>11</xdr:col>
      <xdr:colOff>31750</xdr:colOff>
      <xdr:row>66</xdr:row>
      <xdr:rowOff>154940</xdr:rowOff>
    </xdr:to>
    <xdr:cxnSp macro="">
      <xdr:nvCxnSpPr>
        <xdr:cNvPr id="143" name="直線コネクタ 142"/>
        <xdr:cNvCxnSpPr/>
      </xdr:nvCxnSpPr>
      <xdr:spPr>
        <a:xfrm>
          <a:off x="1447800" y="1130173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120650</xdr:rowOff>
    </xdr:from>
    <xdr:to>
      <xdr:col>11</xdr:col>
      <xdr:colOff>82550</xdr:colOff>
      <xdr:row>64</xdr:row>
      <xdr:rowOff>50165</xdr:rowOff>
    </xdr:to>
    <xdr:sp macro="" textlink="">
      <xdr:nvSpPr>
        <xdr:cNvPr id="144" name="フローチャート: 判断 143"/>
        <xdr:cNvSpPr/>
      </xdr:nvSpPr>
      <xdr:spPr>
        <a:xfrm>
          <a:off x="2286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60325</xdr:rowOff>
    </xdr:from>
    <xdr:ext cx="762000" cy="259080"/>
    <xdr:sp macro="" textlink="">
      <xdr:nvSpPr>
        <xdr:cNvPr id="145" name="テキスト ボックス 144"/>
        <xdr:cNvSpPr txBox="1"/>
      </xdr:nvSpPr>
      <xdr:spPr>
        <a:xfrm>
          <a:off x="1955800" y="10690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120650</xdr:rowOff>
    </xdr:from>
    <xdr:to>
      <xdr:col>7</xdr:col>
      <xdr:colOff>31750</xdr:colOff>
      <xdr:row>64</xdr:row>
      <xdr:rowOff>50165</xdr:rowOff>
    </xdr:to>
    <xdr:sp macro="" textlink="">
      <xdr:nvSpPr>
        <xdr:cNvPr id="146" name="フローチャート: 判断 145"/>
        <xdr:cNvSpPr/>
      </xdr:nvSpPr>
      <xdr:spPr>
        <a:xfrm>
          <a:off x="1397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60325</xdr:rowOff>
    </xdr:from>
    <xdr:ext cx="762000" cy="259080"/>
    <xdr:sp macro="" textlink="">
      <xdr:nvSpPr>
        <xdr:cNvPr id="147" name="テキスト ボックス 146"/>
        <xdr:cNvSpPr txBox="1"/>
      </xdr:nvSpPr>
      <xdr:spPr>
        <a:xfrm>
          <a:off x="1066800" y="10690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8" name="テキスト ボックス 147"/>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9" name="テキスト ボックス 148"/>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50" name="テキスト ボックス 149"/>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51" name="テキスト ボックス 150"/>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52" name="テキスト ボックス 151"/>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3" name="楕円 152"/>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110490</xdr:rowOff>
    </xdr:from>
    <xdr:ext cx="762000" cy="256540"/>
    <xdr:sp macro="" textlink="">
      <xdr:nvSpPr>
        <xdr:cNvPr id="154" name="財政構造の弾力性該当値テキスト"/>
        <xdr:cNvSpPr txBox="1"/>
      </xdr:nvSpPr>
      <xdr:spPr>
        <a:xfrm>
          <a:off x="5041900" y="10740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5" name="楕円 154"/>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21590</xdr:rowOff>
    </xdr:from>
    <xdr:ext cx="736600" cy="259080"/>
    <xdr:sp macro="" textlink="">
      <xdr:nvSpPr>
        <xdr:cNvPr id="156" name="テキスト ボックス 155"/>
        <xdr:cNvSpPr txBox="1"/>
      </xdr:nvSpPr>
      <xdr:spPr>
        <a:xfrm>
          <a:off x="3733800" y="1133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7" name="楕円 156"/>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142240</xdr:rowOff>
    </xdr:from>
    <xdr:ext cx="762000" cy="259080"/>
    <xdr:sp macro="" textlink="">
      <xdr:nvSpPr>
        <xdr:cNvPr id="158" name="テキスト ボックス 157"/>
        <xdr:cNvSpPr txBox="1"/>
      </xdr:nvSpPr>
      <xdr:spPr>
        <a:xfrm>
          <a:off x="2844800" y="1145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9" name="楕円 158"/>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19050</xdr:rowOff>
    </xdr:from>
    <xdr:ext cx="762000" cy="256540"/>
    <xdr:sp macro="" textlink="">
      <xdr:nvSpPr>
        <xdr:cNvPr id="160" name="テキスト ボックス 159"/>
        <xdr:cNvSpPr txBox="1"/>
      </xdr:nvSpPr>
      <xdr:spPr>
        <a:xfrm>
          <a:off x="1955800" y="11506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1" name="楕円 160"/>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21590</xdr:rowOff>
    </xdr:from>
    <xdr:ext cx="762000" cy="259080"/>
    <xdr:sp macro="" textlink="">
      <xdr:nvSpPr>
        <xdr:cNvPr id="162" name="テキスト ボックス 161"/>
        <xdr:cNvSpPr txBox="1"/>
      </xdr:nvSpPr>
      <xdr:spPr>
        <a:xfrm>
          <a:off x="1066800" y="1133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5" name="テキスト ボックス 164"/>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[125,840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新高知市財政再建推進プラン（計画期間：</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年度）に基づき、徹底的な事務事業の見直しを行った結果、人口一人当たりの決算額は類似団体と比べて低く推移している。 市民の求める真に必要なサービスを最少のコストで提供する観点から、平成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年度に策定した高知市財政健全化プラン（計画期間：平成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令和４年度）に基づき、事業のスクラップや手法見直しによる事業費の抑制、庶務事務の効率化による人件費の抑制、業務量の削減による時間外勤務の抑制など、常に見直しを行うとともに、計画的・効率的かつ適正な執行に努める。</a:t>
          </a:r>
          <a:endParaRPr lang="ja-JP" altLang="ja-JP" sz="1400">
            <a:effectLst/>
          </a:endParaRPr>
        </a:p>
      </xdr:txBody>
    </xdr:sp>
    <xdr:clientData/>
  </xdr:twoCellAnchor>
  <xdr:oneCellAnchor>
    <xdr:from>
      <xdr:col>3</xdr:col>
      <xdr:colOff>95250</xdr:colOff>
      <xdr:row>77</xdr:row>
      <xdr:rowOff>6350</xdr:rowOff>
    </xdr:from>
    <xdr:ext cx="349885" cy="222885"/>
    <xdr:sp macro="" textlink="">
      <xdr:nvSpPr>
        <xdr:cNvPr id="176" name="テキスト ボックス 175"/>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80" name="テキスト ボックス 179"/>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6540"/>
    <xdr:sp macro="" textlink="">
      <xdr:nvSpPr>
        <xdr:cNvPr id="182" name="テキスト ボックス 181"/>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90" name="テキスト ボックス 189"/>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29845</xdr:rowOff>
    </xdr:from>
    <xdr:to>
      <xdr:col>23</xdr:col>
      <xdr:colOff>133350</xdr:colOff>
      <xdr:row>88</xdr:row>
      <xdr:rowOff>30480</xdr:rowOff>
    </xdr:to>
    <xdr:cxnSp macro="">
      <xdr:nvCxnSpPr>
        <xdr:cNvPr id="192" name="直線コネクタ 191"/>
        <xdr:cNvCxnSpPr/>
      </xdr:nvCxnSpPr>
      <xdr:spPr>
        <a:xfrm flipV="1">
          <a:off x="4953000" y="1374584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2540</xdr:rowOff>
    </xdr:from>
    <xdr:ext cx="762000" cy="259080"/>
    <xdr:sp macro="" textlink="">
      <xdr:nvSpPr>
        <xdr:cNvPr id="193" name="人件費・物件費等の状況最小値テキスト"/>
        <xdr:cNvSpPr txBox="1"/>
      </xdr:nvSpPr>
      <xdr:spPr>
        <a:xfrm>
          <a:off x="5041900" y="150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165,511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30480</xdr:rowOff>
    </xdr:from>
    <xdr:to>
      <xdr:col>24</xdr:col>
      <xdr:colOff>12700</xdr:colOff>
      <xdr:row>88</xdr:row>
      <xdr:rowOff>30480</xdr:rowOff>
    </xdr:to>
    <xdr:cxnSp macro="">
      <xdr:nvCxnSpPr>
        <xdr:cNvPr id="194" name="直線コネクタ 193"/>
        <xdr:cNvCxnSpPr/>
      </xdr:nvCxnSpPr>
      <xdr:spPr>
        <a:xfrm>
          <a:off x="4864100" y="1511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116205</xdr:rowOff>
    </xdr:from>
    <xdr:ext cx="762000" cy="259080"/>
    <xdr:sp macro="" textlink="">
      <xdr:nvSpPr>
        <xdr:cNvPr id="195" name="人件費・物件費等の状況最大値テキスト"/>
        <xdr:cNvSpPr txBox="1"/>
      </xdr:nvSpPr>
      <xdr:spPr>
        <a:xfrm>
          <a:off x="5041900" y="13489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97,281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29845</xdr:rowOff>
    </xdr:from>
    <xdr:to>
      <xdr:col>24</xdr:col>
      <xdr:colOff>12700</xdr:colOff>
      <xdr:row>80</xdr:row>
      <xdr:rowOff>29845</xdr:rowOff>
    </xdr:to>
    <xdr:cxnSp macro="">
      <xdr:nvCxnSpPr>
        <xdr:cNvPr id="196" name="直線コネクタ 195"/>
        <xdr:cNvCxnSpPr/>
      </xdr:nvCxnSpPr>
      <xdr:spPr>
        <a:xfrm>
          <a:off x="4864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57150</xdr:rowOff>
    </xdr:from>
    <xdr:to>
      <xdr:col>23</xdr:col>
      <xdr:colOff>133350</xdr:colOff>
      <xdr:row>83</xdr:row>
      <xdr:rowOff>90170</xdr:rowOff>
    </xdr:to>
    <xdr:cxnSp macro="">
      <xdr:nvCxnSpPr>
        <xdr:cNvPr id="197" name="直線コネクタ 196"/>
        <xdr:cNvCxnSpPr/>
      </xdr:nvCxnSpPr>
      <xdr:spPr>
        <a:xfrm>
          <a:off x="4114800" y="14116050"/>
          <a:ext cx="8382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42545</xdr:rowOff>
    </xdr:from>
    <xdr:ext cx="762000" cy="256540"/>
    <xdr:sp macro="" textlink="">
      <xdr:nvSpPr>
        <xdr:cNvPr id="198" name="人件費・物件費等の状況平均値テキスト"/>
        <xdr:cNvSpPr txBox="1"/>
      </xdr:nvSpPr>
      <xdr:spPr>
        <a:xfrm>
          <a:off x="5041900" y="142728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70485</xdr:rowOff>
    </xdr:from>
    <xdr:to>
      <xdr:col>23</xdr:col>
      <xdr:colOff>184150</xdr:colOff>
      <xdr:row>84</xdr:row>
      <xdr:rowOff>635</xdr:rowOff>
    </xdr:to>
    <xdr:sp macro="" textlink="">
      <xdr:nvSpPr>
        <xdr:cNvPr id="199" name="フローチャート: 判断 198"/>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46990</xdr:rowOff>
    </xdr:from>
    <xdr:to>
      <xdr:col>19</xdr:col>
      <xdr:colOff>133350</xdr:colOff>
      <xdr:row>82</xdr:row>
      <xdr:rowOff>57150</xdr:rowOff>
    </xdr:to>
    <xdr:cxnSp macro="">
      <xdr:nvCxnSpPr>
        <xdr:cNvPr id="200" name="直線コネクタ 199"/>
        <xdr:cNvCxnSpPr/>
      </xdr:nvCxnSpPr>
      <xdr:spPr>
        <a:xfrm>
          <a:off x="3225800" y="1393444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80645</xdr:rowOff>
    </xdr:from>
    <xdr:to>
      <xdr:col>19</xdr:col>
      <xdr:colOff>184150</xdr:colOff>
      <xdr:row>83</xdr:row>
      <xdr:rowOff>10795</xdr:rowOff>
    </xdr:to>
    <xdr:sp macro="" textlink="">
      <xdr:nvSpPr>
        <xdr:cNvPr id="201" name="フローチャート: 判断 200"/>
        <xdr:cNvSpPr/>
      </xdr:nvSpPr>
      <xdr:spPr>
        <a:xfrm>
          <a:off x="40640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167005</xdr:rowOff>
    </xdr:from>
    <xdr:ext cx="736600" cy="256540"/>
    <xdr:sp macro="" textlink="">
      <xdr:nvSpPr>
        <xdr:cNvPr id="202" name="テキスト ボックス 201"/>
        <xdr:cNvSpPr txBox="1"/>
      </xdr:nvSpPr>
      <xdr:spPr>
        <a:xfrm>
          <a:off x="3733800" y="142259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137795</xdr:rowOff>
    </xdr:from>
    <xdr:to>
      <xdr:col>15</xdr:col>
      <xdr:colOff>82550</xdr:colOff>
      <xdr:row>81</xdr:row>
      <xdr:rowOff>46990</xdr:rowOff>
    </xdr:to>
    <xdr:cxnSp macro="">
      <xdr:nvCxnSpPr>
        <xdr:cNvPr id="203" name="直線コネクタ 202"/>
        <xdr:cNvCxnSpPr/>
      </xdr:nvCxnSpPr>
      <xdr:spPr>
        <a:xfrm>
          <a:off x="2336800" y="138537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88900</xdr:rowOff>
    </xdr:from>
    <xdr:to>
      <xdr:col>15</xdr:col>
      <xdr:colOff>133350</xdr:colOff>
      <xdr:row>82</xdr:row>
      <xdr:rowOff>19050</xdr:rowOff>
    </xdr:to>
    <xdr:sp macro="" textlink="">
      <xdr:nvSpPr>
        <xdr:cNvPr id="204" name="フローチャート: 判断 203"/>
        <xdr:cNvSpPr/>
      </xdr:nvSpPr>
      <xdr:spPr>
        <a:xfrm>
          <a:off x="3175000" y="139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3810</xdr:rowOff>
    </xdr:from>
    <xdr:ext cx="762000" cy="259080"/>
    <xdr:sp macro="" textlink="">
      <xdr:nvSpPr>
        <xdr:cNvPr id="205" name="テキスト ボックス 204"/>
        <xdr:cNvSpPr txBox="1"/>
      </xdr:nvSpPr>
      <xdr:spPr>
        <a:xfrm>
          <a:off x="2844800" y="1406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46990</xdr:rowOff>
    </xdr:from>
    <xdr:to>
      <xdr:col>11</xdr:col>
      <xdr:colOff>31750</xdr:colOff>
      <xdr:row>80</xdr:row>
      <xdr:rowOff>137795</xdr:rowOff>
    </xdr:to>
    <xdr:cxnSp macro="">
      <xdr:nvCxnSpPr>
        <xdr:cNvPr id="206" name="直線コネクタ 205"/>
        <xdr:cNvCxnSpPr/>
      </xdr:nvCxnSpPr>
      <xdr:spPr>
        <a:xfrm>
          <a:off x="1447800" y="1376299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36830</xdr:rowOff>
    </xdr:from>
    <xdr:to>
      <xdr:col>11</xdr:col>
      <xdr:colOff>82550</xdr:colOff>
      <xdr:row>81</xdr:row>
      <xdr:rowOff>138430</xdr:rowOff>
    </xdr:to>
    <xdr:sp macro="" textlink="">
      <xdr:nvSpPr>
        <xdr:cNvPr id="207" name="フローチャート: 判断 206"/>
        <xdr:cNvSpPr/>
      </xdr:nvSpPr>
      <xdr:spPr>
        <a:xfrm>
          <a:off x="22860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123190</xdr:rowOff>
    </xdr:from>
    <xdr:ext cx="762000" cy="256540"/>
    <xdr:sp macro="" textlink="">
      <xdr:nvSpPr>
        <xdr:cNvPr id="208" name="テキスト ボックス 207"/>
        <xdr:cNvSpPr txBox="1"/>
      </xdr:nvSpPr>
      <xdr:spPr>
        <a:xfrm>
          <a:off x="1955800" y="14010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154940</xdr:rowOff>
    </xdr:from>
    <xdr:to>
      <xdr:col>7</xdr:col>
      <xdr:colOff>31750</xdr:colOff>
      <xdr:row>81</xdr:row>
      <xdr:rowOff>85090</xdr:rowOff>
    </xdr:to>
    <xdr:sp macro="" textlink="">
      <xdr:nvSpPr>
        <xdr:cNvPr id="209" name="フローチャート: 判断 208"/>
        <xdr:cNvSpPr/>
      </xdr:nvSpPr>
      <xdr:spPr>
        <a:xfrm>
          <a:off x="1397000" y="1387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69850</xdr:rowOff>
    </xdr:from>
    <xdr:ext cx="762000" cy="259080"/>
    <xdr:sp macro="" textlink="">
      <xdr:nvSpPr>
        <xdr:cNvPr id="210" name="テキスト ボックス 209"/>
        <xdr:cNvSpPr txBox="1"/>
      </xdr:nvSpPr>
      <xdr:spPr>
        <a:xfrm>
          <a:off x="1066800" y="1395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39370</xdr:rowOff>
    </xdr:from>
    <xdr:to>
      <xdr:col>23</xdr:col>
      <xdr:colOff>184150</xdr:colOff>
      <xdr:row>83</xdr:row>
      <xdr:rowOff>140970</xdr:rowOff>
    </xdr:to>
    <xdr:sp macro="" textlink="">
      <xdr:nvSpPr>
        <xdr:cNvPr id="216" name="楕円 215"/>
        <xdr:cNvSpPr/>
      </xdr:nvSpPr>
      <xdr:spPr>
        <a:xfrm>
          <a:off x="49022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55880</xdr:rowOff>
    </xdr:from>
    <xdr:ext cx="762000" cy="259080"/>
    <xdr:sp macro="" textlink="">
      <xdr:nvSpPr>
        <xdr:cNvPr id="217" name="人件費・物件費等の状況該当値テキスト"/>
        <xdr:cNvSpPr txBox="1"/>
      </xdr:nvSpPr>
      <xdr:spPr>
        <a:xfrm>
          <a:off x="50419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125,840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6350</xdr:rowOff>
    </xdr:from>
    <xdr:to>
      <xdr:col>19</xdr:col>
      <xdr:colOff>184150</xdr:colOff>
      <xdr:row>82</xdr:row>
      <xdr:rowOff>107950</xdr:rowOff>
    </xdr:to>
    <xdr:sp macro="" textlink="">
      <xdr:nvSpPr>
        <xdr:cNvPr id="218" name="楕円 217"/>
        <xdr:cNvSpPr/>
      </xdr:nvSpPr>
      <xdr:spPr>
        <a:xfrm>
          <a:off x="40640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118110</xdr:rowOff>
    </xdr:from>
    <xdr:ext cx="736600" cy="259080"/>
    <xdr:sp macro="" textlink="">
      <xdr:nvSpPr>
        <xdr:cNvPr id="219" name="テキスト ボックス 218"/>
        <xdr:cNvSpPr txBox="1"/>
      </xdr:nvSpPr>
      <xdr:spPr>
        <a:xfrm>
          <a:off x="3733800" y="13834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167640</xdr:rowOff>
    </xdr:from>
    <xdr:to>
      <xdr:col>15</xdr:col>
      <xdr:colOff>133350</xdr:colOff>
      <xdr:row>81</xdr:row>
      <xdr:rowOff>97790</xdr:rowOff>
    </xdr:to>
    <xdr:sp macro="" textlink="">
      <xdr:nvSpPr>
        <xdr:cNvPr id="220" name="楕円 219"/>
        <xdr:cNvSpPr/>
      </xdr:nvSpPr>
      <xdr:spPr>
        <a:xfrm>
          <a:off x="3175000" y="138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107950</xdr:rowOff>
    </xdr:from>
    <xdr:ext cx="762000" cy="259080"/>
    <xdr:sp macro="" textlink="">
      <xdr:nvSpPr>
        <xdr:cNvPr id="221" name="テキスト ボックス 220"/>
        <xdr:cNvSpPr txBox="1"/>
      </xdr:nvSpPr>
      <xdr:spPr>
        <a:xfrm>
          <a:off x="2844800" y="1365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106,644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86995</xdr:rowOff>
    </xdr:from>
    <xdr:to>
      <xdr:col>11</xdr:col>
      <xdr:colOff>82550</xdr:colOff>
      <xdr:row>81</xdr:row>
      <xdr:rowOff>17780</xdr:rowOff>
    </xdr:to>
    <xdr:sp macro="" textlink="">
      <xdr:nvSpPr>
        <xdr:cNvPr id="222" name="楕円 221"/>
        <xdr:cNvSpPr/>
      </xdr:nvSpPr>
      <xdr:spPr>
        <a:xfrm>
          <a:off x="2286000" y="13802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27305</xdr:rowOff>
    </xdr:from>
    <xdr:ext cx="762000" cy="259080"/>
    <xdr:sp macro="" textlink="">
      <xdr:nvSpPr>
        <xdr:cNvPr id="223" name="テキスト ボックス 222"/>
        <xdr:cNvSpPr txBox="1"/>
      </xdr:nvSpPr>
      <xdr:spPr>
        <a:xfrm>
          <a:off x="1955800" y="1357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167640</xdr:rowOff>
    </xdr:from>
    <xdr:to>
      <xdr:col>7</xdr:col>
      <xdr:colOff>31750</xdr:colOff>
      <xdr:row>80</xdr:row>
      <xdr:rowOff>97790</xdr:rowOff>
    </xdr:to>
    <xdr:sp macro="" textlink="">
      <xdr:nvSpPr>
        <xdr:cNvPr id="224" name="楕円 223"/>
        <xdr:cNvSpPr/>
      </xdr:nvSpPr>
      <xdr:spPr>
        <a:xfrm>
          <a:off x="1397000" y="137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107950</xdr:rowOff>
    </xdr:from>
    <xdr:ext cx="762000" cy="259080"/>
    <xdr:sp macro="" textlink="">
      <xdr:nvSpPr>
        <xdr:cNvPr id="225" name="テキスト ボックス 224"/>
        <xdr:cNvSpPr txBox="1"/>
      </xdr:nvSpPr>
      <xdr:spPr>
        <a:xfrm>
          <a:off x="1066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8" name="テキスト ボックス 227"/>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年４月１日には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国の給料表の見直し内容を踏まえ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一般行政職の給料表について平均</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％の引下げを行うなど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国に準拠した給与制度の運用による給与の適正化に努めている。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類似団体との比較においても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平均水準と同程度で推移している。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6540"/>
    <xdr:sp macro="" textlink="">
      <xdr:nvSpPr>
        <xdr:cNvPr id="242" name="テキスト ボックス 241"/>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6540"/>
    <xdr:sp macro="" textlink="">
      <xdr:nvSpPr>
        <xdr:cNvPr id="244" name="テキスト ボックス 243"/>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4" name="テキスト ボックス 253"/>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80010</xdr:rowOff>
    </xdr:from>
    <xdr:to>
      <xdr:col>81</xdr:col>
      <xdr:colOff>44450</xdr:colOff>
      <xdr:row>89</xdr:row>
      <xdr:rowOff>104140</xdr:rowOff>
    </xdr:to>
    <xdr:cxnSp macro="">
      <xdr:nvCxnSpPr>
        <xdr:cNvPr id="256" name="直線コネクタ 255"/>
        <xdr:cNvCxnSpPr/>
      </xdr:nvCxnSpPr>
      <xdr:spPr>
        <a:xfrm flipV="1">
          <a:off x="17018000" y="13967460"/>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76200</xdr:rowOff>
    </xdr:from>
    <xdr:ext cx="762000" cy="256540"/>
    <xdr:sp macro="" textlink="">
      <xdr:nvSpPr>
        <xdr:cNvPr id="257" name="給与水準   （国との比較）最小値テキスト"/>
        <xdr:cNvSpPr txBox="1"/>
      </xdr:nvSpPr>
      <xdr:spPr>
        <a:xfrm>
          <a:off x="17106900" y="153352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104140</xdr:rowOff>
    </xdr:from>
    <xdr:to>
      <xdr:col>81</xdr:col>
      <xdr:colOff>133350</xdr:colOff>
      <xdr:row>89</xdr:row>
      <xdr:rowOff>104140</xdr:rowOff>
    </xdr:to>
    <xdr:cxnSp macro="">
      <xdr:nvCxnSpPr>
        <xdr:cNvPr id="258" name="直線コネクタ 257"/>
        <xdr:cNvCxnSpPr/>
      </xdr:nvCxnSpPr>
      <xdr:spPr>
        <a:xfrm>
          <a:off x="16929100" y="1536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166370</xdr:rowOff>
    </xdr:from>
    <xdr:ext cx="762000" cy="256540"/>
    <xdr:sp macro="" textlink="">
      <xdr:nvSpPr>
        <xdr:cNvPr id="259" name="給与水準   （国との比較）最大値テキスト"/>
        <xdr:cNvSpPr txBox="1"/>
      </xdr:nvSpPr>
      <xdr:spPr>
        <a:xfrm>
          <a:off x="17106900" y="137109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80010</xdr:rowOff>
    </xdr:from>
    <xdr:to>
      <xdr:col>81</xdr:col>
      <xdr:colOff>133350</xdr:colOff>
      <xdr:row>81</xdr:row>
      <xdr:rowOff>80010</xdr:rowOff>
    </xdr:to>
    <xdr:cxnSp macro="">
      <xdr:nvCxnSpPr>
        <xdr:cNvPr id="260" name="直線コネクタ 259"/>
        <xdr:cNvCxnSpPr/>
      </xdr:nvCxnSpPr>
      <xdr:spPr>
        <a:xfrm>
          <a:off x="16929100" y="1396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48895</xdr:rowOff>
    </xdr:from>
    <xdr:to>
      <xdr:col>81</xdr:col>
      <xdr:colOff>44450</xdr:colOff>
      <xdr:row>85</xdr:row>
      <xdr:rowOff>48895</xdr:rowOff>
    </xdr:to>
    <xdr:cxnSp macro="">
      <xdr:nvCxnSpPr>
        <xdr:cNvPr id="261" name="直線コネクタ 260"/>
        <xdr:cNvCxnSpPr/>
      </xdr:nvCxnSpPr>
      <xdr:spPr>
        <a:xfrm>
          <a:off x="16179800" y="146221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62"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48895</xdr:rowOff>
    </xdr:from>
    <xdr:to>
      <xdr:col>77</xdr:col>
      <xdr:colOff>44450</xdr:colOff>
      <xdr:row>85</xdr:row>
      <xdr:rowOff>83185</xdr:rowOff>
    </xdr:to>
    <xdr:cxnSp macro="">
      <xdr:nvCxnSpPr>
        <xdr:cNvPr id="264" name="直線コネクタ 263"/>
        <xdr:cNvCxnSpPr/>
      </xdr:nvCxnSpPr>
      <xdr:spPr>
        <a:xfrm flipV="1">
          <a:off x="15290800" y="14622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66" name="テキスト ボックス 265"/>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83185</xdr:rowOff>
    </xdr:from>
    <xdr:to>
      <xdr:col>72</xdr:col>
      <xdr:colOff>203200</xdr:colOff>
      <xdr:row>85</xdr:row>
      <xdr:rowOff>83185</xdr:rowOff>
    </xdr:to>
    <xdr:cxnSp macro="">
      <xdr:nvCxnSpPr>
        <xdr:cNvPr id="267" name="直線コネクタ 266"/>
        <xdr:cNvCxnSpPr/>
      </xdr:nvCxnSpPr>
      <xdr:spPr>
        <a:xfrm>
          <a:off x="14401800" y="14656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135890</xdr:rowOff>
    </xdr:from>
    <xdr:to>
      <xdr:col>73</xdr:col>
      <xdr:colOff>44450</xdr:colOff>
      <xdr:row>86</xdr:row>
      <xdr:rowOff>66040</xdr:rowOff>
    </xdr:to>
    <xdr:sp macro="" textlink="">
      <xdr:nvSpPr>
        <xdr:cNvPr id="268" name="フローチャート: 判断 267"/>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50800</xdr:rowOff>
    </xdr:from>
    <xdr:ext cx="762000" cy="259080"/>
    <xdr:sp macro="" textlink="">
      <xdr:nvSpPr>
        <xdr:cNvPr id="269" name="テキスト ボックス 268"/>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83185</xdr:rowOff>
    </xdr:from>
    <xdr:to>
      <xdr:col>68</xdr:col>
      <xdr:colOff>152400</xdr:colOff>
      <xdr:row>85</xdr:row>
      <xdr:rowOff>100965</xdr:rowOff>
    </xdr:to>
    <xdr:cxnSp macro="">
      <xdr:nvCxnSpPr>
        <xdr:cNvPr id="270" name="直線コネクタ 269"/>
        <xdr:cNvCxnSpPr/>
      </xdr:nvCxnSpPr>
      <xdr:spPr>
        <a:xfrm flipV="1">
          <a:off x="13512800" y="146564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153035</xdr:rowOff>
    </xdr:from>
    <xdr:to>
      <xdr:col>68</xdr:col>
      <xdr:colOff>203200</xdr:colOff>
      <xdr:row>86</xdr:row>
      <xdr:rowOff>83185</xdr:rowOff>
    </xdr:to>
    <xdr:sp macro="" textlink="">
      <xdr:nvSpPr>
        <xdr:cNvPr id="271" name="フローチャート: 判断 270"/>
        <xdr:cNvSpPr/>
      </xdr:nvSpPr>
      <xdr:spPr>
        <a:xfrm>
          <a:off x="14351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67945</xdr:rowOff>
    </xdr:from>
    <xdr:ext cx="762000" cy="258445"/>
    <xdr:sp macro="" textlink="">
      <xdr:nvSpPr>
        <xdr:cNvPr id="272" name="テキスト ボックス 271"/>
        <xdr:cNvSpPr txBox="1"/>
      </xdr:nvSpPr>
      <xdr:spPr>
        <a:xfrm>
          <a:off x="14020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73" name="フローチャート: 判断 272"/>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102870</xdr:rowOff>
    </xdr:from>
    <xdr:ext cx="762000" cy="259080"/>
    <xdr:sp macro="" textlink="">
      <xdr:nvSpPr>
        <xdr:cNvPr id="274" name="テキスト ボックス 273"/>
        <xdr:cNvSpPr txBox="1"/>
      </xdr:nvSpPr>
      <xdr:spPr>
        <a:xfrm>
          <a:off x="13131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169545</xdr:rowOff>
    </xdr:from>
    <xdr:to>
      <xdr:col>81</xdr:col>
      <xdr:colOff>95250</xdr:colOff>
      <xdr:row>85</xdr:row>
      <xdr:rowOff>99695</xdr:rowOff>
    </xdr:to>
    <xdr:sp macro="" textlink="">
      <xdr:nvSpPr>
        <xdr:cNvPr id="280" name="楕円 279"/>
        <xdr:cNvSpPr/>
      </xdr:nvSpPr>
      <xdr:spPr>
        <a:xfrm>
          <a:off x="169672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14605</xdr:rowOff>
    </xdr:from>
    <xdr:ext cx="762000" cy="259080"/>
    <xdr:sp macro="" textlink="">
      <xdr:nvSpPr>
        <xdr:cNvPr id="281" name="給与水準   （国との比較）該当値テキスト"/>
        <xdr:cNvSpPr txBox="1"/>
      </xdr:nvSpPr>
      <xdr:spPr>
        <a:xfrm>
          <a:off x="17106900" y="1441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169545</xdr:rowOff>
    </xdr:from>
    <xdr:to>
      <xdr:col>77</xdr:col>
      <xdr:colOff>95250</xdr:colOff>
      <xdr:row>85</xdr:row>
      <xdr:rowOff>99695</xdr:rowOff>
    </xdr:to>
    <xdr:sp macro="" textlink="">
      <xdr:nvSpPr>
        <xdr:cNvPr id="282" name="楕円 281"/>
        <xdr:cNvSpPr/>
      </xdr:nvSpPr>
      <xdr:spPr>
        <a:xfrm>
          <a:off x="161290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109855</xdr:rowOff>
    </xdr:from>
    <xdr:ext cx="736600" cy="256540"/>
    <xdr:sp macro="" textlink="">
      <xdr:nvSpPr>
        <xdr:cNvPr id="283" name="テキスト ボックス 282"/>
        <xdr:cNvSpPr txBox="1"/>
      </xdr:nvSpPr>
      <xdr:spPr>
        <a:xfrm>
          <a:off x="15798800" y="143402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32385</xdr:rowOff>
    </xdr:from>
    <xdr:to>
      <xdr:col>73</xdr:col>
      <xdr:colOff>44450</xdr:colOff>
      <xdr:row>85</xdr:row>
      <xdr:rowOff>133985</xdr:rowOff>
    </xdr:to>
    <xdr:sp macro="" textlink="">
      <xdr:nvSpPr>
        <xdr:cNvPr id="284" name="楕円 283"/>
        <xdr:cNvSpPr/>
      </xdr:nvSpPr>
      <xdr:spPr>
        <a:xfrm>
          <a:off x="15240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144145</xdr:rowOff>
    </xdr:from>
    <xdr:ext cx="762000" cy="256540"/>
    <xdr:sp macro="" textlink="">
      <xdr:nvSpPr>
        <xdr:cNvPr id="285" name="テキスト ボックス 284"/>
        <xdr:cNvSpPr txBox="1"/>
      </xdr:nvSpPr>
      <xdr:spPr>
        <a:xfrm>
          <a:off x="14909800" y="143744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32385</xdr:rowOff>
    </xdr:from>
    <xdr:to>
      <xdr:col>68</xdr:col>
      <xdr:colOff>203200</xdr:colOff>
      <xdr:row>85</xdr:row>
      <xdr:rowOff>133985</xdr:rowOff>
    </xdr:to>
    <xdr:sp macro="" textlink="">
      <xdr:nvSpPr>
        <xdr:cNvPr id="286" name="楕円 285"/>
        <xdr:cNvSpPr/>
      </xdr:nvSpPr>
      <xdr:spPr>
        <a:xfrm>
          <a:off x="14351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144145</xdr:rowOff>
    </xdr:from>
    <xdr:ext cx="762000" cy="256540"/>
    <xdr:sp macro="" textlink="">
      <xdr:nvSpPr>
        <xdr:cNvPr id="287" name="テキスト ボックス 286"/>
        <xdr:cNvSpPr txBox="1"/>
      </xdr:nvSpPr>
      <xdr:spPr>
        <a:xfrm>
          <a:off x="14020800" y="143744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88" name="楕円 287"/>
        <xdr:cNvSpPr/>
      </xdr:nvSpPr>
      <xdr:spPr>
        <a:xfrm>
          <a:off x="13462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161925</xdr:rowOff>
    </xdr:from>
    <xdr:ext cx="762000" cy="259080"/>
    <xdr:sp macro="" textlink="">
      <xdr:nvSpPr>
        <xdr:cNvPr id="289" name="テキスト ボックス 288"/>
        <xdr:cNvSpPr txBox="1"/>
      </xdr:nvSpPr>
      <xdr:spPr>
        <a:xfrm>
          <a:off x="13131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91" name="テキスト ボックス 290"/>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92" name="テキスト ボックス 291"/>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持続可能な行財政運営の確立に向けて、平成</a:t>
          </a:r>
          <a:r>
            <a:rPr kumimoji="1" lang="en-US" altLang="ja-JP" sz="1100">
              <a:solidFill>
                <a:schemeClr val="dk1"/>
              </a:solidFill>
              <a:effectLst/>
              <a:latin typeface="+mn-lt"/>
              <a:ea typeface="+mn-ea"/>
              <a:cs typeface="+mn-cs"/>
            </a:rPr>
            <a:t>11 </a:t>
          </a:r>
          <a:r>
            <a:rPr kumimoji="1" lang="ja-JP" altLang="ja-JP" sz="1100">
              <a:solidFill>
                <a:schemeClr val="dk1"/>
              </a:solidFill>
              <a:effectLst/>
              <a:latin typeface="+mn-lt"/>
              <a:ea typeface="+mn-ea"/>
              <a:cs typeface="+mn-cs"/>
            </a:rPr>
            <a:t>年度に初の定員適正化計画を策定して以降、平成</a:t>
          </a:r>
          <a:r>
            <a:rPr kumimoji="1" lang="en-US" altLang="ja-JP" sz="1100">
              <a:solidFill>
                <a:schemeClr val="dk1"/>
              </a:solidFill>
              <a:effectLst/>
              <a:latin typeface="+mn-lt"/>
              <a:ea typeface="+mn-ea"/>
              <a:cs typeface="+mn-cs"/>
            </a:rPr>
            <a:t>24 </a:t>
          </a:r>
          <a:r>
            <a:rPr kumimoji="1" lang="ja-JP" altLang="ja-JP" sz="1100">
              <a:solidFill>
                <a:schemeClr val="dk1"/>
              </a:solidFill>
              <a:effectLst/>
              <a:latin typeface="+mn-lt"/>
              <a:ea typeface="+mn-ea"/>
              <a:cs typeface="+mn-cs"/>
            </a:rPr>
            <a:t>年度まで３次にわたり定員適正化計画を策定し、職員定数の削減を基本として取り組んできた。 しかし、国・県からの権限移譲による業務範囲の拡大や、将来発生が予想される南海トラフ地震への対策、少子高齢化の進展などに伴う市民ニーズ・行政需要の多様化・複雑化などにより、本市の業務量は確実に増加している。 こうしたことを踏まえて、行政運営の一層の効率化を図るため、これまで個々に策定していた定員適正化計画とアウトソーシング推進計画を統合し、職員定数の管理とアウトソーシングの推進に一体的に取り組んでいる。</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5" name="テキスト ボックス 304"/>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6540"/>
    <xdr:sp macro="" textlink="">
      <xdr:nvSpPr>
        <xdr:cNvPr id="313" name="テキスト ボックス 312"/>
        <xdr:cNvSpPr txBox="1"/>
      </xdr:nvSpPr>
      <xdr:spPr>
        <a:xfrm>
          <a:off x="1206500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6540"/>
    <xdr:sp macro="" textlink="">
      <xdr:nvSpPr>
        <xdr:cNvPr id="315" name="テキスト ボックス 314"/>
        <xdr:cNvSpPr txBox="1"/>
      </xdr:nvSpPr>
      <xdr:spPr>
        <a:xfrm>
          <a:off x="1206500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133350</xdr:rowOff>
    </xdr:from>
    <xdr:to>
      <xdr:col>81</xdr:col>
      <xdr:colOff>44450</xdr:colOff>
      <xdr:row>66</xdr:row>
      <xdr:rowOff>143510</xdr:rowOff>
    </xdr:to>
    <xdr:cxnSp macro="">
      <xdr:nvCxnSpPr>
        <xdr:cNvPr id="319" name="直線コネクタ 318"/>
        <xdr:cNvCxnSpPr/>
      </xdr:nvCxnSpPr>
      <xdr:spPr>
        <a:xfrm flipV="1">
          <a:off x="17018000" y="9906000"/>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114935</xdr:rowOff>
    </xdr:from>
    <xdr:ext cx="762000" cy="259080"/>
    <xdr:sp macro="" textlink="">
      <xdr:nvSpPr>
        <xdr:cNvPr id="320" name="定員管理の状況最小値テキスト"/>
        <xdr:cNvSpPr txBox="1"/>
      </xdr:nvSpPr>
      <xdr:spPr>
        <a:xfrm>
          <a:off x="17106900" y="11430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143510</xdr:rowOff>
    </xdr:from>
    <xdr:to>
      <xdr:col>81</xdr:col>
      <xdr:colOff>133350</xdr:colOff>
      <xdr:row>66</xdr:row>
      <xdr:rowOff>143510</xdr:rowOff>
    </xdr:to>
    <xdr:cxnSp macro="">
      <xdr:nvCxnSpPr>
        <xdr:cNvPr id="321" name="直線コネクタ 320"/>
        <xdr:cNvCxnSpPr/>
      </xdr:nvCxnSpPr>
      <xdr:spPr>
        <a:xfrm>
          <a:off x="16929100" y="1145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48260</xdr:rowOff>
    </xdr:from>
    <xdr:ext cx="762000" cy="259080"/>
    <xdr:sp macro="" textlink="">
      <xdr:nvSpPr>
        <xdr:cNvPr id="322" name="定員管理の状況最大値テキスト"/>
        <xdr:cNvSpPr txBox="1"/>
      </xdr:nvSpPr>
      <xdr:spPr>
        <a:xfrm>
          <a:off x="17106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133350</xdr:rowOff>
    </xdr:from>
    <xdr:to>
      <xdr:col>81</xdr:col>
      <xdr:colOff>133350</xdr:colOff>
      <xdr:row>57</xdr:row>
      <xdr:rowOff>133350</xdr:rowOff>
    </xdr:to>
    <xdr:cxnSp macro="">
      <xdr:nvCxnSpPr>
        <xdr:cNvPr id="323" name="直線コネクタ 322"/>
        <xdr:cNvCxnSpPr/>
      </xdr:nvCxnSpPr>
      <xdr:spPr>
        <a:xfrm>
          <a:off x="169291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71755</xdr:rowOff>
    </xdr:from>
    <xdr:to>
      <xdr:col>81</xdr:col>
      <xdr:colOff>44450</xdr:colOff>
      <xdr:row>64</xdr:row>
      <xdr:rowOff>95885</xdr:rowOff>
    </xdr:to>
    <xdr:cxnSp macro="">
      <xdr:nvCxnSpPr>
        <xdr:cNvPr id="324" name="直線コネクタ 323"/>
        <xdr:cNvCxnSpPr/>
      </xdr:nvCxnSpPr>
      <xdr:spPr>
        <a:xfrm>
          <a:off x="16179800" y="110445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64770</xdr:rowOff>
    </xdr:from>
    <xdr:ext cx="762000" cy="256540"/>
    <xdr:sp macro="" textlink="">
      <xdr:nvSpPr>
        <xdr:cNvPr id="325" name="定員管理の状況平均値テキスト"/>
        <xdr:cNvSpPr txBox="1"/>
      </xdr:nvSpPr>
      <xdr:spPr>
        <a:xfrm>
          <a:off x="17106900" y="103517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48260</xdr:rowOff>
    </xdr:from>
    <xdr:to>
      <xdr:col>81</xdr:col>
      <xdr:colOff>95250</xdr:colOff>
      <xdr:row>61</xdr:row>
      <xdr:rowOff>149860</xdr:rowOff>
    </xdr:to>
    <xdr:sp macro="" textlink="">
      <xdr:nvSpPr>
        <xdr:cNvPr id="326" name="フローチャート: 判断 325"/>
        <xdr:cNvSpPr/>
      </xdr:nvSpPr>
      <xdr:spPr>
        <a:xfrm>
          <a:off x="169672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11430</xdr:rowOff>
    </xdr:from>
    <xdr:to>
      <xdr:col>77</xdr:col>
      <xdr:colOff>44450</xdr:colOff>
      <xdr:row>64</xdr:row>
      <xdr:rowOff>71755</xdr:rowOff>
    </xdr:to>
    <xdr:cxnSp macro="">
      <xdr:nvCxnSpPr>
        <xdr:cNvPr id="327" name="直線コネクタ 326"/>
        <xdr:cNvCxnSpPr/>
      </xdr:nvCxnSpPr>
      <xdr:spPr>
        <a:xfrm>
          <a:off x="15290800" y="109842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144145</xdr:rowOff>
    </xdr:from>
    <xdr:ext cx="736600" cy="256540"/>
    <xdr:sp macro="" textlink="">
      <xdr:nvSpPr>
        <xdr:cNvPr id="329" name="テキスト ボックス 328"/>
        <xdr:cNvSpPr txBox="1"/>
      </xdr:nvSpPr>
      <xdr:spPr>
        <a:xfrm>
          <a:off x="15798800" y="102596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170815</xdr:rowOff>
    </xdr:from>
    <xdr:to>
      <xdr:col>72</xdr:col>
      <xdr:colOff>203200</xdr:colOff>
      <xdr:row>64</xdr:row>
      <xdr:rowOff>11430</xdr:rowOff>
    </xdr:to>
    <xdr:cxnSp macro="">
      <xdr:nvCxnSpPr>
        <xdr:cNvPr id="330" name="直線コネクタ 329"/>
        <xdr:cNvCxnSpPr/>
      </xdr:nvCxnSpPr>
      <xdr:spPr>
        <a:xfrm>
          <a:off x="14401800" y="109721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12065</xdr:rowOff>
    </xdr:from>
    <xdr:to>
      <xdr:col>73</xdr:col>
      <xdr:colOff>44450</xdr:colOff>
      <xdr:row>61</xdr:row>
      <xdr:rowOff>113665</xdr:rowOff>
    </xdr:to>
    <xdr:sp macro="" textlink="">
      <xdr:nvSpPr>
        <xdr:cNvPr id="331" name="フローチャート: 判断 330"/>
        <xdr:cNvSpPr/>
      </xdr:nvSpPr>
      <xdr:spPr>
        <a:xfrm>
          <a:off x="152400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123825</xdr:rowOff>
    </xdr:from>
    <xdr:ext cx="762000" cy="256540"/>
    <xdr:sp macro="" textlink="">
      <xdr:nvSpPr>
        <xdr:cNvPr id="332" name="テキスト ボックス 331"/>
        <xdr:cNvSpPr txBox="1"/>
      </xdr:nvSpPr>
      <xdr:spPr>
        <a:xfrm>
          <a:off x="14909800" y="102393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138430</xdr:rowOff>
    </xdr:from>
    <xdr:to>
      <xdr:col>68</xdr:col>
      <xdr:colOff>152400</xdr:colOff>
      <xdr:row>63</xdr:row>
      <xdr:rowOff>170815</xdr:rowOff>
    </xdr:to>
    <xdr:cxnSp macro="">
      <xdr:nvCxnSpPr>
        <xdr:cNvPr id="333" name="直線コネクタ 332"/>
        <xdr:cNvCxnSpPr/>
      </xdr:nvCxnSpPr>
      <xdr:spPr>
        <a:xfrm>
          <a:off x="13512800" y="109397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86360</xdr:rowOff>
    </xdr:to>
    <xdr:sp macro="" textlink="">
      <xdr:nvSpPr>
        <xdr:cNvPr id="334" name="フローチャート: 判断 333"/>
        <xdr:cNvSpPr/>
      </xdr:nvSpPr>
      <xdr:spPr>
        <a:xfrm>
          <a:off x="14351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95885</xdr:rowOff>
    </xdr:from>
    <xdr:ext cx="762000" cy="259080"/>
    <xdr:sp macro="" textlink="">
      <xdr:nvSpPr>
        <xdr:cNvPr id="335" name="テキスト ボックス 334"/>
        <xdr:cNvSpPr txBox="1"/>
      </xdr:nvSpPr>
      <xdr:spPr>
        <a:xfrm>
          <a:off x="14020800" y="1021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139700</xdr:rowOff>
    </xdr:from>
    <xdr:to>
      <xdr:col>64</xdr:col>
      <xdr:colOff>152400</xdr:colOff>
      <xdr:row>61</xdr:row>
      <xdr:rowOff>69850</xdr:rowOff>
    </xdr:to>
    <xdr:sp macro="" textlink="">
      <xdr:nvSpPr>
        <xdr:cNvPr id="336" name="フローチャート: 判断 335"/>
        <xdr:cNvSpPr/>
      </xdr:nvSpPr>
      <xdr:spPr>
        <a:xfrm>
          <a:off x="134620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80010</xdr:rowOff>
    </xdr:from>
    <xdr:ext cx="762000" cy="259080"/>
    <xdr:sp macro="" textlink="">
      <xdr:nvSpPr>
        <xdr:cNvPr id="337" name="テキスト ボックス 336"/>
        <xdr:cNvSpPr txBox="1"/>
      </xdr:nvSpPr>
      <xdr:spPr>
        <a:xfrm>
          <a:off x="1313180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8" name="テキスト ボックス 337"/>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9" name="テキスト ボックス 338"/>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40" name="テキスト ボックス 339"/>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41" name="テキスト ボックス 340"/>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42" name="テキスト ボックス 341"/>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45085</xdr:rowOff>
    </xdr:from>
    <xdr:to>
      <xdr:col>81</xdr:col>
      <xdr:colOff>95250</xdr:colOff>
      <xdr:row>64</xdr:row>
      <xdr:rowOff>146685</xdr:rowOff>
    </xdr:to>
    <xdr:sp macro="" textlink="">
      <xdr:nvSpPr>
        <xdr:cNvPr id="343" name="楕円 342"/>
        <xdr:cNvSpPr/>
      </xdr:nvSpPr>
      <xdr:spPr>
        <a:xfrm>
          <a:off x="16967200" y="11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17780</xdr:rowOff>
    </xdr:from>
    <xdr:ext cx="762000" cy="256540"/>
    <xdr:sp macro="" textlink="">
      <xdr:nvSpPr>
        <xdr:cNvPr id="344" name="定員管理の状況該当値テキスト"/>
        <xdr:cNvSpPr txBox="1"/>
      </xdr:nvSpPr>
      <xdr:spPr>
        <a:xfrm>
          <a:off x="17106900" y="10990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20955</xdr:rowOff>
    </xdr:from>
    <xdr:to>
      <xdr:col>77</xdr:col>
      <xdr:colOff>95250</xdr:colOff>
      <xdr:row>64</xdr:row>
      <xdr:rowOff>122555</xdr:rowOff>
    </xdr:to>
    <xdr:sp macro="" textlink="">
      <xdr:nvSpPr>
        <xdr:cNvPr id="345" name="楕円 344"/>
        <xdr:cNvSpPr/>
      </xdr:nvSpPr>
      <xdr:spPr>
        <a:xfrm>
          <a:off x="161290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107315</xdr:rowOff>
    </xdr:from>
    <xdr:ext cx="736600" cy="259080"/>
    <xdr:sp macro="" textlink="">
      <xdr:nvSpPr>
        <xdr:cNvPr id="346" name="テキスト ボックス 345"/>
        <xdr:cNvSpPr txBox="1"/>
      </xdr:nvSpPr>
      <xdr:spPr>
        <a:xfrm>
          <a:off x="15798800" y="11080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132080</xdr:rowOff>
    </xdr:from>
    <xdr:to>
      <xdr:col>73</xdr:col>
      <xdr:colOff>44450</xdr:colOff>
      <xdr:row>64</xdr:row>
      <xdr:rowOff>62230</xdr:rowOff>
    </xdr:to>
    <xdr:sp macro="" textlink="">
      <xdr:nvSpPr>
        <xdr:cNvPr id="347" name="楕円 346"/>
        <xdr:cNvSpPr/>
      </xdr:nvSpPr>
      <xdr:spPr>
        <a:xfrm>
          <a:off x="152400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46990</xdr:rowOff>
    </xdr:from>
    <xdr:ext cx="762000" cy="259080"/>
    <xdr:sp macro="" textlink="">
      <xdr:nvSpPr>
        <xdr:cNvPr id="348" name="テキスト ボックス 347"/>
        <xdr:cNvSpPr txBox="1"/>
      </xdr:nvSpPr>
      <xdr:spPr>
        <a:xfrm>
          <a:off x="14909800" y="1101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120650</xdr:rowOff>
    </xdr:from>
    <xdr:to>
      <xdr:col>68</xdr:col>
      <xdr:colOff>203200</xdr:colOff>
      <xdr:row>64</xdr:row>
      <xdr:rowOff>50165</xdr:rowOff>
    </xdr:to>
    <xdr:sp macro="" textlink="">
      <xdr:nvSpPr>
        <xdr:cNvPr id="349" name="楕円 348"/>
        <xdr:cNvSpPr/>
      </xdr:nvSpPr>
      <xdr:spPr>
        <a:xfrm>
          <a:off x="143510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34925</xdr:rowOff>
    </xdr:from>
    <xdr:ext cx="762000" cy="259080"/>
    <xdr:sp macro="" textlink="">
      <xdr:nvSpPr>
        <xdr:cNvPr id="350" name="テキスト ボックス 349"/>
        <xdr:cNvSpPr txBox="1"/>
      </xdr:nvSpPr>
      <xdr:spPr>
        <a:xfrm>
          <a:off x="14020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51" name="楕円 350"/>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2540</xdr:rowOff>
    </xdr:from>
    <xdr:ext cx="762000" cy="259080"/>
    <xdr:sp macro="" textlink="">
      <xdr:nvSpPr>
        <xdr:cNvPr id="352" name="テキスト ボックス 351"/>
        <xdr:cNvSpPr txBox="1"/>
      </xdr:nvSpPr>
      <xdr:spPr>
        <a:xfrm>
          <a:off x="13131800" y="1097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5" name="テキスト ボックス 354"/>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幹産業に乏しく、都市計画税を徴収していないなど、脆弱な税財政基盤の中、遅れていた都市基盤整備を行うための財源議論を経て、平成６年度頃から土地区画整理事業、街路事業などの公共事業への重点的な取組に加え、集中豪雨に伴う浸水対策や、本市の喫緊の課題である南海トラフ地震対策等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実質公債費比率の低減に取り組んでい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6540"/>
    <xdr:sp macro="" textlink="">
      <xdr:nvSpPr>
        <xdr:cNvPr id="372" name="テキスト ボックス 371"/>
        <xdr:cNvSpPr txBox="1"/>
      </xdr:nvSpPr>
      <xdr:spPr>
        <a:xfrm>
          <a:off x="1206500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6540"/>
    <xdr:sp macro="" textlink="">
      <xdr:nvSpPr>
        <xdr:cNvPr id="374" name="テキスト ボックス 373"/>
        <xdr:cNvSpPr txBox="1"/>
      </xdr:nvSpPr>
      <xdr:spPr>
        <a:xfrm>
          <a:off x="1206500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6" name="テキスト ボックス 375"/>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144780</xdr:rowOff>
    </xdr:from>
    <xdr:to>
      <xdr:col>81</xdr:col>
      <xdr:colOff>44450</xdr:colOff>
      <xdr:row>43</xdr:row>
      <xdr:rowOff>162560</xdr:rowOff>
    </xdr:to>
    <xdr:cxnSp macro="">
      <xdr:nvCxnSpPr>
        <xdr:cNvPr id="379" name="直線コネクタ 378"/>
        <xdr:cNvCxnSpPr/>
      </xdr:nvCxnSpPr>
      <xdr:spPr>
        <a:xfrm flipV="1">
          <a:off x="17018000" y="6145530"/>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134620</xdr:rowOff>
    </xdr:from>
    <xdr:ext cx="762000" cy="256540"/>
    <xdr:sp macro="" textlink="">
      <xdr:nvSpPr>
        <xdr:cNvPr id="380" name="公債費負担の状況最小値テキスト"/>
        <xdr:cNvSpPr txBox="1"/>
      </xdr:nvSpPr>
      <xdr:spPr>
        <a:xfrm>
          <a:off x="17106900" y="7506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162560</xdr:rowOff>
    </xdr:from>
    <xdr:to>
      <xdr:col>81</xdr:col>
      <xdr:colOff>133350</xdr:colOff>
      <xdr:row>43</xdr:row>
      <xdr:rowOff>162560</xdr:rowOff>
    </xdr:to>
    <xdr:cxnSp macro="">
      <xdr:nvCxnSpPr>
        <xdr:cNvPr id="381" name="直線コネクタ 380"/>
        <xdr:cNvCxnSpPr/>
      </xdr:nvCxnSpPr>
      <xdr:spPr>
        <a:xfrm>
          <a:off x="16929100" y="753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59690</xdr:rowOff>
    </xdr:from>
    <xdr:ext cx="762000" cy="259080"/>
    <xdr:sp macro="" textlink="">
      <xdr:nvSpPr>
        <xdr:cNvPr id="382" name="公債費負担の状況最大値テキスト"/>
        <xdr:cNvSpPr txBox="1"/>
      </xdr:nvSpPr>
      <xdr:spPr>
        <a:xfrm>
          <a:off x="171069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144780</xdr:rowOff>
    </xdr:from>
    <xdr:to>
      <xdr:col>81</xdr:col>
      <xdr:colOff>133350</xdr:colOff>
      <xdr:row>35</xdr:row>
      <xdr:rowOff>144780</xdr:rowOff>
    </xdr:to>
    <xdr:cxnSp macro="">
      <xdr:nvCxnSpPr>
        <xdr:cNvPr id="383" name="直線コネクタ 382"/>
        <xdr:cNvCxnSpPr/>
      </xdr:nvCxnSpPr>
      <xdr:spPr>
        <a:xfrm>
          <a:off x="16929100" y="614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29845</xdr:rowOff>
    </xdr:to>
    <xdr:cxnSp macro="">
      <xdr:nvCxnSpPr>
        <xdr:cNvPr id="384" name="直線コネクタ 383"/>
        <xdr:cNvCxnSpPr/>
      </xdr:nvCxnSpPr>
      <xdr:spPr>
        <a:xfrm flipV="1">
          <a:off x="16179800" y="751586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41910</xdr:rowOff>
    </xdr:from>
    <xdr:ext cx="762000" cy="256540"/>
    <xdr:sp macro="" textlink="">
      <xdr:nvSpPr>
        <xdr:cNvPr id="385" name="公債費負担の状況平均値テキスト"/>
        <xdr:cNvSpPr txBox="1"/>
      </xdr:nvSpPr>
      <xdr:spPr>
        <a:xfrm>
          <a:off x="17106900" y="65570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25400</xdr:rowOff>
    </xdr:from>
    <xdr:to>
      <xdr:col>81</xdr:col>
      <xdr:colOff>95250</xdr:colOff>
      <xdr:row>39</xdr:row>
      <xdr:rowOff>127000</xdr:rowOff>
    </xdr:to>
    <xdr:sp macro="" textlink="">
      <xdr:nvSpPr>
        <xdr:cNvPr id="386" name="フローチャート: 判断 385"/>
        <xdr:cNvSpPr/>
      </xdr:nvSpPr>
      <xdr:spPr>
        <a:xfrm>
          <a:off x="169672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29845</xdr:rowOff>
    </xdr:from>
    <xdr:to>
      <xdr:col>77</xdr:col>
      <xdr:colOff>44450</xdr:colOff>
      <xdr:row>44</xdr:row>
      <xdr:rowOff>87630</xdr:rowOff>
    </xdr:to>
    <xdr:cxnSp macro="">
      <xdr:nvCxnSpPr>
        <xdr:cNvPr id="387" name="直線コネクタ 386"/>
        <xdr:cNvCxnSpPr/>
      </xdr:nvCxnSpPr>
      <xdr:spPr>
        <a:xfrm flipV="1">
          <a:off x="15290800" y="757364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45085</xdr:rowOff>
    </xdr:from>
    <xdr:to>
      <xdr:col>77</xdr:col>
      <xdr:colOff>95250</xdr:colOff>
      <xdr:row>39</xdr:row>
      <xdr:rowOff>146685</xdr:rowOff>
    </xdr:to>
    <xdr:sp macro="" textlink="">
      <xdr:nvSpPr>
        <xdr:cNvPr id="388" name="フローチャート: 判断 387"/>
        <xdr:cNvSpPr/>
      </xdr:nvSpPr>
      <xdr:spPr>
        <a:xfrm>
          <a:off x="161290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156845</xdr:rowOff>
    </xdr:from>
    <xdr:ext cx="736600" cy="256540"/>
    <xdr:sp macro="" textlink="">
      <xdr:nvSpPr>
        <xdr:cNvPr id="389" name="テキスト ボックス 388"/>
        <xdr:cNvSpPr txBox="1"/>
      </xdr:nvSpPr>
      <xdr:spPr>
        <a:xfrm>
          <a:off x="15798800" y="65004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87630</xdr:rowOff>
    </xdr:from>
    <xdr:to>
      <xdr:col>72</xdr:col>
      <xdr:colOff>203200</xdr:colOff>
      <xdr:row>44</xdr:row>
      <xdr:rowOff>126365</xdr:rowOff>
    </xdr:to>
    <xdr:cxnSp macro="">
      <xdr:nvCxnSpPr>
        <xdr:cNvPr id="390" name="直線コネクタ 389"/>
        <xdr:cNvCxnSpPr/>
      </xdr:nvCxnSpPr>
      <xdr:spPr>
        <a:xfrm flipV="1">
          <a:off x="14401800" y="76314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73660</xdr:rowOff>
    </xdr:from>
    <xdr:to>
      <xdr:col>73</xdr:col>
      <xdr:colOff>44450</xdr:colOff>
      <xdr:row>40</xdr:row>
      <xdr:rowOff>3810</xdr:rowOff>
    </xdr:to>
    <xdr:sp macro="" textlink="">
      <xdr:nvSpPr>
        <xdr:cNvPr id="391" name="フローチャート: 判断 390"/>
        <xdr:cNvSpPr/>
      </xdr:nvSpPr>
      <xdr:spPr>
        <a:xfrm>
          <a:off x="152400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13970</xdr:rowOff>
    </xdr:from>
    <xdr:ext cx="762000" cy="259080"/>
    <xdr:sp macro="" textlink="">
      <xdr:nvSpPr>
        <xdr:cNvPr id="392" name="テキスト ボックス 391"/>
        <xdr:cNvSpPr txBox="1"/>
      </xdr:nvSpPr>
      <xdr:spPr>
        <a:xfrm>
          <a:off x="14909800" y="652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126365</xdr:rowOff>
    </xdr:from>
    <xdr:to>
      <xdr:col>68</xdr:col>
      <xdr:colOff>152400</xdr:colOff>
      <xdr:row>44</xdr:row>
      <xdr:rowOff>135890</xdr:rowOff>
    </xdr:to>
    <xdr:cxnSp macro="">
      <xdr:nvCxnSpPr>
        <xdr:cNvPr id="393" name="直線コネクタ 392"/>
        <xdr:cNvCxnSpPr/>
      </xdr:nvCxnSpPr>
      <xdr:spPr>
        <a:xfrm flipV="1">
          <a:off x="13512800" y="76701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93345</xdr:rowOff>
    </xdr:from>
    <xdr:to>
      <xdr:col>68</xdr:col>
      <xdr:colOff>203200</xdr:colOff>
      <xdr:row>40</xdr:row>
      <xdr:rowOff>23495</xdr:rowOff>
    </xdr:to>
    <xdr:sp macro="" textlink="">
      <xdr:nvSpPr>
        <xdr:cNvPr id="394" name="フローチャート: 判断 393"/>
        <xdr:cNvSpPr/>
      </xdr:nvSpPr>
      <xdr:spPr>
        <a:xfrm>
          <a:off x="143510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33655</xdr:rowOff>
    </xdr:from>
    <xdr:ext cx="762000" cy="258445"/>
    <xdr:sp macro="" textlink="">
      <xdr:nvSpPr>
        <xdr:cNvPr id="395" name="テキスト ボックス 394"/>
        <xdr:cNvSpPr txBox="1"/>
      </xdr:nvSpPr>
      <xdr:spPr>
        <a:xfrm>
          <a:off x="14020800" y="654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112395</xdr:rowOff>
    </xdr:from>
    <xdr:to>
      <xdr:col>64</xdr:col>
      <xdr:colOff>152400</xdr:colOff>
      <xdr:row>40</xdr:row>
      <xdr:rowOff>42545</xdr:rowOff>
    </xdr:to>
    <xdr:sp macro="" textlink="">
      <xdr:nvSpPr>
        <xdr:cNvPr id="396" name="フローチャート: 判断 395"/>
        <xdr:cNvSpPr/>
      </xdr:nvSpPr>
      <xdr:spPr>
        <a:xfrm>
          <a:off x="134620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52705</xdr:rowOff>
    </xdr:from>
    <xdr:ext cx="762000" cy="256540"/>
    <xdr:sp macro="" textlink="">
      <xdr:nvSpPr>
        <xdr:cNvPr id="397" name="テキスト ボックス 396"/>
        <xdr:cNvSpPr txBox="1"/>
      </xdr:nvSpPr>
      <xdr:spPr>
        <a:xfrm>
          <a:off x="13131800" y="6567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3" name="楕円 402"/>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160020</xdr:rowOff>
    </xdr:from>
    <xdr:ext cx="762000" cy="259080"/>
    <xdr:sp macro="" textlink="">
      <xdr:nvSpPr>
        <xdr:cNvPr id="404" name="公債費負担の状況該当値テキスト"/>
        <xdr:cNvSpPr txBox="1"/>
      </xdr:nvSpPr>
      <xdr:spPr>
        <a:xfrm>
          <a:off x="17106900" y="736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150495</xdr:rowOff>
    </xdr:from>
    <xdr:to>
      <xdr:col>77</xdr:col>
      <xdr:colOff>95250</xdr:colOff>
      <xdr:row>44</xdr:row>
      <xdr:rowOff>80645</xdr:rowOff>
    </xdr:to>
    <xdr:sp macro="" textlink="">
      <xdr:nvSpPr>
        <xdr:cNvPr id="405" name="楕円 404"/>
        <xdr:cNvSpPr/>
      </xdr:nvSpPr>
      <xdr:spPr>
        <a:xfrm>
          <a:off x="16129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65405</xdr:rowOff>
    </xdr:from>
    <xdr:ext cx="736600" cy="256540"/>
    <xdr:sp macro="" textlink="">
      <xdr:nvSpPr>
        <xdr:cNvPr id="406" name="テキスト ボックス 405"/>
        <xdr:cNvSpPr txBox="1"/>
      </xdr:nvSpPr>
      <xdr:spPr>
        <a:xfrm>
          <a:off x="15798800" y="76092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36830</xdr:rowOff>
    </xdr:from>
    <xdr:to>
      <xdr:col>73</xdr:col>
      <xdr:colOff>44450</xdr:colOff>
      <xdr:row>44</xdr:row>
      <xdr:rowOff>138430</xdr:rowOff>
    </xdr:to>
    <xdr:sp macro="" textlink="">
      <xdr:nvSpPr>
        <xdr:cNvPr id="407" name="楕円 406"/>
        <xdr:cNvSpPr/>
      </xdr:nvSpPr>
      <xdr:spPr>
        <a:xfrm>
          <a:off x="15240000" y="75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123190</xdr:rowOff>
    </xdr:from>
    <xdr:ext cx="762000" cy="256540"/>
    <xdr:sp macro="" textlink="">
      <xdr:nvSpPr>
        <xdr:cNvPr id="408" name="テキスト ボックス 407"/>
        <xdr:cNvSpPr txBox="1"/>
      </xdr:nvSpPr>
      <xdr:spPr>
        <a:xfrm>
          <a:off x="14909800" y="7666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75565</xdr:rowOff>
    </xdr:from>
    <xdr:to>
      <xdr:col>68</xdr:col>
      <xdr:colOff>203200</xdr:colOff>
      <xdr:row>45</xdr:row>
      <xdr:rowOff>6350</xdr:rowOff>
    </xdr:to>
    <xdr:sp macro="" textlink="">
      <xdr:nvSpPr>
        <xdr:cNvPr id="409" name="楕円 408"/>
        <xdr:cNvSpPr/>
      </xdr:nvSpPr>
      <xdr:spPr>
        <a:xfrm>
          <a:off x="14351000" y="7619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161925</xdr:rowOff>
    </xdr:from>
    <xdr:ext cx="762000" cy="259080"/>
    <xdr:sp macro="" textlink="">
      <xdr:nvSpPr>
        <xdr:cNvPr id="410" name="テキスト ボックス 409"/>
        <xdr:cNvSpPr txBox="1"/>
      </xdr:nvSpPr>
      <xdr:spPr>
        <a:xfrm>
          <a:off x="14020800" y="770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85090</xdr:rowOff>
    </xdr:from>
    <xdr:to>
      <xdr:col>64</xdr:col>
      <xdr:colOff>152400</xdr:colOff>
      <xdr:row>45</xdr:row>
      <xdr:rowOff>15240</xdr:rowOff>
    </xdr:to>
    <xdr:sp macro="" textlink="">
      <xdr:nvSpPr>
        <xdr:cNvPr id="411" name="楕円 410"/>
        <xdr:cNvSpPr/>
      </xdr:nvSpPr>
      <xdr:spPr>
        <a:xfrm>
          <a:off x="13462000" y="76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0</xdr:rowOff>
    </xdr:from>
    <xdr:ext cx="762000" cy="259080"/>
    <xdr:sp macro="" textlink="">
      <xdr:nvSpPr>
        <xdr:cNvPr id="412" name="テキスト ボックス 411"/>
        <xdr:cNvSpPr txBox="1"/>
      </xdr:nvSpPr>
      <xdr:spPr>
        <a:xfrm>
          <a:off x="131318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5" name="テキスト ボックス 414"/>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基幹産業に乏しく、都市計画税を徴収していないなど、脆弱な税財政基盤の中、集中豪雨に伴う浸水対策や、本市の喫緊の課題である南海トラフ地震対策等に集中的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将来負担比率の低減に取り組んでいる。</a:t>
          </a:r>
          <a:endParaRPr lang="ja-JP" altLang="ja-JP" sz="1400">
            <a:effectLst/>
          </a:endParaRPr>
        </a:p>
      </xdr:txBody>
    </xdr:sp>
    <xdr:clientData/>
  </xdr:twoCellAnchor>
  <xdr:oneCellAnchor>
    <xdr:from>
      <xdr:col>61</xdr:col>
      <xdr:colOff>6350</xdr:colOff>
      <xdr:row>10</xdr:row>
      <xdr:rowOff>63500</xdr:rowOff>
    </xdr:from>
    <xdr:ext cx="298450" cy="222885"/>
    <xdr:sp macro="" textlink="">
      <xdr:nvSpPr>
        <xdr:cNvPr id="426" name="テキスト ボックス 425"/>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6540"/>
    <xdr:sp macro="" textlink="">
      <xdr:nvSpPr>
        <xdr:cNvPr id="430" name="テキスト ボックス 429"/>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6540"/>
    <xdr:sp macro="" textlink="">
      <xdr:nvSpPr>
        <xdr:cNvPr id="432" name="テキスト ボックス 431"/>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161925</xdr:rowOff>
    </xdr:to>
    <xdr:cxnSp macro="">
      <xdr:nvCxnSpPr>
        <xdr:cNvPr id="441" name="直線コネクタ 440"/>
        <xdr:cNvCxnSpPr/>
      </xdr:nvCxnSpPr>
      <xdr:spPr>
        <a:xfrm flipV="1">
          <a:off x="17018000" y="2370455"/>
          <a:ext cx="0" cy="1391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133985</xdr:rowOff>
    </xdr:from>
    <xdr:ext cx="762000" cy="256540"/>
    <xdr:sp macro="" textlink="">
      <xdr:nvSpPr>
        <xdr:cNvPr id="442" name="将来負担の状況最小値テキスト"/>
        <xdr:cNvSpPr txBox="1"/>
      </xdr:nvSpPr>
      <xdr:spPr>
        <a:xfrm>
          <a:off x="17106900" y="37344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161925</xdr:rowOff>
    </xdr:from>
    <xdr:to>
      <xdr:col>81</xdr:col>
      <xdr:colOff>133350</xdr:colOff>
      <xdr:row>21</xdr:row>
      <xdr:rowOff>161925</xdr:rowOff>
    </xdr:to>
    <xdr:cxnSp macro="">
      <xdr:nvCxnSpPr>
        <xdr:cNvPr id="443" name="直線コネクタ 442"/>
        <xdr:cNvCxnSpPr/>
      </xdr:nvCxnSpPr>
      <xdr:spPr>
        <a:xfrm>
          <a:off x="16929100" y="376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155575</xdr:rowOff>
    </xdr:from>
    <xdr:to>
      <xdr:col>81</xdr:col>
      <xdr:colOff>44450</xdr:colOff>
      <xdr:row>21</xdr:row>
      <xdr:rowOff>161925</xdr:rowOff>
    </xdr:to>
    <xdr:cxnSp macro="">
      <xdr:nvCxnSpPr>
        <xdr:cNvPr id="446" name="直線コネクタ 445"/>
        <xdr:cNvCxnSpPr/>
      </xdr:nvCxnSpPr>
      <xdr:spPr>
        <a:xfrm>
          <a:off x="16179800" y="37560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124460</xdr:rowOff>
    </xdr:from>
    <xdr:ext cx="762000" cy="259080"/>
    <xdr:sp macro="" textlink="">
      <xdr:nvSpPr>
        <xdr:cNvPr id="447" name="将来負担の状況平均値テキスト"/>
        <xdr:cNvSpPr txBox="1"/>
      </xdr:nvSpPr>
      <xdr:spPr>
        <a:xfrm>
          <a:off x="17106900" y="2353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107950</xdr:rowOff>
    </xdr:from>
    <xdr:to>
      <xdr:col>81</xdr:col>
      <xdr:colOff>95250</xdr:colOff>
      <xdr:row>15</xdr:row>
      <xdr:rowOff>38100</xdr:rowOff>
    </xdr:to>
    <xdr:sp macro="" textlink="">
      <xdr:nvSpPr>
        <xdr:cNvPr id="448" name="フローチャート: 判断 447"/>
        <xdr:cNvSpPr/>
      </xdr:nvSpPr>
      <xdr:spPr>
        <a:xfrm>
          <a:off x="16967200" y="250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155575</xdr:rowOff>
    </xdr:from>
    <xdr:to>
      <xdr:col>77</xdr:col>
      <xdr:colOff>44450</xdr:colOff>
      <xdr:row>22</xdr:row>
      <xdr:rowOff>48260</xdr:rowOff>
    </xdr:to>
    <xdr:cxnSp macro="">
      <xdr:nvCxnSpPr>
        <xdr:cNvPr id="449" name="直線コネクタ 448"/>
        <xdr:cNvCxnSpPr/>
      </xdr:nvCxnSpPr>
      <xdr:spPr>
        <a:xfrm flipV="1">
          <a:off x="15290800" y="37560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1270</xdr:rowOff>
    </xdr:from>
    <xdr:to>
      <xdr:col>77</xdr:col>
      <xdr:colOff>95250</xdr:colOff>
      <xdr:row>15</xdr:row>
      <xdr:rowOff>102870</xdr:rowOff>
    </xdr:to>
    <xdr:sp macro="" textlink="">
      <xdr:nvSpPr>
        <xdr:cNvPr id="450" name="フローチャート: 判断 449"/>
        <xdr:cNvSpPr/>
      </xdr:nvSpPr>
      <xdr:spPr>
        <a:xfrm>
          <a:off x="16129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113030</xdr:rowOff>
    </xdr:from>
    <xdr:ext cx="736600" cy="259080"/>
    <xdr:sp macro="" textlink="">
      <xdr:nvSpPr>
        <xdr:cNvPr id="451" name="テキスト ボックス 450"/>
        <xdr:cNvSpPr txBox="1"/>
      </xdr:nvSpPr>
      <xdr:spPr>
        <a:xfrm>
          <a:off x="15798800" y="2341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104775</xdr:rowOff>
    </xdr:from>
    <xdr:to>
      <xdr:col>72</xdr:col>
      <xdr:colOff>203200</xdr:colOff>
      <xdr:row>22</xdr:row>
      <xdr:rowOff>48260</xdr:rowOff>
    </xdr:to>
    <xdr:cxnSp macro="">
      <xdr:nvCxnSpPr>
        <xdr:cNvPr id="452" name="直線コネクタ 451"/>
        <xdr:cNvCxnSpPr/>
      </xdr:nvCxnSpPr>
      <xdr:spPr>
        <a:xfrm>
          <a:off x="14401800" y="370522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20955</xdr:rowOff>
    </xdr:from>
    <xdr:to>
      <xdr:col>73</xdr:col>
      <xdr:colOff>44450</xdr:colOff>
      <xdr:row>15</xdr:row>
      <xdr:rowOff>122555</xdr:rowOff>
    </xdr:to>
    <xdr:sp macro="" textlink="">
      <xdr:nvSpPr>
        <xdr:cNvPr id="453" name="フローチャート: 判断 452"/>
        <xdr:cNvSpPr/>
      </xdr:nvSpPr>
      <xdr:spPr>
        <a:xfrm>
          <a:off x="15240000" y="259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132715</xdr:rowOff>
    </xdr:from>
    <xdr:ext cx="762000" cy="256540"/>
    <xdr:sp macro="" textlink="">
      <xdr:nvSpPr>
        <xdr:cNvPr id="454" name="テキスト ボックス 453"/>
        <xdr:cNvSpPr txBox="1"/>
      </xdr:nvSpPr>
      <xdr:spPr>
        <a:xfrm>
          <a:off x="14909800" y="23615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99695</xdr:rowOff>
    </xdr:from>
    <xdr:to>
      <xdr:col>68</xdr:col>
      <xdr:colOff>152400</xdr:colOff>
      <xdr:row>21</xdr:row>
      <xdr:rowOff>104775</xdr:rowOff>
    </xdr:to>
    <xdr:cxnSp macro="">
      <xdr:nvCxnSpPr>
        <xdr:cNvPr id="455" name="直線コネクタ 454"/>
        <xdr:cNvCxnSpPr/>
      </xdr:nvCxnSpPr>
      <xdr:spPr>
        <a:xfrm>
          <a:off x="13512800" y="37001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56" name="フローチャート: 判断 455"/>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133350</xdr:rowOff>
    </xdr:from>
    <xdr:ext cx="762000" cy="256540"/>
    <xdr:sp macro="" textlink="">
      <xdr:nvSpPr>
        <xdr:cNvPr id="457" name="テキスト ボックス 456"/>
        <xdr:cNvSpPr txBox="1"/>
      </xdr:nvSpPr>
      <xdr:spPr>
        <a:xfrm>
          <a:off x="14020800" y="2362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50800</xdr:rowOff>
    </xdr:from>
    <xdr:to>
      <xdr:col>64</xdr:col>
      <xdr:colOff>152400</xdr:colOff>
      <xdr:row>15</xdr:row>
      <xdr:rowOff>152400</xdr:rowOff>
    </xdr:to>
    <xdr:sp macro="" textlink="">
      <xdr:nvSpPr>
        <xdr:cNvPr id="458" name="フローチャート: 判断 457"/>
        <xdr:cNvSpPr/>
      </xdr:nvSpPr>
      <xdr:spPr>
        <a:xfrm>
          <a:off x="13462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162560</xdr:rowOff>
    </xdr:from>
    <xdr:ext cx="762000" cy="259080"/>
    <xdr:sp macro="" textlink="">
      <xdr:nvSpPr>
        <xdr:cNvPr id="459" name="テキスト ボックス 458"/>
        <xdr:cNvSpPr txBox="1"/>
      </xdr:nvSpPr>
      <xdr:spPr>
        <a:xfrm>
          <a:off x="131318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21</xdr:row>
      <xdr:rowOff>111125</xdr:rowOff>
    </xdr:from>
    <xdr:to>
      <xdr:col>81</xdr:col>
      <xdr:colOff>95250</xdr:colOff>
      <xdr:row>22</xdr:row>
      <xdr:rowOff>41275</xdr:rowOff>
    </xdr:to>
    <xdr:sp macro="" textlink="">
      <xdr:nvSpPr>
        <xdr:cNvPr id="465" name="楕円 464"/>
        <xdr:cNvSpPr/>
      </xdr:nvSpPr>
      <xdr:spPr>
        <a:xfrm>
          <a:off x="16967200" y="37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6985</xdr:rowOff>
    </xdr:from>
    <xdr:ext cx="762000" cy="256540"/>
    <xdr:sp macro="" textlink="">
      <xdr:nvSpPr>
        <xdr:cNvPr id="466" name="将来負担の状況該当値テキスト"/>
        <xdr:cNvSpPr txBox="1"/>
      </xdr:nvSpPr>
      <xdr:spPr>
        <a:xfrm>
          <a:off x="17106900" y="36074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104775</xdr:rowOff>
    </xdr:from>
    <xdr:to>
      <xdr:col>77</xdr:col>
      <xdr:colOff>95250</xdr:colOff>
      <xdr:row>22</xdr:row>
      <xdr:rowOff>34925</xdr:rowOff>
    </xdr:to>
    <xdr:sp macro="" textlink="">
      <xdr:nvSpPr>
        <xdr:cNvPr id="467" name="楕円 466"/>
        <xdr:cNvSpPr/>
      </xdr:nvSpPr>
      <xdr:spPr>
        <a:xfrm>
          <a:off x="16129000" y="37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19685</xdr:rowOff>
    </xdr:from>
    <xdr:ext cx="736600" cy="256540"/>
    <xdr:sp macro="" textlink="">
      <xdr:nvSpPr>
        <xdr:cNvPr id="468" name="テキスト ボックス 467"/>
        <xdr:cNvSpPr txBox="1"/>
      </xdr:nvSpPr>
      <xdr:spPr>
        <a:xfrm>
          <a:off x="15798800" y="37915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168910</xdr:rowOff>
    </xdr:from>
    <xdr:to>
      <xdr:col>73</xdr:col>
      <xdr:colOff>44450</xdr:colOff>
      <xdr:row>22</xdr:row>
      <xdr:rowOff>99060</xdr:rowOff>
    </xdr:to>
    <xdr:sp macro="" textlink="">
      <xdr:nvSpPr>
        <xdr:cNvPr id="469" name="楕円 468"/>
        <xdr:cNvSpPr/>
      </xdr:nvSpPr>
      <xdr:spPr>
        <a:xfrm>
          <a:off x="15240000" y="37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83820</xdr:rowOff>
    </xdr:from>
    <xdr:ext cx="762000" cy="259080"/>
    <xdr:sp macro="" textlink="">
      <xdr:nvSpPr>
        <xdr:cNvPr id="470" name="テキスト ボックス 469"/>
        <xdr:cNvSpPr txBox="1"/>
      </xdr:nvSpPr>
      <xdr:spPr>
        <a:xfrm>
          <a:off x="14909800" y="385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53975</xdr:rowOff>
    </xdr:from>
    <xdr:to>
      <xdr:col>68</xdr:col>
      <xdr:colOff>203200</xdr:colOff>
      <xdr:row>21</xdr:row>
      <xdr:rowOff>155575</xdr:rowOff>
    </xdr:to>
    <xdr:sp macro="" textlink="">
      <xdr:nvSpPr>
        <xdr:cNvPr id="471" name="楕円 470"/>
        <xdr:cNvSpPr/>
      </xdr:nvSpPr>
      <xdr:spPr>
        <a:xfrm>
          <a:off x="14351000" y="36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140335</xdr:rowOff>
    </xdr:from>
    <xdr:ext cx="762000" cy="259080"/>
    <xdr:sp macro="" textlink="">
      <xdr:nvSpPr>
        <xdr:cNvPr id="472" name="テキスト ボックス 471"/>
        <xdr:cNvSpPr txBox="1"/>
      </xdr:nvSpPr>
      <xdr:spPr>
        <a:xfrm>
          <a:off x="14020800" y="374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48895</xdr:rowOff>
    </xdr:from>
    <xdr:to>
      <xdr:col>64</xdr:col>
      <xdr:colOff>152400</xdr:colOff>
      <xdr:row>21</xdr:row>
      <xdr:rowOff>150495</xdr:rowOff>
    </xdr:to>
    <xdr:sp macro="" textlink="">
      <xdr:nvSpPr>
        <xdr:cNvPr id="473" name="楕円 472"/>
        <xdr:cNvSpPr/>
      </xdr:nvSpPr>
      <xdr:spPr>
        <a:xfrm>
          <a:off x="13462000" y="36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135255</xdr:rowOff>
    </xdr:from>
    <xdr:ext cx="762000" cy="256540"/>
    <xdr:sp macro="" textlink="">
      <xdr:nvSpPr>
        <xdr:cNvPr id="474" name="テキスト ボックス 473"/>
        <xdr:cNvSpPr txBox="1"/>
      </xdr:nvSpPr>
      <xdr:spPr>
        <a:xfrm>
          <a:off x="13131800" y="3735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26</xdr:row>
      <xdr:rowOff>76200</xdr:rowOff>
    </xdr:from>
    <xdr:ext cx="184785" cy="256540"/>
    <xdr:sp macro="" textlink="">
      <xdr:nvSpPr>
        <xdr:cNvPr id="475" name="テキスト ボックス 474"/>
        <xdr:cNvSpPr txBox="1"/>
      </xdr:nvSpPr>
      <xdr:spPr>
        <a:xfrm>
          <a:off x="97155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oneCellAnchor>
    <xdr:from>
      <xdr:col>3</xdr:col>
      <xdr:colOff>123190</xdr:colOff>
      <xdr:row>26</xdr:row>
      <xdr:rowOff>19685</xdr:rowOff>
    </xdr:from>
    <xdr:ext cx="9102090" cy="424180"/>
    <xdr:sp macro="" textlink="">
      <xdr:nvSpPr>
        <xdr:cNvPr id="476" name="テキスト ボックス 475"/>
        <xdr:cNvSpPr txBox="1"/>
      </xdr:nvSpPr>
      <xdr:spPr>
        <a:xfrm>
          <a:off x="751840" y="4477385"/>
          <a:ext cx="9102090"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endParaRPr>
            <a:solidFill>
              <a:schemeClr val="tx1"/>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従来より給与水準の適正化を図っていることに加え、定員管理計画に基づく行政運営の効率化などにより、類似団体</a:t>
          </a:r>
          <a:r>
            <a:rPr kumimoji="1" lang="ja-JP" altLang="en-US" sz="1100">
              <a:solidFill>
                <a:schemeClr val="dk1"/>
              </a:solidFill>
              <a:effectLst/>
              <a:latin typeface="+mn-lt"/>
              <a:ea typeface="+mn-ea"/>
              <a:cs typeface="+mn-cs"/>
            </a:rPr>
            <a:t>平均と同水準で推移しており、</a:t>
          </a:r>
          <a:r>
            <a:rPr kumimoji="1" lang="ja-JP" altLang="ja-JP" sz="1100">
              <a:solidFill>
                <a:schemeClr val="dk1"/>
              </a:solidFill>
              <a:effectLst/>
              <a:latin typeface="+mn-lt"/>
              <a:ea typeface="+mn-ea"/>
              <a:cs typeface="+mn-cs"/>
            </a:rPr>
            <a:t>今後も引き続き人件費関係経費全体について縮減に努める。</a:t>
          </a:r>
          <a:endParaRPr lang="ja-JP" altLang="ja-JP" sz="1400">
            <a:effectLst/>
          </a:endParaRPr>
        </a:p>
      </xdr:txBody>
    </xdr:sp>
    <xdr:clientData/>
  </xdr:twoCellAnchor>
  <xdr:oneCellAnchor>
    <xdr:from>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57150</xdr:rowOff>
    </xdr:from>
    <xdr:ext cx="762000" cy="259080"/>
    <xdr:sp macro="" textlink="">
      <xdr:nvSpPr>
        <xdr:cNvPr id="64" name="人件費最大値テキスト"/>
        <xdr:cNvSpPr txBox="1"/>
      </xdr:nvSpPr>
      <xdr:spPr>
        <a:xfrm>
          <a:off x="4914900" y="5372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69850</xdr:rowOff>
    </xdr:to>
    <xdr:cxnSp macro="">
      <xdr:nvCxnSpPr>
        <xdr:cNvPr id="66" name="直線コネクタ 65"/>
        <xdr:cNvCxnSpPr/>
      </xdr:nvCxnSpPr>
      <xdr:spPr>
        <a:xfrm flipV="1">
          <a:off x="3987800" y="631444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37</xdr:row>
      <xdr:rowOff>69850</xdr:rowOff>
    </xdr:to>
    <xdr:cxnSp macro="">
      <xdr:nvCxnSpPr>
        <xdr:cNvPr id="69" name="直線コネクタ 68"/>
        <xdr:cNvCxnSpPr/>
      </xdr:nvCxnSpPr>
      <xdr:spPr>
        <a:xfrm>
          <a:off x="3098800" y="615442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115570</xdr:rowOff>
    </xdr:from>
    <xdr:ext cx="734060" cy="259080"/>
    <xdr:sp macro="" textlink="">
      <xdr:nvSpPr>
        <xdr:cNvPr id="71" name="テキスト ボックス 70"/>
        <xdr:cNvSpPr txBox="1"/>
      </xdr:nvSpPr>
      <xdr:spPr>
        <a:xfrm>
          <a:off x="3606800" y="61163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153670</xdr:rowOff>
    </xdr:from>
    <xdr:to>
      <xdr:col>15</xdr:col>
      <xdr:colOff>98425</xdr:colOff>
      <xdr:row>36</xdr:row>
      <xdr:rowOff>35560</xdr:rowOff>
    </xdr:to>
    <xdr:cxnSp macro="">
      <xdr:nvCxnSpPr>
        <xdr:cNvPr id="72" name="直線コネクタ 71"/>
        <xdr:cNvCxnSpPr/>
      </xdr:nvCxnSpPr>
      <xdr:spPr>
        <a:xfrm flipV="1">
          <a:off x="2209800" y="61544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162560</xdr:rowOff>
    </xdr:from>
    <xdr:ext cx="762000" cy="259080"/>
    <xdr:sp macro="" textlink="">
      <xdr:nvSpPr>
        <xdr:cNvPr id="74" name="テキスト ボックス 73"/>
        <xdr:cNvSpPr txBox="1"/>
      </xdr:nvSpPr>
      <xdr:spPr>
        <a:xfrm>
          <a:off x="2717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168910</xdr:rowOff>
    </xdr:from>
    <xdr:to>
      <xdr:col>11</xdr:col>
      <xdr:colOff>9525</xdr:colOff>
      <xdr:row>36</xdr:row>
      <xdr:rowOff>35560</xdr:rowOff>
    </xdr:to>
    <xdr:cxnSp macro="">
      <xdr:nvCxnSpPr>
        <xdr:cNvPr id="75" name="直線コネクタ 74"/>
        <xdr:cNvCxnSpPr/>
      </xdr:nvCxnSpPr>
      <xdr:spPr>
        <a:xfrm>
          <a:off x="1320800" y="6169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170180</xdr:rowOff>
    </xdr:from>
    <xdr:ext cx="759460" cy="259080"/>
    <xdr:sp macro="" textlink="">
      <xdr:nvSpPr>
        <xdr:cNvPr id="77" name="テキスト ボックス 76"/>
        <xdr:cNvSpPr txBox="1"/>
      </xdr:nvSpPr>
      <xdr:spPr>
        <a:xfrm>
          <a:off x="1828800" y="63423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6350</xdr:rowOff>
    </xdr:from>
    <xdr:ext cx="759460" cy="256540"/>
    <xdr:sp macro="" textlink="">
      <xdr:nvSpPr>
        <xdr:cNvPr id="79" name="テキスト ボックス 78"/>
        <xdr:cNvSpPr txBox="1"/>
      </xdr:nvSpPr>
      <xdr:spPr>
        <a:xfrm>
          <a:off x="939800" y="63500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63500</xdr:rowOff>
    </xdr:from>
    <xdr:ext cx="762000" cy="256540"/>
    <xdr:sp macro="" textlink="">
      <xdr:nvSpPr>
        <xdr:cNvPr id="86" name="人件費該当値テキスト"/>
        <xdr:cNvSpPr txBox="1"/>
      </xdr:nvSpPr>
      <xdr:spPr>
        <a:xfrm>
          <a:off x="4914900" y="6235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4060" cy="259080"/>
    <xdr:sp macro="" textlink="">
      <xdr:nvSpPr>
        <xdr:cNvPr id="88" name="テキスト ボックス 87"/>
        <xdr:cNvSpPr txBox="1"/>
      </xdr:nvSpPr>
      <xdr:spPr>
        <a:xfrm>
          <a:off x="3606800" y="64490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43180</xdr:rowOff>
    </xdr:from>
    <xdr:ext cx="762000" cy="256540"/>
    <xdr:sp macro="" textlink="">
      <xdr:nvSpPr>
        <xdr:cNvPr id="90" name="テキスト ボックス 89"/>
        <xdr:cNvSpPr txBox="1"/>
      </xdr:nvSpPr>
      <xdr:spPr>
        <a:xfrm>
          <a:off x="2717800" y="587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96520</xdr:rowOff>
    </xdr:from>
    <xdr:ext cx="759460" cy="259080"/>
    <xdr:sp macro="" textlink="">
      <xdr:nvSpPr>
        <xdr:cNvPr id="92" name="テキスト ボックス 91"/>
        <xdr:cNvSpPr txBox="1"/>
      </xdr:nvSpPr>
      <xdr:spPr>
        <a:xfrm>
          <a:off x="1828800" y="59258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58420</xdr:rowOff>
    </xdr:from>
    <xdr:ext cx="759460" cy="259080"/>
    <xdr:sp macro="" textlink="">
      <xdr:nvSpPr>
        <xdr:cNvPr id="94" name="テキスト ボックス 93"/>
        <xdr:cNvSpPr txBox="1"/>
      </xdr:nvSpPr>
      <xdr:spPr>
        <a:xfrm>
          <a:off x="939800" y="58877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新高知市財政再建推進プラン（計画期間：</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年度）に基づき、徹底的な事務事業の見直しを行った結果、引き続き、類似団体と比べて低い水準で推移している。平成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年度に策定した高知市財政健全化プラン（計画期間：平成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～令和４年度）に基づき、今後も事業のスクラップや手法見直しによる事業費の抑制など、常に見直しを行うとともに、計画的・効率的かつ適正な執行に努める。</a:t>
          </a:r>
          <a:endParaRPr lang="ja-JP" altLang="ja-JP" sz="1400">
            <a:effectLst/>
          </a:endParaRPr>
        </a:p>
      </xdr:txBody>
    </xdr:sp>
    <xdr:clientData/>
  </xdr:twoCellAnchor>
  <xdr:oneCellAnchor>
    <xdr:from>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5460" cy="259080"/>
    <xdr:sp macro="" textlink="">
      <xdr:nvSpPr>
        <xdr:cNvPr id="110" name="テキスト ボックス 109"/>
        <xdr:cNvSpPr txBox="1"/>
      </xdr:nvSpPr>
      <xdr:spPr>
        <a:xfrm>
          <a:off x="11938000" y="3658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5460" cy="256540"/>
    <xdr:sp macro="" textlink="">
      <xdr:nvSpPr>
        <xdr:cNvPr id="112" name="テキスト ボックス 111"/>
        <xdr:cNvSpPr txBox="1"/>
      </xdr:nvSpPr>
      <xdr:spPr>
        <a:xfrm>
          <a:off x="11938000" y="3332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5460" cy="258445"/>
    <xdr:sp macro="" textlink="">
      <xdr:nvSpPr>
        <xdr:cNvPr id="114" name="テキスト ボックス 113"/>
        <xdr:cNvSpPr txBox="1"/>
      </xdr:nvSpPr>
      <xdr:spPr>
        <a:xfrm>
          <a:off x="11938000" y="3005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5460" cy="259080"/>
    <xdr:sp macro="" textlink="">
      <xdr:nvSpPr>
        <xdr:cNvPr id="116" name="テキスト ボックス 115"/>
        <xdr:cNvSpPr txBox="1"/>
      </xdr:nvSpPr>
      <xdr:spPr>
        <a:xfrm>
          <a:off x="11938000" y="2679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5460" cy="256540"/>
    <xdr:sp macro="" textlink="">
      <xdr:nvSpPr>
        <xdr:cNvPr id="118" name="テキスト ボックス 117"/>
        <xdr:cNvSpPr txBox="1"/>
      </xdr:nvSpPr>
      <xdr:spPr>
        <a:xfrm>
          <a:off x="11938000" y="2352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5460" cy="259080"/>
    <xdr:sp macro="" textlink="">
      <xdr:nvSpPr>
        <xdr:cNvPr id="120" name="テキスト ボックス 119"/>
        <xdr:cNvSpPr txBox="1"/>
      </xdr:nvSpPr>
      <xdr:spPr>
        <a:xfrm>
          <a:off x="11938000" y="2025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22" name="テキスト ボックス 121"/>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6540"/>
    <xdr:sp macro="" textlink="">
      <xdr:nvSpPr>
        <xdr:cNvPr id="125" name="物件費最小値テキスト"/>
        <xdr:cNvSpPr txBox="1"/>
      </xdr:nvSpPr>
      <xdr:spPr>
        <a:xfrm>
          <a:off x="16598900" y="3642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3810</xdr:rowOff>
    </xdr:from>
    <xdr:ext cx="762000" cy="259080"/>
    <xdr:sp macro="" textlink="">
      <xdr:nvSpPr>
        <xdr:cNvPr id="127"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102235</xdr:rowOff>
    </xdr:from>
    <xdr:to>
      <xdr:col>82</xdr:col>
      <xdr:colOff>107950</xdr:colOff>
      <xdr:row>14</xdr:row>
      <xdr:rowOff>6985</xdr:rowOff>
    </xdr:to>
    <xdr:cxnSp macro="">
      <xdr:nvCxnSpPr>
        <xdr:cNvPr id="129" name="直線コネクタ 128"/>
        <xdr:cNvCxnSpPr/>
      </xdr:nvCxnSpPr>
      <xdr:spPr>
        <a:xfrm flipV="1">
          <a:off x="15671800" y="23310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116205</xdr:rowOff>
    </xdr:from>
    <xdr:ext cx="762000" cy="259080"/>
    <xdr:sp macro="" textlink="">
      <xdr:nvSpPr>
        <xdr:cNvPr id="130" name="物件費平均値テキスト"/>
        <xdr:cNvSpPr txBox="1"/>
      </xdr:nvSpPr>
      <xdr:spPr>
        <a:xfrm>
          <a:off x="16598900" y="2687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144145</xdr:rowOff>
    </xdr:from>
    <xdr:to>
      <xdr:col>82</xdr:col>
      <xdr:colOff>158750</xdr:colOff>
      <xdr:row>16</xdr:row>
      <xdr:rowOff>74930</xdr:rowOff>
    </xdr:to>
    <xdr:sp macro="" textlink="">
      <xdr:nvSpPr>
        <xdr:cNvPr id="131" name="フローチャート: 判断 130"/>
        <xdr:cNvSpPr/>
      </xdr:nvSpPr>
      <xdr:spPr>
        <a:xfrm>
          <a:off x="1645920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xdr:rowOff>
    </xdr:from>
    <xdr:to>
      <xdr:col>78</xdr:col>
      <xdr:colOff>69850</xdr:colOff>
      <xdr:row>14</xdr:row>
      <xdr:rowOff>83185</xdr:rowOff>
    </xdr:to>
    <xdr:cxnSp macro="">
      <xdr:nvCxnSpPr>
        <xdr:cNvPr id="132" name="直線コネクタ 131"/>
        <xdr:cNvCxnSpPr/>
      </xdr:nvCxnSpPr>
      <xdr:spPr>
        <a:xfrm flipV="1">
          <a:off x="14782800" y="24072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124460</xdr:rowOff>
    </xdr:from>
    <xdr:ext cx="736600" cy="259080"/>
    <xdr:sp macro="" textlink="">
      <xdr:nvSpPr>
        <xdr:cNvPr id="134" name="テキスト ボックス 133"/>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72390</xdr:rowOff>
    </xdr:from>
    <xdr:to>
      <xdr:col>73</xdr:col>
      <xdr:colOff>180975</xdr:colOff>
      <xdr:row>14</xdr:row>
      <xdr:rowOff>83185</xdr:rowOff>
    </xdr:to>
    <xdr:cxnSp macro="">
      <xdr:nvCxnSpPr>
        <xdr:cNvPr id="135" name="直線コネクタ 134"/>
        <xdr:cNvCxnSpPr/>
      </xdr:nvCxnSpPr>
      <xdr:spPr>
        <a:xfrm>
          <a:off x="13893800" y="24726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70485</xdr:rowOff>
    </xdr:from>
    <xdr:to>
      <xdr:col>74</xdr:col>
      <xdr:colOff>31750</xdr:colOff>
      <xdr:row>17</xdr:row>
      <xdr:rowOff>635</xdr:rowOff>
    </xdr:to>
    <xdr:sp macro="" textlink="">
      <xdr:nvSpPr>
        <xdr:cNvPr id="136" name="フローチャート: 判断 135"/>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156845</xdr:rowOff>
    </xdr:from>
    <xdr:ext cx="762000" cy="256540"/>
    <xdr:sp macro="" textlink="">
      <xdr:nvSpPr>
        <xdr:cNvPr id="137" name="テキスト ボックス 136"/>
        <xdr:cNvSpPr txBox="1"/>
      </xdr:nvSpPr>
      <xdr:spPr>
        <a:xfrm>
          <a:off x="14401800" y="29000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29210</xdr:rowOff>
    </xdr:from>
    <xdr:to>
      <xdr:col>69</xdr:col>
      <xdr:colOff>92075</xdr:colOff>
      <xdr:row>14</xdr:row>
      <xdr:rowOff>72390</xdr:rowOff>
    </xdr:to>
    <xdr:cxnSp macro="">
      <xdr:nvCxnSpPr>
        <xdr:cNvPr id="138" name="直線コネクタ 137"/>
        <xdr:cNvCxnSpPr/>
      </xdr:nvCxnSpPr>
      <xdr:spPr>
        <a:xfrm>
          <a:off x="13004800" y="24295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124460</xdr:rowOff>
    </xdr:from>
    <xdr:ext cx="759460" cy="259080"/>
    <xdr:sp macro="" textlink="">
      <xdr:nvSpPr>
        <xdr:cNvPr id="140" name="テキスト ボックス 139"/>
        <xdr:cNvSpPr txBox="1"/>
      </xdr:nvSpPr>
      <xdr:spPr>
        <a:xfrm>
          <a:off x="13512800" y="2867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16510</xdr:rowOff>
    </xdr:from>
    <xdr:to>
      <xdr:col>65</xdr:col>
      <xdr:colOff>53975</xdr:colOff>
      <xdr:row>16</xdr:row>
      <xdr:rowOff>118110</xdr:rowOff>
    </xdr:to>
    <xdr:sp macro="" textlink="">
      <xdr:nvSpPr>
        <xdr:cNvPr id="141" name="フローチャート: 判断 140"/>
        <xdr:cNvSpPr/>
      </xdr:nvSpPr>
      <xdr:spPr>
        <a:xfrm>
          <a:off x="12954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102870</xdr:rowOff>
    </xdr:from>
    <xdr:ext cx="762000" cy="259080"/>
    <xdr:sp macro="" textlink="">
      <xdr:nvSpPr>
        <xdr:cNvPr id="142" name="テキスト ボックス 141"/>
        <xdr:cNvSpPr txBox="1"/>
      </xdr:nvSpPr>
      <xdr:spPr>
        <a:xfrm>
          <a:off x="12623800" y="284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4" name="テキスト ボックス 143"/>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5" name="テキスト ボックス 144"/>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7" name="テキスト ボックス 146"/>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13</xdr:row>
      <xdr:rowOff>52070</xdr:rowOff>
    </xdr:from>
    <xdr:to>
      <xdr:col>82</xdr:col>
      <xdr:colOff>158750</xdr:colOff>
      <xdr:row>13</xdr:row>
      <xdr:rowOff>153035</xdr:rowOff>
    </xdr:to>
    <xdr:sp macro="" textlink="">
      <xdr:nvSpPr>
        <xdr:cNvPr id="148" name="楕円 147"/>
        <xdr:cNvSpPr/>
      </xdr:nvSpPr>
      <xdr:spPr>
        <a:xfrm>
          <a:off x="16459200" y="2280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67945</xdr:rowOff>
    </xdr:from>
    <xdr:ext cx="762000" cy="258445"/>
    <xdr:sp macro="" textlink="">
      <xdr:nvSpPr>
        <xdr:cNvPr id="149" name="物件費該当値テキスト"/>
        <xdr:cNvSpPr txBox="1"/>
      </xdr:nvSpPr>
      <xdr:spPr>
        <a:xfrm>
          <a:off x="16598900" y="212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127635</xdr:rowOff>
    </xdr:from>
    <xdr:to>
      <xdr:col>78</xdr:col>
      <xdr:colOff>120650</xdr:colOff>
      <xdr:row>14</xdr:row>
      <xdr:rowOff>57785</xdr:rowOff>
    </xdr:to>
    <xdr:sp macro="" textlink="">
      <xdr:nvSpPr>
        <xdr:cNvPr id="150" name="楕円 149"/>
        <xdr:cNvSpPr/>
      </xdr:nvSpPr>
      <xdr:spPr>
        <a:xfrm>
          <a:off x="15621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67945</xdr:rowOff>
    </xdr:from>
    <xdr:ext cx="736600" cy="258445"/>
    <xdr:sp macro="" textlink="">
      <xdr:nvSpPr>
        <xdr:cNvPr id="151" name="テキスト ボックス 150"/>
        <xdr:cNvSpPr txBox="1"/>
      </xdr:nvSpPr>
      <xdr:spPr>
        <a:xfrm>
          <a:off x="15290800" y="2125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32385</xdr:rowOff>
    </xdr:from>
    <xdr:to>
      <xdr:col>74</xdr:col>
      <xdr:colOff>31750</xdr:colOff>
      <xdr:row>14</xdr:row>
      <xdr:rowOff>133985</xdr:rowOff>
    </xdr:to>
    <xdr:sp macro="" textlink="">
      <xdr:nvSpPr>
        <xdr:cNvPr id="152" name="楕円 151"/>
        <xdr:cNvSpPr/>
      </xdr:nvSpPr>
      <xdr:spPr>
        <a:xfrm>
          <a:off x="14732000" y="24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144145</xdr:rowOff>
    </xdr:from>
    <xdr:ext cx="762000" cy="256540"/>
    <xdr:sp macro="" textlink="">
      <xdr:nvSpPr>
        <xdr:cNvPr id="153" name="テキスト ボックス 152"/>
        <xdr:cNvSpPr txBox="1"/>
      </xdr:nvSpPr>
      <xdr:spPr>
        <a:xfrm>
          <a:off x="14401800" y="2201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21590</xdr:rowOff>
    </xdr:from>
    <xdr:to>
      <xdr:col>69</xdr:col>
      <xdr:colOff>142875</xdr:colOff>
      <xdr:row>14</xdr:row>
      <xdr:rowOff>123190</xdr:rowOff>
    </xdr:to>
    <xdr:sp macro="" textlink="">
      <xdr:nvSpPr>
        <xdr:cNvPr id="154" name="楕円 153"/>
        <xdr:cNvSpPr/>
      </xdr:nvSpPr>
      <xdr:spPr>
        <a:xfrm>
          <a:off x="13843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133350</xdr:rowOff>
    </xdr:from>
    <xdr:ext cx="759460" cy="256540"/>
    <xdr:sp macro="" textlink="">
      <xdr:nvSpPr>
        <xdr:cNvPr id="155" name="テキスト ボックス 154"/>
        <xdr:cNvSpPr txBox="1"/>
      </xdr:nvSpPr>
      <xdr:spPr>
        <a:xfrm>
          <a:off x="13512800" y="21907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149860</xdr:rowOff>
    </xdr:from>
    <xdr:to>
      <xdr:col>65</xdr:col>
      <xdr:colOff>53975</xdr:colOff>
      <xdr:row>14</xdr:row>
      <xdr:rowOff>80010</xdr:rowOff>
    </xdr:to>
    <xdr:sp macro="" textlink="">
      <xdr:nvSpPr>
        <xdr:cNvPr id="156" name="楕円 155"/>
        <xdr:cNvSpPr/>
      </xdr:nvSpPr>
      <xdr:spPr>
        <a:xfrm>
          <a:off x="12954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90170</xdr:rowOff>
    </xdr:from>
    <xdr:ext cx="762000" cy="259080"/>
    <xdr:sp macro="" textlink="">
      <xdr:nvSpPr>
        <xdr:cNvPr id="157" name="テキスト ボックス 156"/>
        <xdr:cNvSpPr txBox="1"/>
      </xdr:nvSpPr>
      <xdr:spPr>
        <a:xfrm>
          <a:off x="12623800" y="21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長引く景気低迷や高齢化率の上昇に伴い、生活保護費を中心とする扶助費は、類似団体との比較において高い水準で推移しており、財政構造の硬直化の大きな要因となっているが、社会保障関連経費削減の余地は少ない。</a:t>
          </a:r>
          <a:endParaRPr lang="ja-JP" altLang="ja-JP" sz="1400">
            <a:effectLst/>
          </a:endParaRPr>
        </a:p>
      </xdr:txBody>
    </xdr:sp>
    <xdr:clientData/>
  </xdr:twoCellAnchor>
  <xdr:oneCellAnchor>
    <xdr:from>
      <xdr:col>3</xdr:col>
      <xdr:colOff>123825</xdr:colOff>
      <xdr:row>49</xdr:row>
      <xdr:rowOff>107950</xdr:rowOff>
    </xdr:from>
    <xdr:ext cx="295910" cy="225425"/>
    <xdr:sp macro="" textlink="">
      <xdr:nvSpPr>
        <xdr:cNvPr id="169" name="テキスト ボックス 168"/>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71" name="テキスト ボックス 170"/>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5460" cy="259080"/>
    <xdr:sp macro="" textlink="">
      <xdr:nvSpPr>
        <xdr:cNvPr id="173" name="テキスト ボックス 172"/>
        <xdr:cNvSpPr txBox="1"/>
      </xdr:nvSpPr>
      <xdr:spPr>
        <a:xfrm>
          <a:off x="254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5460" cy="259080"/>
    <xdr:sp macro="" textlink="">
      <xdr:nvSpPr>
        <xdr:cNvPr id="175" name="テキスト ボックス 174"/>
        <xdr:cNvSpPr txBox="1"/>
      </xdr:nvSpPr>
      <xdr:spPr>
        <a:xfrm>
          <a:off x="254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6540"/>
    <xdr:sp macro="" textlink="">
      <xdr:nvSpPr>
        <xdr:cNvPr id="177" name="テキスト ボックス 176"/>
        <xdr:cNvSpPr txBox="1"/>
      </xdr:nvSpPr>
      <xdr:spPr>
        <a:xfrm>
          <a:off x="254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5460" cy="259080"/>
    <xdr:sp macro="" textlink="">
      <xdr:nvSpPr>
        <xdr:cNvPr id="179" name="テキスト ボックス 178"/>
        <xdr:cNvSpPr txBox="1"/>
      </xdr:nvSpPr>
      <xdr:spPr>
        <a:xfrm>
          <a:off x="254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5460" cy="259080"/>
    <xdr:sp macro="" textlink="">
      <xdr:nvSpPr>
        <xdr:cNvPr id="181" name="テキスト ボックス 180"/>
        <xdr:cNvSpPr txBox="1"/>
      </xdr:nvSpPr>
      <xdr:spPr>
        <a:xfrm>
          <a:off x="254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3" name="テキスト ボックス 182"/>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67310</xdr:rowOff>
    </xdr:from>
    <xdr:ext cx="762000" cy="259080"/>
    <xdr:sp macro="" textlink="">
      <xdr:nvSpPr>
        <xdr:cNvPr id="186" name="扶助費最小値テキスト"/>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8"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69850</xdr:rowOff>
    </xdr:to>
    <xdr:cxnSp macro="">
      <xdr:nvCxnSpPr>
        <xdr:cNvPr id="190" name="直線コネクタ 189"/>
        <xdr:cNvCxnSpPr/>
      </xdr:nvCxnSpPr>
      <xdr:spPr>
        <a:xfrm flipV="1">
          <a:off x="3987800" y="99949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156210</xdr:rowOff>
    </xdr:from>
    <xdr:ext cx="762000" cy="256540"/>
    <xdr:sp macro="" textlink="">
      <xdr:nvSpPr>
        <xdr:cNvPr id="191" name="扶助費平均値テキスト"/>
        <xdr:cNvSpPr txBox="1"/>
      </xdr:nvSpPr>
      <xdr:spPr>
        <a:xfrm>
          <a:off x="4914900" y="95859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61</xdr:row>
      <xdr:rowOff>69850</xdr:rowOff>
    </xdr:to>
    <xdr:cxnSp macro="">
      <xdr:nvCxnSpPr>
        <xdr:cNvPr id="193" name="直線コネクタ 192"/>
        <xdr:cNvCxnSpPr/>
      </xdr:nvCxnSpPr>
      <xdr:spPr>
        <a:xfrm flipV="1">
          <a:off x="3098800" y="101854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130810</xdr:rowOff>
    </xdr:from>
    <xdr:ext cx="734060" cy="259080"/>
    <xdr:sp macro="" textlink="">
      <xdr:nvSpPr>
        <xdr:cNvPr id="195" name="テキスト ボックス 194"/>
        <xdr:cNvSpPr txBox="1"/>
      </xdr:nvSpPr>
      <xdr:spPr>
        <a:xfrm>
          <a:off x="3606800" y="95605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61</xdr:row>
      <xdr:rowOff>31750</xdr:rowOff>
    </xdr:from>
    <xdr:to>
      <xdr:col>15</xdr:col>
      <xdr:colOff>98425</xdr:colOff>
      <xdr:row>61</xdr:row>
      <xdr:rowOff>69850</xdr:rowOff>
    </xdr:to>
    <xdr:cxnSp macro="">
      <xdr:nvCxnSpPr>
        <xdr:cNvPr id="196" name="直線コネクタ 195"/>
        <xdr:cNvCxnSpPr/>
      </xdr:nvCxnSpPr>
      <xdr:spPr>
        <a:xfrm>
          <a:off x="2209800" y="10490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60960</xdr:rowOff>
    </xdr:from>
    <xdr:ext cx="762000" cy="259080"/>
    <xdr:sp macro="" textlink="">
      <xdr:nvSpPr>
        <xdr:cNvPr id="198" name="テキスト ボックス 197"/>
        <xdr:cNvSpPr txBox="1"/>
      </xdr:nvSpPr>
      <xdr:spPr>
        <a:xfrm>
          <a:off x="271780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60</xdr:row>
      <xdr:rowOff>101600</xdr:rowOff>
    </xdr:from>
    <xdr:to>
      <xdr:col>11</xdr:col>
      <xdr:colOff>9525</xdr:colOff>
      <xdr:row>61</xdr:row>
      <xdr:rowOff>31750</xdr:rowOff>
    </xdr:to>
    <xdr:cxnSp macro="">
      <xdr:nvCxnSpPr>
        <xdr:cNvPr id="199" name="直線コネクタ 198"/>
        <xdr:cNvCxnSpPr/>
      </xdr:nvCxnSpPr>
      <xdr:spPr>
        <a:xfrm>
          <a:off x="1320800" y="103886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156210</xdr:rowOff>
    </xdr:from>
    <xdr:ext cx="759460" cy="256540"/>
    <xdr:sp macro="" textlink="">
      <xdr:nvSpPr>
        <xdr:cNvPr id="201" name="テキスト ボックス 200"/>
        <xdr:cNvSpPr txBox="1"/>
      </xdr:nvSpPr>
      <xdr:spPr>
        <a:xfrm>
          <a:off x="1828800" y="9585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156210</xdr:rowOff>
    </xdr:from>
    <xdr:ext cx="759460" cy="256540"/>
    <xdr:sp macro="" textlink="">
      <xdr:nvSpPr>
        <xdr:cNvPr id="203" name="テキスト ボックス 202"/>
        <xdr:cNvSpPr txBox="1"/>
      </xdr:nvSpPr>
      <xdr:spPr>
        <a:xfrm>
          <a:off x="939800" y="9585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6" name="テキスト ボックス 205"/>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762000" cy="256540"/>
    <xdr:sp macro="" textlink="">
      <xdr:nvSpPr>
        <xdr:cNvPr id="210" name="扶助費該当値テキスト"/>
        <xdr:cNvSpPr txBox="1"/>
      </xdr:nvSpPr>
      <xdr:spPr>
        <a:xfrm>
          <a:off x="4914900" y="9916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105410</xdr:rowOff>
    </xdr:from>
    <xdr:ext cx="734060" cy="259080"/>
    <xdr:sp macro="" textlink="">
      <xdr:nvSpPr>
        <xdr:cNvPr id="212" name="テキスト ボックス 211"/>
        <xdr:cNvSpPr txBox="1"/>
      </xdr:nvSpPr>
      <xdr:spPr>
        <a:xfrm>
          <a:off x="3606800" y="102209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13" name="楕円 212"/>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105410</xdr:rowOff>
    </xdr:from>
    <xdr:ext cx="762000" cy="259080"/>
    <xdr:sp macro="" textlink="">
      <xdr:nvSpPr>
        <xdr:cNvPr id="214" name="テキスト ボックス 213"/>
        <xdr:cNvSpPr txBox="1"/>
      </xdr:nvSpPr>
      <xdr:spPr>
        <a:xfrm>
          <a:off x="27178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5" name="楕円 214"/>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67310</xdr:rowOff>
    </xdr:from>
    <xdr:ext cx="759460" cy="259080"/>
    <xdr:sp macro="" textlink="">
      <xdr:nvSpPr>
        <xdr:cNvPr id="216" name="テキスト ボックス 215"/>
        <xdr:cNvSpPr txBox="1"/>
      </xdr:nvSpPr>
      <xdr:spPr>
        <a:xfrm>
          <a:off x="1828800" y="10525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60</xdr:row>
      <xdr:rowOff>50800</xdr:rowOff>
    </xdr:from>
    <xdr:to>
      <xdr:col>6</xdr:col>
      <xdr:colOff>171450</xdr:colOff>
      <xdr:row>60</xdr:row>
      <xdr:rowOff>152400</xdr:rowOff>
    </xdr:to>
    <xdr:sp macro="" textlink="">
      <xdr:nvSpPr>
        <xdr:cNvPr id="217" name="楕円 216"/>
        <xdr:cNvSpPr/>
      </xdr:nvSpPr>
      <xdr:spPr>
        <a:xfrm>
          <a:off x="1270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137160</xdr:rowOff>
    </xdr:from>
    <xdr:ext cx="759460" cy="259080"/>
    <xdr:sp macro="" textlink="">
      <xdr:nvSpPr>
        <xdr:cNvPr id="218" name="テキスト ボックス 217"/>
        <xdr:cNvSpPr txBox="1"/>
      </xdr:nvSpPr>
      <xdr:spPr>
        <a:xfrm>
          <a:off x="939800" y="10424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類似団体平均と同水準で推移しており、今後も市税や交付税等の財源確保に努めるとともに、繰出基準に基づく適正な処理を行っていく。</a:t>
          </a:r>
          <a:endParaRPr lang="ja-JP" altLang="ja-JP" sz="1400">
            <a:effectLst/>
          </a:endParaRPr>
        </a:p>
      </xdr:txBody>
    </xdr:sp>
    <xdr:clientData/>
  </xdr:twoCellAnchor>
  <xdr:oneCellAnchor>
    <xdr:from>
      <xdr:col>62</xdr:col>
      <xdr:colOff>6350</xdr:colOff>
      <xdr:row>49</xdr:row>
      <xdr:rowOff>107950</xdr:rowOff>
    </xdr:from>
    <xdr:ext cx="295910" cy="225425"/>
    <xdr:sp macro="" textlink="">
      <xdr:nvSpPr>
        <xdr:cNvPr id="230" name="テキスト ボックス 229"/>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32" name="テキスト ボックス 231"/>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5460" cy="259080"/>
    <xdr:sp macro="" textlink="">
      <xdr:nvSpPr>
        <xdr:cNvPr id="234" name="テキスト ボックス 233"/>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5460" cy="259080"/>
    <xdr:sp macro="" textlink="">
      <xdr:nvSpPr>
        <xdr:cNvPr id="236" name="テキスト ボックス 235"/>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5460" cy="256540"/>
    <xdr:sp macro="" textlink="">
      <xdr:nvSpPr>
        <xdr:cNvPr id="238" name="テキスト ボックス 237"/>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5460" cy="259080"/>
    <xdr:sp macro="" textlink="">
      <xdr:nvSpPr>
        <xdr:cNvPr id="240" name="テキスト ボックス 239"/>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5460" cy="259080"/>
    <xdr:sp macro="" textlink="">
      <xdr:nvSpPr>
        <xdr:cNvPr id="242" name="テキスト ボックス 241"/>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5460" cy="256540"/>
    <xdr:sp macro="" textlink="">
      <xdr:nvSpPr>
        <xdr:cNvPr id="244" name="テキスト ボックス 243"/>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162560</xdr:rowOff>
    </xdr:from>
    <xdr:ext cx="762000" cy="259080"/>
    <xdr:sp macro="" textlink="">
      <xdr:nvSpPr>
        <xdr:cNvPr id="247" name="その他最小値テキスト"/>
        <xdr:cNvSpPr txBox="1"/>
      </xdr:nvSpPr>
      <xdr:spPr>
        <a:xfrm>
          <a:off x="165989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130810</xdr:rowOff>
    </xdr:from>
    <xdr:ext cx="762000" cy="259080"/>
    <xdr:sp macro="" textlink="">
      <xdr:nvSpPr>
        <xdr:cNvPr id="249" name="その他最大値テキスト"/>
        <xdr:cNvSpPr txBox="1"/>
      </xdr:nvSpPr>
      <xdr:spPr>
        <a:xfrm>
          <a:off x="16598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57150</xdr:rowOff>
    </xdr:to>
    <xdr:cxnSp macro="">
      <xdr:nvCxnSpPr>
        <xdr:cNvPr id="251" name="直線コネクタ 250"/>
        <xdr:cNvCxnSpPr/>
      </xdr:nvCxnSpPr>
      <xdr:spPr>
        <a:xfrm flipV="1">
          <a:off x="15671800" y="100838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149860</xdr:rowOff>
    </xdr:from>
    <xdr:ext cx="762000" cy="259080"/>
    <xdr:sp macro="" textlink="">
      <xdr:nvSpPr>
        <xdr:cNvPr id="252" name="その他平均値テキスト"/>
        <xdr:cNvSpPr txBox="1"/>
      </xdr:nvSpPr>
      <xdr:spPr>
        <a:xfrm>
          <a:off x="16598900" y="9751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4" name="直線コネクタ 253"/>
        <xdr:cNvCxnSpPr/>
      </xdr:nvCxnSpPr>
      <xdr:spPr>
        <a:xfrm>
          <a:off x="14782800" y="10147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137160</xdr:rowOff>
    </xdr:from>
    <xdr:ext cx="736600" cy="259080"/>
    <xdr:sp macro="" textlink="">
      <xdr:nvSpPr>
        <xdr:cNvPr id="256" name="テキスト ボックス 255"/>
        <xdr:cNvSpPr txBox="1"/>
      </xdr:nvSpPr>
      <xdr:spPr>
        <a:xfrm>
          <a:off x="15290800" y="9738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165100</xdr:rowOff>
    </xdr:from>
    <xdr:to>
      <xdr:col>73</xdr:col>
      <xdr:colOff>180975</xdr:colOff>
      <xdr:row>59</xdr:row>
      <xdr:rowOff>31750</xdr:rowOff>
    </xdr:to>
    <xdr:cxnSp macro="">
      <xdr:nvCxnSpPr>
        <xdr:cNvPr id="257" name="直線コネクタ 256"/>
        <xdr:cNvCxnSpPr/>
      </xdr:nvCxnSpPr>
      <xdr:spPr>
        <a:xfrm>
          <a:off x="13893800" y="10109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137160</xdr:rowOff>
    </xdr:from>
    <xdr:ext cx="762000" cy="259080"/>
    <xdr:sp macro="" textlink="">
      <xdr:nvSpPr>
        <xdr:cNvPr id="259" name="テキスト ボックス 258"/>
        <xdr:cNvSpPr txBox="1"/>
      </xdr:nvSpPr>
      <xdr:spPr>
        <a:xfrm>
          <a:off x="14401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101600</xdr:rowOff>
    </xdr:from>
    <xdr:to>
      <xdr:col>69</xdr:col>
      <xdr:colOff>92075</xdr:colOff>
      <xdr:row>58</xdr:row>
      <xdr:rowOff>165100</xdr:rowOff>
    </xdr:to>
    <xdr:cxnSp macro="">
      <xdr:nvCxnSpPr>
        <xdr:cNvPr id="260" name="直線コネクタ 259"/>
        <xdr:cNvCxnSpPr/>
      </xdr:nvCxnSpPr>
      <xdr:spPr>
        <a:xfrm>
          <a:off x="13004800" y="10045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149860</xdr:rowOff>
    </xdr:from>
    <xdr:ext cx="759460" cy="259080"/>
    <xdr:sp macro="" textlink="">
      <xdr:nvSpPr>
        <xdr:cNvPr id="262" name="テキスト ボックス 261"/>
        <xdr:cNvSpPr txBox="1"/>
      </xdr:nvSpPr>
      <xdr:spPr>
        <a:xfrm>
          <a:off x="13512800" y="9751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149860</xdr:rowOff>
    </xdr:from>
    <xdr:ext cx="762000" cy="259080"/>
    <xdr:sp macro="" textlink="">
      <xdr:nvSpPr>
        <xdr:cNvPr id="264" name="テキスト ボックス 263"/>
        <xdr:cNvSpPr txBox="1"/>
      </xdr:nvSpPr>
      <xdr:spPr>
        <a:xfrm>
          <a:off x="126238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6" name="テキスト ボックス 265"/>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7" name="テキスト ボックス 266"/>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9" name="テキスト ボックス 268"/>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0" name="楕円 269"/>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60960</xdr:rowOff>
    </xdr:from>
    <xdr:ext cx="762000" cy="259080"/>
    <xdr:sp macro="" textlink="">
      <xdr:nvSpPr>
        <xdr:cNvPr id="271" name="その他該当値テキスト"/>
        <xdr:cNvSpPr txBox="1"/>
      </xdr:nvSpPr>
      <xdr:spPr>
        <a:xfrm>
          <a:off x="1659890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2" name="楕円 271"/>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92710</xdr:rowOff>
    </xdr:from>
    <xdr:ext cx="736600" cy="259080"/>
    <xdr:sp macro="" textlink="">
      <xdr:nvSpPr>
        <xdr:cNvPr id="273" name="テキスト ボックス 272"/>
        <xdr:cNvSpPr txBox="1"/>
      </xdr:nvSpPr>
      <xdr:spPr>
        <a:xfrm>
          <a:off x="15290800" y="1020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67310</xdr:rowOff>
    </xdr:from>
    <xdr:ext cx="762000" cy="259080"/>
    <xdr:sp macro="" textlink="">
      <xdr:nvSpPr>
        <xdr:cNvPr id="275" name="テキスト ボックス 274"/>
        <xdr:cNvSpPr txBox="1"/>
      </xdr:nvSpPr>
      <xdr:spPr>
        <a:xfrm>
          <a:off x="1440180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29210</xdr:rowOff>
    </xdr:from>
    <xdr:ext cx="759460" cy="256540"/>
    <xdr:sp macro="" textlink="">
      <xdr:nvSpPr>
        <xdr:cNvPr id="277" name="テキスト ボックス 276"/>
        <xdr:cNvSpPr txBox="1"/>
      </xdr:nvSpPr>
      <xdr:spPr>
        <a:xfrm>
          <a:off x="13512800" y="10144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137160</xdr:rowOff>
    </xdr:from>
    <xdr:ext cx="762000" cy="259080"/>
    <xdr:sp macro="" textlink="">
      <xdr:nvSpPr>
        <xdr:cNvPr id="279" name="テキスト ボックス 278"/>
        <xdr:cNvSpPr txBox="1"/>
      </xdr:nvSpPr>
      <xdr:spPr>
        <a:xfrm>
          <a:off x="1262380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類似団体平均と同水準で推移しており、今後も引き続き事務事業の見直しに努める。</a:t>
          </a:r>
          <a:endParaRPr lang="ja-JP" altLang="ja-JP" sz="1400">
            <a:effectLst/>
          </a:endParaRPr>
        </a:p>
      </xdr:txBody>
    </xdr:sp>
    <xdr:clientData/>
  </xdr:twoCellAnchor>
  <xdr:oneCellAnchor>
    <xdr:from>
      <xdr:col>62</xdr:col>
      <xdr:colOff>6350</xdr:colOff>
      <xdr:row>29</xdr:row>
      <xdr:rowOff>107950</xdr:rowOff>
    </xdr:from>
    <xdr:ext cx="295910" cy="225425"/>
    <xdr:sp macro="" textlink="">
      <xdr:nvSpPr>
        <xdr:cNvPr id="291" name="テキスト ボックス 290"/>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3" name="テキスト ボックス 292"/>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5" name="テキスト ボックス 294"/>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7" name="テキスト ボックス 296"/>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299" name="テキスト ボックス 298"/>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301" name="テキスト ボックス 300"/>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5460" cy="256540"/>
    <xdr:sp macro="" textlink="">
      <xdr:nvSpPr>
        <xdr:cNvPr id="303" name="テキスト ボックス 302"/>
        <xdr:cNvSpPr txBox="1"/>
      </xdr:nvSpPr>
      <xdr:spPr>
        <a:xfrm>
          <a:off x="11938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113030</xdr:rowOff>
    </xdr:from>
    <xdr:to>
      <xdr:col>82</xdr:col>
      <xdr:colOff>107950</xdr:colOff>
      <xdr:row>41</xdr:row>
      <xdr:rowOff>97790</xdr:rowOff>
    </xdr:to>
    <xdr:cxnSp macro="">
      <xdr:nvCxnSpPr>
        <xdr:cNvPr id="305" name="直線コネクタ 304"/>
        <xdr:cNvCxnSpPr/>
      </xdr:nvCxnSpPr>
      <xdr:spPr>
        <a:xfrm flipV="1">
          <a:off x="16510000" y="559943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69215</xdr:rowOff>
    </xdr:from>
    <xdr:ext cx="762000" cy="259080"/>
    <xdr:sp macro="" textlink="">
      <xdr:nvSpPr>
        <xdr:cNvPr id="306" name="補助費等最小値テキスト"/>
        <xdr:cNvSpPr txBox="1"/>
      </xdr:nvSpPr>
      <xdr:spPr>
        <a:xfrm>
          <a:off x="16598900" y="709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97790</xdr:rowOff>
    </xdr:from>
    <xdr:to>
      <xdr:col>82</xdr:col>
      <xdr:colOff>196850</xdr:colOff>
      <xdr:row>41</xdr:row>
      <xdr:rowOff>97790</xdr:rowOff>
    </xdr:to>
    <xdr:cxnSp macro="">
      <xdr:nvCxnSpPr>
        <xdr:cNvPr id="307" name="直線コネクタ 306"/>
        <xdr:cNvCxnSpPr/>
      </xdr:nvCxnSpPr>
      <xdr:spPr>
        <a:xfrm>
          <a:off x="16421100" y="712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27940</xdr:rowOff>
    </xdr:from>
    <xdr:ext cx="762000" cy="259080"/>
    <xdr:sp macro="" textlink="">
      <xdr:nvSpPr>
        <xdr:cNvPr id="308" name="補助費等最大値テキスト"/>
        <xdr:cNvSpPr txBox="1"/>
      </xdr:nvSpPr>
      <xdr:spPr>
        <a:xfrm>
          <a:off x="16598900" y="534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113030</xdr:rowOff>
    </xdr:from>
    <xdr:to>
      <xdr:col>82</xdr:col>
      <xdr:colOff>196850</xdr:colOff>
      <xdr:row>32</xdr:row>
      <xdr:rowOff>113030</xdr:rowOff>
    </xdr:to>
    <xdr:cxnSp macro="">
      <xdr:nvCxnSpPr>
        <xdr:cNvPr id="309" name="直線コネクタ 308"/>
        <xdr:cNvCxnSpPr/>
      </xdr:nvCxnSpPr>
      <xdr:spPr>
        <a:xfrm>
          <a:off x="16421100" y="559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19685</xdr:rowOff>
    </xdr:from>
    <xdr:to>
      <xdr:col>82</xdr:col>
      <xdr:colOff>107950</xdr:colOff>
      <xdr:row>35</xdr:row>
      <xdr:rowOff>65405</xdr:rowOff>
    </xdr:to>
    <xdr:cxnSp macro="">
      <xdr:nvCxnSpPr>
        <xdr:cNvPr id="310" name="直線コネクタ 309"/>
        <xdr:cNvCxnSpPr/>
      </xdr:nvCxnSpPr>
      <xdr:spPr>
        <a:xfrm flipV="1">
          <a:off x="15671800" y="60204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121285</xdr:rowOff>
    </xdr:from>
    <xdr:ext cx="762000" cy="256540"/>
    <xdr:sp macro="" textlink="">
      <xdr:nvSpPr>
        <xdr:cNvPr id="311" name="補助費等平均値テキスト"/>
        <xdr:cNvSpPr txBox="1"/>
      </xdr:nvSpPr>
      <xdr:spPr>
        <a:xfrm>
          <a:off x="16598900" y="595058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34</xdr:row>
      <xdr:rowOff>149225</xdr:rowOff>
    </xdr:from>
    <xdr:to>
      <xdr:col>82</xdr:col>
      <xdr:colOff>158750</xdr:colOff>
      <xdr:row>35</xdr:row>
      <xdr:rowOff>79375</xdr:rowOff>
    </xdr:to>
    <xdr:sp macro="" textlink="">
      <xdr:nvSpPr>
        <xdr:cNvPr id="312" name="フローチャート: 判断 311"/>
        <xdr:cNvSpPr/>
      </xdr:nvSpPr>
      <xdr:spPr>
        <a:xfrm>
          <a:off x="16459200" y="59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55880</xdr:rowOff>
    </xdr:from>
    <xdr:to>
      <xdr:col>78</xdr:col>
      <xdr:colOff>69850</xdr:colOff>
      <xdr:row>35</xdr:row>
      <xdr:rowOff>65405</xdr:rowOff>
    </xdr:to>
    <xdr:cxnSp macro="">
      <xdr:nvCxnSpPr>
        <xdr:cNvPr id="313" name="直線コネクタ 312"/>
        <xdr:cNvCxnSpPr/>
      </xdr:nvCxnSpPr>
      <xdr:spPr>
        <a:xfrm>
          <a:off x="14782800" y="6056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14605</xdr:rowOff>
    </xdr:from>
    <xdr:to>
      <xdr:col>78</xdr:col>
      <xdr:colOff>120650</xdr:colOff>
      <xdr:row>35</xdr:row>
      <xdr:rowOff>116205</xdr:rowOff>
    </xdr:to>
    <xdr:sp macro="" textlink="">
      <xdr:nvSpPr>
        <xdr:cNvPr id="314" name="フローチャート: 判断 313"/>
        <xdr:cNvSpPr/>
      </xdr:nvSpPr>
      <xdr:spPr>
        <a:xfrm>
          <a:off x="156210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126365</xdr:rowOff>
    </xdr:from>
    <xdr:ext cx="736600" cy="259080"/>
    <xdr:sp macro="" textlink="">
      <xdr:nvSpPr>
        <xdr:cNvPr id="315" name="テキスト ボックス 314"/>
        <xdr:cNvSpPr txBox="1"/>
      </xdr:nvSpPr>
      <xdr:spPr>
        <a:xfrm>
          <a:off x="15290800" y="5784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55880</xdr:rowOff>
    </xdr:from>
    <xdr:to>
      <xdr:col>73</xdr:col>
      <xdr:colOff>180975</xdr:colOff>
      <xdr:row>35</xdr:row>
      <xdr:rowOff>55880</xdr:rowOff>
    </xdr:to>
    <xdr:cxnSp macro="">
      <xdr:nvCxnSpPr>
        <xdr:cNvPr id="316" name="直線コネクタ 315"/>
        <xdr:cNvCxnSpPr/>
      </xdr:nvCxnSpPr>
      <xdr:spPr>
        <a:xfrm>
          <a:off x="13893800" y="6056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14605</xdr:rowOff>
    </xdr:from>
    <xdr:to>
      <xdr:col>74</xdr:col>
      <xdr:colOff>31750</xdr:colOff>
      <xdr:row>35</xdr:row>
      <xdr:rowOff>116205</xdr:rowOff>
    </xdr:to>
    <xdr:sp macro="" textlink="">
      <xdr:nvSpPr>
        <xdr:cNvPr id="317" name="フローチャート: 判断 316"/>
        <xdr:cNvSpPr/>
      </xdr:nvSpPr>
      <xdr:spPr>
        <a:xfrm>
          <a:off x="147320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100965</xdr:rowOff>
    </xdr:from>
    <xdr:ext cx="762000" cy="256540"/>
    <xdr:sp macro="" textlink="">
      <xdr:nvSpPr>
        <xdr:cNvPr id="318" name="テキスト ボックス 317"/>
        <xdr:cNvSpPr txBox="1"/>
      </xdr:nvSpPr>
      <xdr:spPr>
        <a:xfrm>
          <a:off x="14401800" y="6101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55880</xdr:rowOff>
    </xdr:from>
    <xdr:to>
      <xdr:col>69</xdr:col>
      <xdr:colOff>92075</xdr:colOff>
      <xdr:row>35</xdr:row>
      <xdr:rowOff>65405</xdr:rowOff>
    </xdr:to>
    <xdr:cxnSp macro="">
      <xdr:nvCxnSpPr>
        <xdr:cNvPr id="319" name="直線コネクタ 318"/>
        <xdr:cNvCxnSpPr/>
      </xdr:nvCxnSpPr>
      <xdr:spPr>
        <a:xfrm flipV="1">
          <a:off x="13004800" y="6056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5080</xdr:rowOff>
    </xdr:from>
    <xdr:to>
      <xdr:col>69</xdr:col>
      <xdr:colOff>142875</xdr:colOff>
      <xdr:row>35</xdr:row>
      <xdr:rowOff>106680</xdr:rowOff>
    </xdr:to>
    <xdr:sp macro="" textlink="">
      <xdr:nvSpPr>
        <xdr:cNvPr id="320" name="フローチャート: 判断 319"/>
        <xdr:cNvSpPr/>
      </xdr:nvSpPr>
      <xdr:spPr>
        <a:xfrm>
          <a:off x="138430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116840</xdr:rowOff>
    </xdr:from>
    <xdr:ext cx="759460" cy="259080"/>
    <xdr:sp macro="" textlink="">
      <xdr:nvSpPr>
        <xdr:cNvPr id="321" name="テキスト ボックス 320"/>
        <xdr:cNvSpPr txBox="1"/>
      </xdr:nvSpPr>
      <xdr:spPr>
        <a:xfrm>
          <a:off x="13512800" y="57746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149225</xdr:rowOff>
    </xdr:from>
    <xdr:to>
      <xdr:col>65</xdr:col>
      <xdr:colOff>53975</xdr:colOff>
      <xdr:row>35</xdr:row>
      <xdr:rowOff>79375</xdr:rowOff>
    </xdr:to>
    <xdr:sp macro="" textlink="">
      <xdr:nvSpPr>
        <xdr:cNvPr id="322" name="フローチャート: 判断 321"/>
        <xdr:cNvSpPr/>
      </xdr:nvSpPr>
      <xdr:spPr>
        <a:xfrm>
          <a:off x="12954000" y="59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89535</xdr:rowOff>
    </xdr:from>
    <xdr:ext cx="762000" cy="256540"/>
    <xdr:sp macro="" textlink="">
      <xdr:nvSpPr>
        <xdr:cNvPr id="323" name="テキスト ボックス 322"/>
        <xdr:cNvSpPr txBox="1"/>
      </xdr:nvSpPr>
      <xdr:spPr>
        <a:xfrm>
          <a:off x="12623800" y="57473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5" name="テキスト ボックス 324"/>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6" name="テキスト ボックス 325"/>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8" name="テキスト ボックス 327"/>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140335</xdr:rowOff>
    </xdr:from>
    <xdr:to>
      <xdr:col>82</xdr:col>
      <xdr:colOff>158750</xdr:colOff>
      <xdr:row>35</xdr:row>
      <xdr:rowOff>70485</xdr:rowOff>
    </xdr:to>
    <xdr:sp macro="" textlink="">
      <xdr:nvSpPr>
        <xdr:cNvPr id="329" name="楕円 328"/>
        <xdr:cNvSpPr/>
      </xdr:nvSpPr>
      <xdr:spPr>
        <a:xfrm>
          <a:off x="164592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156845</xdr:rowOff>
    </xdr:from>
    <xdr:ext cx="762000" cy="256540"/>
    <xdr:sp macro="" textlink="">
      <xdr:nvSpPr>
        <xdr:cNvPr id="330" name="補助費等該当値テキスト"/>
        <xdr:cNvSpPr txBox="1"/>
      </xdr:nvSpPr>
      <xdr:spPr>
        <a:xfrm>
          <a:off x="16598900" y="5814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14605</xdr:rowOff>
    </xdr:from>
    <xdr:to>
      <xdr:col>78</xdr:col>
      <xdr:colOff>120650</xdr:colOff>
      <xdr:row>35</xdr:row>
      <xdr:rowOff>116205</xdr:rowOff>
    </xdr:to>
    <xdr:sp macro="" textlink="">
      <xdr:nvSpPr>
        <xdr:cNvPr id="331" name="楕円 330"/>
        <xdr:cNvSpPr/>
      </xdr:nvSpPr>
      <xdr:spPr>
        <a:xfrm>
          <a:off x="156210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100965</xdr:rowOff>
    </xdr:from>
    <xdr:ext cx="736600" cy="256540"/>
    <xdr:sp macro="" textlink="">
      <xdr:nvSpPr>
        <xdr:cNvPr id="332" name="テキスト ボックス 331"/>
        <xdr:cNvSpPr txBox="1"/>
      </xdr:nvSpPr>
      <xdr:spPr>
        <a:xfrm>
          <a:off x="15290800" y="61017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5080</xdr:rowOff>
    </xdr:from>
    <xdr:to>
      <xdr:col>74</xdr:col>
      <xdr:colOff>31750</xdr:colOff>
      <xdr:row>35</xdr:row>
      <xdr:rowOff>106680</xdr:rowOff>
    </xdr:to>
    <xdr:sp macro="" textlink="">
      <xdr:nvSpPr>
        <xdr:cNvPr id="333" name="楕円 332"/>
        <xdr:cNvSpPr/>
      </xdr:nvSpPr>
      <xdr:spPr>
        <a:xfrm>
          <a:off x="147320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116840</xdr:rowOff>
    </xdr:from>
    <xdr:ext cx="762000" cy="259080"/>
    <xdr:sp macro="" textlink="">
      <xdr:nvSpPr>
        <xdr:cNvPr id="334" name="テキスト ボックス 333"/>
        <xdr:cNvSpPr txBox="1"/>
      </xdr:nvSpPr>
      <xdr:spPr>
        <a:xfrm>
          <a:off x="14401800" y="577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5080</xdr:rowOff>
    </xdr:from>
    <xdr:to>
      <xdr:col>69</xdr:col>
      <xdr:colOff>142875</xdr:colOff>
      <xdr:row>35</xdr:row>
      <xdr:rowOff>106680</xdr:rowOff>
    </xdr:to>
    <xdr:sp macro="" textlink="">
      <xdr:nvSpPr>
        <xdr:cNvPr id="335" name="楕円 334"/>
        <xdr:cNvSpPr/>
      </xdr:nvSpPr>
      <xdr:spPr>
        <a:xfrm>
          <a:off x="138430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91440</xdr:rowOff>
    </xdr:from>
    <xdr:ext cx="759460" cy="259080"/>
    <xdr:sp macro="" textlink="">
      <xdr:nvSpPr>
        <xdr:cNvPr id="336" name="テキスト ボックス 335"/>
        <xdr:cNvSpPr txBox="1"/>
      </xdr:nvSpPr>
      <xdr:spPr>
        <a:xfrm>
          <a:off x="13512800" y="60921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14605</xdr:rowOff>
    </xdr:from>
    <xdr:to>
      <xdr:col>65</xdr:col>
      <xdr:colOff>53975</xdr:colOff>
      <xdr:row>35</xdr:row>
      <xdr:rowOff>116205</xdr:rowOff>
    </xdr:to>
    <xdr:sp macro="" textlink="">
      <xdr:nvSpPr>
        <xdr:cNvPr id="337" name="楕円 336"/>
        <xdr:cNvSpPr/>
      </xdr:nvSpPr>
      <xdr:spPr>
        <a:xfrm>
          <a:off x="129540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100965</xdr:rowOff>
    </xdr:from>
    <xdr:ext cx="762000" cy="256540"/>
    <xdr:sp macro="" textlink="">
      <xdr:nvSpPr>
        <xdr:cNvPr id="338" name="テキスト ボックス 337"/>
        <xdr:cNvSpPr txBox="1"/>
      </xdr:nvSpPr>
      <xdr:spPr>
        <a:xfrm>
          <a:off x="12623800" y="6101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プロジェクト事業の実施や国の経済対策との協調、地域経済への配慮等による投資的事業の実施に伴う市債発行に比例し、類似団体との比較においても極めて高い状態となっ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400">
            <a:effectLst/>
          </a:endParaRPr>
        </a:p>
      </xdr:txBody>
    </xdr:sp>
    <xdr:clientData/>
  </xdr:twoCellAnchor>
  <xdr:oneCellAnchor>
    <xdr:from>
      <xdr:col>3</xdr:col>
      <xdr:colOff>123825</xdr:colOff>
      <xdr:row>69</xdr:row>
      <xdr:rowOff>107950</xdr:rowOff>
    </xdr:from>
    <xdr:ext cx="295910" cy="225425"/>
    <xdr:sp macro="" textlink="">
      <xdr:nvSpPr>
        <xdr:cNvPr id="350" name="テキスト ボックス 349"/>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52" name="テキスト ボックス 351"/>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5460" cy="259080"/>
    <xdr:sp macro="" textlink="">
      <xdr:nvSpPr>
        <xdr:cNvPr id="354" name="テキスト ボックス 353"/>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5460" cy="259080"/>
    <xdr:sp macro="" textlink="">
      <xdr:nvSpPr>
        <xdr:cNvPr id="356" name="テキスト ボックス 355"/>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6540"/>
    <xdr:sp macro="" textlink="">
      <xdr:nvSpPr>
        <xdr:cNvPr id="358" name="テキスト ボックス 357"/>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5460" cy="259080"/>
    <xdr:sp macro="" textlink="">
      <xdr:nvSpPr>
        <xdr:cNvPr id="360" name="テキスト ボックス 359"/>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5460" cy="259080"/>
    <xdr:sp macro="" textlink="">
      <xdr:nvSpPr>
        <xdr:cNvPr id="362" name="テキスト ボックス 361"/>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5460" cy="256540"/>
    <xdr:sp macro="" textlink="">
      <xdr:nvSpPr>
        <xdr:cNvPr id="364" name="テキスト ボックス 363"/>
        <xdr:cNvSpPr txBox="1"/>
      </xdr:nvSpPr>
      <xdr:spPr>
        <a:xfrm>
          <a:off x="254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66040</xdr:rowOff>
    </xdr:to>
    <xdr:cxnSp macro="">
      <xdr:nvCxnSpPr>
        <xdr:cNvPr id="366" name="直線コネクタ 365"/>
        <xdr:cNvCxnSpPr/>
      </xdr:nvCxnSpPr>
      <xdr:spPr>
        <a:xfrm flipV="1">
          <a:off x="4826000" y="126085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38100</xdr:rowOff>
    </xdr:from>
    <xdr:ext cx="762000" cy="259080"/>
    <xdr:sp macro="" textlink="">
      <xdr:nvSpPr>
        <xdr:cNvPr id="367" name="公債費最小値テキスト"/>
        <xdr:cNvSpPr txBox="1"/>
      </xdr:nvSpPr>
      <xdr:spPr>
        <a:xfrm>
          <a:off x="49149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66040</xdr:rowOff>
    </xdr:from>
    <xdr:to>
      <xdr:col>24</xdr:col>
      <xdr:colOff>114300</xdr:colOff>
      <xdr:row>80</xdr:row>
      <xdr:rowOff>66040</xdr:rowOff>
    </xdr:to>
    <xdr:cxnSp macro="">
      <xdr:nvCxnSpPr>
        <xdr:cNvPr id="368" name="直線コネクタ 367"/>
        <xdr:cNvCxnSpPr/>
      </xdr:nvCxnSpPr>
      <xdr:spPr>
        <a:xfrm>
          <a:off x="4737100" y="1378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2000" cy="256540"/>
    <xdr:sp macro="" textlink="">
      <xdr:nvSpPr>
        <xdr:cNvPr id="369" name="公債費最大値テキスト"/>
        <xdr:cNvSpPr txBox="1"/>
      </xdr:nvSpPr>
      <xdr:spPr>
        <a:xfrm>
          <a:off x="4914900" y="123520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111760</xdr:rowOff>
    </xdr:from>
    <xdr:to>
      <xdr:col>24</xdr:col>
      <xdr:colOff>25400</xdr:colOff>
      <xdr:row>79</xdr:row>
      <xdr:rowOff>39370</xdr:rowOff>
    </xdr:to>
    <xdr:cxnSp macro="">
      <xdr:nvCxnSpPr>
        <xdr:cNvPr id="371" name="直線コネクタ 370"/>
        <xdr:cNvCxnSpPr/>
      </xdr:nvCxnSpPr>
      <xdr:spPr>
        <a:xfrm flipV="1">
          <a:off x="3987800" y="134848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27940</xdr:rowOff>
    </xdr:from>
    <xdr:ext cx="762000" cy="259080"/>
    <xdr:sp macro="" textlink="">
      <xdr:nvSpPr>
        <xdr:cNvPr id="372" name="公債費平均値テキスト"/>
        <xdr:cNvSpPr txBox="1"/>
      </xdr:nvSpPr>
      <xdr:spPr>
        <a:xfrm>
          <a:off x="4914900" y="13058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80</xdr:row>
      <xdr:rowOff>5080</xdr:rowOff>
    </xdr:to>
    <xdr:cxnSp macro="">
      <xdr:nvCxnSpPr>
        <xdr:cNvPr id="374" name="直線コネクタ 373"/>
        <xdr:cNvCxnSpPr/>
      </xdr:nvCxnSpPr>
      <xdr:spPr>
        <a:xfrm flipV="1">
          <a:off x="3098800" y="135839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72390</xdr:rowOff>
    </xdr:from>
    <xdr:to>
      <xdr:col>20</xdr:col>
      <xdr:colOff>38100</xdr:colOff>
      <xdr:row>78</xdr:row>
      <xdr:rowOff>2540</xdr:rowOff>
    </xdr:to>
    <xdr:sp macro="" textlink="">
      <xdr:nvSpPr>
        <xdr:cNvPr id="375" name="フローチャート: 判断 374"/>
        <xdr:cNvSpPr/>
      </xdr:nvSpPr>
      <xdr:spPr>
        <a:xfrm>
          <a:off x="3937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xdr:rowOff>
    </xdr:from>
    <xdr:ext cx="734060" cy="259080"/>
    <xdr:sp macro="" textlink="">
      <xdr:nvSpPr>
        <xdr:cNvPr id="376" name="テキスト ボックス 375"/>
        <xdr:cNvSpPr txBox="1"/>
      </xdr:nvSpPr>
      <xdr:spPr>
        <a:xfrm>
          <a:off x="3606800" y="130429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5080</xdr:rowOff>
    </xdr:from>
    <xdr:to>
      <xdr:col>15</xdr:col>
      <xdr:colOff>98425</xdr:colOff>
      <xdr:row>80</xdr:row>
      <xdr:rowOff>50800</xdr:rowOff>
    </xdr:to>
    <xdr:cxnSp macro="">
      <xdr:nvCxnSpPr>
        <xdr:cNvPr id="377" name="直線コネクタ 376"/>
        <xdr:cNvCxnSpPr/>
      </xdr:nvCxnSpPr>
      <xdr:spPr>
        <a:xfrm flipV="1">
          <a:off x="2209800" y="13721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35560</xdr:rowOff>
    </xdr:from>
    <xdr:ext cx="762000" cy="259080"/>
    <xdr:sp macro="" textlink="">
      <xdr:nvSpPr>
        <xdr:cNvPr id="379" name="テキスト ボックス 378"/>
        <xdr:cNvSpPr txBox="1"/>
      </xdr:nvSpPr>
      <xdr:spPr>
        <a:xfrm>
          <a:off x="2717800" y="1306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50800</xdr:rowOff>
    </xdr:from>
    <xdr:to>
      <xdr:col>11</xdr:col>
      <xdr:colOff>9525</xdr:colOff>
      <xdr:row>80</xdr:row>
      <xdr:rowOff>50800</xdr:rowOff>
    </xdr:to>
    <xdr:cxnSp macro="">
      <xdr:nvCxnSpPr>
        <xdr:cNvPr id="380" name="直線コネクタ 379"/>
        <xdr:cNvCxnSpPr/>
      </xdr:nvCxnSpPr>
      <xdr:spPr>
        <a:xfrm>
          <a:off x="1320800" y="13766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110490</xdr:rowOff>
    </xdr:from>
    <xdr:to>
      <xdr:col>11</xdr:col>
      <xdr:colOff>60325</xdr:colOff>
      <xdr:row>78</xdr:row>
      <xdr:rowOff>40640</xdr:rowOff>
    </xdr:to>
    <xdr:sp macro="" textlink="">
      <xdr:nvSpPr>
        <xdr:cNvPr id="381" name="フローチャート: 判断 380"/>
        <xdr:cNvSpPr/>
      </xdr:nvSpPr>
      <xdr:spPr>
        <a:xfrm>
          <a:off x="2159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50800</xdr:rowOff>
    </xdr:from>
    <xdr:ext cx="759460" cy="259080"/>
    <xdr:sp macro="" textlink="">
      <xdr:nvSpPr>
        <xdr:cNvPr id="382" name="テキスト ボックス 381"/>
        <xdr:cNvSpPr txBox="1"/>
      </xdr:nvSpPr>
      <xdr:spPr>
        <a:xfrm>
          <a:off x="1828800" y="130810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81280</xdr:rowOff>
    </xdr:from>
    <xdr:ext cx="759460" cy="259080"/>
    <xdr:sp macro="" textlink="">
      <xdr:nvSpPr>
        <xdr:cNvPr id="384" name="テキスト ボックス 383"/>
        <xdr:cNvSpPr txBox="1"/>
      </xdr:nvSpPr>
      <xdr:spPr>
        <a:xfrm>
          <a:off x="939800" y="13111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7" name="テキスト ボックス 386"/>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60960</xdr:rowOff>
    </xdr:from>
    <xdr:to>
      <xdr:col>24</xdr:col>
      <xdr:colOff>76200</xdr:colOff>
      <xdr:row>78</xdr:row>
      <xdr:rowOff>162560</xdr:rowOff>
    </xdr:to>
    <xdr:sp macro="" textlink="">
      <xdr:nvSpPr>
        <xdr:cNvPr id="390" name="楕円 389"/>
        <xdr:cNvSpPr/>
      </xdr:nvSpPr>
      <xdr:spPr>
        <a:xfrm>
          <a:off x="47752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33020</xdr:rowOff>
    </xdr:from>
    <xdr:ext cx="762000" cy="259080"/>
    <xdr:sp macro="" textlink="">
      <xdr:nvSpPr>
        <xdr:cNvPr id="391" name="公債費該当値テキスト"/>
        <xdr:cNvSpPr txBox="1"/>
      </xdr:nvSpPr>
      <xdr:spPr>
        <a:xfrm>
          <a:off x="4914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92" name="楕円 391"/>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74930</xdr:rowOff>
    </xdr:from>
    <xdr:ext cx="734060" cy="256540"/>
    <xdr:sp macro="" textlink="">
      <xdr:nvSpPr>
        <xdr:cNvPr id="393" name="テキスト ボックス 392"/>
        <xdr:cNvSpPr txBox="1"/>
      </xdr:nvSpPr>
      <xdr:spPr>
        <a:xfrm>
          <a:off x="3606800" y="1361948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125730</xdr:rowOff>
    </xdr:from>
    <xdr:to>
      <xdr:col>15</xdr:col>
      <xdr:colOff>149225</xdr:colOff>
      <xdr:row>80</xdr:row>
      <xdr:rowOff>55880</xdr:rowOff>
    </xdr:to>
    <xdr:sp macro="" textlink="">
      <xdr:nvSpPr>
        <xdr:cNvPr id="394" name="楕円 393"/>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40640</xdr:rowOff>
    </xdr:from>
    <xdr:ext cx="762000" cy="256540"/>
    <xdr:sp macro="" textlink="">
      <xdr:nvSpPr>
        <xdr:cNvPr id="395" name="テキスト ボックス 394"/>
        <xdr:cNvSpPr txBox="1"/>
      </xdr:nvSpPr>
      <xdr:spPr>
        <a:xfrm>
          <a:off x="2717800" y="13756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0</xdr:rowOff>
    </xdr:from>
    <xdr:to>
      <xdr:col>11</xdr:col>
      <xdr:colOff>60325</xdr:colOff>
      <xdr:row>80</xdr:row>
      <xdr:rowOff>101600</xdr:rowOff>
    </xdr:to>
    <xdr:sp macro="" textlink="">
      <xdr:nvSpPr>
        <xdr:cNvPr id="396" name="楕円 395"/>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86360</xdr:rowOff>
    </xdr:from>
    <xdr:ext cx="759460" cy="256540"/>
    <xdr:sp macro="" textlink="">
      <xdr:nvSpPr>
        <xdr:cNvPr id="397" name="テキスト ボックス 396"/>
        <xdr:cNvSpPr txBox="1"/>
      </xdr:nvSpPr>
      <xdr:spPr>
        <a:xfrm>
          <a:off x="1828800" y="138023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98" name="楕円 397"/>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86360</xdr:rowOff>
    </xdr:from>
    <xdr:ext cx="759460" cy="256540"/>
    <xdr:sp macro="" textlink="">
      <xdr:nvSpPr>
        <xdr:cNvPr id="399" name="テキスト ボックス 398"/>
        <xdr:cNvSpPr txBox="1"/>
      </xdr:nvSpPr>
      <xdr:spPr>
        <a:xfrm>
          <a:off x="939800" y="138023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定数管理計画等による行政運営の効率化や事務事業見直しによる経費削減などに努めたことに伴い</a:t>
          </a:r>
          <a:r>
            <a:rPr kumimoji="1" lang="ja-JP" altLang="en-US"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ポイントとなり類似団体平均を下回る結果となったが、</a:t>
          </a:r>
          <a:r>
            <a:rPr kumimoji="1" lang="ja-JP" altLang="ja-JP" sz="1100">
              <a:solidFill>
                <a:schemeClr val="dk1"/>
              </a:solidFill>
              <a:effectLst/>
              <a:latin typeface="+mn-lt"/>
              <a:ea typeface="+mn-ea"/>
              <a:cs typeface="+mn-cs"/>
            </a:rPr>
            <a:t>今後もより一層の歳出削減に努める。</a:t>
          </a:r>
          <a:endParaRPr lang="ja-JP" altLang="ja-JP" sz="1400">
            <a:effectLst/>
          </a:endParaRPr>
        </a:p>
      </xdr:txBody>
    </xdr:sp>
    <xdr:clientData/>
  </xdr:twoCellAnchor>
  <xdr:oneCellAnchor>
    <xdr:from>
      <xdr:col>62</xdr:col>
      <xdr:colOff>6350</xdr:colOff>
      <xdr:row>69</xdr:row>
      <xdr:rowOff>107950</xdr:rowOff>
    </xdr:from>
    <xdr:ext cx="295910" cy="225425"/>
    <xdr:sp macro="" textlink="">
      <xdr:nvSpPr>
        <xdr:cNvPr id="411" name="テキスト ボックス 410"/>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13" name="テキスト ボックス 412"/>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5460" cy="256540"/>
    <xdr:sp macro="" textlink="">
      <xdr:nvSpPr>
        <xdr:cNvPr id="415" name="テキスト ボックス 414"/>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5460" cy="256540"/>
    <xdr:sp macro="" textlink="">
      <xdr:nvSpPr>
        <xdr:cNvPr id="417" name="テキスト ボックス 416"/>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5460" cy="256540"/>
    <xdr:sp macro="" textlink="">
      <xdr:nvSpPr>
        <xdr:cNvPr id="419" name="テキスト ボックス 418"/>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5460" cy="256540"/>
    <xdr:sp macro="" textlink="">
      <xdr:nvSpPr>
        <xdr:cNvPr id="421" name="テキスト ボックス 420"/>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23" name="テキスト ボックス 422"/>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19685</xdr:rowOff>
    </xdr:from>
    <xdr:to>
      <xdr:col>82</xdr:col>
      <xdr:colOff>107950</xdr:colOff>
      <xdr:row>80</xdr:row>
      <xdr:rowOff>76835</xdr:rowOff>
    </xdr:to>
    <xdr:cxnSp macro="">
      <xdr:nvCxnSpPr>
        <xdr:cNvPr id="425" name="直線コネクタ 424"/>
        <xdr:cNvCxnSpPr/>
      </xdr:nvCxnSpPr>
      <xdr:spPr>
        <a:xfrm flipV="1">
          <a:off x="16510000" y="12878435"/>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6" name="公債費以外最小値テキスト"/>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7" name="直線コネクタ 426"/>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106045</xdr:rowOff>
    </xdr:from>
    <xdr:ext cx="762000" cy="259080"/>
    <xdr:sp macro="" textlink="">
      <xdr:nvSpPr>
        <xdr:cNvPr id="428" name="公債費以外最大値テキスト"/>
        <xdr:cNvSpPr txBox="1"/>
      </xdr:nvSpPr>
      <xdr:spPr>
        <a:xfrm>
          <a:off x="16598900" y="1262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19685</xdr:rowOff>
    </xdr:from>
    <xdr:to>
      <xdr:col>82</xdr:col>
      <xdr:colOff>196850</xdr:colOff>
      <xdr:row>75</xdr:row>
      <xdr:rowOff>19685</xdr:rowOff>
    </xdr:to>
    <xdr:cxnSp macro="">
      <xdr:nvCxnSpPr>
        <xdr:cNvPr id="429" name="直線コネクタ 428"/>
        <xdr:cNvCxnSpPr/>
      </xdr:nvCxnSpPr>
      <xdr:spPr>
        <a:xfrm>
          <a:off x="16421100" y="1287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170180</xdr:rowOff>
    </xdr:to>
    <xdr:cxnSp macro="">
      <xdr:nvCxnSpPr>
        <xdr:cNvPr id="430" name="直線コネクタ 429"/>
        <xdr:cNvCxnSpPr/>
      </xdr:nvCxnSpPr>
      <xdr:spPr>
        <a:xfrm flipV="1">
          <a:off x="15671800" y="13157200"/>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107950</xdr:rowOff>
    </xdr:from>
    <xdr:ext cx="762000" cy="259080"/>
    <xdr:sp macro="" textlink="">
      <xdr:nvSpPr>
        <xdr:cNvPr id="431" name="公債費以外平均値テキスト"/>
        <xdr:cNvSpPr txBox="1"/>
      </xdr:nvSpPr>
      <xdr:spPr>
        <a:xfrm>
          <a:off x="16598900" y="13138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135890</xdr:rowOff>
    </xdr:from>
    <xdr:to>
      <xdr:col>82</xdr:col>
      <xdr:colOff>158750</xdr:colOff>
      <xdr:row>77</xdr:row>
      <xdr:rowOff>66040</xdr:rowOff>
    </xdr:to>
    <xdr:sp macro="" textlink="">
      <xdr:nvSpPr>
        <xdr:cNvPr id="432" name="フローチャート: 判断 431"/>
        <xdr:cNvSpPr/>
      </xdr:nvSpPr>
      <xdr:spPr>
        <a:xfrm>
          <a:off x="164592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156845</xdr:rowOff>
    </xdr:from>
    <xdr:to>
      <xdr:col>78</xdr:col>
      <xdr:colOff>69850</xdr:colOff>
      <xdr:row>77</xdr:row>
      <xdr:rowOff>170180</xdr:rowOff>
    </xdr:to>
    <xdr:cxnSp macro="">
      <xdr:nvCxnSpPr>
        <xdr:cNvPr id="433" name="直線コネクタ 432"/>
        <xdr:cNvCxnSpPr/>
      </xdr:nvCxnSpPr>
      <xdr:spPr>
        <a:xfrm>
          <a:off x="14782800" y="133584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110490</xdr:rowOff>
    </xdr:from>
    <xdr:to>
      <xdr:col>78</xdr:col>
      <xdr:colOff>120650</xdr:colOff>
      <xdr:row>78</xdr:row>
      <xdr:rowOff>40640</xdr:rowOff>
    </xdr:to>
    <xdr:sp macro="" textlink="">
      <xdr:nvSpPr>
        <xdr:cNvPr id="434" name="フローチャート: 判断 433"/>
        <xdr:cNvSpPr/>
      </xdr:nvSpPr>
      <xdr:spPr>
        <a:xfrm>
          <a:off x="15621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50800</xdr:rowOff>
    </xdr:from>
    <xdr:ext cx="736600" cy="259080"/>
    <xdr:sp macro="" textlink="">
      <xdr:nvSpPr>
        <xdr:cNvPr id="435" name="テキスト ボックス 434"/>
        <xdr:cNvSpPr txBox="1"/>
      </xdr:nvSpPr>
      <xdr:spPr>
        <a:xfrm>
          <a:off x="15290800" y="13081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156845</xdr:rowOff>
    </xdr:from>
    <xdr:to>
      <xdr:col>73</xdr:col>
      <xdr:colOff>180975</xdr:colOff>
      <xdr:row>77</xdr:row>
      <xdr:rowOff>156845</xdr:rowOff>
    </xdr:to>
    <xdr:cxnSp macro="">
      <xdr:nvCxnSpPr>
        <xdr:cNvPr id="436" name="直線コネクタ 435"/>
        <xdr:cNvCxnSpPr/>
      </xdr:nvCxnSpPr>
      <xdr:spPr>
        <a:xfrm>
          <a:off x="13893800" y="13358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101600</xdr:rowOff>
    </xdr:from>
    <xdr:to>
      <xdr:col>74</xdr:col>
      <xdr:colOff>31750</xdr:colOff>
      <xdr:row>78</xdr:row>
      <xdr:rowOff>31750</xdr:rowOff>
    </xdr:to>
    <xdr:sp macro="" textlink="">
      <xdr:nvSpPr>
        <xdr:cNvPr id="437" name="フローチャート: 判断 436"/>
        <xdr:cNvSpPr/>
      </xdr:nvSpPr>
      <xdr:spPr>
        <a:xfrm>
          <a:off x="14732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41910</xdr:rowOff>
    </xdr:from>
    <xdr:ext cx="762000" cy="256540"/>
    <xdr:sp macro="" textlink="">
      <xdr:nvSpPr>
        <xdr:cNvPr id="438" name="テキスト ボックス 437"/>
        <xdr:cNvSpPr txBox="1"/>
      </xdr:nvSpPr>
      <xdr:spPr>
        <a:xfrm>
          <a:off x="14401800" y="13072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60960</xdr:rowOff>
    </xdr:from>
    <xdr:to>
      <xdr:col>69</xdr:col>
      <xdr:colOff>92075</xdr:colOff>
      <xdr:row>77</xdr:row>
      <xdr:rowOff>156845</xdr:rowOff>
    </xdr:to>
    <xdr:cxnSp macro="">
      <xdr:nvCxnSpPr>
        <xdr:cNvPr id="439" name="直線コネクタ 438"/>
        <xdr:cNvCxnSpPr/>
      </xdr:nvCxnSpPr>
      <xdr:spPr>
        <a:xfrm>
          <a:off x="13004800" y="132626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5080</xdr:rowOff>
    </xdr:from>
    <xdr:ext cx="759460" cy="259080"/>
    <xdr:sp macro="" textlink="">
      <xdr:nvSpPr>
        <xdr:cNvPr id="441" name="テキスト ボックス 440"/>
        <xdr:cNvSpPr txBox="1"/>
      </xdr:nvSpPr>
      <xdr:spPr>
        <a:xfrm>
          <a:off x="13512800" y="130352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46355</xdr:rowOff>
    </xdr:from>
    <xdr:to>
      <xdr:col>65</xdr:col>
      <xdr:colOff>53975</xdr:colOff>
      <xdr:row>77</xdr:row>
      <xdr:rowOff>147955</xdr:rowOff>
    </xdr:to>
    <xdr:sp macro="" textlink="">
      <xdr:nvSpPr>
        <xdr:cNvPr id="442" name="フローチャート: 判断 441"/>
        <xdr:cNvSpPr/>
      </xdr:nvSpPr>
      <xdr:spPr>
        <a:xfrm>
          <a:off x="12954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132715</xdr:rowOff>
    </xdr:from>
    <xdr:ext cx="762000" cy="256540"/>
    <xdr:sp macro="" textlink="">
      <xdr:nvSpPr>
        <xdr:cNvPr id="443" name="テキスト ボックス 442"/>
        <xdr:cNvSpPr txBox="1"/>
      </xdr:nvSpPr>
      <xdr:spPr>
        <a:xfrm>
          <a:off x="12623800" y="13334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5" name="テキスト ボックス 444"/>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6" name="テキスト ボックス 445"/>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8" name="テキスト ボックス 447"/>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9" name="楕円 44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92710</xdr:rowOff>
    </xdr:from>
    <xdr:ext cx="762000" cy="259080"/>
    <xdr:sp macro="" textlink="">
      <xdr:nvSpPr>
        <xdr:cNvPr id="450" name="公債費以外該当値テキスト"/>
        <xdr:cNvSpPr txBox="1"/>
      </xdr:nvSpPr>
      <xdr:spPr>
        <a:xfrm>
          <a:off x="165989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119380</xdr:rowOff>
    </xdr:from>
    <xdr:to>
      <xdr:col>78</xdr:col>
      <xdr:colOff>120650</xdr:colOff>
      <xdr:row>78</xdr:row>
      <xdr:rowOff>49530</xdr:rowOff>
    </xdr:to>
    <xdr:sp macro="" textlink="">
      <xdr:nvSpPr>
        <xdr:cNvPr id="451" name="楕円 450"/>
        <xdr:cNvSpPr/>
      </xdr:nvSpPr>
      <xdr:spPr>
        <a:xfrm>
          <a:off x="15621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34290</xdr:rowOff>
    </xdr:from>
    <xdr:ext cx="736600" cy="259080"/>
    <xdr:sp macro="" textlink="">
      <xdr:nvSpPr>
        <xdr:cNvPr id="452" name="テキスト ボックス 451"/>
        <xdr:cNvSpPr txBox="1"/>
      </xdr:nvSpPr>
      <xdr:spPr>
        <a:xfrm>
          <a:off x="15290800" y="13407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106045</xdr:rowOff>
    </xdr:from>
    <xdr:to>
      <xdr:col>74</xdr:col>
      <xdr:colOff>31750</xdr:colOff>
      <xdr:row>78</xdr:row>
      <xdr:rowOff>36195</xdr:rowOff>
    </xdr:to>
    <xdr:sp macro="" textlink="">
      <xdr:nvSpPr>
        <xdr:cNvPr id="453" name="楕円 452"/>
        <xdr:cNvSpPr/>
      </xdr:nvSpPr>
      <xdr:spPr>
        <a:xfrm>
          <a:off x="14732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20955</xdr:rowOff>
    </xdr:from>
    <xdr:ext cx="762000" cy="256540"/>
    <xdr:sp macro="" textlink="">
      <xdr:nvSpPr>
        <xdr:cNvPr id="454" name="テキスト ボックス 453"/>
        <xdr:cNvSpPr txBox="1"/>
      </xdr:nvSpPr>
      <xdr:spPr>
        <a:xfrm>
          <a:off x="14401800" y="133940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106045</xdr:rowOff>
    </xdr:from>
    <xdr:to>
      <xdr:col>69</xdr:col>
      <xdr:colOff>142875</xdr:colOff>
      <xdr:row>78</xdr:row>
      <xdr:rowOff>36195</xdr:rowOff>
    </xdr:to>
    <xdr:sp macro="" textlink="">
      <xdr:nvSpPr>
        <xdr:cNvPr id="455" name="楕円 454"/>
        <xdr:cNvSpPr/>
      </xdr:nvSpPr>
      <xdr:spPr>
        <a:xfrm>
          <a:off x="13843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20955</xdr:rowOff>
    </xdr:from>
    <xdr:ext cx="759460" cy="256540"/>
    <xdr:sp macro="" textlink="">
      <xdr:nvSpPr>
        <xdr:cNvPr id="456" name="テキスト ボックス 455"/>
        <xdr:cNvSpPr txBox="1"/>
      </xdr:nvSpPr>
      <xdr:spPr>
        <a:xfrm>
          <a:off x="13512800" y="133940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10160</xdr:rowOff>
    </xdr:from>
    <xdr:to>
      <xdr:col>65</xdr:col>
      <xdr:colOff>53975</xdr:colOff>
      <xdr:row>77</xdr:row>
      <xdr:rowOff>111760</xdr:rowOff>
    </xdr:to>
    <xdr:sp macro="" textlink="">
      <xdr:nvSpPr>
        <xdr:cNvPr id="457" name="楕円 456"/>
        <xdr:cNvSpPr/>
      </xdr:nvSpPr>
      <xdr:spPr>
        <a:xfrm>
          <a:off x="12954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121920</xdr:rowOff>
    </xdr:from>
    <xdr:ext cx="762000" cy="256540"/>
    <xdr:sp macro="" textlink="">
      <xdr:nvSpPr>
        <xdr:cNvPr id="458" name="テキスト ボックス 457"/>
        <xdr:cNvSpPr txBox="1"/>
      </xdr:nvSpPr>
      <xdr:spPr>
        <a:xfrm>
          <a:off x="12623800" y="12980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高知県高知市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6540"/>
    <xdr:sp macro="" textlink="">
      <xdr:nvSpPr>
        <xdr:cNvPr id="33" name="テキスト ボックス 32"/>
        <xdr:cNvSpPr txBox="1"/>
      </xdr:nvSpPr>
      <xdr:spPr>
        <a:xfrm>
          <a:off x="1384300" y="333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6540"/>
    <xdr:sp macro="" textlink="">
      <xdr:nvSpPr>
        <xdr:cNvPr id="35" name="テキスト ボックス 34"/>
        <xdr:cNvSpPr txBox="1"/>
      </xdr:nvSpPr>
      <xdr:spPr>
        <a:xfrm>
          <a:off x="1384300" y="288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6540"/>
    <xdr:sp macro="" textlink="">
      <xdr:nvSpPr>
        <xdr:cNvPr id="37" name="テキスト ボックス 36"/>
        <xdr:cNvSpPr txBox="1"/>
      </xdr:nvSpPr>
      <xdr:spPr>
        <a:xfrm>
          <a:off x="1384300" y="242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6540"/>
    <xdr:sp macro="" textlink="">
      <xdr:nvSpPr>
        <xdr:cNvPr id="39" name="テキスト ボックス 38"/>
        <xdr:cNvSpPr txBox="1"/>
      </xdr:nvSpPr>
      <xdr:spPr>
        <a:xfrm>
          <a:off x="1384300" y="1965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1" name="テキスト ボックス 40"/>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83185</xdr:rowOff>
    </xdr:from>
    <xdr:to>
      <xdr:col>29</xdr:col>
      <xdr:colOff>127000</xdr:colOff>
      <xdr:row>19</xdr:row>
      <xdr:rowOff>150495</xdr:rowOff>
    </xdr:to>
    <xdr:cxnSp macro="">
      <xdr:nvCxnSpPr>
        <xdr:cNvPr id="43" name="直線コネクタ 42"/>
        <xdr:cNvCxnSpPr/>
      </xdr:nvCxnSpPr>
      <xdr:spPr>
        <a:xfrm flipV="1">
          <a:off x="5651500" y="2016760"/>
          <a:ext cx="0" cy="1438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122555</xdr:rowOff>
    </xdr:from>
    <xdr:ext cx="759460" cy="256540"/>
    <xdr:sp macro="" textlink="">
      <xdr:nvSpPr>
        <xdr:cNvPr id="44" name="人口1人当たり決算額の推移最小値テキスト130"/>
        <xdr:cNvSpPr txBox="1"/>
      </xdr:nvSpPr>
      <xdr:spPr>
        <a:xfrm>
          <a:off x="5740400" y="34277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50,533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150495</xdr:rowOff>
    </xdr:from>
    <xdr:to>
      <xdr:col>30</xdr:col>
      <xdr:colOff>25400</xdr:colOff>
      <xdr:row>19</xdr:row>
      <xdr:rowOff>150495</xdr:rowOff>
    </xdr:to>
    <xdr:cxnSp macro="">
      <xdr:nvCxnSpPr>
        <xdr:cNvPr id="45" name="直線コネクタ 44"/>
        <xdr:cNvCxnSpPr/>
      </xdr:nvCxnSpPr>
      <xdr:spPr>
        <a:xfrm>
          <a:off x="5562600" y="3455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169545</xdr:rowOff>
    </xdr:from>
    <xdr:ext cx="759460" cy="256540"/>
    <xdr:sp macro="" textlink="">
      <xdr:nvSpPr>
        <xdr:cNvPr id="46" name="人口1人当たり決算額の推移最大値テキスト130"/>
        <xdr:cNvSpPr txBox="1"/>
      </xdr:nvSpPr>
      <xdr:spPr>
        <a:xfrm>
          <a:off x="5740400" y="17602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81,996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83185</xdr:rowOff>
    </xdr:from>
    <xdr:to>
      <xdr:col>30</xdr:col>
      <xdr:colOff>25400</xdr:colOff>
      <xdr:row>11</xdr:row>
      <xdr:rowOff>83185</xdr:rowOff>
    </xdr:to>
    <xdr:cxnSp macro="">
      <xdr:nvCxnSpPr>
        <xdr:cNvPr id="47" name="直線コネクタ 46"/>
        <xdr:cNvCxnSpPr/>
      </xdr:nvCxnSpPr>
      <xdr:spPr>
        <a:xfrm>
          <a:off x="5562600" y="2016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136525</xdr:rowOff>
    </xdr:from>
    <xdr:to>
      <xdr:col>29</xdr:col>
      <xdr:colOff>127000</xdr:colOff>
      <xdr:row>13</xdr:row>
      <xdr:rowOff>71755</xdr:rowOff>
    </xdr:to>
    <xdr:cxnSp macro="">
      <xdr:nvCxnSpPr>
        <xdr:cNvPr id="48" name="直線コネクタ 47"/>
        <xdr:cNvCxnSpPr/>
      </xdr:nvCxnSpPr>
      <xdr:spPr>
        <a:xfrm flipV="1">
          <a:off x="5003800" y="2241550"/>
          <a:ext cx="647700" cy="1066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106680</xdr:rowOff>
    </xdr:from>
    <xdr:ext cx="759460" cy="259080"/>
    <xdr:sp macro="" textlink="">
      <xdr:nvSpPr>
        <xdr:cNvPr id="49" name="人口1人当たり決算額の推移平均値テキスト130"/>
        <xdr:cNvSpPr txBox="1"/>
      </xdr:nvSpPr>
      <xdr:spPr>
        <a:xfrm>
          <a:off x="5740400" y="272605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134620</xdr:rowOff>
    </xdr:from>
    <xdr:to>
      <xdr:col>29</xdr:col>
      <xdr:colOff>177800</xdr:colOff>
      <xdr:row>16</xdr:row>
      <xdr:rowOff>64770</xdr:rowOff>
    </xdr:to>
    <xdr:sp macro="" textlink="">
      <xdr:nvSpPr>
        <xdr:cNvPr id="50" name="フローチャート: 判断 49"/>
        <xdr:cNvSpPr/>
      </xdr:nvSpPr>
      <xdr:spPr>
        <a:xfrm>
          <a:off x="5600700" y="2753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71755</xdr:rowOff>
    </xdr:from>
    <xdr:to>
      <xdr:col>26</xdr:col>
      <xdr:colOff>50800</xdr:colOff>
      <xdr:row>14</xdr:row>
      <xdr:rowOff>167005</xdr:rowOff>
    </xdr:to>
    <xdr:cxnSp macro="">
      <xdr:nvCxnSpPr>
        <xdr:cNvPr id="51" name="直線コネクタ 50"/>
        <xdr:cNvCxnSpPr/>
      </xdr:nvCxnSpPr>
      <xdr:spPr>
        <a:xfrm flipV="1">
          <a:off x="4305300" y="2348230"/>
          <a:ext cx="698500" cy="266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164465</xdr:rowOff>
    </xdr:from>
    <xdr:to>
      <xdr:col>26</xdr:col>
      <xdr:colOff>101600</xdr:colOff>
      <xdr:row>16</xdr:row>
      <xdr:rowOff>94615</xdr:rowOff>
    </xdr:to>
    <xdr:sp macro="" textlink="">
      <xdr:nvSpPr>
        <xdr:cNvPr id="52" name="フローチャート: 判断 51"/>
        <xdr:cNvSpPr/>
      </xdr:nvSpPr>
      <xdr:spPr>
        <a:xfrm>
          <a:off x="49530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79375</xdr:rowOff>
    </xdr:from>
    <xdr:ext cx="736600" cy="258445"/>
    <xdr:sp macro="" textlink="">
      <xdr:nvSpPr>
        <xdr:cNvPr id="53" name="テキスト ボックス 52"/>
        <xdr:cNvSpPr txBox="1"/>
      </xdr:nvSpPr>
      <xdr:spPr>
        <a:xfrm>
          <a:off x="4622800" y="2870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167005</xdr:rowOff>
    </xdr:from>
    <xdr:to>
      <xdr:col>22</xdr:col>
      <xdr:colOff>114300</xdr:colOff>
      <xdr:row>15</xdr:row>
      <xdr:rowOff>46990</xdr:rowOff>
    </xdr:to>
    <xdr:cxnSp macro="">
      <xdr:nvCxnSpPr>
        <xdr:cNvPr id="54" name="直線コネクタ 53"/>
        <xdr:cNvCxnSpPr/>
      </xdr:nvCxnSpPr>
      <xdr:spPr>
        <a:xfrm flipV="1">
          <a:off x="3606800" y="2614930"/>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60325</xdr:rowOff>
    </xdr:from>
    <xdr:to>
      <xdr:col>22</xdr:col>
      <xdr:colOff>165100</xdr:colOff>
      <xdr:row>16</xdr:row>
      <xdr:rowOff>161925</xdr:rowOff>
    </xdr:to>
    <xdr:sp macro="" textlink="">
      <xdr:nvSpPr>
        <xdr:cNvPr id="55" name="フローチャート: 判断 54"/>
        <xdr:cNvSpPr/>
      </xdr:nvSpPr>
      <xdr:spPr>
        <a:xfrm>
          <a:off x="4254500" y="2851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146685</xdr:rowOff>
    </xdr:from>
    <xdr:ext cx="762000" cy="256540"/>
    <xdr:sp macro="" textlink="">
      <xdr:nvSpPr>
        <xdr:cNvPr id="56" name="テキスト ボックス 55"/>
        <xdr:cNvSpPr txBox="1"/>
      </xdr:nvSpPr>
      <xdr:spPr>
        <a:xfrm>
          <a:off x="3924300" y="2937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46990</xdr:rowOff>
    </xdr:from>
    <xdr:to>
      <xdr:col>18</xdr:col>
      <xdr:colOff>177800</xdr:colOff>
      <xdr:row>15</xdr:row>
      <xdr:rowOff>124460</xdr:rowOff>
    </xdr:to>
    <xdr:cxnSp macro="">
      <xdr:nvCxnSpPr>
        <xdr:cNvPr id="57" name="直線コネクタ 56"/>
        <xdr:cNvCxnSpPr/>
      </xdr:nvCxnSpPr>
      <xdr:spPr>
        <a:xfrm flipV="1">
          <a:off x="2908300" y="2666365"/>
          <a:ext cx="698500" cy="77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107315</xdr:rowOff>
    </xdr:from>
    <xdr:to>
      <xdr:col>19</xdr:col>
      <xdr:colOff>38100</xdr:colOff>
      <xdr:row>17</xdr:row>
      <xdr:rowOff>37465</xdr:rowOff>
    </xdr:to>
    <xdr:sp macro="" textlink="">
      <xdr:nvSpPr>
        <xdr:cNvPr id="58" name="フローチャート: 判断 57"/>
        <xdr:cNvSpPr/>
      </xdr:nvSpPr>
      <xdr:spPr>
        <a:xfrm>
          <a:off x="3556000" y="2898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22225</xdr:rowOff>
    </xdr:from>
    <xdr:ext cx="762000" cy="258445"/>
    <xdr:sp macro="" textlink="">
      <xdr:nvSpPr>
        <xdr:cNvPr id="59" name="テキスト ボックス 58"/>
        <xdr:cNvSpPr txBox="1"/>
      </xdr:nvSpPr>
      <xdr:spPr>
        <a:xfrm>
          <a:off x="3225800" y="2984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127000</xdr:rowOff>
    </xdr:from>
    <xdr:to>
      <xdr:col>15</xdr:col>
      <xdr:colOff>101600</xdr:colOff>
      <xdr:row>17</xdr:row>
      <xdr:rowOff>57150</xdr:rowOff>
    </xdr:to>
    <xdr:sp macro="" textlink="">
      <xdr:nvSpPr>
        <xdr:cNvPr id="60" name="フローチャート: 判断 59"/>
        <xdr:cNvSpPr/>
      </xdr:nvSpPr>
      <xdr:spPr>
        <a:xfrm>
          <a:off x="2857500" y="2917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41910</xdr:rowOff>
    </xdr:from>
    <xdr:ext cx="762000" cy="256540"/>
    <xdr:sp macro="" textlink="">
      <xdr:nvSpPr>
        <xdr:cNvPr id="61" name="テキスト ボックス 60"/>
        <xdr:cNvSpPr txBox="1"/>
      </xdr:nvSpPr>
      <xdr:spPr>
        <a:xfrm>
          <a:off x="2527300" y="3004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2" name="テキスト ボックス 61"/>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12</xdr:row>
      <xdr:rowOff>86360</xdr:rowOff>
    </xdr:from>
    <xdr:to>
      <xdr:col>29</xdr:col>
      <xdr:colOff>177800</xdr:colOff>
      <xdr:row>13</xdr:row>
      <xdr:rowOff>15875</xdr:rowOff>
    </xdr:to>
    <xdr:sp macro="" textlink="">
      <xdr:nvSpPr>
        <xdr:cNvPr id="67" name="楕円 66"/>
        <xdr:cNvSpPr/>
      </xdr:nvSpPr>
      <xdr:spPr>
        <a:xfrm>
          <a:off x="5600700" y="2191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102235</xdr:rowOff>
    </xdr:from>
    <xdr:ext cx="759460" cy="258445"/>
    <xdr:sp macro="" textlink="">
      <xdr:nvSpPr>
        <xdr:cNvPr id="68" name="人口1人当たり決算額の推移該当値テキスト130"/>
        <xdr:cNvSpPr txBox="1"/>
      </xdr:nvSpPr>
      <xdr:spPr>
        <a:xfrm>
          <a:off x="5740400" y="203581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77,081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20955</xdr:rowOff>
    </xdr:from>
    <xdr:to>
      <xdr:col>26</xdr:col>
      <xdr:colOff>101600</xdr:colOff>
      <xdr:row>13</xdr:row>
      <xdr:rowOff>122555</xdr:rowOff>
    </xdr:to>
    <xdr:sp macro="" textlink="">
      <xdr:nvSpPr>
        <xdr:cNvPr id="69" name="楕円 68"/>
        <xdr:cNvSpPr/>
      </xdr:nvSpPr>
      <xdr:spPr>
        <a:xfrm>
          <a:off x="4953000" y="229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132715</xdr:rowOff>
    </xdr:from>
    <xdr:ext cx="736600" cy="256540"/>
    <xdr:sp macro="" textlink="">
      <xdr:nvSpPr>
        <xdr:cNvPr id="70" name="テキスト ボックス 69"/>
        <xdr:cNvSpPr txBox="1"/>
      </xdr:nvSpPr>
      <xdr:spPr>
        <a:xfrm>
          <a:off x="4622800" y="20662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74,753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116205</xdr:rowOff>
    </xdr:from>
    <xdr:to>
      <xdr:col>22</xdr:col>
      <xdr:colOff>165100</xdr:colOff>
      <xdr:row>15</xdr:row>
      <xdr:rowOff>46355</xdr:rowOff>
    </xdr:to>
    <xdr:sp macro="" textlink="">
      <xdr:nvSpPr>
        <xdr:cNvPr id="71" name="楕円 70"/>
        <xdr:cNvSpPr/>
      </xdr:nvSpPr>
      <xdr:spPr>
        <a:xfrm>
          <a:off x="4254500" y="256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56515</xdr:rowOff>
    </xdr:from>
    <xdr:ext cx="762000" cy="258445"/>
    <xdr:sp macro="" textlink="">
      <xdr:nvSpPr>
        <xdr:cNvPr id="72" name="テキスト ボックス 71"/>
        <xdr:cNvSpPr txBox="1"/>
      </xdr:nvSpPr>
      <xdr:spPr>
        <a:xfrm>
          <a:off x="3924300" y="2332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167640</xdr:rowOff>
    </xdr:from>
    <xdr:to>
      <xdr:col>19</xdr:col>
      <xdr:colOff>38100</xdr:colOff>
      <xdr:row>15</xdr:row>
      <xdr:rowOff>97790</xdr:rowOff>
    </xdr:to>
    <xdr:sp macro="" textlink="">
      <xdr:nvSpPr>
        <xdr:cNvPr id="73" name="楕円 72"/>
        <xdr:cNvSpPr/>
      </xdr:nvSpPr>
      <xdr:spPr>
        <a:xfrm>
          <a:off x="3556000" y="261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107950</xdr:rowOff>
    </xdr:from>
    <xdr:ext cx="762000" cy="259080"/>
    <xdr:sp macro="" textlink="">
      <xdr:nvSpPr>
        <xdr:cNvPr id="74" name="テキスト ボックス 73"/>
        <xdr:cNvSpPr txBox="1"/>
      </xdr:nvSpPr>
      <xdr:spPr>
        <a:xfrm>
          <a:off x="3225800" y="238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73660</xdr:rowOff>
    </xdr:from>
    <xdr:to>
      <xdr:col>15</xdr:col>
      <xdr:colOff>101600</xdr:colOff>
      <xdr:row>16</xdr:row>
      <xdr:rowOff>3810</xdr:rowOff>
    </xdr:to>
    <xdr:sp macro="" textlink="">
      <xdr:nvSpPr>
        <xdr:cNvPr id="75" name="楕円 74"/>
        <xdr:cNvSpPr/>
      </xdr:nvSpPr>
      <xdr:spPr>
        <a:xfrm>
          <a:off x="2857500" y="269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13970</xdr:rowOff>
    </xdr:from>
    <xdr:ext cx="762000" cy="259080"/>
    <xdr:sp macro="" textlink="">
      <xdr:nvSpPr>
        <xdr:cNvPr id="76" name="テキスト ボックス 75"/>
        <xdr:cNvSpPr txBox="1"/>
      </xdr:nvSpPr>
      <xdr:spPr>
        <a:xfrm>
          <a:off x="2527300" y="246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66,099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90" name="テキスト ボックス 89"/>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2" name="テキスト ボックス 101"/>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201930</xdr:rowOff>
    </xdr:from>
    <xdr:to>
      <xdr:col>29</xdr:col>
      <xdr:colOff>127000</xdr:colOff>
      <xdr:row>37</xdr:row>
      <xdr:rowOff>212725</xdr:rowOff>
    </xdr:to>
    <xdr:cxnSp macro="">
      <xdr:nvCxnSpPr>
        <xdr:cNvPr id="104" name="直線コネクタ 103"/>
        <xdr:cNvCxnSpPr/>
      </xdr:nvCxnSpPr>
      <xdr:spPr>
        <a:xfrm flipV="1">
          <a:off x="5651500" y="6126480"/>
          <a:ext cx="0" cy="1210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184150</xdr:rowOff>
    </xdr:from>
    <xdr:ext cx="759460" cy="259080"/>
    <xdr:sp macro="" textlink="">
      <xdr:nvSpPr>
        <xdr:cNvPr id="105" name="人口1人当たり決算額の推移最小値テキスト445"/>
        <xdr:cNvSpPr txBox="1"/>
      </xdr:nvSpPr>
      <xdr:spPr>
        <a:xfrm>
          <a:off x="5740400" y="73088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212725</xdr:rowOff>
    </xdr:from>
    <xdr:to>
      <xdr:col>30</xdr:col>
      <xdr:colOff>25400</xdr:colOff>
      <xdr:row>37</xdr:row>
      <xdr:rowOff>212725</xdr:rowOff>
    </xdr:to>
    <xdr:cxnSp macro="">
      <xdr:nvCxnSpPr>
        <xdr:cNvPr id="106" name="直線コネクタ 105"/>
        <xdr:cNvCxnSpPr/>
      </xdr:nvCxnSpPr>
      <xdr:spPr>
        <a:xfrm>
          <a:off x="5562600" y="73374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116205</xdr:rowOff>
    </xdr:from>
    <xdr:ext cx="759460" cy="259715"/>
    <xdr:sp macro="" textlink="">
      <xdr:nvSpPr>
        <xdr:cNvPr id="107" name="人口1人当たり決算額の推移最大値テキスト445"/>
        <xdr:cNvSpPr txBox="1"/>
      </xdr:nvSpPr>
      <xdr:spPr>
        <a:xfrm>
          <a:off x="5740400" y="586930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27,548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201930</xdr:rowOff>
    </xdr:from>
    <xdr:to>
      <xdr:col>30</xdr:col>
      <xdr:colOff>25400</xdr:colOff>
      <xdr:row>33</xdr:row>
      <xdr:rowOff>201930</xdr:rowOff>
    </xdr:to>
    <xdr:cxnSp macro="">
      <xdr:nvCxnSpPr>
        <xdr:cNvPr id="108" name="直線コネクタ 107"/>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201930</xdr:rowOff>
    </xdr:from>
    <xdr:to>
      <xdr:col>29</xdr:col>
      <xdr:colOff>127000</xdr:colOff>
      <xdr:row>33</xdr:row>
      <xdr:rowOff>285115</xdr:rowOff>
    </xdr:to>
    <xdr:cxnSp macro="">
      <xdr:nvCxnSpPr>
        <xdr:cNvPr id="109" name="直線コネクタ 108"/>
        <xdr:cNvCxnSpPr/>
      </xdr:nvCxnSpPr>
      <xdr:spPr>
        <a:xfrm flipV="1">
          <a:off x="5003800" y="6126480"/>
          <a:ext cx="6477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93980</xdr:rowOff>
    </xdr:from>
    <xdr:ext cx="759460" cy="259080"/>
    <xdr:sp macro="" textlink="">
      <xdr:nvSpPr>
        <xdr:cNvPr id="110" name="人口1人当たり決算額の推移平均値テキスト445"/>
        <xdr:cNvSpPr txBox="1"/>
      </xdr:nvSpPr>
      <xdr:spPr>
        <a:xfrm>
          <a:off x="5740400" y="670433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122555</xdr:rowOff>
    </xdr:from>
    <xdr:to>
      <xdr:col>29</xdr:col>
      <xdr:colOff>177800</xdr:colOff>
      <xdr:row>35</xdr:row>
      <xdr:rowOff>224790</xdr:rowOff>
    </xdr:to>
    <xdr:sp macro="" textlink="">
      <xdr:nvSpPr>
        <xdr:cNvPr id="111" name="フローチャート: 判断 110"/>
        <xdr:cNvSpPr/>
      </xdr:nvSpPr>
      <xdr:spPr>
        <a:xfrm>
          <a:off x="5600700" y="67329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172085</xdr:rowOff>
    </xdr:from>
    <xdr:to>
      <xdr:col>26</xdr:col>
      <xdr:colOff>50800</xdr:colOff>
      <xdr:row>33</xdr:row>
      <xdr:rowOff>285115</xdr:rowOff>
    </xdr:to>
    <xdr:cxnSp macro="">
      <xdr:nvCxnSpPr>
        <xdr:cNvPr id="112" name="直線コネクタ 111"/>
        <xdr:cNvCxnSpPr/>
      </xdr:nvCxnSpPr>
      <xdr:spPr>
        <a:xfrm>
          <a:off x="4305300" y="6096635"/>
          <a:ext cx="698500" cy="1130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128905</xdr:rowOff>
    </xdr:from>
    <xdr:to>
      <xdr:col>26</xdr:col>
      <xdr:colOff>101600</xdr:colOff>
      <xdr:row>35</xdr:row>
      <xdr:rowOff>231140</xdr:rowOff>
    </xdr:to>
    <xdr:sp macro="" textlink="">
      <xdr:nvSpPr>
        <xdr:cNvPr id="113" name="フローチャート: 判断 112"/>
        <xdr:cNvSpPr/>
      </xdr:nvSpPr>
      <xdr:spPr>
        <a:xfrm>
          <a:off x="4953000" y="67392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216535</xdr:rowOff>
    </xdr:from>
    <xdr:ext cx="736600" cy="258445"/>
    <xdr:sp macro="" textlink="">
      <xdr:nvSpPr>
        <xdr:cNvPr id="114" name="テキスト ボックス 113"/>
        <xdr:cNvSpPr txBox="1"/>
      </xdr:nvSpPr>
      <xdr:spPr>
        <a:xfrm>
          <a:off x="4622800" y="68268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147955</xdr:rowOff>
    </xdr:from>
    <xdr:to>
      <xdr:col>22</xdr:col>
      <xdr:colOff>114300</xdr:colOff>
      <xdr:row>33</xdr:row>
      <xdr:rowOff>172085</xdr:rowOff>
    </xdr:to>
    <xdr:cxnSp macro="">
      <xdr:nvCxnSpPr>
        <xdr:cNvPr id="115" name="直線コネクタ 114"/>
        <xdr:cNvCxnSpPr/>
      </xdr:nvCxnSpPr>
      <xdr:spPr>
        <a:xfrm>
          <a:off x="3606800" y="607250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116840</xdr:rowOff>
    </xdr:from>
    <xdr:to>
      <xdr:col>22</xdr:col>
      <xdr:colOff>165100</xdr:colOff>
      <xdr:row>35</xdr:row>
      <xdr:rowOff>219075</xdr:rowOff>
    </xdr:to>
    <xdr:sp macro="" textlink="">
      <xdr:nvSpPr>
        <xdr:cNvPr id="116" name="フローチャート: 判断 115"/>
        <xdr:cNvSpPr/>
      </xdr:nvSpPr>
      <xdr:spPr>
        <a:xfrm>
          <a:off x="4254500" y="67271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204470</xdr:rowOff>
    </xdr:from>
    <xdr:ext cx="762000" cy="259080"/>
    <xdr:sp macro="" textlink="">
      <xdr:nvSpPr>
        <xdr:cNvPr id="117" name="テキスト ボックス 116"/>
        <xdr:cNvSpPr txBox="1"/>
      </xdr:nvSpPr>
      <xdr:spPr>
        <a:xfrm>
          <a:off x="39243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147955</xdr:rowOff>
    </xdr:from>
    <xdr:to>
      <xdr:col>18</xdr:col>
      <xdr:colOff>177800</xdr:colOff>
      <xdr:row>33</xdr:row>
      <xdr:rowOff>170815</xdr:rowOff>
    </xdr:to>
    <xdr:cxnSp macro="">
      <xdr:nvCxnSpPr>
        <xdr:cNvPr id="118" name="直線コネクタ 117"/>
        <xdr:cNvCxnSpPr/>
      </xdr:nvCxnSpPr>
      <xdr:spPr>
        <a:xfrm flipV="1">
          <a:off x="2908300" y="607250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113030</xdr:rowOff>
    </xdr:from>
    <xdr:to>
      <xdr:col>19</xdr:col>
      <xdr:colOff>38100</xdr:colOff>
      <xdr:row>35</xdr:row>
      <xdr:rowOff>215265</xdr:rowOff>
    </xdr:to>
    <xdr:sp macro="" textlink="">
      <xdr:nvSpPr>
        <xdr:cNvPr id="119" name="フローチャート: 判断 118"/>
        <xdr:cNvSpPr/>
      </xdr:nvSpPr>
      <xdr:spPr>
        <a:xfrm>
          <a:off x="3556000" y="67233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198755</xdr:rowOff>
    </xdr:from>
    <xdr:ext cx="762000" cy="259080"/>
    <xdr:sp macro="" textlink="">
      <xdr:nvSpPr>
        <xdr:cNvPr id="120" name="テキスト ボックス 119"/>
        <xdr:cNvSpPr txBox="1"/>
      </xdr:nvSpPr>
      <xdr:spPr>
        <a:xfrm>
          <a:off x="3225800" y="680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107315</xdr:rowOff>
    </xdr:from>
    <xdr:to>
      <xdr:col>15</xdr:col>
      <xdr:colOff>101600</xdr:colOff>
      <xdr:row>35</xdr:row>
      <xdr:rowOff>209550</xdr:rowOff>
    </xdr:to>
    <xdr:sp macro="" textlink="">
      <xdr:nvSpPr>
        <xdr:cNvPr id="121" name="フローチャート: 判断 120"/>
        <xdr:cNvSpPr/>
      </xdr:nvSpPr>
      <xdr:spPr>
        <a:xfrm>
          <a:off x="2857500" y="67176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194945</xdr:rowOff>
    </xdr:from>
    <xdr:ext cx="762000" cy="259080"/>
    <xdr:sp macro="" textlink="">
      <xdr:nvSpPr>
        <xdr:cNvPr id="122" name="テキスト ボックス 121"/>
        <xdr:cNvSpPr txBox="1"/>
      </xdr:nvSpPr>
      <xdr:spPr>
        <a:xfrm>
          <a:off x="2527300" y="680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3" name="テキスト ボックス 122"/>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150495</xdr:rowOff>
    </xdr:from>
    <xdr:to>
      <xdr:col>29</xdr:col>
      <xdr:colOff>177800</xdr:colOff>
      <xdr:row>33</xdr:row>
      <xdr:rowOff>251460</xdr:rowOff>
    </xdr:to>
    <xdr:sp macro="" textlink="">
      <xdr:nvSpPr>
        <xdr:cNvPr id="128" name="楕円 127"/>
        <xdr:cNvSpPr/>
      </xdr:nvSpPr>
      <xdr:spPr>
        <a:xfrm>
          <a:off x="5600700" y="60750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96520</xdr:rowOff>
    </xdr:from>
    <xdr:ext cx="759460" cy="258445"/>
    <xdr:sp macro="" textlink="">
      <xdr:nvSpPr>
        <xdr:cNvPr id="129" name="人口1人当たり決算額の推移該当値テキスト445"/>
        <xdr:cNvSpPr txBox="1"/>
      </xdr:nvSpPr>
      <xdr:spPr>
        <a:xfrm>
          <a:off x="5740400" y="602107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233680</xdr:rowOff>
    </xdr:from>
    <xdr:to>
      <xdr:col>26</xdr:col>
      <xdr:colOff>101600</xdr:colOff>
      <xdr:row>33</xdr:row>
      <xdr:rowOff>334645</xdr:rowOff>
    </xdr:to>
    <xdr:sp macro="" textlink="">
      <xdr:nvSpPr>
        <xdr:cNvPr id="130" name="楕円 129"/>
        <xdr:cNvSpPr/>
      </xdr:nvSpPr>
      <xdr:spPr>
        <a:xfrm>
          <a:off x="4953000" y="61582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2540</xdr:rowOff>
    </xdr:from>
    <xdr:ext cx="736600" cy="259715"/>
    <xdr:sp macro="" textlink="">
      <xdr:nvSpPr>
        <xdr:cNvPr id="131" name="テキスト ボックス 130"/>
        <xdr:cNvSpPr txBox="1"/>
      </xdr:nvSpPr>
      <xdr:spPr>
        <a:xfrm>
          <a:off x="4622800" y="59270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121285</xdr:rowOff>
    </xdr:from>
    <xdr:to>
      <xdr:col>22</xdr:col>
      <xdr:colOff>165100</xdr:colOff>
      <xdr:row>33</xdr:row>
      <xdr:rowOff>221615</xdr:rowOff>
    </xdr:to>
    <xdr:sp macro="" textlink="">
      <xdr:nvSpPr>
        <xdr:cNvPr id="132" name="楕円 131"/>
        <xdr:cNvSpPr/>
      </xdr:nvSpPr>
      <xdr:spPr>
        <a:xfrm>
          <a:off x="4254500" y="60458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60960</xdr:rowOff>
    </xdr:from>
    <xdr:ext cx="762000" cy="259715"/>
    <xdr:sp macro="" textlink="">
      <xdr:nvSpPr>
        <xdr:cNvPr id="133" name="テキスト ボックス 132"/>
        <xdr:cNvSpPr txBox="1"/>
      </xdr:nvSpPr>
      <xdr:spPr>
        <a:xfrm>
          <a:off x="3924300" y="58140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96520</xdr:rowOff>
    </xdr:from>
    <xdr:to>
      <xdr:col>19</xdr:col>
      <xdr:colOff>38100</xdr:colOff>
      <xdr:row>33</xdr:row>
      <xdr:rowOff>197485</xdr:rowOff>
    </xdr:to>
    <xdr:sp macro="" textlink="">
      <xdr:nvSpPr>
        <xdr:cNvPr id="134" name="楕円 133"/>
        <xdr:cNvSpPr/>
      </xdr:nvSpPr>
      <xdr:spPr>
        <a:xfrm>
          <a:off x="3556000" y="6021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36830</xdr:rowOff>
    </xdr:from>
    <xdr:ext cx="762000" cy="259715"/>
    <xdr:sp macro="" textlink="">
      <xdr:nvSpPr>
        <xdr:cNvPr id="135" name="テキスト ボックス 134"/>
        <xdr:cNvSpPr txBox="1"/>
      </xdr:nvSpPr>
      <xdr:spPr>
        <a:xfrm>
          <a:off x="3225800" y="5789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119380</xdr:rowOff>
    </xdr:from>
    <xdr:to>
      <xdr:col>15</xdr:col>
      <xdr:colOff>101600</xdr:colOff>
      <xdr:row>33</xdr:row>
      <xdr:rowOff>220345</xdr:rowOff>
    </xdr:to>
    <xdr:sp macro="" textlink="">
      <xdr:nvSpPr>
        <xdr:cNvPr id="136" name="楕円 135"/>
        <xdr:cNvSpPr/>
      </xdr:nvSpPr>
      <xdr:spPr>
        <a:xfrm>
          <a:off x="2857500" y="60439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59690</xdr:rowOff>
    </xdr:from>
    <xdr:ext cx="762000" cy="259715"/>
    <xdr:sp macro="" textlink="">
      <xdr:nvSpPr>
        <xdr:cNvPr id="137" name="テキスト ボックス 136"/>
        <xdr:cNvSpPr txBox="1"/>
      </xdr:nvSpPr>
      <xdr:spPr>
        <a:xfrm>
          <a:off x="2527300" y="58127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6540"/>
    <xdr:sp macro="" textlink="">
      <xdr:nvSpPr>
        <xdr:cNvPr id="42" name="テキスト ボックス 41"/>
        <xdr:cNvSpPr txBox="1"/>
      </xdr:nvSpPr>
      <xdr:spPr>
        <a:xfrm>
          <a:off x="230505" y="6969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6540"/>
    <xdr:sp macro="" textlink="">
      <xdr:nvSpPr>
        <xdr:cNvPr id="46" name="テキスト ボックス 45"/>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6540"/>
    <xdr:sp macro="" textlink="">
      <xdr:nvSpPr>
        <xdr:cNvPr id="50" name="テキスト ボックス 49"/>
        <xdr:cNvSpPr txBox="1"/>
      </xdr:nvSpPr>
      <xdr:spPr>
        <a:xfrm>
          <a:off x="230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6" name="テキスト ボックス 55"/>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19685</xdr:rowOff>
    </xdr:from>
    <xdr:to>
      <xdr:col>24</xdr:col>
      <xdr:colOff>62865</xdr:colOff>
      <xdr:row>38</xdr:row>
      <xdr:rowOff>84455</xdr:rowOff>
    </xdr:to>
    <xdr:cxnSp macro="">
      <xdr:nvCxnSpPr>
        <xdr:cNvPr id="58" name="直線コネクタ 57"/>
        <xdr:cNvCxnSpPr/>
      </xdr:nvCxnSpPr>
      <xdr:spPr>
        <a:xfrm flipV="1">
          <a:off x="4633595" y="53346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88265</xdr:rowOff>
    </xdr:from>
    <xdr:ext cx="534670" cy="256540"/>
    <xdr:sp macro="" textlink="">
      <xdr:nvSpPr>
        <xdr:cNvPr id="59" name="人件費最小値テキスト"/>
        <xdr:cNvSpPr txBox="1"/>
      </xdr:nvSpPr>
      <xdr:spPr>
        <a:xfrm>
          <a:off x="4686300" y="66033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84455</xdr:rowOff>
    </xdr:from>
    <xdr:to>
      <xdr:col>24</xdr:col>
      <xdr:colOff>152400</xdr:colOff>
      <xdr:row>38</xdr:row>
      <xdr:rowOff>84455</xdr:rowOff>
    </xdr:to>
    <xdr:cxnSp macro="">
      <xdr:nvCxnSpPr>
        <xdr:cNvPr id="60" name="直線コネクタ 59"/>
        <xdr:cNvCxnSpPr/>
      </xdr:nvCxnSpPr>
      <xdr:spPr>
        <a:xfrm>
          <a:off x="4546600" y="659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137795</xdr:rowOff>
    </xdr:from>
    <xdr:ext cx="534670" cy="259080"/>
    <xdr:sp macro="" textlink="">
      <xdr:nvSpPr>
        <xdr:cNvPr id="61" name="人件費最大値テキスト"/>
        <xdr:cNvSpPr txBox="1"/>
      </xdr:nvSpPr>
      <xdr:spPr>
        <a:xfrm>
          <a:off x="4686300" y="510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84,431</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19685</xdr:rowOff>
    </xdr:from>
    <xdr:to>
      <xdr:col>24</xdr:col>
      <xdr:colOff>152400</xdr:colOff>
      <xdr:row>31</xdr:row>
      <xdr:rowOff>19685</xdr:rowOff>
    </xdr:to>
    <xdr:cxnSp macro="">
      <xdr:nvCxnSpPr>
        <xdr:cNvPr id="62" name="直線コネクタ 61"/>
        <xdr:cNvCxnSpPr/>
      </xdr:nvCxnSpPr>
      <xdr:spPr>
        <a:xfrm>
          <a:off x="4546600" y="533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130810</xdr:rowOff>
    </xdr:from>
    <xdr:to>
      <xdr:col>24</xdr:col>
      <xdr:colOff>63500</xdr:colOff>
      <xdr:row>33</xdr:row>
      <xdr:rowOff>34290</xdr:rowOff>
    </xdr:to>
    <xdr:cxnSp macro="">
      <xdr:nvCxnSpPr>
        <xdr:cNvPr id="63" name="直線コネクタ 62"/>
        <xdr:cNvCxnSpPr/>
      </xdr:nvCxnSpPr>
      <xdr:spPr>
        <a:xfrm flipV="1">
          <a:off x="3797300" y="561721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134620</xdr:rowOff>
    </xdr:from>
    <xdr:ext cx="534670" cy="256540"/>
    <xdr:sp macro="" textlink="">
      <xdr:nvSpPr>
        <xdr:cNvPr id="64" name="人件費平均値テキスト"/>
        <xdr:cNvSpPr txBox="1"/>
      </xdr:nvSpPr>
      <xdr:spPr>
        <a:xfrm>
          <a:off x="4686300" y="59639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156210</xdr:rowOff>
    </xdr:from>
    <xdr:to>
      <xdr:col>24</xdr:col>
      <xdr:colOff>114300</xdr:colOff>
      <xdr:row>35</xdr:row>
      <xdr:rowOff>86360</xdr:rowOff>
    </xdr:to>
    <xdr:sp macro="" textlink="">
      <xdr:nvSpPr>
        <xdr:cNvPr id="65" name="フローチャート: 判断 64"/>
        <xdr:cNvSpPr/>
      </xdr:nvSpPr>
      <xdr:spPr>
        <a:xfrm>
          <a:off x="45847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34290</xdr:rowOff>
    </xdr:from>
    <xdr:to>
      <xdr:col>19</xdr:col>
      <xdr:colOff>177800</xdr:colOff>
      <xdr:row>35</xdr:row>
      <xdr:rowOff>41275</xdr:rowOff>
    </xdr:to>
    <xdr:cxnSp macro="">
      <xdr:nvCxnSpPr>
        <xdr:cNvPr id="66" name="直線コネクタ 65"/>
        <xdr:cNvCxnSpPr/>
      </xdr:nvCxnSpPr>
      <xdr:spPr>
        <a:xfrm flipV="1">
          <a:off x="2908300" y="5692140"/>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6985</xdr:rowOff>
    </xdr:from>
    <xdr:to>
      <xdr:col>20</xdr:col>
      <xdr:colOff>38100</xdr:colOff>
      <xdr:row>35</xdr:row>
      <xdr:rowOff>109220</xdr:rowOff>
    </xdr:to>
    <xdr:sp macro="" textlink="">
      <xdr:nvSpPr>
        <xdr:cNvPr id="67" name="フローチャート: 判断 66"/>
        <xdr:cNvSpPr/>
      </xdr:nvSpPr>
      <xdr:spPr>
        <a:xfrm>
          <a:off x="3746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99695</xdr:rowOff>
    </xdr:from>
    <xdr:ext cx="532130" cy="256540"/>
    <xdr:sp macro="" textlink="">
      <xdr:nvSpPr>
        <xdr:cNvPr id="68" name="テキスト ボックス 67"/>
        <xdr:cNvSpPr txBox="1"/>
      </xdr:nvSpPr>
      <xdr:spPr>
        <a:xfrm>
          <a:off x="3529965" y="61004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23495</xdr:rowOff>
    </xdr:from>
    <xdr:to>
      <xdr:col>15</xdr:col>
      <xdr:colOff>50800</xdr:colOff>
      <xdr:row>35</xdr:row>
      <xdr:rowOff>41275</xdr:rowOff>
    </xdr:to>
    <xdr:cxnSp macro="">
      <xdr:nvCxnSpPr>
        <xdr:cNvPr id="69" name="直線コネクタ 68"/>
        <xdr:cNvCxnSpPr/>
      </xdr:nvCxnSpPr>
      <xdr:spPr>
        <a:xfrm>
          <a:off x="2019300" y="60242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70" name="フローチャート: 判断 69"/>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64770</xdr:rowOff>
    </xdr:from>
    <xdr:ext cx="532130" cy="256540"/>
    <xdr:sp macro="" textlink="">
      <xdr:nvSpPr>
        <xdr:cNvPr id="71" name="テキスト ボックス 70"/>
        <xdr:cNvSpPr txBox="1"/>
      </xdr:nvSpPr>
      <xdr:spPr>
        <a:xfrm>
          <a:off x="2640965" y="6236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23495</xdr:rowOff>
    </xdr:from>
    <xdr:to>
      <xdr:col>10</xdr:col>
      <xdr:colOff>114300</xdr:colOff>
      <xdr:row>35</xdr:row>
      <xdr:rowOff>70485</xdr:rowOff>
    </xdr:to>
    <xdr:cxnSp macro="">
      <xdr:nvCxnSpPr>
        <xdr:cNvPr id="72" name="直線コネクタ 71"/>
        <xdr:cNvCxnSpPr/>
      </xdr:nvCxnSpPr>
      <xdr:spPr>
        <a:xfrm flipV="1">
          <a:off x="1130300" y="60242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148590</xdr:rowOff>
    </xdr:from>
    <xdr:to>
      <xdr:col>10</xdr:col>
      <xdr:colOff>165100</xdr:colOff>
      <xdr:row>36</xdr:row>
      <xdr:rowOff>78740</xdr:rowOff>
    </xdr:to>
    <xdr:sp macro="" textlink="">
      <xdr:nvSpPr>
        <xdr:cNvPr id="73" name="フローチャート: 判断 72"/>
        <xdr:cNvSpPr/>
      </xdr:nvSpPr>
      <xdr:spPr>
        <a:xfrm>
          <a:off x="1968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69850</xdr:rowOff>
    </xdr:from>
    <xdr:ext cx="532130" cy="259080"/>
    <xdr:sp macro="" textlink="">
      <xdr:nvSpPr>
        <xdr:cNvPr id="74" name="テキスト ボックス 73"/>
        <xdr:cNvSpPr txBox="1"/>
      </xdr:nvSpPr>
      <xdr:spPr>
        <a:xfrm>
          <a:off x="1751965" y="6242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152400</xdr:rowOff>
    </xdr:from>
    <xdr:to>
      <xdr:col>6</xdr:col>
      <xdr:colOff>38100</xdr:colOff>
      <xdr:row>36</xdr:row>
      <xdr:rowOff>82550</xdr:rowOff>
    </xdr:to>
    <xdr:sp macro="" textlink="">
      <xdr:nvSpPr>
        <xdr:cNvPr id="75" name="フローチャート: 判断 74"/>
        <xdr:cNvSpPr/>
      </xdr:nvSpPr>
      <xdr:spPr>
        <a:xfrm>
          <a:off x="107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73660</xdr:rowOff>
    </xdr:from>
    <xdr:ext cx="532130" cy="259080"/>
    <xdr:sp macro="" textlink="">
      <xdr:nvSpPr>
        <xdr:cNvPr id="76" name="テキスト ボックス 75"/>
        <xdr:cNvSpPr txBox="1"/>
      </xdr:nvSpPr>
      <xdr:spPr>
        <a:xfrm>
          <a:off x="862965" y="6245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80010</xdr:rowOff>
    </xdr:from>
    <xdr:to>
      <xdr:col>24</xdr:col>
      <xdr:colOff>114300</xdr:colOff>
      <xdr:row>33</xdr:row>
      <xdr:rowOff>10160</xdr:rowOff>
    </xdr:to>
    <xdr:sp macro="" textlink="">
      <xdr:nvSpPr>
        <xdr:cNvPr id="82" name="楕円 81"/>
        <xdr:cNvSpPr/>
      </xdr:nvSpPr>
      <xdr:spPr>
        <a:xfrm>
          <a:off x="458470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102870</xdr:rowOff>
    </xdr:from>
    <xdr:ext cx="534670" cy="259080"/>
    <xdr:sp macro="" textlink="">
      <xdr:nvSpPr>
        <xdr:cNvPr id="83" name="人件費該当値テキスト"/>
        <xdr:cNvSpPr txBox="1"/>
      </xdr:nvSpPr>
      <xdr:spPr>
        <a:xfrm>
          <a:off x="4686300" y="541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154940</xdr:rowOff>
    </xdr:from>
    <xdr:to>
      <xdr:col>20</xdr:col>
      <xdr:colOff>38100</xdr:colOff>
      <xdr:row>33</xdr:row>
      <xdr:rowOff>85090</xdr:rowOff>
    </xdr:to>
    <xdr:sp macro="" textlink="">
      <xdr:nvSpPr>
        <xdr:cNvPr id="84" name="楕円 83"/>
        <xdr:cNvSpPr/>
      </xdr:nvSpPr>
      <xdr:spPr>
        <a:xfrm>
          <a:off x="3746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101600</xdr:rowOff>
    </xdr:from>
    <xdr:ext cx="532130" cy="259080"/>
    <xdr:sp macro="" textlink="">
      <xdr:nvSpPr>
        <xdr:cNvPr id="85" name="テキスト ボックス 84"/>
        <xdr:cNvSpPr txBox="1"/>
      </xdr:nvSpPr>
      <xdr:spPr>
        <a:xfrm>
          <a:off x="3529965" y="5416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161925</xdr:rowOff>
    </xdr:from>
    <xdr:to>
      <xdr:col>15</xdr:col>
      <xdr:colOff>101600</xdr:colOff>
      <xdr:row>35</xdr:row>
      <xdr:rowOff>92075</xdr:rowOff>
    </xdr:to>
    <xdr:sp macro="" textlink="">
      <xdr:nvSpPr>
        <xdr:cNvPr id="86" name="楕円 85"/>
        <xdr:cNvSpPr/>
      </xdr:nvSpPr>
      <xdr:spPr>
        <a:xfrm>
          <a:off x="2857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109220</xdr:rowOff>
    </xdr:from>
    <xdr:ext cx="532130" cy="256540"/>
    <xdr:sp macro="" textlink="">
      <xdr:nvSpPr>
        <xdr:cNvPr id="87" name="テキスト ボックス 86"/>
        <xdr:cNvSpPr txBox="1"/>
      </xdr:nvSpPr>
      <xdr:spPr>
        <a:xfrm>
          <a:off x="2640965" y="57670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144145</xdr:rowOff>
    </xdr:from>
    <xdr:to>
      <xdr:col>10</xdr:col>
      <xdr:colOff>165100</xdr:colOff>
      <xdr:row>35</xdr:row>
      <xdr:rowOff>74930</xdr:rowOff>
    </xdr:to>
    <xdr:sp macro="" textlink="">
      <xdr:nvSpPr>
        <xdr:cNvPr id="88" name="楕円 87"/>
        <xdr:cNvSpPr/>
      </xdr:nvSpPr>
      <xdr:spPr>
        <a:xfrm>
          <a:off x="1968500" y="5973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90805</xdr:rowOff>
    </xdr:from>
    <xdr:ext cx="532130" cy="258445"/>
    <xdr:sp macro="" textlink="">
      <xdr:nvSpPr>
        <xdr:cNvPr id="89" name="テキスト ボックス 88"/>
        <xdr:cNvSpPr txBox="1"/>
      </xdr:nvSpPr>
      <xdr:spPr>
        <a:xfrm>
          <a:off x="1751965" y="57486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19685</xdr:rowOff>
    </xdr:from>
    <xdr:to>
      <xdr:col>6</xdr:col>
      <xdr:colOff>38100</xdr:colOff>
      <xdr:row>35</xdr:row>
      <xdr:rowOff>121285</xdr:rowOff>
    </xdr:to>
    <xdr:sp macro="" textlink="">
      <xdr:nvSpPr>
        <xdr:cNvPr id="90" name="楕円 89"/>
        <xdr:cNvSpPr/>
      </xdr:nvSpPr>
      <xdr:spPr>
        <a:xfrm>
          <a:off x="1079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138430</xdr:rowOff>
    </xdr:from>
    <xdr:ext cx="532130" cy="259080"/>
    <xdr:sp macro="" textlink="">
      <xdr:nvSpPr>
        <xdr:cNvPr id="91" name="テキスト ボックス 90"/>
        <xdr:cNvSpPr txBox="1"/>
      </xdr:nvSpPr>
      <xdr:spPr>
        <a:xfrm>
          <a:off x="862965" y="5796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6540"/>
    <xdr:sp macro="" textlink="">
      <xdr:nvSpPr>
        <xdr:cNvPr id="102" name="テキスト ボックス 101"/>
        <xdr:cNvSpPr txBox="1"/>
      </xdr:nvSpPr>
      <xdr:spPr>
        <a:xfrm>
          <a:off x="230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6540"/>
    <xdr:sp macro="" textlink="">
      <xdr:nvSpPr>
        <xdr:cNvPr id="104" name="テキスト ボックス 103"/>
        <xdr:cNvSpPr txBox="1"/>
      </xdr:nvSpPr>
      <xdr:spPr>
        <a:xfrm>
          <a:off x="230505" y="9941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6540"/>
    <xdr:sp macro="" textlink="">
      <xdr:nvSpPr>
        <xdr:cNvPr id="106" name="テキスト ボックス 105"/>
        <xdr:cNvSpPr txBox="1"/>
      </xdr:nvSpPr>
      <xdr:spPr>
        <a:xfrm>
          <a:off x="230505" y="9484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6540"/>
    <xdr:sp macro="" textlink="">
      <xdr:nvSpPr>
        <xdr:cNvPr id="108" name="テキスト ボックス 107"/>
        <xdr:cNvSpPr txBox="1"/>
      </xdr:nvSpPr>
      <xdr:spPr>
        <a:xfrm>
          <a:off x="230505" y="9027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090" cy="256540"/>
    <xdr:sp macro="" textlink="">
      <xdr:nvSpPr>
        <xdr:cNvPr id="110" name="テキスト ボックス 109"/>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2" name="テキスト ボックス 111"/>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151130</xdr:rowOff>
    </xdr:from>
    <xdr:to>
      <xdr:col>24</xdr:col>
      <xdr:colOff>62865</xdr:colOff>
      <xdr:row>58</xdr:row>
      <xdr:rowOff>8890</xdr:rowOff>
    </xdr:to>
    <xdr:cxnSp macro="">
      <xdr:nvCxnSpPr>
        <xdr:cNvPr id="114" name="直線コネクタ 113"/>
        <xdr:cNvCxnSpPr/>
      </xdr:nvCxnSpPr>
      <xdr:spPr>
        <a:xfrm flipV="1">
          <a:off x="4633595" y="8895080"/>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12700</xdr:rowOff>
    </xdr:from>
    <xdr:ext cx="534670" cy="259080"/>
    <xdr:sp macro="" textlink="">
      <xdr:nvSpPr>
        <xdr:cNvPr id="115" name="物件費最小値テキスト"/>
        <xdr:cNvSpPr txBox="1"/>
      </xdr:nvSpPr>
      <xdr:spPr>
        <a:xfrm>
          <a:off x="4686300" y="9956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45,730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8890</xdr:rowOff>
    </xdr:from>
    <xdr:to>
      <xdr:col>24</xdr:col>
      <xdr:colOff>152400</xdr:colOff>
      <xdr:row>58</xdr:row>
      <xdr:rowOff>8890</xdr:rowOff>
    </xdr:to>
    <xdr:cxnSp macro="">
      <xdr:nvCxnSpPr>
        <xdr:cNvPr id="116" name="直線コネクタ 115"/>
        <xdr:cNvCxnSpPr/>
      </xdr:nvCxnSpPr>
      <xdr:spPr>
        <a:xfrm>
          <a:off x="4546600" y="995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97790</xdr:rowOff>
    </xdr:from>
    <xdr:ext cx="534670" cy="256540"/>
    <xdr:sp macro="" textlink="">
      <xdr:nvSpPr>
        <xdr:cNvPr id="117" name="物件費最大値テキスト"/>
        <xdr:cNvSpPr txBox="1"/>
      </xdr:nvSpPr>
      <xdr:spPr>
        <a:xfrm>
          <a:off x="4686300" y="86702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151130</xdr:rowOff>
    </xdr:from>
    <xdr:to>
      <xdr:col>24</xdr:col>
      <xdr:colOff>152400</xdr:colOff>
      <xdr:row>51</xdr:row>
      <xdr:rowOff>151130</xdr:rowOff>
    </xdr:to>
    <xdr:cxnSp macro="">
      <xdr:nvCxnSpPr>
        <xdr:cNvPr id="118" name="直線コネクタ 117"/>
        <xdr:cNvCxnSpPr/>
      </xdr:nvCxnSpPr>
      <xdr:spPr>
        <a:xfrm>
          <a:off x="4546600" y="889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92075</xdr:rowOff>
    </xdr:from>
    <xdr:to>
      <xdr:col>24</xdr:col>
      <xdr:colOff>63500</xdr:colOff>
      <xdr:row>58</xdr:row>
      <xdr:rowOff>90170</xdr:rowOff>
    </xdr:to>
    <xdr:cxnSp macro="">
      <xdr:nvCxnSpPr>
        <xdr:cNvPr id="119" name="直線コネクタ 118"/>
        <xdr:cNvCxnSpPr/>
      </xdr:nvCxnSpPr>
      <xdr:spPr>
        <a:xfrm flipV="1">
          <a:off x="3797300" y="9864725"/>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126365</xdr:rowOff>
    </xdr:from>
    <xdr:ext cx="534670" cy="259080"/>
    <xdr:sp macro="" textlink="">
      <xdr:nvSpPr>
        <xdr:cNvPr id="120" name="物件費平均値テキスト"/>
        <xdr:cNvSpPr txBox="1"/>
      </xdr:nvSpPr>
      <xdr:spPr>
        <a:xfrm>
          <a:off x="4686300" y="9384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103505</xdr:rowOff>
    </xdr:from>
    <xdr:to>
      <xdr:col>24</xdr:col>
      <xdr:colOff>114300</xdr:colOff>
      <xdr:row>56</xdr:row>
      <xdr:rowOff>33655</xdr:rowOff>
    </xdr:to>
    <xdr:sp macro="" textlink="">
      <xdr:nvSpPr>
        <xdr:cNvPr id="121" name="フローチャート: 判断 120"/>
        <xdr:cNvSpPr/>
      </xdr:nvSpPr>
      <xdr:spPr>
        <a:xfrm>
          <a:off x="4584700" y="953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76200</xdr:rowOff>
    </xdr:from>
    <xdr:to>
      <xdr:col>19</xdr:col>
      <xdr:colOff>177800</xdr:colOff>
      <xdr:row>58</xdr:row>
      <xdr:rowOff>90170</xdr:rowOff>
    </xdr:to>
    <xdr:cxnSp macro="">
      <xdr:nvCxnSpPr>
        <xdr:cNvPr id="122" name="直線コネクタ 121"/>
        <xdr:cNvCxnSpPr/>
      </xdr:nvCxnSpPr>
      <xdr:spPr>
        <a:xfrm>
          <a:off x="2908300" y="100203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95250</xdr:rowOff>
    </xdr:from>
    <xdr:to>
      <xdr:col>20</xdr:col>
      <xdr:colOff>38100</xdr:colOff>
      <xdr:row>57</xdr:row>
      <xdr:rowOff>25400</xdr:rowOff>
    </xdr:to>
    <xdr:sp macro="" textlink="">
      <xdr:nvSpPr>
        <xdr:cNvPr id="123" name="フローチャート: 判断 122"/>
        <xdr:cNvSpPr/>
      </xdr:nvSpPr>
      <xdr:spPr>
        <a:xfrm>
          <a:off x="37465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41910</xdr:rowOff>
    </xdr:from>
    <xdr:ext cx="532130" cy="256540"/>
    <xdr:sp macro="" textlink="">
      <xdr:nvSpPr>
        <xdr:cNvPr id="124" name="テキスト ボックス 123"/>
        <xdr:cNvSpPr txBox="1"/>
      </xdr:nvSpPr>
      <xdr:spPr>
        <a:xfrm>
          <a:off x="3529965" y="94716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76200</xdr:rowOff>
    </xdr:from>
    <xdr:to>
      <xdr:col>15</xdr:col>
      <xdr:colOff>50800</xdr:colOff>
      <xdr:row>58</xdr:row>
      <xdr:rowOff>161925</xdr:rowOff>
    </xdr:to>
    <xdr:cxnSp macro="">
      <xdr:nvCxnSpPr>
        <xdr:cNvPr id="125" name="直線コネクタ 124"/>
        <xdr:cNvCxnSpPr/>
      </xdr:nvCxnSpPr>
      <xdr:spPr>
        <a:xfrm flipV="1">
          <a:off x="2019300" y="100203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26" name="フローチャート: 判断 125"/>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113030</xdr:rowOff>
    </xdr:from>
    <xdr:ext cx="532130" cy="259080"/>
    <xdr:sp macro="" textlink="">
      <xdr:nvSpPr>
        <xdr:cNvPr id="127" name="テキスト ボックス 126"/>
        <xdr:cNvSpPr txBox="1"/>
      </xdr:nvSpPr>
      <xdr:spPr>
        <a:xfrm>
          <a:off x="2640965" y="9542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161925</xdr:rowOff>
    </xdr:from>
    <xdr:to>
      <xdr:col>10</xdr:col>
      <xdr:colOff>114300</xdr:colOff>
      <xdr:row>59</xdr:row>
      <xdr:rowOff>15240</xdr:rowOff>
    </xdr:to>
    <xdr:cxnSp macro="">
      <xdr:nvCxnSpPr>
        <xdr:cNvPr id="128" name="直線コネクタ 127"/>
        <xdr:cNvCxnSpPr/>
      </xdr:nvCxnSpPr>
      <xdr:spPr>
        <a:xfrm flipV="1">
          <a:off x="1130300" y="101060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44450</xdr:rowOff>
    </xdr:from>
    <xdr:to>
      <xdr:col>10</xdr:col>
      <xdr:colOff>165100</xdr:colOff>
      <xdr:row>57</xdr:row>
      <xdr:rowOff>146050</xdr:rowOff>
    </xdr:to>
    <xdr:sp macro="" textlink="">
      <xdr:nvSpPr>
        <xdr:cNvPr id="129" name="フローチャート: 判断 128"/>
        <xdr:cNvSpPr/>
      </xdr:nvSpPr>
      <xdr:spPr>
        <a:xfrm>
          <a:off x="1968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162560</xdr:rowOff>
    </xdr:from>
    <xdr:ext cx="532130" cy="259080"/>
    <xdr:sp macro="" textlink="">
      <xdr:nvSpPr>
        <xdr:cNvPr id="130" name="テキスト ボックス 129"/>
        <xdr:cNvSpPr txBox="1"/>
      </xdr:nvSpPr>
      <xdr:spPr>
        <a:xfrm>
          <a:off x="1751965" y="9592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96520</xdr:rowOff>
    </xdr:from>
    <xdr:to>
      <xdr:col>6</xdr:col>
      <xdr:colOff>38100</xdr:colOff>
      <xdr:row>58</xdr:row>
      <xdr:rowOff>26670</xdr:rowOff>
    </xdr:to>
    <xdr:sp macro="" textlink="">
      <xdr:nvSpPr>
        <xdr:cNvPr id="131" name="フローチャート: 判断 130"/>
        <xdr:cNvSpPr/>
      </xdr:nvSpPr>
      <xdr:spPr>
        <a:xfrm>
          <a:off x="1079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43180</xdr:rowOff>
    </xdr:from>
    <xdr:ext cx="532130" cy="256540"/>
    <xdr:sp macro="" textlink="">
      <xdr:nvSpPr>
        <xdr:cNvPr id="132" name="テキスト ボックス 131"/>
        <xdr:cNvSpPr txBox="1"/>
      </xdr:nvSpPr>
      <xdr:spPr>
        <a:xfrm>
          <a:off x="862965" y="9644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41275</xdr:rowOff>
    </xdr:from>
    <xdr:to>
      <xdr:col>24</xdr:col>
      <xdr:colOff>114300</xdr:colOff>
      <xdr:row>57</xdr:row>
      <xdr:rowOff>143510</xdr:rowOff>
    </xdr:to>
    <xdr:sp macro="" textlink="">
      <xdr:nvSpPr>
        <xdr:cNvPr id="138" name="楕円 137"/>
        <xdr:cNvSpPr/>
      </xdr:nvSpPr>
      <xdr:spPr>
        <a:xfrm>
          <a:off x="45847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127635</xdr:rowOff>
    </xdr:from>
    <xdr:ext cx="534670" cy="259080"/>
    <xdr:sp macro="" textlink="">
      <xdr:nvSpPr>
        <xdr:cNvPr id="139" name="物件費該当値テキスト"/>
        <xdr:cNvSpPr txBox="1"/>
      </xdr:nvSpPr>
      <xdr:spPr>
        <a:xfrm>
          <a:off x="4686300" y="9728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39370</xdr:rowOff>
    </xdr:from>
    <xdr:to>
      <xdr:col>20</xdr:col>
      <xdr:colOff>38100</xdr:colOff>
      <xdr:row>58</xdr:row>
      <xdr:rowOff>140970</xdr:rowOff>
    </xdr:to>
    <xdr:sp macro="" textlink="">
      <xdr:nvSpPr>
        <xdr:cNvPr id="140" name="楕円 139"/>
        <xdr:cNvSpPr/>
      </xdr:nvSpPr>
      <xdr:spPr>
        <a:xfrm>
          <a:off x="3746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132080</xdr:rowOff>
    </xdr:from>
    <xdr:ext cx="532130" cy="256540"/>
    <xdr:sp macro="" textlink="">
      <xdr:nvSpPr>
        <xdr:cNvPr id="141" name="テキスト ボックス 140"/>
        <xdr:cNvSpPr txBox="1"/>
      </xdr:nvSpPr>
      <xdr:spPr>
        <a:xfrm>
          <a:off x="3529965" y="10076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25400</xdr:rowOff>
    </xdr:from>
    <xdr:to>
      <xdr:col>15</xdr:col>
      <xdr:colOff>101600</xdr:colOff>
      <xdr:row>58</xdr:row>
      <xdr:rowOff>127000</xdr:rowOff>
    </xdr:to>
    <xdr:sp macro="" textlink="">
      <xdr:nvSpPr>
        <xdr:cNvPr id="142" name="楕円 141"/>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118110</xdr:rowOff>
    </xdr:from>
    <xdr:ext cx="532130" cy="259080"/>
    <xdr:sp macro="" textlink="">
      <xdr:nvSpPr>
        <xdr:cNvPr id="143" name="テキスト ボックス 142"/>
        <xdr:cNvSpPr txBox="1"/>
      </xdr:nvSpPr>
      <xdr:spPr>
        <a:xfrm>
          <a:off x="2640965" y="10062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111125</xdr:rowOff>
    </xdr:from>
    <xdr:to>
      <xdr:col>10</xdr:col>
      <xdr:colOff>165100</xdr:colOff>
      <xdr:row>59</xdr:row>
      <xdr:rowOff>41275</xdr:rowOff>
    </xdr:to>
    <xdr:sp macro="" textlink="">
      <xdr:nvSpPr>
        <xdr:cNvPr id="144" name="楕円 143"/>
        <xdr:cNvSpPr/>
      </xdr:nvSpPr>
      <xdr:spPr>
        <a:xfrm>
          <a:off x="196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32385</xdr:rowOff>
    </xdr:from>
    <xdr:ext cx="532130" cy="256540"/>
    <xdr:sp macro="" textlink="">
      <xdr:nvSpPr>
        <xdr:cNvPr id="145" name="テキスト ボックス 144"/>
        <xdr:cNvSpPr txBox="1"/>
      </xdr:nvSpPr>
      <xdr:spPr>
        <a:xfrm>
          <a:off x="1751965" y="101479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135890</xdr:rowOff>
    </xdr:from>
    <xdr:to>
      <xdr:col>6</xdr:col>
      <xdr:colOff>38100</xdr:colOff>
      <xdr:row>59</xdr:row>
      <xdr:rowOff>66040</xdr:rowOff>
    </xdr:to>
    <xdr:sp macro="" textlink="">
      <xdr:nvSpPr>
        <xdr:cNvPr id="146" name="楕円 145"/>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57150</xdr:rowOff>
    </xdr:from>
    <xdr:ext cx="532130" cy="259080"/>
    <xdr:sp macro="" textlink="">
      <xdr:nvSpPr>
        <xdr:cNvPr id="147" name="テキスト ボックス 146"/>
        <xdr:cNvSpPr txBox="1"/>
      </xdr:nvSpPr>
      <xdr:spPr>
        <a:xfrm>
          <a:off x="862965" y="10172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6" name="テキスト ボックス 155"/>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59" name="テキスト ボックス 158"/>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6540"/>
    <xdr:sp macro="" textlink="">
      <xdr:nvSpPr>
        <xdr:cNvPr id="161" name="テキスト ボックス 160"/>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6540"/>
    <xdr:sp macro="" textlink="">
      <xdr:nvSpPr>
        <xdr:cNvPr id="163" name="テキスト ボックス 162"/>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6540"/>
    <xdr:sp macro="" textlink="">
      <xdr:nvSpPr>
        <xdr:cNvPr id="165" name="テキスト ボックス 164"/>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7" name="テキスト ボックス 166"/>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70485</xdr:rowOff>
    </xdr:from>
    <xdr:to>
      <xdr:col>24</xdr:col>
      <xdr:colOff>62865</xdr:colOff>
      <xdr:row>78</xdr:row>
      <xdr:rowOff>128270</xdr:rowOff>
    </xdr:to>
    <xdr:cxnSp macro="">
      <xdr:nvCxnSpPr>
        <xdr:cNvPr id="169" name="直線コネクタ 168"/>
        <xdr:cNvCxnSpPr/>
      </xdr:nvCxnSpPr>
      <xdr:spPr>
        <a:xfrm flipV="1">
          <a:off x="4633595" y="12414885"/>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132080</xdr:rowOff>
    </xdr:from>
    <xdr:ext cx="378460" cy="256540"/>
    <xdr:sp macro="" textlink="">
      <xdr:nvSpPr>
        <xdr:cNvPr id="170" name="維持補修費最小値テキスト"/>
        <xdr:cNvSpPr txBox="1"/>
      </xdr:nvSpPr>
      <xdr:spPr>
        <a:xfrm>
          <a:off x="4686300" y="135051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128270</xdr:rowOff>
    </xdr:from>
    <xdr:to>
      <xdr:col>24</xdr:col>
      <xdr:colOff>152400</xdr:colOff>
      <xdr:row>78</xdr:row>
      <xdr:rowOff>128270</xdr:rowOff>
    </xdr:to>
    <xdr:cxnSp macro="">
      <xdr:nvCxnSpPr>
        <xdr:cNvPr id="171" name="直線コネクタ 170"/>
        <xdr:cNvCxnSpPr/>
      </xdr:nvCxnSpPr>
      <xdr:spPr>
        <a:xfrm>
          <a:off x="4546600" y="1350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17780</xdr:rowOff>
    </xdr:from>
    <xdr:ext cx="534670" cy="256540"/>
    <xdr:sp macro="" textlink="">
      <xdr:nvSpPr>
        <xdr:cNvPr id="172" name="維持補修費最大値テキスト"/>
        <xdr:cNvSpPr txBox="1"/>
      </xdr:nvSpPr>
      <xdr:spPr>
        <a:xfrm>
          <a:off x="4686300" y="121907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24,014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70485</xdr:rowOff>
    </xdr:from>
    <xdr:to>
      <xdr:col>24</xdr:col>
      <xdr:colOff>152400</xdr:colOff>
      <xdr:row>72</xdr:row>
      <xdr:rowOff>70485</xdr:rowOff>
    </xdr:to>
    <xdr:cxnSp macro="">
      <xdr:nvCxnSpPr>
        <xdr:cNvPr id="173" name="直線コネクタ 172"/>
        <xdr:cNvCxnSpPr/>
      </xdr:nvCxnSpPr>
      <xdr:spPr>
        <a:xfrm>
          <a:off x="4546600" y="1241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132080</xdr:rowOff>
    </xdr:from>
    <xdr:to>
      <xdr:col>24</xdr:col>
      <xdr:colOff>63500</xdr:colOff>
      <xdr:row>77</xdr:row>
      <xdr:rowOff>143510</xdr:rowOff>
    </xdr:to>
    <xdr:cxnSp macro="">
      <xdr:nvCxnSpPr>
        <xdr:cNvPr id="174" name="直線コネクタ 173"/>
        <xdr:cNvCxnSpPr/>
      </xdr:nvCxnSpPr>
      <xdr:spPr>
        <a:xfrm flipV="1">
          <a:off x="3797300" y="133337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50800</xdr:rowOff>
    </xdr:from>
    <xdr:ext cx="469900" cy="259080"/>
    <xdr:sp macro="" textlink="">
      <xdr:nvSpPr>
        <xdr:cNvPr id="175" name="維持補修費平均値テキスト"/>
        <xdr:cNvSpPr txBox="1"/>
      </xdr:nvSpPr>
      <xdr:spPr>
        <a:xfrm>
          <a:off x="4686300" y="13081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27940</xdr:rowOff>
    </xdr:from>
    <xdr:to>
      <xdr:col>24</xdr:col>
      <xdr:colOff>114300</xdr:colOff>
      <xdr:row>77</xdr:row>
      <xdr:rowOff>129540</xdr:rowOff>
    </xdr:to>
    <xdr:sp macro="" textlink="">
      <xdr:nvSpPr>
        <xdr:cNvPr id="176" name="フローチャート: 判断 175"/>
        <xdr:cNvSpPr/>
      </xdr:nvSpPr>
      <xdr:spPr>
        <a:xfrm>
          <a:off x="45847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143510</xdr:rowOff>
    </xdr:from>
    <xdr:to>
      <xdr:col>19</xdr:col>
      <xdr:colOff>177800</xdr:colOff>
      <xdr:row>77</xdr:row>
      <xdr:rowOff>148590</xdr:rowOff>
    </xdr:to>
    <xdr:cxnSp macro="">
      <xdr:nvCxnSpPr>
        <xdr:cNvPr id="177" name="直線コネクタ 176"/>
        <xdr:cNvCxnSpPr/>
      </xdr:nvCxnSpPr>
      <xdr:spPr>
        <a:xfrm flipV="1">
          <a:off x="2908300" y="133451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36195</xdr:rowOff>
    </xdr:from>
    <xdr:to>
      <xdr:col>20</xdr:col>
      <xdr:colOff>38100</xdr:colOff>
      <xdr:row>77</xdr:row>
      <xdr:rowOff>137795</xdr:rowOff>
    </xdr:to>
    <xdr:sp macro="" textlink="">
      <xdr:nvSpPr>
        <xdr:cNvPr id="178" name="フローチャート: 判断 177"/>
        <xdr:cNvSpPr/>
      </xdr:nvSpPr>
      <xdr:spPr>
        <a:xfrm>
          <a:off x="3746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154940</xdr:rowOff>
    </xdr:from>
    <xdr:ext cx="467360" cy="256540"/>
    <xdr:sp macro="" textlink="">
      <xdr:nvSpPr>
        <xdr:cNvPr id="179" name="テキスト ボックス 178"/>
        <xdr:cNvSpPr txBox="1"/>
      </xdr:nvSpPr>
      <xdr:spPr>
        <a:xfrm>
          <a:off x="3562350" y="13013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114935</xdr:rowOff>
    </xdr:from>
    <xdr:to>
      <xdr:col>15</xdr:col>
      <xdr:colOff>50800</xdr:colOff>
      <xdr:row>77</xdr:row>
      <xdr:rowOff>148590</xdr:rowOff>
    </xdr:to>
    <xdr:cxnSp macro="">
      <xdr:nvCxnSpPr>
        <xdr:cNvPr id="180" name="直線コネクタ 179"/>
        <xdr:cNvCxnSpPr/>
      </xdr:nvCxnSpPr>
      <xdr:spPr>
        <a:xfrm>
          <a:off x="2019300" y="133165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3175</xdr:rowOff>
    </xdr:to>
    <xdr:sp macro="" textlink="">
      <xdr:nvSpPr>
        <xdr:cNvPr id="181" name="フローチャート: 判断 180"/>
        <xdr:cNvSpPr/>
      </xdr:nvSpPr>
      <xdr:spPr>
        <a:xfrm>
          <a:off x="2857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19685</xdr:rowOff>
    </xdr:from>
    <xdr:ext cx="467360" cy="256540"/>
    <xdr:sp macro="" textlink="">
      <xdr:nvSpPr>
        <xdr:cNvPr id="182" name="テキスト ボックス 181"/>
        <xdr:cNvSpPr txBox="1"/>
      </xdr:nvSpPr>
      <xdr:spPr>
        <a:xfrm>
          <a:off x="2673350" y="13049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114935</xdr:rowOff>
    </xdr:from>
    <xdr:to>
      <xdr:col>10</xdr:col>
      <xdr:colOff>114300</xdr:colOff>
      <xdr:row>78</xdr:row>
      <xdr:rowOff>53340</xdr:rowOff>
    </xdr:to>
    <xdr:cxnSp macro="">
      <xdr:nvCxnSpPr>
        <xdr:cNvPr id="183" name="直線コネクタ 182"/>
        <xdr:cNvCxnSpPr/>
      </xdr:nvCxnSpPr>
      <xdr:spPr>
        <a:xfrm flipV="1">
          <a:off x="1130300" y="1331658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63500</xdr:rowOff>
    </xdr:from>
    <xdr:to>
      <xdr:col>10</xdr:col>
      <xdr:colOff>165100</xdr:colOff>
      <xdr:row>77</xdr:row>
      <xdr:rowOff>165100</xdr:rowOff>
    </xdr:to>
    <xdr:sp macro="" textlink="">
      <xdr:nvSpPr>
        <xdr:cNvPr id="184" name="フローチャート: 判断 183"/>
        <xdr:cNvSpPr/>
      </xdr:nvSpPr>
      <xdr:spPr>
        <a:xfrm>
          <a:off x="1968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10160</xdr:rowOff>
    </xdr:from>
    <xdr:ext cx="467360" cy="259080"/>
    <xdr:sp macro="" textlink="">
      <xdr:nvSpPr>
        <xdr:cNvPr id="185" name="テキスト ボックス 184"/>
        <xdr:cNvSpPr txBox="1"/>
      </xdr:nvSpPr>
      <xdr:spPr>
        <a:xfrm>
          <a:off x="1784350" y="13040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67310</xdr:rowOff>
    </xdr:from>
    <xdr:to>
      <xdr:col>6</xdr:col>
      <xdr:colOff>38100</xdr:colOff>
      <xdr:row>77</xdr:row>
      <xdr:rowOff>168910</xdr:rowOff>
    </xdr:to>
    <xdr:sp macro="" textlink="">
      <xdr:nvSpPr>
        <xdr:cNvPr id="186" name="フローチャート: 判断 185"/>
        <xdr:cNvSpPr/>
      </xdr:nvSpPr>
      <xdr:spPr>
        <a:xfrm>
          <a:off x="1079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13970</xdr:rowOff>
    </xdr:from>
    <xdr:ext cx="467360" cy="259080"/>
    <xdr:sp macro="" textlink="">
      <xdr:nvSpPr>
        <xdr:cNvPr id="187" name="テキスト ボックス 186"/>
        <xdr:cNvSpPr txBox="1"/>
      </xdr:nvSpPr>
      <xdr:spPr>
        <a:xfrm>
          <a:off x="895350" y="13044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81280</xdr:rowOff>
    </xdr:from>
    <xdr:to>
      <xdr:col>24</xdr:col>
      <xdr:colOff>114300</xdr:colOff>
      <xdr:row>78</xdr:row>
      <xdr:rowOff>11430</xdr:rowOff>
    </xdr:to>
    <xdr:sp macro="" textlink="">
      <xdr:nvSpPr>
        <xdr:cNvPr id="193" name="楕円 192"/>
        <xdr:cNvSpPr/>
      </xdr:nvSpPr>
      <xdr:spPr>
        <a:xfrm>
          <a:off x="45847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59690</xdr:rowOff>
    </xdr:from>
    <xdr:ext cx="469900" cy="259080"/>
    <xdr:sp macro="" textlink="">
      <xdr:nvSpPr>
        <xdr:cNvPr id="194" name="維持補修費該当値テキスト"/>
        <xdr:cNvSpPr txBox="1"/>
      </xdr:nvSpPr>
      <xdr:spPr>
        <a:xfrm>
          <a:off x="4686300" y="1326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92710</xdr:rowOff>
    </xdr:from>
    <xdr:to>
      <xdr:col>20</xdr:col>
      <xdr:colOff>38100</xdr:colOff>
      <xdr:row>78</xdr:row>
      <xdr:rowOff>22860</xdr:rowOff>
    </xdr:to>
    <xdr:sp macro="" textlink="">
      <xdr:nvSpPr>
        <xdr:cNvPr id="195" name="楕円 194"/>
        <xdr:cNvSpPr/>
      </xdr:nvSpPr>
      <xdr:spPr>
        <a:xfrm>
          <a:off x="3746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13970</xdr:rowOff>
    </xdr:from>
    <xdr:ext cx="467360" cy="259080"/>
    <xdr:sp macro="" textlink="">
      <xdr:nvSpPr>
        <xdr:cNvPr id="196" name="テキスト ボックス 195"/>
        <xdr:cNvSpPr txBox="1"/>
      </xdr:nvSpPr>
      <xdr:spPr>
        <a:xfrm>
          <a:off x="3562350" y="13387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97790</xdr:rowOff>
    </xdr:from>
    <xdr:to>
      <xdr:col>15</xdr:col>
      <xdr:colOff>101600</xdr:colOff>
      <xdr:row>78</xdr:row>
      <xdr:rowOff>27940</xdr:rowOff>
    </xdr:to>
    <xdr:sp macro="" textlink="">
      <xdr:nvSpPr>
        <xdr:cNvPr id="197" name="楕円 196"/>
        <xdr:cNvSpPr/>
      </xdr:nvSpPr>
      <xdr:spPr>
        <a:xfrm>
          <a:off x="2857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19050</xdr:rowOff>
    </xdr:from>
    <xdr:ext cx="467360" cy="256540"/>
    <xdr:sp macro="" textlink="">
      <xdr:nvSpPr>
        <xdr:cNvPr id="198" name="テキスト ボックス 197"/>
        <xdr:cNvSpPr txBox="1"/>
      </xdr:nvSpPr>
      <xdr:spPr>
        <a:xfrm>
          <a:off x="2673350" y="13392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64135</xdr:rowOff>
    </xdr:from>
    <xdr:to>
      <xdr:col>10</xdr:col>
      <xdr:colOff>165100</xdr:colOff>
      <xdr:row>77</xdr:row>
      <xdr:rowOff>166370</xdr:rowOff>
    </xdr:to>
    <xdr:sp macro="" textlink="">
      <xdr:nvSpPr>
        <xdr:cNvPr id="199" name="楕円 198"/>
        <xdr:cNvSpPr/>
      </xdr:nvSpPr>
      <xdr:spPr>
        <a:xfrm>
          <a:off x="19685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156845</xdr:rowOff>
    </xdr:from>
    <xdr:ext cx="467360" cy="256540"/>
    <xdr:sp macro="" textlink="">
      <xdr:nvSpPr>
        <xdr:cNvPr id="200" name="テキスト ボックス 199"/>
        <xdr:cNvSpPr txBox="1"/>
      </xdr:nvSpPr>
      <xdr:spPr>
        <a:xfrm>
          <a:off x="1784350" y="13358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2540</xdr:rowOff>
    </xdr:from>
    <xdr:to>
      <xdr:col>6</xdr:col>
      <xdr:colOff>38100</xdr:colOff>
      <xdr:row>78</xdr:row>
      <xdr:rowOff>104140</xdr:rowOff>
    </xdr:to>
    <xdr:sp macro="" textlink="">
      <xdr:nvSpPr>
        <xdr:cNvPr id="201" name="楕円 200"/>
        <xdr:cNvSpPr/>
      </xdr:nvSpPr>
      <xdr:spPr>
        <a:xfrm>
          <a:off x="1079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95250</xdr:rowOff>
    </xdr:from>
    <xdr:ext cx="467360" cy="259080"/>
    <xdr:sp macro="" textlink="">
      <xdr:nvSpPr>
        <xdr:cNvPr id="202" name="テキスト ボックス 201"/>
        <xdr:cNvSpPr txBox="1"/>
      </xdr:nvSpPr>
      <xdr:spPr>
        <a:xfrm>
          <a:off x="895350" y="13468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1" name="テキスト ボックス 210"/>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6540"/>
    <xdr:sp macro="" textlink="">
      <xdr:nvSpPr>
        <xdr:cNvPr id="213" name="テキスト ボックス 212"/>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090" cy="259080"/>
    <xdr:sp macro="" textlink="">
      <xdr:nvSpPr>
        <xdr:cNvPr id="217" name="テキスト ボックス 216"/>
        <xdr:cNvSpPr txBox="1"/>
      </xdr:nvSpPr>
      <xdr:spPr>
        <a:xfrm>
          <a:off x="166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6540"/>
    <xdr:sp macro="" textlink="">
      <xdr:nvSpPr>
        <xdr:cNvPr id="219" name="テキスト ボックス 218"/>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1" name="テキスト ボックス 220"/>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090" cy="259080"/>
    <xdr:sp macro="" textlink="">
      <xdr:nvSpPr>
        <xdr:cNvPr id="223" name="テキスト ボックス 222"/>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5" name="テキスト ボックス 224"/>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19685</xdr:rowOff>
    </xdr:from>
    <xdr:to>
      <xdr:col>24</xdr:col>
      <xdr:colOff>62865</xdr:colOff>
      <xdr:row>98</xdr:row>
      <xdr:rowOff>91440</xdr:rowOff>
    </xdr:to>
    <xdr:cxnSp macro="">
      <xdr:nvCxnSpPr>
        <xdr:cNvPr id="227" name="直線コネクタ 226"/>
        <xdr:cNvCxnSpPr/>
      </xdr:nvCxnSpPr>
      <xdr:spPr>
        <a:xfrm flipV="1">
          <a:off x="4633595" y="1545018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95250</xdr:rowOff>
    </xdr:from>
    <xdr:ext cx="534670" cy="259080"/>
    <xdr:sp macro="" textlink="">
      <xdr:nvSpPr>
        <xdr:cNvPr id="228" name="扶助費最小値テキスト"/>
        <xdr:cNvSpPr txBox="1"/>
      </xdr:nvSpPr>
      <xdr:spPr>
        <a:xfrm>
          <a:off x="4686300" y="16897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99,811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91440</xdr:rowOff>
    </xdr:from>
    <xdr:to>
      <xdr:col>24</xdr:col>
      <xdr:colOff>152400</xdr:colOff>
      <xdr:row>98</xdr:row>
      <xdr:rowOff>91440</xdr:rowOff>
    </xdr:to>
    <xdr:cxnSp macro="">
      <xdr:nvCxnSpPr>
        <xdr:cNvPr id="229" name="直線コネクタ 228"/>
        <xdr:cNvCxnSpPr/>
      </xdr:nvCxnSpPr>
      <xdr:spPr>
        <a:xfrm>
          <a:off x="4546600" y="1689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137795</xdr:rowOff>
    </xdr:from>
    <xdr:ext cx="598805" cy="259080"/>
    <xdr:sp macro="" textlink="">
      <xdr:nvSpPr>
        <xdr:cNvPr id="230" name="扶助費最大値テキスト"/>
        <xdr:cNvSpPr txBox="1"/>
      </xdr:nvSpPr>
      <xdr:spPr>
        <a:xfrm>
          <a:off x="4686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213,427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19685</xdr:rowOff>
    </xdr:from>
    <xdr:to>
      <xdr:col>24</xdr:col>
      <xdr:colOff>152400</xdr:colOff>
      <xdr:row>90</xdr:row>
      <xdr:rowOff>19685</xdr:rowOff>
    </xdr:to>
    <xdr:cxnSp macro="">
      <xdr:nvCxnSpPr>
        <xdr:cNvPr id="231" name="直線コネクタ 230"/>
        <xdr:cNvCxnSpPr/>
      </xdr:nvCxnSpPr>
      <xdr:spPr>
        <a:xfrm>
          <a:off x="4546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74930</xdr:rowOff>
    </xdr:from>
    <xdr:to>
      <xdr:col>24</xdr:col>
      <xdr:colOff>63500</xdr:colOff>
      <xdr:row>94</xdr:row>
      <xdr:rowOff>57785</xdr:rowOff>
    </xdr:to>
    <xdr:cxnSp macro="">
      <xdr:nvCxnSpPr>
        <xdr:cNvPr id="232" name="直線コネクタ 231"/>
        <xdr:cNvCxnSpPr/>
      </xdr:nvCxnSpPr>
      <xdr:spPr>
        <a:xfrm flipV="1">
          <a:off x="3797300" y="15848330"/>
          <a:ext cx="8382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152400</xdr:rowOff>
    </xdr:from>
    <xdr:ext cx="598805" cy="259080"/>
    <xdr:sp macro="" textlink="">
      <xdr:nvSpPr>
        <xdr:cNvPr id="233" name="扶助費平均値テキスト"/>
        <xdr:cNvSpPr txBox="1"/>
      </xdr:nvSpPr>
      <xdr:spPr>
        <a:xfrm>
          <a:off x="4686300" y="16268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xdr:rowOff>
    </xdr:from>
    <xdr:to>
      <xdr:col>24</xdr:col>
      <xdr:colOff>114300</xdr:colOff>
      <xdr:row>95</xdr:row>
      <xdr:rowOff>104140</xdr:rowOff>
    </xdr:to>
    <xdr:sp macro="" textlink="">
      <xdr:nvSpPr>
        <xdr:cNvPr id="234" name="フローチャート: 判断 233"/>
        <xdr:cNvSpPr/>
      </xdr:nvSpPr>
      <xdr:spPr>
        <a:xfrm>
          <a:off x="4584700" y="1629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44450</xdr:rowOff>
    </xdr:from>
    <xdr:to>
      <xdr:col>19</xdr:col>
      <xdr:colOff>177800</xdr:colOff>
      <xdr:row>94</xdr:row>
      <xdr:rowOff>57785</xdr:rowOff>
    </xdr:to>
    <xdr:cxnSp macro="">
      <xdr:nvCxnSpPr>
        <xdr:cNvPr id="235" name="直線コネクタ 234"/>
        <xdr:cNvCxnSpPr/>
      </xdr:nvCxnSpPr>
      <xdr:spPr>
        <a:xfrm>
          <a:off x="2908300" y="161607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152400</xdr:rowOff>
    </xdr:from>
    <xdr:to>
      <xdr:col>20</xdr:col>
      <xdr:colOff>38100</xdr:colOff>
      <xdr:row>97</xdr:row>
      <xdr:rowOff>82550</xdr:rowOff>
    </xdr:to>
    <xdr:sp macro="" textlink="">
      <xdr:nvSpPr>
        <xdr:cNvPr id="236" name="フローチャート: 判断 235"/>
        <xdr:cNvSpPr/>
      </xdr:nvSpPr>
      <xdr:spPr>
        <a:xfrm>
          <a:off x="3746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73660</xdr:rowOff>
    </xdr:from>
    <xdr:ext cx="596265" cy="259080"/>
    <xdr:sp macro="" textlink="">
      <xdr:nvSpPr>
        <xdr:cNvPr id="237" name="テキスト ボックス 236"/>
        <xdr:cNvSpPr txBox="1"/>
      </xdr:nvSpPr>
      <xdr:spPr>
        <a:xfrm>
          <a:off x="3497580" y="167043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44450</xdr:rowOff>
    </xdr:from>
    <xdr:to>
      <xdr:col>15</xdr:col>
      <xdr:colOff>50800</xdr:colOff>
      <xdr:row>94</xdr:row>
      <xdr:rowOff>78740</xdr:rowOff>
    </xdr:to>
    <xdr:cxnSp macro="">
      <xdr:nvCxnSpPr>
        <xdr:cNvPr id="238" name="直線コネクタ 237"/>
        <xdr:cNvCxnSpPr/>
      </xdr:nvCxnSpPr>
      <xdr:spPr>
        <a:xfrm flipV="1">
          <a:off x="2019300" y="161607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34290</xdr:rowOff>
    </xdr:from>
    <xdr:to>
      <xdr:col>15</xdr:col>
      <xdr:colOff>101600</xdr:colOff>
      <xdr:row>97</xdr:row>
      <xdr:rowOff>135890</xdr:rowOff>
    </xdr:to>
    <xdr:sp macro="" textlink="">
      <xdr:nvSpPr>
        <xdr:cNvPr id="239" name="フローチャート: 判断 238"/>
        <xdr:cNvSpPr/>
      </xdr:nvSpPr>
      <xdr:spPr>
        <a:xfrm>
          <a:off x="2857500" y="1666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127000</xdr:rowOff>
    </xdr:from>
    <xdr:ext cx="596265" cy="259080"/>
    <xdr:sp macro="" textlink="">
      <xdr:nvSpPr>
        <xdr:cNvPr id="240" name="テキスト ボックス 239"/>
        <xdr:cNvSpPr txBox="1"/>
      </xdr:nvSpPr>
      <xdr:spPr>
        <a:xfrm>
          <a:off x="2608580" y="16757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56515</xdr:rowOff>
    </xdr:from>
    <xdr:to>
      <xdr:col>10</xdr:col>
      <xdr:colOff>114300</xdr:colOff>
      <xdr:row>94</xdr:row>
      <xdr:rowOff>78740</xdr:rowOff>
    </xdr:to>
    <xdr:cxnSp macro="">
      <xdr:nvCxnSpPr>
        <xdr:cNvPr id="241" name="直線コネクタ 240"/>
        <xdr:cNvCxnSpPr/>
      </xdr:nvCxnSpPr>
      <xdr:spPr>
        <a:xfrm>
          <a:off x="1130300" y="161728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97790</xdr:rowOff>
    </xdr:from>
    <xdr:to>
      <xdr:col>10</xdr:col>
      <xdr:colOff>165100</xdr:colOff>
      <xdr:row>98</xdr:row>
      <xdr:rowOff>27305</xdr:rowOff>
    </xdr:to>
    <xdr:sp macro="" textlink="">
      <xdr:nvSpPr>
        <xdr:cNvPr id="242" name="フローチャート: 判断 241"/>
        <xdr:cNvSpPr/>
      </xdr:nvSpPr>
      <xdr:spPr>
        <a:xfrm>
          <a:off x="1968500" y="16728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18415</xdr:rowOff>
    </xdr:from>
    <xdr:ext cx="596265" cy="256540"/>
    <xdr:sp macro="" textlink="">
      <xdr:nvSpPr>
        <xdr:cNvPr id="243" name="テキスト ボックス 242"/>
        <xdr:cNvSpPr txBox="1"/>
      </xdr:nvSpPr>
      <xdr:spPr>
        <a:xfrm>
          <a:off x="1719580" y="168205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88900</xdr:rowOff>
    </xdr:from>
    <xdr:to>
      <xdr:col>6</xdr:col>
      <xdr:colOff>38100</xdr:colOff>
      <xdr:row>98</xdr:row>
      <xdr:rowOff>19050</xdr:rowOff>
    </xdr:to>
    <xdr:sp macro="" textlink="">
      <xdr:nvSpPr>
        <xdr:cNvPr id="244" name="フローチャート: 判断 243"/>
        <xdr:cNvSpPr/>
      </xdr:nvSpPr>
      <xdr:spPr>
        <a:xfrm>
          <a:off x="1079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98</xdr:row>
      <xdr:rowOff>10160</xdr:rowOff>
    </xdr:from>
    <xdr:ext cx="596265" cy="259080"/>
    <xdr:sp macro="" textlink="">
      <xdr:nvSpPr>
        <xdr:cNvPr id="245" name="テキスト ボックス 244"/>
        <xdr:cNvSpPr txBox="1"/>
      </xdr:nvSpPr>
      <xdr:spPr>
        <a:xfrm>
          <a:off x="830580" y="168122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92</xdr:row>
      <xdr:rowOff>23495</xdr:rowOff>
    </xdr:from>
    <xdr:to>
      <xdr:col>24</xdr:col>
      <xdr:colOff>114300</xdr:colOff>
      <xdr:row>92</xdr:row>
      <xdr:rowOff>125095</xdr:rowOff>
    </xdr:to>
    <xdr:sp macro="" textlink="">
      <xdr:nvSpPr>
        <xdr:cNvPr id="251" name="楕円 250"/>
        <xdr:cNvSpPr/>
      </xdr:nvSpPr>
      <xdr:spPr>
        <a:xfrm>
          <a:off x="4584700" y="157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46355</xdr:rowOff>
    </xdr:from>
    <xdr:ext cx="598805" cy="259080"/>
    <xdr:sp macro="" textlink="">
      <xdr:nvSpPr>
        <xdr:cNvPr id="252" name="扶助費該当値テキスト"/>
        <xdr:cNvSpPr txBox="1"/>
      </xdr:nvSpPr>
      <xdr:spPr>
        <a:xfrm>
          <a:off x="4686300" y="15648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182,150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6985</xdr:rowOff>
    </xdr:from>
    <xdr:to>
      <xdr:col>20</xdr:col>
      <xdr:colOff>38100</xdr:colOff>
      <xdr:row>94</xdr:row>
      <xdr:rowOff>109220</xdr:rowOff>
    </xdr:to>
    <xdr:sp macro="" textlink="">
      <xdr:nvSpPr>
        <xdr:cNvPr id="253" name="楕円 252"/>
        <xdr:cNvSpPr/>
      </xdr:nvSpPr>
      <xdr:spPr>
        <a:xfrm>
          <a:off x="3746500"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125095</xdr:rowOff>
    </xdr:from>
    <xdr:ext cx="596265" cy="258445"/>
    <xdr:sp macro="" textlink="">
      <xdr:nvSpPr>
        <xdr:cNvPr id="254" name="テキスト ボックス 253"/>
        <xdr:cNvSpPr txBox="1"/>
      </xdr:nvSpPr>
      <xdr:spPr>
        <a:xfrm>
          <a:off x="3497580" y="158984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165100</xdr:rowOff>
    </xdr:from>
    <xdr:to>
      <xdr:col>15</xdr:col>
      <xdr:colOff>101600</xdr:colOff>
      <xdr:row>94</xdr:row>
      <xdr:rowOff>95250</xdr:rowOff>
    </xdr:to>
    <xdr:sp macro="" textlink="">
      <xdr:nvSpPr>
        <xdr:cNvPr id="255" name="楕円 254"/>
        <xdr:cNvSpPr/>
      </xdr:nvSpPr>
      <xdr:spPr>
        <a:xfrm>
          <a:off x="2857500" y="161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111760</xdr:rowOff>
    </xdr:from>
    <xdr:ext cx="596265" cy="256540"/>
    <xdr:sp macro="" textlink="">
      <xdr:nvSpPr>
        <xdr:cNvPr id="256" name="テキスト ボックス 255"/>
        <xdr:cNvSpPr txBox="1"/>
      </xdr:nvSpPr>
      <xdr:spPr>
        <a:xfrm>
          <a:off x="2608580" y="158851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27940</xdr:rowOff>
    </xdr:from>
    <xdr:to>
      <xdr:col>10</xdr:col>
      <xdr:colOff>165100</xdr:colOff>
      <xdr:row>94</xdr:row>
      <xdr:rowOff>129540</xdr:rowOff>
    </xdr:to>
    <xdr:sp macro="" textlink="">
      <xdr:nvSpPr>
        <xdr:cNvPr id="257" name="楕円 256"/>
        <xdr:cNvSpPr/>
      </xdr:nvSpPr>
      <xdr:spPr>
        <a:xfrm>
          <a:off x="1968500" y="161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146050</xdr:rowOff>
    </xdr:from>
    <xdr:ext cx="596265" cy="256540"/>
    <xdr:sp macro="" textlink="">
      <xdr:nvSpPr>
        <xdr:cNvPr id="258" name="テキスト ボックス 257"/>
        <xdr:cNvSpPr txBox="1"/>
      </xdr:nvSpPr>
      <xdr:spPr>
        <a:xfrm>
          <a:off x="1719580" y="159194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6350</xdr:rowOff>
    </xdr:from>
    <xdr:to>
      <xdr:col>6</xdr:col>
      <xdr:colOff>38100</xdr:colOff>
      <xdr:row>94</xdr:row>
      <xdr:rowOff>107315</xdr:rowOff>
    </xdr:to>
    <xdr:sp macro="" textlink="">
      <xdr:nvSpPr>
        <xdr:cNvPr id="259" name="楕円 258"/>
        <xdr:cNvSpPr/>
      </xdr:nvSpPr>
      <xdr:spPr>
        <a:xfrm>
          <a:off x="1079500" y="16122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123825</xdr:rowOff>
    </xdr:from>
    <xdr:ext cx="596265" cy="256540"/>
    <xdr:sp macro="" textlink="">
      <xdr:nvSpPr>
        <xdr:cNvPr id="260" name="テキスト ボックス 259"/>
        <xdr:cNvSpPr txBox="1"/>
      </xdr:nvSpPr>
      <xdr:spPr>
        <a:xfrm>
          <a:off x="830580" y="158972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9" name="テキスト ボックス 268"/>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6380" cy="259080"/>
    <xdr:sp macro="" textlink="">
      <xdr:nvSpPr>
        <xdr:cNvPr id="272" name="テキスト ボックス 271"/>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6540"/>
    <xdr:sp macro="" textlink="">
      <xdr:nvSpPr>
        <xdr:cNvPr id="274" name="テキスト ボックス 273"/>
        <xdr:cNvSpPr txBox="1"/>
      </xdr:nvSpPr>
      <xdr:spPr>
        <a:xfrm>
          <a:off x="6072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6540"/>
    <xdr:sp macro="" textlink="">
      <xdr:nvSpPr>
        <xdr:cNvPr id="278" name="テキスト ボックス 277"/>
        <xdr:cNvSpPr txBox="1"/>
      </xdr:nvSpPr>
      <xdr:spPr>
        <a:xfrm>
          <a:off x="6072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090" cy="258445"/>
    <xdr:sp macro="" textlink="">
      <xdr:nvSpPr>
        <xdr:cNvPr id="280" name="テキスト ボックス 279"/>
        <xdr:cNvSpPr txBox="1"/>
      </xdr:nvSpPr>
      <xdr:spPr>
        <a:xfrm>
          <a:off x="6008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090" cy="259080"/>
    <xdr:sp macro="" textlink="">
      <xdr:nvSpPr>
        <xdr:cNvPr id="282" name="テキスト ボックス 281"/>
        <xdr:cNvSpPr txBox="1"/>
      </xdr:nvSpPr>
      <xdr:spPr>
        <a:xfrm>
          <a:off x="6008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84" name="テキスト ボックス 283"/>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71755</xdr:rowOff>
    </xdr:from>
    <xdr:to>
      <xdr:col>54</xdr:col>
      <xdr:colOff>189865</xdr:colOff>
      <xdr:row>38</xdr:row>
      <xdr:rowOff>69850</xdr:rowOff>
    </xdr:to>
    <xdr:cxnSp macro="">
      <xdr:nvCxnSpPr>
        <xdr:cNvPr id="286" name="直線コネクタ 285"/>
        <xdr:cNvCxnSpPr/>
      </xdr:nvCxnSpPr>
      <xdr:spPr>
        <a:xfrm flipV="1">
          <a:off x="10475595" y="5558155"/>
          <a:ext cx="1270" cy="1026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73660</xdr:rowOff>
    </xdr:from>
    <xdr:ext cx="534670" cy="259080"/>
    <xdr:sp macro="" textlink="">
      <xdr:nvSpPr>
        <xdr:cNvPr id="287" name="補助費等最小値テキスト"/>
        <xdr:cNvSpPr txBox="1"/>
      </xdr:nvSpPr>
      <xdr:spPr>
        <a:xfrm>
          <a:off x="10528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18,435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69850</xdr:rowOff>
    </xdr:from>
    <xdr:to>
      <xdr:col>55</xdr:col>
      <xdr:colOff>88900</xdr:colOff>
      <xdr:row>38</xdr:row>
      <xdr:rowOff>69850</xdr:rowOff>
    </xdr:to>
    <xdr:cxnSp macro="">
      <xdr:nvCxnSpPr>
        <xdr:cNvPr id="288" name="直線コネクタ 287"/>
        <xdr:cNvCxnSpPr/>
      </xdr:nvCxnSpPr>
      <xdr:spPr>
        <a:xfrm>
          <a:off x="10388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18415</xdr:rowOff>
    </xdr:from>
    <xdr:ext cx="598805" cy="256540"/>
    <xdr:sp macro="" textlink="">
      <xdr:nvSpPr>
        <xdr:cNvPr id="289" name="補助費等最大値テキスト"/>
        <xdr:cNvSpPr txBox="1"/>
      </xdr:nvSpPr>
      <xdr:spPr>
        <a:xfrm>
          <a:off x="10528300" y="53333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112,725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71755</xdr:rowOff>
    </xdr:from>
    <xdr:to>
      <xdr:col>55</xdr:col>
      <xdr:colOff>88900</xdr:colOff>
      <xdr:row>32</xdr:row>
      <xdr:rowOff>71755</xdr:rowOff>
    </xdr:to>
    <xdr:cxnSp macro="">
      <xdr:nvCxnSpPr>
        <xdr:cNvPr id="290" name="直線コネクタ 289"/>
        <xdr:cNvCxnSpPr/>
      </xdr:nvCxnSpPr>
      <xdr:spPr>
        <a:xfrm>
          <a:off x="10388600" y="555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138430</xdr:rowOff>
    </xdr:from>
    <xdr:to>
      <xdr:col>55</xdr:col>
      <xdr:colOff>0</xdr:colOff>
      <xdr:row>37</xdr:row>
      <xdr:rowOff>33020</xdr:rowOff>
    </xdr:to>
    <xdr:cxnSp macro="">
      <xdr:nvCxnSpPr>
        <xdr:cNvPr id="291" name="直線コネクタ 290"/>
        <xdr:cNvCxnSpPr/>
      </xdr:nvCxnSpPr>
      <xdr:spPr>
        <a:xfrm>
          <a:off x="9639300" y="5281930"/>
          <a:ext cx="838200" cy="1094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160655</xdr:rowOff>
    </xdr:from>
    <xdr:ext cx="534670" cy="259080"/>
    <xdr:sp macro="" textlink="">
      <xdr:nvSpPr>
        <xdr:cNvPr id="292" name="補助費等平均値テキスト"/>
        <xdr:cNvSpPr txBox="1"/>
      </xdr:nvSpPr>
      <xdr:spPr>
        <a:xfrm>
          <a:off x="10528300" y="6161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137795</xdr:rowOff>
    </xdr:from>
    <xdr:to>
      <xdr:col>55</xdr:col>
      <xdr:colOff>50800</xdr:colOff>
      <xdr:row>37</xdr:row>
      <xdr:rowOff>67945</xdr:rowOff>
    </xdr:to>
    <xdr:sp macro="" textlink="">
      <xdr:nvSpPr>
        <xdr:cNvPr id="293" name="フローチャート: 判断 292"/>
        <xdr:cNvSpPr/>
      </xdr:nvSpPr>
      <xdr:spPr>
        <a:xfrm>
          <a:off x="10426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138430</xdr:rowOff>
    </xdr:from>
    <xdr:to>
      <xdr:col>50</xdr:col>
      <xdr:colOff>114300</xdr:colOff>
      <xdr:row>37</xdr:row>
      <xdr:rowOff>107950</xdr:rowOff>
    </xdr:to>
    <xdr:cxnSp macro="">
      <xdr:nvCxnSpPr>
        <xdr:cNvPr id="294" name="直線コネクタ 293"/>
        <xdr:cNvCxnSpPr/>
      </xdr:nvCxnSpPr>
      <xdr:spPr>
        <a:xfrm flipV="1">
          <a:off x="8750300" y="5281930"/>
          <a:ext cx="889000" cy="1169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81280</xdr:rowOff>
    </xdr:from>
    <xdr:to>
      <xdr:col>50</xdr:col>
      <xdr:colOff>165100</xdr:colOff>
      <xdr:row>31</xdr:row>
      <xdr:rowOff>11430</xdr:rowOff>
    </xdr:to>
    <xdr:sp macro="" textlink="">
      <xdr:nvSpPr>
        <xdr:cNvPr id="295" name="フローチャート: 判断 294"/>
        <xdr:cNvSpPr/>
      </xdr:nvSpPr>
      <xdr:spPr>
        <a:xfrm>
          <a:off x="9588500" y="52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27940</xdr:rowOff>
    </xdr:from>
    <xdr:ext cx="596265" cy="259080"/>
    <xdr:sp macro="" textlink="">
      <xdr:nvSpPr>
        <xdr:cNvPr id="296" name="テキスト ボックス 295"/>
        <xdr:cNvSpPr txBox="1"/>
      </xdr:nvSpPr>
      <xdr:spPr>
        <a:xfrm>
          <a:off x="9339580" y="49999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107950</xdr:rowOff>
    </xdr:from>
    <xdr:to>
      <xdr:col>45</xdr:col>
      <xdr:colOff>177800</xdr:colOff>
      <xdr:row>37</xdr:row>
      <xdr:rowOff>111760</xdr:rowOff>
    </xdr:to>
    <xdr:cxnSp macro="">
      <xdr:nvCxnSpPr>
        <xdr:cNvPr id="297" name="直線コネクタ 296"/>
        <xdr:cNvCxnSpPr/>
      </xdr:nvCxnSpPr>
      <xdr:spPr>
        <a:xfrm flipV="1">
          <a:off x="7861300" y="6451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48260</xdr:rowOff>
    </xdr:from>
    <xdr:to>
      <xdr:col>46</xdr:col>
      <xdr:colOff>38100</xdr:colOff>
      <xdr:row>37</xdr:row>
      <xdr:rowOff>149860</xdr:rowOff>
    </xdr:to>
    <xdr:sp macro="" textlink="">
      <xdr:nvSpPr>
        <xdr:cNvPr id="298" name="フローチャート: 判断 297"/>
        <xdr:cNvSpPr/>
      </xdr:nvSpPr>
      <xdr:spPr>
        <a:xfrm>
          <a:off x="8699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166370</xdr:rowOff>
    </xdr:from>
    <xdr:ext cx="532130" cy="256540"/>
    <xdr:sp macro="" textlink="">
      <xdr:nvSpPr>
        <xdr:cNvPr id="299" name="テキスト ボックス 298"/>
        <xdr:cNvSpPr txBox="1"/>
      </xdr:nvSpPr>
      <xdr:spPr>
        <a:xfrm>
          <a:off x="8482965" y="6167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111760</xdr:rowOff>
    </xdr:from>
    <xdr:to>
      <xdr:col>41</xdr:col>
      <xdr:colOff>50800</xdr:colOff>
      <xdr:row>37</xdr:row>
      <xdr:rowOff>114300</xdr:rowOff>
    </xdr:to>
    <xdr:cxnSp macro="">
      <xdr:nvCxnSpPr>
        <xdr:cNvPr id="300" name="直線コネクタ 299"/>
        <xdr:cNvCxnSpPr/>
      </xdr:nvCxnSpPr>
      <xdr:spPr>
        <a:xfrm flipV="1">
          <a:off x="6972300" y="6455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66040</xdr:rowOff>
    </xdr:from>
    <xdr:to>
      <xdr:col>41</xdr:col>
      <xdr:colOff>101600</xdr:colOff>
      <xdr:row>37</xdr:row>
      <xdr:rowOff>167640</xdr:rowOff>
    </xdr:to>
    <xdr:sp macro="" textlink="">
      <xdr:nvSpPr>
        <xdr:cNvPr id="301" name="フローチャート: 判断 300"/>
        <xdr:cNvSpPr/>
      </xdr:nvSpPr>
      <xdr:spPr>
        <a:xfrm>
          <a:off x="7810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159385</xdr:rowOff>
    </xdr:from>
    <xdr:ext cx="532130" cy="258445"/>
    <xdr:sp macro="" textlink="">
      <xdr:nvSpPr>
        <xdr:cNvPr id="302" name="テキスト ボックス 301"/>
        <xdr:cNvSpPr txBox="1"/>
      </xdr:nvSpPr>
      <xdr:spPr>
        <a:xfrm>
          <a:off x="7593965" y="65030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15875</xdr:rowOff>
    </xdr:to>
    <xdr:sp macro="" textlink="">
      <xdr:nvSpPr>
        <xdr:cNvPr id="303" name="フローチャート: 判断 302"/>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6985</xdr:rowOff>
    </xdr:from>
    <xdr:ext cx="532130" cy="256540"/>
    <xdr:sp macro="" textlink="">
      <xdr:nvSpPr>
        <xdr:cNvPr id="304" name="テキスト ボックス 303"/>
        <xdr:cNvSpPr txBox="1"/>
      </xdr:nvSpPr>
      <xdr:spPr>
        <a:xfrm>
          <a:off x="6704965" y="65220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153670</xdr:rowOff>
    </xdr:from>
    <xdr:to>
      <xdr:col>55</xdr:col>
      <xdr:colOff>50800</xdr:colOff>
      <xdr:row>37</xdr:row>
      <xdr:rowOff>83820</xdr:rowOff>
    </xdr:to>
    <xdr:sp macro="" textlink="">
      <xdr:nvSpPr>
        <xdr:cNvPr id="310" name="楕円 309"/>
        <xdr:cNvSpPr/>
      </xdr:nvSpPr>
      <xdr:spPr>
        <a:xfrm>
          <a:off x="104267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132080</xdr:rowOff>
    </xdr:from>
    <xdr:ext cx="534670" cy="256540"/>
    <xdr:sp macro="" textlink="">
      <xdr:nvSpPr>
        <xdr:cNvPr id="311" name="補助費等該当値テキスト"/>
        <xdr:cNvSpPr txBox="1"/>
      </xdr:nvSpPr>
      <xdr:spPr>
        <a:xfrm>
          <a:off x="10528300" y="63042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87630</xdr:rowOff>
    </xdr:from>
    <xdr:to>
      <xdr:col>50</xdr:col>
      <xdr:colOff>165100</xdr:colOff>
      <xdr:row>31</xdr:row>
      <xdr:rowOff>17780</xdr:rowOff>
    </xdr:to>
    <xdr:sp macro="" textlink="">
      <xdr:nvSpPr>
        <xdr:cNvPr id="312" name="楕円 311"/>
        <xdr:cNvSpPr/>
      </xdr:nvSpPr>
      <xdr:spPr>
        <a:xfrm>
          <a:off x="9588500" y="52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8890</xdr:rowOff>
    </xdr:from>
    <xdr:ext cx="596265" cy="256540"/>
    <xdr:sp macro="" textlink="">
      <xdr:nvSpPr>
        <xdr:cNvPr id="313" name="テキスト ボックス 312"/>
        <xdr:cNvSpPr txBox="1"/>
      </xdr:nvSpPr>
      <xdr:spPr>
        <a:xfrm>
          <a:off x="9339580" y="53238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57150</xdr:rowOff>
    </xdr:from>
    <xdr:to>
      <xdr:col>46</xdr:col>
      <xdr:colOff>38100</xdr:colOff>
      <xdr:row>37</xdr:row>
      <xdr:rowOff>158750</xdr:rowOff>
    </xdr:to>
    <xdr:sp macro="" textlink="">
      <xdr:nvSpPr>
        <xdr:cNvPr id="314" name="楕円 313"/>
        <xdr:cNvSpPr/>
      </xdr:nvSpPr>
      <xdr:spPr>
        <a:xfrm>
          <a:off x="869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149860</xdr:rowOff>
    </xdr:from>
    <xdr:ext cx="532130" cy="259080"/>
    <xdr:sp macro="" textlink="">
      <xdr:nvSpPr>
        <xdr:cNvPr id="315" name="テキスト ボックス 314"/>
        <xdr:cNvSpPr txBox="1"/>
      </xdr:nvSpPr>
      <xdr:spPr>
        <a:xfrm>
          <a:off x="8482965" y="6493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60960</xdr:rowOff>
    </xdr:from>
    <xdr:to>
      <xdr:col>41</xdr:col>
      <xdr:colOff>101600</xdr:colOff>
      <xdr:row>37</xdr:row>
      <xdr:rowOff>162560</xdr:rowOff>
    </xdr:to>
    <xdr:sp macro="" textlink="">
      <xdr:nvSpPr>
        <xdr:cNvPr id="316" name="楕円 315"/>
        <xdr:cNvSpPr/>
      </xdr:nvSpPr>
      <xdr:spPr>
        <a:xfrm>
          <a:off x="7810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7620</xdr:rowOff>
    </xdr:from>
    <xdr:ext cx="532130" cy="256540"/>
    <xdr:sp macro="" textlink="">
      <xdr:nvSpPr>
        <xdr:cNvPr id="317" name="テキスト ボックス 316"/>
        <xdr:cNvSpPr txBox="1"/>
      </xdr:nvSpPr>
      <xdr:spPr>
        <a:xfrm>
          <a:off x="7593965" y="6179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63500</xdr:rowOff>
    </xdr:from>
    <xdr:to>
      <xdr:col>36</xdr:col>
      <xdr:colOff>165100</xdr:colOff>
      <xdr:row>37</xdr:row>
      <xdr:rowOff>165100</xdr:rowOff>
    </xdr:to>
    <xdr:sp macro="" textlink="">
      <xdr:nvSpPr>
        <xdr:cNvPr id="318" name="楕円 317"/>
        <xdr:cNvSpPr/>
      </xdr:nvSpPr>
      <xdr:spPr>
        <a:xfrm>
          <a:off x="692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10160</xdr:rowOff>
    </xdr:from>
    <xdr:ext cx="532130" cy="259080"/>
    <xdr:sp macro="" textlink="">
      <xdr:nvSpPr>
        <xdr:cNvPr id="319" name="テキスト ボックス 318"/>
        <xdr:cNvSpPr txBox="1"/>
      </xdr:nvSpPr>
      <xdr:spPr>
        <a:xfrm>
          <a:off x="6704965" y="6182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8" name="テキスト ボックス 327"/>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6380" cy="256540"/>
    <xdr:sp macro="" textlink="">
      <xdr:nvSpPr>
        <xdr:cNvPr id="330" name="テキスト ボックス 329"/>
        <xdr:cNvSpPr txBox="1"/>
      </xdr:nvSpPr>
      <xdr:spPr>
        <a:xfrm>
          <a:off x="635508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2" name="テキスト ボックス 331"/>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6540"/>
    <xdr:sp macro="" textlink="">
      <xdr:nvSpPr>
        <xdr:cNvPr id="336" name="テキスト ボックス 335"/>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090" cy="259080"/>
    <xdr:sp macro="" textlink="">
      <xdr:nvSpPr>
        <xdr:cNvPr id="340" name="テキスト ボックス 339"/>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2" name="テキスト ボックス 341"/>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154940</xdr:rowOff>
    </xdr:from>
    <xdr:to>
      <xdr:col>54</xdr:col>
      <xdr:colOff>189865</xdr:colOff>
      <xdr:row>59</xdr:row>
      <xdr:rowOff>29210</xdr:rowOff>
    </xdr:to>
    <xdr:cxnSp macro="">
      <xdr:nvCxnSpPr>
        <xdr:cNvPr id="344" name="直線コネクタ 343"/>
        <xdr:cNvCxnSpPr/>
      </xdr:nvCxnSpPr>
      <xdr:spPr>
        <a:xfrm flipV="1">
          <a:off x="10475595" y="872744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33020</xdr:rowOff>
    </xdr:from>
    <xdr:ext cx="534670" cy="259080"/>
    <xdr:sp macro="" textlink="">
      <xdr:nvSpPr>
        <xdr:cNvPr id="345" name="普通建設事業費最小値テキスト"/>
        <xdr:cNvSpPr txBox="1"/>
      </xdr:nvSpPr>
      <xdr:spPr>
        <a:xfrm>
          <a:off x="10528300" y="1014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20,812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29210</xdr:rowOff>
    </xdr:from>
    <xdr:to>
      <xdr:col>55</xdr:col>
      <xdr:colOff>88900</xdr:colOff>
      <xdr:row>59</xdr:row>
      <xdr:rowOff>29210</xdr:rowOff>
    </xdr:to>
    <xdr:cxnSp macro="">
      <xdr:nvCxnSpPr>
        <xdr:cNvPr id="346" name="直線コネクタ 345"/>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100965</xdr:rowOff>
    </xdr:from>
    <xdr:ext cx="534670" cy="256540"/>
    <xdr:sp macro="" textlink="">
      <xdr:nvSpPr>
        <xdr:cNvPr id="347" name="普通建設事業費最大値テキスト"/>
        <xdr:cNvSpPr txBox="1"/>
      </xdr:nvSpPr>
      <xdr:spPr>
        <a:xfrm>
          <a:off x="10528300" y="85020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95,228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154940</xdr:rowOff>
    </xdr:from>
    <xdr:to>
      <xdr:col>55</xdr:col>
      <xdr:colOff>88900</xdr:colOff>
      <xdr:row>50</xdr:row>
      <xdr:rowOff>154940</xdr:rowOff>
    </xdr:to>
    <xdr:cxnSp macro="">
      <xdr:nvCxnSpPr>
        <xdr:cNvPr id="348" name="直線コネクタ 347"/>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3175</xdr:rowOff>
    </xdr:from>
    <xdr:to>
      <xdr:col>55</xdr:col>
      <xdr:colOff>0</xdr:colOff>
      <xdr:row>56</xdr:row>
      <xdr:rowOff>52070</xdr:rowOff>
    </xdr:to>
    <xdr:cxnSp macro="">
      <xdr:nvCxnSpPr>
        <xdr:cNvPr id="349" name="直線コネクタ 348"/>
        <xdr:cNvCxnSpPr/>
      </xdr:nvCxnSpPr>
      <xdr:spPr>
        <a:xfrm>
          <a:off x="9639300" y="960437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167005</xdr:rowOff>
    </xdr:from>
    <xdr:ext cx="534670" cy="256540"/>
    <xdr:sp macro="" textlink="">
      <xdr:nvSpPr>
        <xdr:cNvPr id="350" name="普通建設事業費平均値テキスト"/>
        <xdr:cNvSpPr txBox="1"/>
      </xdr:nvSpPr>
      <xdr:spPr>
        <a:xfrm>
          <a:off x="10528300" y="942530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144145</xdr:rowOff>
    </xdr:from>
    <xdr:to>
      <xdr:col>55</xdr:col>
      <xdr:colOff>50800</xdr:colOff>
      <xdr:row>56</xdr:row>
      <xdr:rowOff>74930</xdr:rowOff>
    </xdr:to>
    <xdr:sp macro="" textlink="">
      <xdr:nvSpPr>
        <xdr:cNvPr id="351" name="フローチャート: 判断 350"/>
        <xdr:cNvSpPr/>
      </xdr:nvSpPr>
      <xdr:spPr>
        <a:xfrm>
          <a:off x="104267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125095</xdr:rowOff>
    </xdr:from>
    <xdr:to>
      <xdr:col>50</xdr:col>
      <xdr:colOff>114300</xdr:colOff>
      <xdr:row>56</xdr:row>
      <xdr:rowOff>3175</xdr:rowOff>
    </xdr:to>
    <xdr:cxnSp macro="">
      <xdr:nvCxnSpPr>
        <xdr:cNvPr id="352" name="直線コネクタ 351"/>
        <xdr:cNvCxnSpPr/>
      </xdr:nvCxnSpPr>
      <xdr:spPr>
        <a:xfrm>
          <a:off x="8750300" y="9040495"/>
          <a:ext cx="889000" cy="563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66040</xdr:rowOff>
    </xdr:from>
    <xdr:to>
      <xdr:col>50</xdr:col>
      <xdr:colOff>165100</xdr:colOff>
      <xdr:row>55</xdr:row>
      <xdr:rowOff>167640</xdr:rowOff>
    </xdr:to>
    <xdr:sp macro="" textlink="">
      <xdr:nvSpPr>
        <xdr:cNvPr id="353" name="フローチャート: 判断 352"/>
        <xdr:cNvSpPr/>
      </xdr:nvSpPr>
      <xdr:spPr>
        <a:xfrm>
          <a:off x="9588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12700</xdr:rowOff>
    </xdr:from>
    <xdr:ext cx="532130" cy="259080"/>
    <xdr:sp macro="" textlink="">
      <xdr:nvSpPr>
        <xdr:cNvPr id="354" name="テキスト ボックス 353"/>
        <xdr:cNvSpPr txBox="1"/>
      </xdr:nvSpPr>
      <xdr:spPr>
        <a:xfrm>
          <a:off x="9371965" y="9271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125095</xdr:rowOff>
    </xdr:from>
    <xdr:to>
      <xdr:col>45</xdr:col>
      <xdr:colOff>177800</xdr:colOff>
      <xdr:row>53</xdr:row>
      <xdr:rowOff>163830</xdr:rowOff>
    </xdr:to>
    <xdr:cxnSp macro="">
      <xdr:nvCxnSpPr>
        <xdr:cNvPr id="355" name="直線コネクタ 354"/>
        <xdr:cNvCxnSpPr/>
      </xdr:nvCxnSpPr>
      <xdr:spPr>
        <a:xfrm flipV="1">
          <a:off x="7861300" y="904049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73025</xdr:rowOff>
    </xdr:from>
    <xdr:to>
      <xdr:col>46</xdr:col>
      <xdr:colOff>38100</xdr:colOff>
      <xdr:row>56</xdr:row>
      <xdr:rowOff>3175</xdr:rowOff>
    </xdr:to>
    <xdr:sp macro="" textlink="">
      <xdr:nvSpPr>
        <xdr:cNvPr id="356" name="フローチャート: 判断 355"/>
        <xdr:cNvSpPr/>
      </xdr:nvSpPr>
      <xdr:spPr>
        <a:xfrm>
          <a:off x="8699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166370</xdr:rowOff>
    </xdr:from>
    <xdr:ext cx="532130" cy="256540"/>
    <xdr:sp macro="" textlink="">
      <xdr:nvSpPr>
        <xdr:cNvPr id="357" name="テキスト ボックス 356"/>
        <xdr:cNvSpPr txBox="1"/>
      </xdr:nvSpPr>
      <xdr:spPr>
        <a:xfrm>
          <a:off x="8482965" y="9596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41275</xdr:rowOff>
    </xdr:from>
    <xdr:to>
      <xdr:col>41</xdr:col>
      <xdr:colOff>50800</xdr:colOff>
      <xdr:row>53</xdr:row>
      <xdr:rowOff>163830</xdr:rowOff>
    </xdr:to>
    <xdr:cxnSp macro="">
      <xdr:nvCxnSpPr>
        <xdr:cNvPr id="358" name="直線コネクタ 357"/>
        <xdr:cNvCxnSpPr/>
      </xdr:nvCxnSpPr>
      <xdr:spPr>
        <a:xfrm>
          <a:off x="6972300" y="8956675"/>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3810</xdr:rowOff>
    </xdr:from>
    <xdr:to>
      <xdr:col>41</xdr:col>
      <xdr:colOff>101600</xdr:colOff>
      <xdr:row>56</xdr:row>
      <xdr:rowOff>105410</xdr:rowOff>
    </xdr:to>
    <xdr:sp macro="" textlink="">
      <xdr:nvSpPr>
        <xdr:cNvPr id="359" name="フローチャート: 判断 358"/>
        <xdr:cNvSpPr/>
      </xdr:nvSpPr>
      <xdr:spPr>
        <a:xfrm>
          <a:off x="7810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96520</xdr:rowOff>
    </xdr:from>
    <xdr:ext cx="532130" cy="259080"/>
    <xdr:sp macro="" textlink="">
      <xdr:nvSpPr>
        <xdr:cNvPr id="360" name="テキスト ボックス 359"/>
        <xdr:cNvSpPr txBox="1"/>
      </xdr:nvSpPr>
      <xdr:spPr>
        <a:xfrm>
          <a:off x="7593965" y="9697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144145</xdr:rowOff>
    </xdr:from>
    <xdr:to>
      <xdr:col>36</xdr:col>
      <xdr:colOff>165100</xdr:colOff>
      <xdr:row>56</xdr:row>
      <xdr:rowOff>74930</xdr:rowOff>
    </xdr:to>
    <xdr:sp macro="" textlink="">
      <xdr:nvSpPr>
        <xdr:cNvPr id="361" name="フローチャート: 判断 360"/>
        <xdr:cNvSpPr/>
      </xdr:nvSpPr>
      <xdr:spPr>
        <a:xfrm>
          <a:off x="6921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65405</xdr:rowOff>
    </xdr:from>
    <xdr:ext cx="532130" cy="256540"/>
    <xdr:sp macro="" textlink="">
      <xdr:nvSpPr>
        <xdr:cNvPr id="362" name="テキスト ボックス 361"/>
        <xdr:cNvSpPr txBox="1"/>
      </xdr:nvSpPr>
      <xdr:spPr>
        <a:xfrm>
          <a:off x="6704965" y="96666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635</xdr:rowOff>
    </xdr:from>
    <xdr:to>
      <xdr:col>55</xdr:col>
      <xdr:colOff>50800</xdr:colOff>
      <xdr:row>56</xdr:row>
      <xdr:rowOff>102235</xdr:rowOff>
    </xdr:to>
    <xdr:sp macro="" textlink="">
      <xdr:nvSpPr>
        <xdr:cNvPr id="368" name="楕円 367"/>
        <xdr:cNvSpPr/>
      </xdr:nvSpPr>
      <xdr:spPr>
        <a:xfrm>
          <a:off x="104267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150495</xdr:rowOff>
    </xdr:from>
    <xdr:ext cx="534670" cy="259080"/>
    <xdr:sp macro="" textlink="">
      <xdr:nvSpPr>
        <xdr:cNvPr id="369" name="普通建設事業費該当値テキスト"/>
        <xdr:cNvSpPr txBox="1"/>
      </xdr:nvSpPr>
      <xdr:spPr>
        <a:xfrm>
          <a:off x="10528300" y="9580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123825</xdr:rowOff>
    </xdr:from>
    <xdr:to>
      <xdr:col>50</xdr:col>
      <xdr:colOff>165100</xdr:colOff>
      <xdr:row>56</xdr:row>
      <xdr:rowOff>53975</xdr:rowOff>
    </xdr:to>
    <xdr:sp macro="" textlink="">
      <xdr:nvSpPr>
        <xdr:cNvPr id="370" name="楕円 369"/>
        <xdr:cNvSpPr/>
      </xdr:nvSpPr>
      <xdr:spPr>
        <a:xfrm>
          <a:off x="95885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45085</xdr:rowOff>
    </xdr:from>
    <xdr:ext cx="532130" cy="258445"/>
    <xdr:sp macro="" textlink="">
      <xdr:nvSpPr>
        <xdr:cNvPr id="371" name="テキスト ボックス 370"/>
        <xdr:cNvSpPr txBox="1"/>
      </xdr:nvSpPr>
      <xdr:spPr>
        <a:xfrm>
          <a:off x="9371965" y="96462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74930</xdr:rowOff>
    </xdr:from>
    <xdr:to>
      <xdr:col>46</xdr:col>
      <xdr:colOff>38100</xdr:colOff>
      <xdr:row>53</xdr:row>
      <xdr:rowOff>4445</xdr:rowOff>
    </xdr:to>
    <xdr:sp macro="" textlink="">
      <xdr:nvSpPr>
        <xdr:cNvPr id="372" name="楕円 371"/>
        <xdr:cNvSpPr/>
      </xdr:nvSpPr>
      <xdr:spPr>
        <a:xfrm>
          <a:off x="8699500" y="8990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20955</xdr:rowOff>
    </xdr:from>
    <xdr:ext cx="532130" cy="256540"/>
    <xdr:sp macro="" textlink="">
      <xdr:nvSpPr>
        <xdr:cNvPr id="373" name="テキスト ボックス 372"/>
        <xdr:cNvSpPr txBox="1"/>
      </xdr:nvSpPr>
      <xdr:spPr>
        <a:xfrm>
          <a:off x="8482965" y="8764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113030</xdr:rowOff>
    </xdr:from>
    <xdr:to>
      <xdr:col>41</xdr:col>
      <xdr:colOff>101600</xdr:colOff>
      <xdr:row>54</xdr:row>
      <xdr:rowOff>43180</xdr:rowOff>
    </xdr:to>
    <xdr:sp macro="" textlink="">
      <xdr:nvSpPr>
        <xdr:cNvPr id="374" name="楕円 373"/>
        <xdr:cNvSpPr/>
      </xdr:nvSpPr>
      <xdr:spPr>
        <a:xfrm>
          <a:off x="7810500" y="9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59690</xdr:rowOff>
    </xdr:from>
    <xdr:ext cx="532130" cy="259080"/>
    <xdr:sp macro="" textlink="">
      <xdr:nvSpPr>
        <xdr:cNvPr id="375" name="テキスト ボックス 374"/>
        <xdr:cNvSpPr txBox="1"/>
      </xdr:nvSpPr>
      <xdr:spPr>
        <a:xfrm>
          <a:off x="7593965" y="8975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51</xdr:row>
      <xdr:rowOff>161925</xdr:rowOff>
    </xdr:from>
    <xdr:to>
      <xdr:col>36</xdr:col>
      <xdr:colOff>165100</xdr:colOff>
      <xdr:row>52</xdr:row>
      <xdr:rowOff>92075</xdr:rowOff>
    </xdr:to>
    <xdr:sp macro="" textlink="">
      <xdr:nvSpPr>
        <xdr:cNvPr id="376" name="楕円 375"/>
        <xdr:cNvSpPr/>
      </xdr:nvSpPr>
      <xdr:spPr>
        <a:xfrm>
          <a:off x="6921500" y="89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50</xdr:row>
      <xdr:rowOff>109220</xdr:rowOff>
    </xdr:from>
    <xdr:ext cx="532130" cy="256540"/>
    <xdr:sp macro="" textlink="">
      <xdr:nvSpPr>
        <xdr:cNvPr id="377" name="テキスト ボックス 376"/>
        <xdr:cNvSpPr txBox="1"/>
      </xdr:nvSpPr>
      <xdr:spPr>
        <a:xfrm>
          <a:off x="6704965" y="86817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6" name="テキスト ボックス 38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6380" cy="259080"/>
    <xdr:sp macro="" textlink="">
      <xdr:nvSpPr>
        <xdr:cNvPr id="389" name="テキスト ボックス 388"/>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6540"/>
    <xdr:sp macro="" textlink="">
      <xdr:nvSpPr>
        <xdr:cNvPr id="391" name="テキスト ボックス 390"/>
        <xdr:cNvSpPr txBox="1"/>
      </xdr:nvSpPr>
      <xdr:spPr>
        <a:xfrm>
          <a:off x="6072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6540"/>
    <xdr:sp macro="" textlink="">
      <xdr:nvSpPr>
        <xdr:cNvPr id="395" name="テキスト ボックス 394"/>
        <xdr:cNvSpPr txBox="1"/>
      </xdr:nvSpPr>
      <xdr:spPr>
        <a:xfrm>
          <a:off x="6072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9" name="テキスト ボックス 398"/>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6540"/>
    <xdr:sp macro="" textlink="">
      <xdr:nvSpPr>
        <xdr:cNvPr id="401" name="テキスト ボックス 400"/>
        <xdr:cNvSpPr txBox="1"/>
      </xdr:nvSpPr>
      <xdr:spPr>
        <a:xfrm>
          <a:off x="6072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45720</xdr:rowOff>
    </xdr:from>
    <xdr:to>
      <xdr:col>54</xdr:col>
      <xdr:colOff>189865</xdr:colOff>
      <xdr:row>79</xdr:row>
      <xdr:rowOff>92710</xdr:rowOff>
    </xdr:to>
    <xdr:cxnSp macro="">
      <xdr:nvCxnSpPr>
        <xdr:cNvPr id="403" name="直線コネクタ 402"/>
        <xdr:cNvCxnSpPr/>
      </xdr:nvCxnSpPr>
      <xdr:spPr>
        <a:xfrm flipV="1">
          <a:off x="10475595" y="1204722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96520</xdr:rowOff>
    </xdr:from>
    <xdr:ext cx="378460" cy="259080"/>
    <xdr:sp macro="" textlink="">
      <xdr:nvSpPr>
        <xdr:cNvPr id="404" name="普通建設事業費 （ うち新規整備　）最小値テキスト"/>
        <xdr:cNvSpPr txBox="1"/>
      </xdr:nvSpPr>
      <xdr:spPr>
        <a:xfrm>
          <a:off x="10528300" y="13641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92710</xdr:rowOff>
    </xdr:from>
    <xdr:to>
      <xdr:col>55</xdr:col>
      <xdr:colOff>88900</xdr:colOff>
      <xdr:row>79</xdr:row>
      <xdr:rowOff>92710</xdr:rowOff>
    </xdr:to>
    <xdr:cxnSp macro="">
      <xdr:nvCxnSpPr>
        <xdr:cNvPr id="405" name="直線コネクタ 404"/>
        <xdr:cNvCxnSpPr/>
      </xdr:nvCxnSpPr>
      <xdr:spPr>
        <a:xfrm>
          <a:off x="10388600" y="1363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163830</xdr:rowOff>
    </xdr:from>
    <xdr:ext cx="534670" cy="259080"/>
    <xdr:sp macro="" textlink="">
      <xdr:nvSpPr>
        <xdr:cNvPr id="406" name="普通建設事業費 （ うち新規整備　）最大値テキスト"/>
        <xdr:cNvSpPr txBox="1"/>
      </xdr:nvSpPr>
      <xdr:spPr>
        <a:xfrm>
          <a:off x="10528300" y="1182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45720</xdr:rowOff>
    </xdr:from>
    <xdr:to>
      <xdr:col>55</xdr:col>
      <xdr:colOff>88900</xdr:colOff>
      <xdr:row>70</xdr:row>
      <xdr:rowOff>45720</xdr:rowOff>
    </xdr:to>
    <xdr:cxnSp macro="">
      <xdr:nvCxnSpPr>
        <xdr:cNvPr id="407" name="直線コネクタ 406"/>
        <xdr:cNvCxnSpPr/>
      </xdr:nvCxnSpPr>
      <xdr:spPr>
        <a:xfrm>
          <a:off x="10388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151130</xdr:rowOff>
    </xdr:from>
    <xdr:to>
      <xdr:col>55</xdr:col>
      <xdr:colOff>0</xdr:colOff>
      <xdr:row>77</xdr:row>
      <xdr:rowOff>92710</xdr:rowOff>
    </xdr:to>
    <xdr:cxnSp macro="">
      <xdr:nvCxnSpPr>
        <xdr:cNvPr id="408" name="直線コネクタ 407"/>
        <xdr:cNvCxnSpPr/>
      </xdr:nvCxnSpPr>
      <xdr:spPr>
        <a:xfrm>
          <a:off x="9639300" y="1318133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160020</xdr:rowOff>
    </xdr:from>
    <xdr:ext cx="534670" cy="259080"/>
    <xdr:sp macro="" textlink="">
      <xdr:nvSpPr>
        <xdr:cNvPr id="409" name="普通建設事業費 （ うち新規整備　）平均値テキスト"/>
        <xdr:cNvSpPr txBox="1"/>
      </xdr:nvSpPr>
      <xdr:spPr>
        <a:xfrm>
          <a:off x="10528300" y="13018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137160</xdr:rowOff>
    </xdr:from>
    <xdr:to>
      <xdr:col>55</xdr:col>
      <xdr:colOff>50800</xdr:colOff>
      <xdr:row>77</xdr:row>
      <xdr:rowOff>67310</xdr:rowOff>
    </xdr:to>
    <xdr:sp macro="" textlink="">
      <xdr:nvSpPr>
        <xdr:cNvPr id="410" name="フローチャート: 判断 409"/>
        <xdr:cNvSpPr/>
      </xdr:nvSpPr>
      <xdr:spPr>
        <a:xfrm>
          <a:off x="104267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151130</xdr:rowOff>
    </xdr:from>
    <xdr:to>
      <xdr:col>50</xdr:col>
      <xdr:colOff>114300</xdr:colOff>
      <xdr:row>77</xdr:row>
      <xdr:rowOff>127000</xdr:rowOff>
    </xdr:to>
    <xdr:cxnSp macro="">
      <xdr:nvCxnSpPr>
        <xdr:cNvPr id="411" name="直線コネクタ 410"/>
        <xdr:cNvCxnSpPr/>
      </xdr:nvCxnSpPr>
      <xdr:spPr>
        <a:xfrm flipV="1">
          <a:off x="8750300" y="1318133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111760</xdr:rowOff>
    </xdr:from>
    <xdr:to>
      <xdr:col>50</xdr:col>
      <xdr:colOff>165100</xdr:colOff>
      <xdr:row>77</xdr:row>
      <xdr:rowOff>41910</xdr:rowOff>
    </xdr:to>
    <xdr:sp macro="" textlink="">
      <xdr:nvSpPr>
        <xdr:cNvPr id="412" name="フローチャート: 判断 411"/>
        <xdr:cNvSpPr/>
      </xdr:nvSpPr>
      <xdr:spPr>
        <a:xfrm>
          <a:off x="95885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33020</xdr:rowOff>
    </xdr:from>
    <xdr:ext cx="532130" cy="259080"/>
    <xdr:sp macro="" textlink="">
      <xdr:nvSpPr>
        <xdr:cNvPr id="413" name="テキスト ボックス 412"/>
        <xdr:cNvSpPr txBox="1"/>
      </xdr:nvSpPr>
      <xdr:spPr>
        <a:xfrm>
          <a:off x="9371965" y="13234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41275</xdr:rowOff>
    </xdr:from>
    <xdr:to>
      <xdr:col>45</xdr:col>
      <xdr:colOff>177800</xdr:colOff>
      <xdr:row>77</xdr:row>
      <xdr:rowOff>127000</xdr:rowOff>
    </xdr:to>
    <xdr:cxnSp macro="">
      <xdr:nvCxnSpPr>
        <xdr:cNvPr id="414" name="直線コネクタ 413"/>
        <xdr:cNvCxnSpPr/>
      </xdr:nvCxnSpPr>
      <xdr:spPr>
        <a:xfrm>
          <a:off x="7861300" y="1307147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149860</xdr:rowOff>
    </xdr:from>
    <xdr:to>
      <xdr:col>46</xdr:col>
      <xdr:colOff>38100</xdr:colOff>
      <xdr:row>77</xdr:row>
      <xdr:rowOff>80010</xdr:rowOff>
    </xdr:to>
    <xdr:sp macro="" textlink="">
      <xdr:nvSpPr>
        <xdr:cNvPr id="415" name="フローチャート: 判断 414"/>
        <xdr:cNvSpPr/>
      </xdr:nvSpPr>
      <xdr:spPr>
        <a:xfrm>
          <a:off x="86995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96520</xdr:rowOff>
    </xdr:from>
    <xdr:ext cx="532130" cy="259080"/>
    <xdr:sp macro="" textlink="">
      <xdr:nvSpPr>
        <xdr:cNvPr id="416" name="テキスト ボックス 415"/>
        <xdr:cNvSpPr txBox="1"/>
      </xdr:nvSpPr>
      <xdr:spPr>
        <a:xfrm>
          <a:off x="8482965" y="12955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161925</xdr:rowOff>
    </xdr:from>
    <xdr:to>
      <xdr:col>41</xdr:col>
      <xdr:colOff>50800</xdr:colOff>
      <xdr:row>76</xdr:row>
      <xdr:rowOff>41275</xdr:rowOff>
    </xdr:to>
    <xdr:cxnSp macro="">
      <xdr:nvCxnSpPr>
        <xdr:cNvPr id="417" name="直線コネクタ 416"/>
        <xdr:cNvCxnSpPr/>
      </xdr:nvCxnSpPr>
      <xdr:spPr>
        <a:xfrm>
          <a:off x="6972300" y="130206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61595</xdr:rowOff>
    </xdr:from>
    <xdr:to>
      <xdr:col>41</xdr:col>
      <xdr:colOff>101600</xdr:colOff>
      <xdr:row>77</xdr:row>
      <xdr:rowOff>163195</xdr:rowOff>
    </xdr:to>
    <xdr:sp macro="" textlink="">
      <xdr:nvSpPr>
        <xdr:cNvPr id="418" name="フローチャート: 判断 417"/>
        <xdr:cNvSpPr/>
      </xdr:nvSpPr>
      <xdr:spPr>
        <a:xfrm>
          <a:off x="7810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154940</xdr:rowOff>
    </xdr:from>
    <xdr:ext cx="532130" cy="256540"/>
    <xdr:sp macro="" textlink="">
      <xdr:nvSpPr>
        <xdr:cNvPr id="419" name="テキスト ボックス 418"/>
        <xdr:cNvSpPr txBox="1"/>
      </xdr:nvSpPr>
      <xdr:spPr>
        <a:xfrm>
          <a:off x="7593965" y="13356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22225</xdr:rowOff>
    </xdr:from>
    <xdr:to>
      <xdr:col>36</xdr:col>
      <xdr:colOff>165100</xdr:colOff>
      <xdr:row>77</xdr:row>
      <xdr:rowOff>123825</xdr:rowOff>
    </xdr:to>
    <xdr:sp macro="" textlink="">
      <xdr:nvSpPr>
        <xdr:cNvPr id="420" name="フローチャート: 判断 419"/>
        <xdr:cNvSpPr/>
      </xdr:nvSpPr>
      <xdr:spPr>
        <a:xfrm>
          <a:off x="6921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114935</xdr:rowOff>
    </xdr:from>
    <xdr:ext cx="532130" cy="259080"/>
    <xdr:sp macro="" textlink="">
      <xdr:nvSpPr>
        <xdr:cNvPr id="421" name="テキスト ボックス 420"/>
        <xdr:cNvSpPr txBox="1"/>
      </xdr:nvSpPr>
      <xdr:spPr>
        <a:xfrm>
          <a:off x="6704965" y="13316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41910</xdr:rowOff>
    </xdr:from>
    <xdr:to>
      <xdr:col>55</xdr:col>
      <xdr:colOff>50800</xdr:colOff>
      <xdr:row>77</xdr:row>
      <xdr:rowOff>143510</xdr:rowOff>
    </xdr:to>
    <xdr:sp macro="" textlink="">
      <xdr:nvSpPr>
        <xdr:cNvPr id="427" name="楕円 426"/>
        <xdr:cNvSpPr/>
      </xdr:nvSpPr>
      <xdr:spPr>
        <a:xfrm>
          <a:off x="104267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20320</xdr:rowOff>
    </xdr:from>
    <xdr:ext cx="534670" cy="256540"/>
    <xdr:sp macro="" textlink="">
      <xdr:nvSpPr>
        <xdr:cNvPr id="428" name="普通建設事業費 （ うち新規整備　）該当値テキスト"/>
        <xdr:cNvSpPr txBox="1"/>
      </xdr:nvSpPr>
      <xdr:spPr>
        <a:xfrm>
          <a:off x="10528300" y="132219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100330</xdr:rowOff>
    </xdr:from>
    <xdr:to>
      <xdr:col>50</xdr:col>
      <xdr:colOff>165100</xdr:colOff>
      <xdr:row>77</xdr:row>
      <xdr:rowOff>30480</xdr:rowOff>
    </xdr:to>
    <xdr:sp macro="" textlink="">
      <xdr:nvSpPr>
        <xdr:cNvPr id="429" name="楕円 428"/>
        <xdr:cNvSpPr/>
      </xdr:nvSpPr>
      <xdr:spPr>
        <a:xfrm>
          <a:off x="9588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46990</xdr:rowOff>
    </xdr:from>
    <xdr:ext cx="532130" cy="259080"/>
    <xdr:sp macro="" textlink="">
      <xdr:nvSpPr>
        <xdr:cNvPr id="430" name="テキスト ボックス 429"/>
        <xdr:cNvSpPr txBox="1"/>
      </xdr:nvSpPr>
      <xdr:spPr>
        <a:xfrm>
          <a:off x="9371965" y="12905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76200</xdr:rowOff>
    </xdr:from>
    <xdr:to>
      <xdr:col>46</xdr:col>
      <xdr:colOff>38100</xdr:colOff>
      <xdr:row>78</xdr:row>
      <xdr:rowOff>6350</xdr:rowOff>
    </xdr:to>
    <xdr:sp macro="" textlink="">
      <xdr:nvSpPr>
        <xdr:cNvPr id="431" name="楕円 430"/>
        <xdr:cNvSpPr/>
      </xdr:nvSpPr>
      <xdr:spPr>
        <a:xfrm>
          <a:off x="8699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168910</xdr:rowOff>
    </xdr:from>
    <xdr:ext cx="467360" cy="256540"/>
    <xdr:sp macro="" textlink="">
      <xdr:nvSpPr>
        <xdr:cNvPr id="432" name="テキスト ボックス 431"/>
        <xdr:cNvSpPr txBox="1"/>
      </xdr:nvSpPr>
      <xdr:spPr>
        <a:xfrm>
          <a:off x="8515350" y="13370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161925</xdr:rowOff>
    </xdr:from>
    <xdr:to>
      <xdr:col>41</xdr:col>
      <xdr:colOff>101600</xdr:colOff>
      <xdr:row>76</xdr:row>
      <xdr:rowOff>92075</xdr:rowOff>
    </xdr:to>
    <xdr:sp macro="" textlink="">
      <xdr:nvSpPr>
        <xdr:cNvPr id="433" name="楕円 432"/>
        <xdr:cNvSpPr/>
      </xdr:nvSpPr>
      <xdr:spPr>
        <a:xfrm>
          <a:off x="78105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109220</xdr:rowOff>
    </xdr:from>
    <xdr:ext cx="532130" cy="256540"/>
    <xdr:sp macro="" textlink="">
      <xdr:nvSpPr>
        <xdr:cNvPr id="434" name="テキスト ボックス 433"/>
        <xdr:cNvSpPr txBox="1"/>
      </xdr:nvSpPr>
      <xdr:spPr>
        <a:xfrm>
          <a:off x="7593965" y="12796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111125</xdr:rowOff>
    </xdr:from>
    <xdr:to>
      <xdr:col>36</xdr:col>
      <xdr:colOff>165100</xdr:colOff>
      <xdr:row>76</xdr:row>
      <xdr:rowOff>41275</xdr:rowOff>
    </xdr:to>
    <xdr:sp macro="" textlink="">
      <xdr:nvSpPr>
        <xdr:cNvPr id="435" name="楕円 434"/>
        <xdr:cNvSpPr/>
      </xdr:nvSpPr>
      <xdr:spPr>
        <a:xfrm>
          <a:off x="6921500" y="129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57785</xdr:rowOff>
    </xdr:from>
    <xdr:ext cx="532130" cy="259080"/>
    <xdr:sp macro="" textlink="">
      <xdr:nvSpPr>
        <xdr:cNvPr id="436" name="テキスト ボックス 435"/>
        <xdr:cNvSpPr txBox="1"/>
      </xdr:nvSpPr>
      <xdr:spPr>
        <a:xfrm>
          <a:off x="6704965" y="12745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5" name="テキスト ボックス 444"/>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8" name="テキスト ボックス 447"/>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52" name="テキスト ボックス 451"/>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6" name="テキスト ボックス 455"/>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8" name="テキスト ボックス 457"/>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121920</xdr:rowOff>
    </xdr:from>
    <xdr:to>
      <xdr:col>54</xdr:col>
      <xdr:colOff>189865</xdr:colOff>
      <xdr:row>98</xdr:row>
      <xdr:rowOff>149860</xdr:rowOff>
    </xdr:to>
    <xdr:cxnSp macro="">
      <xdr:nvCxnSpPr>
        <xdr:cNvPr id="460" name="直線コネクタ 459"/>
        <xdr:cNvCxnSpPr/>
      </xdr:nvCxnSpPr>
      <xdr:spPr>
        <a:xfrm flipV="1">
          <a:off x="10475595" y="1572387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153670</xdr:rowOff>
    </xdr:from>
    <xdr:ext cx="469900" cy="259080"/>
    <xdr:sp macro="" textlink="">
      <xdr:nvSpPr>
        <xdr:cNvPr id="461" name="普通建設事業費 （ うち更新整備　）最小値テキスト"/>
        <xdr:cNvSpPr txBox="1"/>
      </xdr:nvSpPr>
      <xdr:spPr>
        <a:xfrm>
          <a:off x="10528300" y="1695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149860</xdr:rowOff>
    </xdr:from>
    <xdr:to>
      <xdr:col>55</xdr:col>
      <xdr:colOff>88900</xdr:colOff>
      <xdr:row>98</xdr:row>
      <xdr:rowOff>149860</xdr:rowOff>
    </xdr:to>
    <xdr:cxnSp macro="">
      <xdr:nvCxnSpPr>
        <xdr:cNvPr id="462" name="直線コネクタ 461"/>
        <xdr:cNvCxnSpPr/>
      </xdr:nvCxnSpPr>
      <xdr:spPr>
        <a:xfrm>
          <a:off x="10388600" y="1695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68580</xdr:rowOff>
    </xdr:from>
    <xdr:ext cx="534670" cy="259080"/>
    <xdr:sp macro="" textlink="">
      <xdr:nvSpPr>
        <xdr:cNvPr id="463" name="普通建設事業費 （ うち更新整備　）最大値テキスト"/>
        <xdr:cNvSpPr txBox="1"/>
      </xdr:nvSpPr>
      <xdr:spPr>
        <a:xfrm>
          <a:off x="10528300" y="1549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67,939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121920</xdr:rowOff>
    </xdr:from>
    <xdr:to>
      <xdr:col>55</xdr:col>
      <xdr:colOff>88900</xdr:colOff>
      <xdr:row>91</xdr:row>
      <xdr:rowOff>121920</xdr:rowOff>
    </xdr:to>
    <xdr:cxnSp macro="">
      <xdr:nvCxnSpPr>
        <xdr:cNvPr id="464" name="直線コネクタ 463"/>
        <xdr:cNvCxnSpPr/>
      </xdr:nvCxnSpPr>
      <xdr:spPr>
        <a:xfrm>
          <a:off x="10388600" y="1572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60960</xdr:rowOff>
    </xdr:from>
    <xdr:to>
      <xdr:col>55</xdr:col>
      <xdr:colOff>0</xdr:colOff>
      <xdr:row>96</xdr:row>
      <xdr:rowOff>115570</xdr:rowOff>
    </xdr:to>
    <xdr:cxnSp macro="">
      <xdr:nvCxnSpPr>
        <xdr:cNvPr id="465" name="直線コネクタ 464"/>
        <xdr:cNvCxnSpPr/>
      </xdr:nvCxnSpPr>
      <xdr:spPr>
        <a:xfrm flipV="1">
          <a:off x="9639300" y="1652016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168910</xdr:rowOff>
    </xdr:from>
    <xdr:ext cx="534670" cy="256540"/>
    <xdr:sp macro="" textlink="">
      <xdr:nvSpPr>
        <xdr:cNvPr id="466" name="普通建設事業費 （ うち更新整備　）平均値テキスト"/>
        <xdr:cNvSpPr txBox="1"/>
      </xdr:nvSpPr>
      <xdr:spPr>
        <a:xfrm>
          <a:off x="10528300" y="164566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19050</xdr:rowOff>
    </xdr:from>
    <xdr:to>
      <xdr:col>55</xdr:col>
      <xdr:colOff>50800</xdr:colOff>
      <xdr:row>96</xdr:row>
      <xdr:rowOff>120650</xdr:rowOff>
    </xdr:to>
    <xdr:sp macro="" textlink="">
      <xdr:nvSpPr>
        <xdr:cNvPr id="467" name="フローチャート: 判断 466"/>
        <xdr:cNvSpPr/>
      </xdr:nvSpPr>
      <xdr:spPr>
        <a:xfrm>
          <a:off x="104267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166370</xdr:rowOff>
    </xdr:from>
    <xdr:to>
      <xdr:col>50</xdr:col>
      <xdr:colOff>114300</xdr:colOff>
      <xdr:row>96</xdr:row>
      <xdr:rowOff>115570</xdr:rowOff>
    </xdr:to>
    <xdr:cxnSp macro="">
      <xdr:nvCxnSpPr>
        <xdr:cNvPr id="468" name="直線コネクタ 467"/>
        <xdr:cNvCxnSpPr/>
      </xdr:nvCxnSpPr>
      <xdr:spPr>
        <a:xfrm>
          <a:off x="8750300" y="15939770"/>
          <a:ext cx="889000" cy="635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153670</xdr:rowOff>
    </xdr:from>
    <xdr:to>
      <xdr:col>50</xdr:col>
      <xdr:colOff>165100</xdr:colOff>
      <xdr:row>96</xdr:row>
      <xdr:rowOff>83820</xdr:rowOff>
    </xdr:to>
    <xdr:sp macro="" textlink="">
      <xdr:nvSpPr>
        <xdr:cNvPr id="469" name="フローチャート: 判断 468"/>
        <xdr:cNvSpPr/>
      </xdr:nvSpPr>
      <xdr:spPr>
        <a:xfrm>
          <a:off x="958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100330</xdr:rowOff>
    </xdr:from>
    <xdr:ext cx="532130" cy="256540"/>
    <xdr:sp macro="" textlink="">
      <xdr:nvSpPr>
        <xdr:cNvPr id="470" name="テキスト ボックス 469"/>
        <xdr:cNvSpPr txBox="1"/>
      </xdr:nvSpPr>
      <xdr:spPr>
        <a:xfrm>
          <a:off x="9371965" y="162166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166370</xdr:rowOff>
    </xdr:from>
    <xdr:to>
      <xdr:col>45</xdr:col>
      <xdr:colOff>177800</xdr:colOff>
      <xdr:row>95</xdr:row>
      <xdr:rowOff>3810</xdr:rowOff>
    </xdr:to>
    <xdr:cxnSp macro="">
      <xdr:nvCxnSpPr>
        <xdr:cNvPr id="471" name="直線コネクタ 470"/>
        <xdr:cNvCxnSpPr/>
      </xdr:nvCxnSpPr>
      <xdr:spPr>
        <a:xfrm flipV="1">
          <a:off x="7861300" y="1593977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135890</xdr:rowOff>
    </xdr:from>
    <xdr:to>
      <xdr:col>46</xdr:col>
      <xdr:colOff>38100</xdr:colOff>
      <xdr:row>96</xdr:row>
      <xdr:rowOff>66040</xdr:rowOff>
    </xdr:to>
    <xdr:sp macro="" textlink="">
      <xdr:nvSpPr>
        <xdr:cNvPr id="472" name="フローチャート: 判断 471"/>
        <xdr:cNvSpPr/>
      </xdr:nvSpPr>
      <xdr:spPr>
        <a:xfrm>
          <a:off x="8699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57150</xdr:rowOff>
    </xdr:from>
    <xdr:ext cx="532130" cy="259080"/>
    <xdr:sp macro="" textlink="">
      <xdr:nvSpPr>
        <xdr:cNvPr id="473" name="テキスト ボックス 472"/>
        <xdr:cNvSpPr txBox="1"/>
      </xdr:nvSpPr>
      <xdr:spPr>
        <a:xfrm>
          <a:off x="8482965" y="16516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171450</xdr:rowOff>
    </xdr:from>
    <xdr:to>
      <xdr:col>41</xdr:col>
      <xdr:colOff>50800</xdr:colOff>
      <xdr:row>95</xdr:row>
      <xdr:rowOff>3810</xdr:rowOff>
    </xdr:to>
    <xdr:cxnSp macro="">
      <xdr:nvCxnSpPr>
        <xdr:cNvPr id="474" name="直線コネクタ 473"/>
        <xdr:cNvCxnSpPr/>
      </xdr:nvCxnSpPr>
      <xdr:spPr>
        <a:xfrm>
          <a:off x="6972300" y="1611630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13335</xdr:rowOff>
    </xdr:from>
    <xdr:to>
      <xdr:col>41</xdr:col>
      <xdr:colOff>101600</xdr:colOff>
      <xdr:row>96</xdr:row>
      <xdr:rowOff>114935</xdr:rowOff>
    </xdr:to>
    <xdr:sp macro="" textlink="">
      <xdr:nvSpPr>
        <xdr:cNvPr id="475" name="フローチャート: 判断 474"/>
        <xdr:cNvSpPr/>
      </xdr:nvSpPr>
      <xdr:spPr>
        <a:xfrm>
          <a:off x="7810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106045</xdr:rowOff>
    </xdr:from>
    <xdr:ext cx="532130" cy="259080"/>
    <xdr:sp macro="" textlink="">
      <xdr:nvSpPr>
        <xdr:cNvPr id="476" name="テキスト ボックス 475"/>
        <xdr:cNvSpPr txBox="1"/>
      </xdr:nvSpPr>
      <xdr:spPr>
        <a:xfrm>
          <a:off x="7593965" y="16565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32385</xdr:rowOff>
    </xdr:from>
    <xdr:to>
      <xdr:col>36</xdr:col>
      <xdr:colOff>165100</xdr:colOff>
      <xdr:row>96</xdr:row>
      <xdr:rowOff>133985</xdr:rowOff>
    </xdr:to>
    <xdr:sp macro="" textlink="">
      <xdr:nvSpPr>
        <xdr:cNvPr id="477" name="フローチャート: 判断 476"/>
        <xdr:cNvSpPr/>
      </xdr:nvSpPr>
      <xdr:spPr>
        <a:xfrm>
          <a:off x="6921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125095</xdr:rowOff>
    </xdr:from>
    <xdr:ext cx="532130" cy="258445"/>
    <xdr:sp macro="" textlink="">
      <xdr:nvSpPr>
        <xdr:cNvPr id="478" name="テキスト ボックス 477"/>
        <xdr:cNvSpPr txBox="1"/>
      </xdr:nvSpPr>
      <xdr:spPr>
        <a:xfrm>
          <a:off x="6704965" y="165842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10160</xdr:rowOff>
    </xdr:from>
    <xdr:to>
      <xdr:col>55</xdr:col>
      <xdr:colOff>50800</xdr:colOff>
      <xdr:row>96</xdr:row>
      <xdr:rowOff>111760</xdr:rowOff>
    </xdr:to>
    <xdr:sp macro="" textlink="">
      <xdr:nvSpPr>
        <xdr:cNvPr id="484" name="楕円 483"/>
        <xdr:cNvSpPr/>
      </xdr:nvSpPr>
      <xdr:spPr>
        <a:xfrm>
          <a:off x="104267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33020</xdr:rowOff>
    </xdr:from>
    <xdr:ext cx="534670" cy="259080"/>
    <xdr:sp macro="" textlink="">
      <xdr:nvSpPr>
        <xdr:cNvPr id="485" name="普通建設事業費 （ うち更新整備　）該当値テキスト"/>
        <xdr:cNvSpPr txBox="1"/>
      </xdr:nvSpPr>
      <xdr:spPr>
        <a:xfrm>
          <a:off x="10528300" y="16320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64770</xdr:rowOff>
    </xdr:from>
    <xdr:to>
      <xdr:col>50</xdr:col>
      <xdr:colOff>165100</xdr:colOff>
      <xdr:row>96</xdr:row>
      <xdr:rowOff>166370</xdr:rowOff>
    </xdr:to>
    <xdr:sp macro="" textlink="">
      <xdr:nvSpPr>
        <xdr:cNvPr id="486" name="楕円 485"/>
        <xdr:cNvSpPr/>
      </xdr:nvSpPr>
      <xdr:spPr>
        <a:xfrm>
          <a:off x="9588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157480</xdr:rowOff>
    </xdr:from>
    <xdr:ext cx="532130" cy="256540"/>
    <xdr:sp macro="" textlink="">
      <xdr:nvSpPr>
        <xdr:cNvPr id="487" name="テキスト ボックス 486"/>
        <xdr:cNvSpPr txBox="1"/>
      </xdr:nvSpPr>
      <xdr:spPr>
        <a:xfrm>
          <a:off x="9371965" y="16616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114935</xdr:rowOff>
    </xdr:from>
    <xdr:to>
      <xdr:col>46</xdr:col>
      <xdr:colOff>38100</xdr:colOff>
      <xdr:row>93</xdr:row>
      <xdr:rowOff>45085</xdr:rowOff>
    </xdr:to>
    <xdr:sp macro="" textlink="">
      <xdr:nvSpPr>
        <xdr:cNvPr id="488" name="楕円 487"/>
        <xdr:cNvSpPr/>
      </xdr:nvSpPr>
      <xdr:spPr>
        <a:xfrm>
          <a:off x="86995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61595</xdr:rowOff>
    </xdr:from>
    <xdr:ext cx="532130" cy="259080"/>
    <xdr:sp macro="" textlink="">
      <xdr:nvSpPr>
        <xdr:cNvPr id="489" name="テキスト ボックス 488"/>
        <xdr:cNvSpPr txBox="1"/>
      </xdr:nvSpPr>
      <xdr:spPr>
        <a:xfrm>
          <a:off x="8482965" y="15663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124460</xdr:rowOff>
    </xdr:from>
    <xdr:to>
      <xdr:col>41</xdr:col>
      <xdr:colOff>101600</xdr:colOff>
      <xdr:row>95</xdr:row>
      <xdr:rowOff>54610</xdr:rowOff>
    </xdr:to>
    <xdr:sp macro="" textlink="">
      <xdr:nvSpPr>
        <xdr:cNvPr id="490" name="楕円 489"/>
        <xdr:cNvSpPr/>
      </xdr:nvSpPr>
      <xdr:spPr>
        <a:xfrm>
          <a:off x="7810500" y="162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71120</xdr:rowOff>
    </xdr:from>
    <xdr:ext cx="532130" cy="259080"/>
    <xdr:sp macro="" textlink="">
      <xdr:nvSpPr>
        <xdr:cNvPr id="491" name="テキスト ボックス 490"/>
        <xdr:cNvSpPr txBox="1"/>
      </xdr:nvSpPr>
      <xdr:spPr>
        <a:xfrm>
          <a:off x="7593965" y="16015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120650</xdr:rowOff>
    </xdr:from>
    <xdr:to>
      <xdr:col>36</xdr:col>
      <xdr:colOff>165100</xdr:colOff>
      <xdr:row>94</xdr:row>
      <xdr:rowOff>50800</xdr:rowOff>
    </xdr:to>
    <xdr:sp macro="" textlink="">
      <xdr:nvSpPr>
        <xdr:cNvPr id="492" name="楕円 491"/>
        <xdr:cNvSpPr/>
      </xdr:nvSpPr>
      <xdr:spPr>
        <a:xfrm>
          <a:off x="6921500" y="16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67310</xdr:rowOff>
    </xdr:from>
    <xdr:ext cx="532130" cy="259080"/>
    <xdr:sp macro="" textlink="">
      <xdr:nvSpPr>
        <xdr:cNvPr id="493" name="テキスト ボックス 492"/>
        <xdr:cNvSpPr txBox="1"/>
      </xdr:nvSpPr>
      <xdr:spPr>
        <a:xfrm>
          <a:off x="6704965" y="15840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502" name="テキスト ボックス 501"/>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505" name="テキスト ボックス 504"/>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507" name="テキスト ボックス 506"/>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509" name="テキスト ボックス 508"/>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11" name="テキスト ボックス 510"/>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13" name="テキスト ボックス 512"/>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45720</xdr:rowOff>
    </xdr:from>
    <xdr:to>
      <xdr:col>85</xdr:col>
      <xdr:colOff>126365</xdr:colOff>
      <xdr:row>38</xdr:row>
      <xdr:rowOff>139700</xdr:rowOff>
    </xdr:to>
    <xdr:cxnSp macro="">
      <xdr:nvCxnSpPr>
        <xdr:cNvPr id="515" name="直線コネクタ 514"/>
        <xdr:cNvCxnSpPr/>
      </xdr:nvCxnSpPr>
      <xdr:spPr>
        <a:xfrm flipV="1">
          <a:off x="16317595" y="5532120"/>
          <a:ext cx="127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6540"/>
    <xdr:sp macro="" textlink="">
      <xdr:nvSpPr>
        <xdr:cNvPr id="516" name="災害復旧事業費最小値テキスト"/>
        <xdr:cNvSpPr txBox="1"/>
      </xdr:nvSpPr>
      <xdr:spPr>
        <a:xfrm>
          <a:off x="16370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163830</xdr:rowOff>
    </xdr:from>
    <xdr:ext cx="534670" cy="259080"/>
    <xdr:sp macro="" textlink="">
      <xdr:nvSpPr>
        <xdr:cNvPr id="518" name="災害復旧事業費最大値テキスト"/>
        <xdr:cNvSpPr txBox="1"/>
      </xdr:nvSpPr>
      <xdr:spPr>
        <a:xfrm>
          <a:off x="16370300" y="530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24,553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45720</xdr:rowOff>
    </xdr:from>
    <xdr:to>
      <xdr:col>86</xdr:col>
      <xdr:colOff>25400</xdr:colOff>
      <xdr:row>32</xdr:row>
      <xdr:rowOff>45720</xdr:rowOff>
    </xdr:to>
    <xdr:cxnSp macro="">
      <xdr:nvCxnSpPr>
        <xdr:cNvPr id="519" name="直線コネクタ 518"/>
        <xdr:cNvCxnSpPr/>
      </xdr:nvCxnSpPr>
      <xdr:spPr>
        <a:xfrm>
          <a:off x="16230600" y="553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97790</xdr:rowOff>
    </xdr:from>
    <xdr:to>
      <xdr:col>85</xdr:col>
      <xdr:colOff>127000</xdr:colOff>
      <xdr:row>38</xdr:row>
      <xdr:rowOff>123825</xdr:rowOff>
    </xdr:to>
    <xdr:cxnSp macro="">
      <xdr:nvCxnSpPr>
        <xdr:cNvPr id="520" name="直線コネクタ 519"/>
        <xdr:cNvCxnSpPr/>
      </xdr:nvCxnSpPr>
      <xdr:spPr>
        <a:xfrm>
          <a:off x="15481300" y="66128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50165</xdr:rowOff>
    </xdr:from>
    <xdr:ext cx="469900" cy="259080"/>
    <xdr:sp macro="" textlink="">
      <xdr:nvSpPr>
        <xdr:cNvPr id="521" name="災害復旧事業費平均値テキスト"/>
        <xdr:cNvSpPr txBox="1"/>
      </xdr:nvSpPr>
      <xdr:spPr>
        <a:xfrm>
          <a:off x="16370300" y="6393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522" name="フローチャート: 判断 521"/>
        <xdr:cNvSpPr/>
      </xdr:nvSpPr>
      <xdr:spPr>
        <a:xfrm>
          <a:off x="16268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97790</xdr:rowOff>
    </xdr:from>
    <xdr:to>
      <xdr:col>81</xdr:col>
      <xdr:colOff>50800</xdr:colOff>
      <xdr:row>38</xdr:row>
      <xdr:rowOff>97790</xdr:rowOff>
    </xdr:to>
    <xdr:cxnSp macro="">
      <xdr:nvCxnSpPr>
        <xdr:cNvPr id="523" name="直線コネクタ 522"/>
        <xdr:cNvCxnSpPr/>
      </xdr:nvCxnSpPr>
      <xdr:spPr>
        <a:xfrm>
          <a:off x="14592300" y="6612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123190</xdr:rowOff>
    </xdr:from>
    <xdr:to>
      <xdr:col>81</xdr:col>
      <xdr:colOff>101600</xdr:colOff>
      <xdr:row>38</xdr:row>
      <xdr:rowOff>53340</xdr:rowOff>
    </xdr:to>
    <xdr:sp macro="" textlink="">
      <xdr:nvSpPr>
        <xdr:cNvPr id="524" name="フローチャート: 判断 523"/>
        <xdr:cNvSpPr/>
      </xdr:nvSpPr>
      <xdr:spPr>
        <a:xfrm>
          <a:off x="1543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69850</xdr:rowOff>
    </xdr:from>
    <xdr:ext cx="467360" cy="259080"/>
    <xdr:sp macro="" textlink="">
      <xdr:nvSpPr>
        <xdr:cNvPr id="525" name="テキスト ボックス 524"/>
        <xdr:cNvSpPr txBox="1"/>
      </xdr:nvSpPr>
      <xdr:spPr>
        <a:xfrm>
          <a:off x="15246350" y="6242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97790</xdr:rowOff>
    </xdr:from>
    <xdr:to>
      <xdr:col>76</xdr:col>
      <xdr:colOff>114300</xdr:colOff>
      <xdr:row>38</xdr:row>
      <xdr:rowOff>103505</xdr:rowOff>
    </xdr:to>
    <xdr:cxnSp macro="">
      <xdr:nvCxnSpPr>
        <xdr:cNvPr id="526" name="直線コネクタ 525"/>
        <xdr:cNvCxnSpPr/>
      </xdr:nvCxnSpPr>
      <xdr:spPr>
        <a:xfrm flipV="1">
          <a:off x="13703300" y="66128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142240</xdr:rowOff>
    </xdr:from>
    <xdr:to>
      <xdr:col>76</xdr:col>
      <xdr:colOff>165100</xdr:colOff>
      <xdr:row>38</xdr:row>
      <xdr:rowOff>72390</xdr:rowOff>
    </xdr:to>
    <xdr:sp macro="" textlink="">
      <xdr:nvSpPr>
        <xdr:cNvPr id="527" name="フローチャート: 判断 526"/>
        <xdr:cNvSpPr/>
      </xdr:nvSpPr>
      <xdr:spPr>
        <a:xfrm>
          <a:off x="1454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88900</xdr:rowOff>
    </xdr:from>
    <xdr:ext cx="467360" cy="256540"/>
    <xdr:sp macro="" textlink="">
      <xdr:nvSpPr>
        <xdr:cNvPr id="528" name="テキスト ボックス 527"/>
        <xdr:cNvSpPr txBox="1"/>
      </xdr:nvSpPr>
      <xdr:spPr>
        <a:xfrm>
          <a:off x="14357350" y="62611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103505</xdr:rowOff>
    </xdr:from>
    <xdr:to>
      <xdr:col>71</xdr:col>
      <xdr:colOff>177800</xdr:colOff>
      <xdr:row>38</xdr:row>
      <xdr:rowOff>113665</xdr:rowOff>
    </xdr:to>
    <xdr:cxnSp macro="">
      <xdr:nvCxnSpPr>
        <xdr:cNvPr id="529" name="直線コネクタ 528"/>
        <xdr:cNvCxnSpPr/>
      </xdr:nvCxnSpPr>
      <xdr:spPr>
        <a:xfrm flipV="1">
          <a:off x="12814300" y="66186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30" name="フローチャート: 判断 529"/>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109220</xdr:rowOff>
    </xdr:from>
    <xdr:ext cx="467360" cy="256540"/>
    <xdr:sp macro="" textlink="">
      <xdr:nvSpPr>
        <xdr:cNvPr id="531" name="テキスト ボックス 530"/>
        <xdr:cNvSpPr txBox="1"/>
      </xdr:nvSpPr>
      <xdr:spPr>
        <a:xfrm>
          <a:off x="13468350" y="6281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26035</xdr:rowOff>
    </xdr:from>
    <xdr:to>
      <xdr:col>67</xdr:col>
      <xdr:colOff>101600</xdr:colOff>
      <xdr:row>38</xdr:row>
      <xdr:rowOff>127635</xdr:rowOff>
    </xdr:to>
    <xdr:sp macro="" textlink="">
      <xdr:nvSpPr>
        <xdr:cNvPr id="532" name="フローチャート: 判断 531"/>
        <xdr:cNvSpPr/>
      </xdr:nvSpPr>
      <xdr:spPr>
        <a:xfrm>
          <a:off x="12763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144145</xdr:rowOff>
    </xdr:from>
    <xdr:ext cx="467360" cy="256540"/>
    <xdr:sp macro="" textlink="">
      <xdr:nvSpPr>
        <xdr:cNvPr id="533" name="テキスト ボックス 532"/>
        <xdr:cNvSpPr txBox="1"/>
      </xdr:nvSpPr>
      <xdr:spPr>
        <a:xfrm>
          <a:off x="12579350" y="6316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539" name="楕円 538"/>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6350</xdr:rowOff>
    </xdr:from>
    <xdr:ext cx="378460" cy="256540"/>
    <xdr:sp macro="" textlink="">
      <xdr:nvSpPr>
        <xdr:cNvPr id="540" name="災害復旧事業費該当値テキスト"/>
        <xdr:cNvSpPr txBox="1"/>
      </xdr:nvSpPr>
      <xdr:spPr>
        <a:xfrm>
          <a:off x="16370300" y="65214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46990</xdr:rowOff>
    </xdr:from>
    <xdr:to>
      <xdr:col>81</xdr:col>
      <xdr:colOff>101600</xdr:colOff>
      <xdr:row>38</xdr:row>
      <xdr:rowOff>148590</xdr:rowOff>
    </xdr:to>
    <xdr:sp macro="" textlink="">
      <xdr:nvSpPr>
        <xdr:cNvPr id="541" name="楕円 540"/>
        <xdr:cNvSpPr/>
      </xdr:nvSpPr>
      <xdr:spPr>
        <a:xfrm>
          <a:off x="15430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139700</xdr:rowOff>
    </xdr:from>
    <xdr:ext cx="378460" cy="259080"/>
    <xdr:sp macro="" textlink="">
      <xdr:nvSpPr>
        <xdr:cNvPr id="542" name="テキスト ボックス 541"/>
        <xdr:cNvSpPr txBox="1"/>
      </xdr:nvSpPr>
      <xdr:spPr>
        <a:xfrm>
          <a:off x="15292070" y="6654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46990</xdr:rowOff>
    </xdr:from>
    <xdr:to>
      <xdr:col>76</xdr:col>
      <xdr:colOff>165100</xdr:colOff>
      <xdr:row>38</xdr:row>
      <xdr:rowOff>148590</xdr:rowOff>
    </xdr:to>
    <xdr:sp macro="" textlink="">
      <xdr:nvSpPr>
        <xdr:cNvPr id="543" name="楕円 542"/>
        <xdr:cNvSpPr/>
      </xdr:nvSpPr>
      <xdr:spPr>
        <a:xfrm>
          <a:off x="14541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139700</xdr:rowOff>
    </xdr:from>
    <xdr:ext cx="378460" cy="259080"/>
    <xdr:sp macro="" textlink="">
      <xdr:nvSpPr>
        <xdr:cNvPr id="544" name="テキスト ボックス 543"/>
        <xdr:cNvSpPr txBox="1"/>
      </xdr:nvSpPr>
      <xdr:spPr>
        <a:xfrm>
          <a:off x="14403070" y="6654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52705</xdr:rowOff>
    </xdr:from>
    <xdr:to>
      <xdr:col>72</xdr:col>
      <xdr:colOff>38100</xdr:colOff>
      <xdr:row>38</xdr:row>
      <xdr:rowOff>154940</xdr:rowOff>
    </xdr:to>
    <xdr:sp macro="" textlink="">
      <xdr:nvSpPr>
        <xdr:cNvPr id="545" name="楕円 544"/>
        <xdr:cNvSpPr/>
      </xdr:nvSpPr>
      <xdr:spPr>
        <a:xfrm>
          <a:off x="13652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145415</xdr:rowOff>
    </xdr:from>
    <xdr:ext cx="378460" cy="256540"/>
    <xdr:sp macro="" textlink="">
      <xdr:nvSpPr>
        <xdr:cNvPr id="546" name="テキスト ボックス 545"/>
        <xdr:cNvSpPr txBox="1"/>
      </xdr:nvSpPr>
      <xdr:spPr>
        <a:xfrm>
          <a:off x="13514070" y="66605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63500</xdr:rowOff>
    </xdr:from>
    <xdr:to>
      <xdr:col>67</xdr:col>
      <xdr:colOff>101600</xdr:colOff>
      <xdr:row>38</xdr:row>
      <xdr:rowOff>164465</xdr:rowOff>
    </xdr:to>
    <xdr:sp macro="" textlink="">
      <xdr:nvSpPr>
        <xdr:cNvPr id="547" name="楕円 546"/>
        <xdr:cNvSpPr/>
      </xdr:nvSpPr>
      <xdr:spPr>
        <a:xfrm>
          <a:off x="12763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155575</xdr:rowOff>
    </xdr:from>
    <xdr:ext cx="378460" cy="256540"/>
    <xdr:sp macro="" textlink="">
      <xdr:nvSpPr>
        <xdr:cNvPr id="548" name="テキスト ボックス 547"/>
        <xdr:cNvSpPr txBox="1"/>
      </xdr:nvSpPr>
      <xdr:spPr>
        <a:xfrm>
          <a:off x="12625070" y="66706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7" name="テキスト ボックス 55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60" name="テキスト ボックス 559"/>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62" name="テキスト ボックス 561"/>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74" name="テキスト ボックス 573"/>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77" name="テキスト ボックス 576"/>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80" name="テキスト ボックス 579"/>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82" name="テキスト ボックス 581"/>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91" name="テキスト ボックス 590"/>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93" name="テキスト ボックス 592"/>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95" name="テキスト ボックス 594"/>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97" name="テキスト ボックス 596"/>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06" name="テキスト ボックス 605"/>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6380" cy="256540"/>
    <xdr:sp macro="" textlink="">
      <xdr:nvSpPr>
        <xdr:cNvPr id="608" name="テキスト ボックス 607"/>
        <xdr:cNvSpPr txBox="1"/>
      </xdr:nvSpPr>
      <xdr:spPr>
        <a:xfrm>
          <a:off x="12197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168910</xdr:rowOff>
    </xdr:from>
    <xdr:ext cx="531495" cy="256540"/>
    <xdr:sp macro="" textlink="">
      <xdr:nvSpPr>
        <xdr:cNvPr id="610" name="テキスト ボックス 609"/>
        <xdr:cNvSpPr txBox="1"/>
      </xdr:nvSpPr>
      <xdr:spPr>
        <a:xfrm>
          <a:off x="11914505" y="13542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54610</xdr:rowOff>
    </xdr:from>
    <xdr:ext cx="531495" cy="256540"/>
    <xdr:sp macro="" textlink="">
      <xdr:nvSpPr>
        <xdr:cNvPr id="612" name="テキスト ボックス 611"/>
        <xdr:cNvSpPr txBox="1"/>
      </xdr:nvSpPr>
      <xdr:spPr>
        <a:xfrm>
          <a:off x="11914505" y="13256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111760</xdr:rowOff>
    </xdr:from>
    <xdr:ext cx="531495" cy="256540"/>
    <xdr:sp macro="" textlink="">
      <xdr:nvSpPr>
        <xdr:cNvPr id="614" name="テキスト ボックス 613"/>
        <xdr:cNvSpPr txBox="1"/>
      </xdr:nvSpPr>
      <xdr:spPr>
        <a:xfrm>
          <a:off x="11914505" y="12970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6540"/>
    <xdr:sp macro="" textlink="">
      <xdr:nvSpPr>
        <xdr:cNvPr id="616" name="テキスト ボックス 615"/>
        <xdr:cNvSpPr txBox="1"/>
      </xdr:nvSpPr>
      <xdr:spPr>
        <a:xfrm>
          <a:off x="11914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54610</xdr:rowOff>
    </xdr:from>
    <xdr:ext cx="531495" cy="256540"/>
    <xdr:sp macro="" textlink="">
      <xdr:nvSpPr>
        <xdr:cNvPr id="618" name="テキスト ボックス 617"/>
        <xdr:cNvSpPr txBox="1"/>
      </xdr:nvSpPr>
      <xdr:spPr>
        <a:xfrm>
          <a:off x="11914505" y="12399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1495" cy="256540"/>
    <xdr:sp macro="" textlink="">
      <xdr:nvSpPr>
        <xdr:cNvPr id="620" name="テキスト ボックス 619"/>
        <xdr:cNvSpPr txBox="1"/>
      </xdr:nvSpPr>
      <xdr:spPr>
        <a:xfrm>
          <a:off x="11914505" y="12113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68</xdr:row>
      <xdr:rowOff>168910</xdr:rowOff>
    </xdr:from>
    <xdr:ext cx="531495" cy="256540"/>
    <xdr:sp macro="" textlink="">
      <xdr:nvSpPr>
        <xdr:cNvPr id="622" name="テキスト ボックス 621"/>
        <xdr:cNvSpPr txBox="1"/>
      </xdr:nvSpPr>
      <xdr:spPr>
        <a:xfrm>
          <a:off x="11914505" y="11827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24" name="テキスト ボックス 623"/>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146050</xdr:rowOff>
    </xdr:to>
    <xdr:cxnSp macro="">
      <xdr:nvCxnSpPr>
        <xdr:cNvPr id="626" name="直線コネクタ 625"/>
        <xdr:cNvCxnSpPr/>
      </xdr:nvCxnSpPr>
      <xdr:spPr>
        <a:xfrm flipV="1">
          <a:off x="16317595" y="1210437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149860</xdr:rowOff>
    </xdr:from>
    <xdr:ext cx="534670" cy="259080"/>
    <xdr:sp macro="" textlink="">
      <xdr:nvSpPr>
        <xdr:cNvPr id="627" name="公債費最小値テキスト"/>
        <xdr:cNvSpPr txBox="1"/>
      </xdr:nvSpPr>
      <xdr:spPr>
        <a:xfrm>
          <a:off x="16370300" y="13522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146050</xdr:rowOff>
    </xdr:from>
    <xdr:to>
      <xdr:col>86</xdr:col>
      <xdr:colOff>25400</xdr:colOff>
      <xdr:row>78</xdr:row>
      <xdr:rowOff>146050</xdr:rowOff>
    </xdr:to>
    <xdr:cxnSp macro="">
      <xdr:nvCxnSpPr>
        <xdr:cNvPr id="628" name="直線コネクタ 627"/>
        <xdr:cNvCxnSpPr/>
      </xdr:nvCxnSpPr>
      <xdr:spPr>
        <a:xfrm>
          <a:off x="16230600" y="1351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534670" cy="259080"/>
    <xdr:sp macro="" textlink="">
      <xdr:nvSpPr>
        <xdr:cNvPr id="629" name="公債費最大値テキスト"/>
        <xdr:cNvSpPr txBox="1"/>
      </xdr:nvSpPr>
      <xdr:spPr>
        <a:xfrm>
          <a:off x="16370300" y="1187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65,295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30" name="直線コネクタ 629"/>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6350</xdr:rowOff>
    </xdr:from>
    <xdr:to>
      <xdr:col>85</xdr:col>
      <xdr:colOff>127000</xdr:colOff>
      <xdr:row>73</xdr:row>
      <xdr:rowOff>31115</xdr:rowOff>
    </xdr:to>
    <xdr:cxnSp macro="">
      <xdr:nvCxnSpPr>
        <xdr:cNvPr id="631" name="直線コネクタ 630"/>
        <xdr:cNvCxnSpPr/>
      </xdr:nvCxnSpPr>
      <xdr:spPr>
        <a:xfrm flipV="1">
          <a:off x="15481300" y="1252220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140335</xdr:rowOff>
    </xdr:from>
    <xdr:ext cx="534670" cy="259080"/>
    <xdr:sp macro="" textlink="">
      <xdr:nvSpPr>
        <xdr:cNvPr id="632" name="公債費平均値テキスト"/>
        <xdr:cNvSpPr txBox="1"/>
      </xdr:nvSpPr>
      <xdr:spPr>
        <a:xfrm>
          <a:off x="16370300" y="12827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161925</xdr:rowOff>
    </xdr:from>
    <xdr:to>
      <xdr:col>85</xdr:col>
      <xdr:colOff>177800</xdr:colOff>
      <xdr:row>75</xdr:row>
      <xdr:rowOff>92075</xdr:rowOff>
    </xdr:to>
    <xdr:sp macro="" textlink="">
      <xdr:nvSpPr>
        <xdr:cNvPr id="633" name="フローチャート: 判断 632"/>
        <xdr:cNvSpPr/>
      </xdr:nvSpPr>
      <xdr:spPr>
        <a:xfrm>
          <a:off x="162687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69850</xdr:rowOff>
    </xdr:from>
    <xdr:to>
      <xdr:col>81</xdr:col>
      <xdr:colOff>50800</xdr:colOff>
      <xdr:row>73</xdr:row>
      <xdr:rowOff>31115</xdr:rowOff>
    </xdr:to>
    <xdr:cxnSp macro="">
      <xdr:nvCxnSpPr>
        <xdr:cNvPr id="634" name="直線コネクタ 633"/>
        <xdr:cNvCxnSpPr/>
      </xdr:nvCxnSpPr>
      <xdr:spPr>
        <a:xfrm>
          <a:off x="14592300" y="1241425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10795</xdr:rowOff>
    </xdr:from>
    <xdr:to>
      <xdr:col>81</xdr:col>
      <xdr:colOff>101600</xdr:colOff>
      <xdr:row>75</xdr:row>
      <xdr:rowOff>112395</xdr:rowOff>
    </xdr:to>
    <xdr:sp macro="" textlink="">
      <xdr:nvSpPr>
        <xdr:cNvPr id="635" name="フローチャート: 判断 634"/>
        <xdr:cNvSpPr/>
      </xdr:nvSpPr>
      <xdr:spPr>
        <a:xfrm>
          <a:off x="15430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103505</xdr:rowOff>
    </xdr:from>
    <xdr:ext cx="532130" cy="259080"/>
    <xdr:sp macro="" textlink="">
      <xdr:nvSpPr>
        <xdr:cNvPr id="636" name="テキスト ボックス 635"/>
        <xdr:cNvSpPr txBox="1"/>
      </xdr:nvSpPr>
      <xdr:spPr>
        <a:xfrm>
          <a:off x="15213965" y="12962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56515</xdr:rowOff>
    </xdr:from>
    <xdr:to>
      <xdr:col>76</xdr:col>
      <xdr:colOff>114300</xdr:colOff>
      <xdr:row>72</xdr:row>
      <xdr:rowOff>69850</xdr:rowOff>
    </xdr:to>
    <xdr:cxnSp macro="">
      <xdr:nvCxnSpPr>
        <xdr:cNvPr id="637" name="直線コネクタ 636"/>
        <xdr:cNvCxnSpPr/>
      </xdr:nvCxnSpPr>
      <xdr:spPr>
        <a:xfrm>
          <a:off x="13703300" y="124009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163195</xdr:rowOff>
    </xdr:from>
    <xdr:to>
      <xdr:col>76</xdr:col>
      <xdr:colOff>165100</xdr:colOff>
      <xdr:row>75</xdr:row>
      <xdr:rowOff>93345</xdr:rowOff>
    </xdr:to>
    <xdr:sp macro="" textlink="">
      <xdr:nvSpPr>
        <xdr:cNvPr id="638" name="フローチャート: 判断 637"/>
        <xdr:cNvSpPr/>
      </xdr:nvSpPr>
      <xdr:spPr>
        <a:xfrm>
          <a:off x="14541500" y="128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84455</xdr:rowOff>
    </xdr:from>
    <xdr:ext cx="532130" cy="259080"/>
    <xdr:sp macro="" textlink="">
      <xdr:nvSpPr>
        <xdr:cNvPr id="639" name="テキスト ボックス 638"/>
        <xdr:cNvSpPr txBox="1"/>
      </xdr:nvSpPr>
      <xdr:spPr>
        <a:xfrm>
          <a:off x="14324965" y="12943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56515</xdr:rowOff>
    </xdr:from>
    <xdr:to>
      <xdr:col>71</xdr:col>
      <xdr:colOff>177800</xdr:colOff>
      <xdr:row>72</xdr:row>
      <xdr:rowOff>59690</xdr:rowOff>
    </xdr:to>
    <xdr:cxnSp macro="">
      <xdr:nvCxnSpPr>
        <xdr:cNvPr id="640" name="直線コネクタ 639"/>
        <xdr:cNvCxnSpPr/>
      </xdr:nvCxnSpPr>
      <xdr:spPr>
        <a:xfrm flipV="1">
          <a:off x="12814300" y="12400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146050</xdr:rowOff>
    </xdr:from>
    <xdr:to>
      <xdr:col>72</xdr:col>
      <xdr:colOff>38100</xdr:colOff>
      <xdr:row>75</xdr:row>
      <xdr:rowOff>76200</xdr:rowOff>
    </xdr:to>
    <xdr:sp macro="" textlink="">
      <xdr:nvSpPr>
        <xdr:cNvPr id="641" name="フローチャート: 判断 640"/>
        <xdr:cNvSpPr/>
      </xdr:nvSpPr>
      <xdr:spPr>
        <a:xfrm>
          <a:off x="13652500" y="128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67310</xdr:rowOff>
    </xdr:from>
    <xdr:ext cx="532130" cy="259080"/>
    <xdr:sp macro="" textlink="">
      <xdr:nvSpPr>
        <xdr:cNvPr id="642" name="テキスト ボックス 641"/>
        <xdr:cNvSpPr txBox="1"/>
      </xdr:nvSpPr>
      <xdr:spPr>
        <a:xfrm>
          <a:off x="13435965" y="12926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144780</xdr:rowOff>
    </xdr:from>
    <xdr:to>
      <xdr:col>67</xdr:col>
      <xdr:colOff>101600</xdr:colOff>
      <xdr:row>75</xdr:row>
      <xdr:rowOff>74930</xdr:rowOff>
    </xdr:to>
    <xdr:sp macro="" textlink="">
      <xdr:nvSpPr>
        <xdr:cNvPr id="643" name="フローチャート: 判断 642"/>
        <xdr:cNvSpPr/>
      </xdr:nvSpPr>
      <xdr:spPr>
        <a:xfrm>
          <a:off x="12763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66040</xdr:rowOff>
    </xdr:from>
    <xdr:ext cx="532130" cy="256540"/>
    <xdr:sp macro="" textlink="">
      <xdr:nvSpPr>
        <xdr:cNvPr id="644" name="テキスト ボックス 643"/>
        <xdr:cNvSpPr txBox="1"/>
      </xdr:nvSpPr>
      <xdr:spPr>
        <a:xfrm>
          <a:off x="12546965" y="129247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127000</xdr:rowOff>
    </xdr:from>
    <xdr:to>
      <xdr:col>85</xdr:col>
      <xdr:colOff>177800</xdr:colOff>
      <xdr:row>73</xdr:row>
      <xdr:rowOff>57150</xdr:rowOff>
    </xdr:to>
    <xdr:sp macro="" textlink="">
      <xdr:nvSpPr>
        <xdr:cNvPr id="650" name="楕円 649"/>
        <xdr:cNvSpPr/>
      </xdr:nvSpPr>
      <xdr:spPr>
        <a:xfrm>
          <a:off x="162687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149860</xdr:rowOff>
    </xdr:from>
    <xdr:ext cx="534670" cy="259080"/>
    <xdr:sp macro="" textlink="">
      <xdr:nvSpPr>
        <xdr:cNvPr id="651" name="公債費該当値テキスト"/>
        <xdr:cNvSpPr txBox="1"/>
      </xdr:nvSpPr>
      <xdr:spPr>
        <a:xfrm>
          <a:off x="16370300" y="1232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151765</xdr:rowOff>
    </xdr:from>
    <xdr:to>
      <xdr:col>81</xdr:col>
      <xdr:colOff>101600</xdr:colOff>
      <xdr:row>73</xdr:row>
      <xdr:rowOff>81915</xdr:rowOff>
    </xdr:to>
    <xdr:sp macro="" textlink="">
      <xdr:nvSpPr>
        <xdr:cNvPr id="652" name="楕円 651"/>
        <xdr:cNvSpPr/>
      </xdr:nvSpPr>
      <xdr:spPr>
        <a:xfrm>
          <a:off x="15430500" y="124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98425</xdr:rowOff>
    </xdr:from>
    <xdr:ext cx="532130" cy="256540"/>
    <xdr:sp macro="" textlink="">
      <xdr:nvSpPr>
        <xdr:cNvPr id="653" name="テキスト ボックス 652"/>
        <xdr:cNvSpPr txBox="1"/>
      </xdr:nvSpPr>
      <xdr:spPr>
        <a:xfrm>
          <a:off x="15213965" y="122713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19050</xdr:rowOff>
    </xdr:from>
    <xdr:to>
      <xdr:col>76</xdr:col>
      <xdr:colOff>165100</xdr:colOff>
      <xdr:row>72</xdr:row>
      <xdr:rowOff>120650</xdr:rowOff>
    </xdr:to>
    <xdr:sp macro="" textlink="">
      <xdr:nvSpPr>
        <xdr:cNvPr id="654" name="楕円 653"/>
        <xdr:cNvSpPr/>
      </xdr:nvSpPr>
      <xdr:spPr>
        <a:xfrm>
          <a:off x="145415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137160</xdr:rowOff>
    </xdr:from>
    <xdr:ext cx="532130" cy="259080"/>
    <xdr:sp macro="" textlink="">
      <xdr:nvSpPr>
        <xdr:cNvPr id="655" name="テキスト ボックス 654"/>
        <xdr:cNvSpPr txBox="1"/>
      </xdr:nvSpPr>
      <xdr:spPr>
        <a:xfrm>
          <a:off x="14324965" y="12138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6350</xdr:rowOff>
    </xdr:from>
    <xdr:to>
      <xdr:col>72</xdr:col>
      <xdr:colOff>38100</xdr:colOff>
      <xdr:row>72</xdr:row>
      <xdr:rowOff>107315</xdr:rowOff>
    </xdr:to>
    <xdr:sp macro="" textlink="">
      <xdr:nvSpPr>
        <xdr:cNvPr id="656" name="楕円 655"/>
        <xdr:cNvSpPr/>
      </xdr:nvSpPr>
      <xdr:spPr>
        <a:xfrm>
          <a:off x="13652500" y="12350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70</xdr:row>
      <xdr:rowOff>123825</xdr:rowOff>
    </xdr:from>
    <xdr:ext cx="532130" cy="256540"/>
    <xdr:sp macro="" textlink="">
      <xdr:nvSpPr>
        <xdr:cNvPr id="657" name="テキスト ボックス 656"/>
        <xdr:cNvSpPr txBox="1"/>
      </xdr:nvSpPr>
      <xdr:spPr>
        <a:xfrm>
          <a:off x="13435965" y="12125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8890</xdr:rowOff>
    </xdr:from>
    <xdr:to>
      <xdr:col>67</xdr:col>
      <xdr:colOff>101600</xdr:colOff>
      <xdr:row>72</xdr:row>
      <xdr:rowOff>110490</xdr:rowOff>
    </xdr:to>
    <xdr:sp macro="" textlink="">
      <xdr:nvSpPr>
        <xdr:cNvPr id="658" name="楕円 657"/>
        <xdr:cNvSpPr/>
      </xdr:nvSpPr>
      <xdr:spPr>
        <a:xfrm>
          <a:off x="12763500" y="123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70</xdr:row>
      <xdr:rowOff>127000</xdr:rowOff>
    </xdr:from>
    <xdr:ext cx="532130" cy="259080"/>
    <xdr:sp macro="" textlink="">
      <xdr:nvSpPr>
        <xdr:cNvPr id="659" name="テキスト ボックス 658"/>
        <xdr:cNvSpPr txBox="1"/>
      </xdr:nvSpPr>
      <xdr:spPr>
        <a:xfrm>
          <a:off x="12546965" y="12128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8" name="テキスト ボックス 667"/>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71" name="テキスト ボックス 670"/>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6540"/>
    <xdr:sp macro="" textlink="">
      <xdr:nvSpPr>
        <xdr:cNvPr id="675" name="テキスト ボックス 674"/>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9" name="テキスト ボックス 678"/>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6540"/>
    <xdr:sp macro="" textlink="">
      <xdr:nvSpPr>
        <xdr:cNvPr id="681" name="テキスト ボックス 680"/>
        <xdr:cNvSpPr txBox="1"/>
      </xdr:nvSpPr>
      <xdr:spPr>
        <a:xfrm>
          <a:off x="11914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169545</xdr:rowOff>
    </xdr:from>
    <xdr:to>
      <xdr:col>85</xdr:col>
      <xdr:colOff>126365</xdr:colOff>
      <xdr:row>99</xdr:row>
      <xdr:rowOff>1905</xdr:rowOff>
    </xdr:to>
    <xdr:cxnSp macro="">
      <xdr:nvCxnSpPr>
        <xdr:cNvPr id="683" name="直線コネクタ 682"/>
        <xdr:cNvCxnSpPr/>
      </xdr:nvCxnSpPr>
      <xdr:spPr>
        <a:xfrm flipV="1">
          <a:off x="16317595" y="15600045"/>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469900" cy="256540"/>
    <xdr:sp macro="" textlink="">
      <xdr:nvSpPr>
        <xdr:cNvPr id="684" name="積立金最小値テキスト"/>
        <xdr:cNvSpPr txBox="1"/>
      </xdr:nvSpPr>
      <xdr:spPr>
        <a:xfrm>
          <a:off x="16370300" y="169799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1905</xdr:rowOff>
    </xdr:from>
    <xdr:to>
      <xdr:col>86</xdr:col>
      <xdr:colOff>25400</xdr:colOff>
      <xdr:row>99</xdr:row>
      <xdr:rowOff>1905</xdr:rowOff>
    </xdr:to>
    <xdr:cxnSp macro="">
      <xdr:nvCxnSpPr>
        <xdr:cNvPr id="685" name="直線コネクタ 684"/>
        <xdr:cNvCxnSpPr/>
      </xdr:nvCxnSpPr>
      <xdr:spPr>
        <a:xfrm>
          <a:off x="16230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116205</xdr:rowOff>
    </xdr:from>
    <xdr:ext cx="534670" cy="259080"/>
    <xdr:sp macro="" textlink="">
      <xdr:nvSpPr>
        <xdr:cNvPr id="686" name="積立金最大値テキスト"/>
        <xdr:cNvSpPr txBox="1"/>
      </xdr:nvSpPr>
      <xdr:spPr>
        <a:xfrm>
          <a:off x="16370300" y="1537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37,218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169545</xdr:rowOff>
    </xdr:from>
    <xdr:to>
      <xdr:col>86</xdr:col>
      <xdr:colOff>25400</xdr:colOff>
      <xdr:row>90</xdr:row>
      <xdr:rowOff>169545</xdr:rowOff>
    </xdr:to>
    <xdr:cxnSp macro="">
      <xdr:nvCxnSpPr>
        <xdr:cNvPr id="687" name="直線コネクタ 686"/>
        <xdr:cNvCxnSpPr/>
      </xdr:nvCxnSpPr>
      <xdr:spPr>
        <a:xfrm>
          <a:off x="16230600" y="1560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146050</xdr:rowOff>
    </xdr:from>
    <xdr:to>
      <xdr:col>85</xdr:col>
      <xdr:colOff>127000</xdr:colOff>
      <xdr:row>99</xdr:row>
      <xdr:rowOff>18415</xdr:rowOff>
    </xdr:to>
    <xdr:cxnSp macro="">
      <xdr:nvCxnSpPr>
        <xdr:cNvPr id="688" name="直線コネクタ 687"/>
        <xdr:cNvCxnSpPr/>
      </xdr:nvCxnSpPr>
      <xdr:spPr>
        <a:xfrm flipV="1">
          <a:off x="15481300" y="1677670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46990</xdr:rowOff>
    </xdr:from>
    <xdr:ext cx="534670" cy="259080"/>
    <xdr:sp macro="" textlink="">
      <xdr:nvSpPr>
        <xdr:cNvPr id="689" name="積立金平均値テキスト"/>
        <xdr:cNvSpPr txBox="1"/>
      </xdr:nvSpPr>
      <xdr:spPr>
        <a:xfrm>
          <a:off x="16370300" y="16334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24130</xdr:rowOff>
    </xdr:from>
    <xdr:to>
      <xdr:col>85</xdr:col>
      <xdr:colOff>177800</xdr:colOff>
      <xdr:row>96</xdr:row>
      <xdr:rowOff>125730</xdr:rowOff>
    </xdr:to>
    <xdr:sp macro="" textlink="">
      <xdr:nvSpPr>
        <xdr:cNvPr id="690" name="フローチャート: 判断 689"/>
        <xdr:cNvSpPr/>
      </xdr:nvSpPr>
      <xdr:spPr>
        <a:xfrm>
          <a:off x="162687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144145</xdr:rowOff>
    </xdr:from>
    <xdr:to>
      <xdr:col>81</xdr:col>
      <xdr:colOff>50800</xdr:colOff>
      <xdr:row>99</xdr:row>
      <xdr:rowOff>18415</xdr:rowOff>
    </xdr:to>
    <xdr:cxnSp macro="">
      <xdr:nvCxnSpPr>
        <xdr:cNvPr id="691" name="直線コネクタ 690"/>
        <xdr:cNvCxnSpPr/>
      </xdr:nvCxnSpPr>
      <xdr:spPr>
        <a:xfrm>
          <a:off x="14592300" y="169462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46990</xdr:rowOff>
    </xdr:from>
    <xdr:to>
      <xdr:col>81</xdr:col>
      <xdr:colOff>101600</xdr:colOff>
      <xdr:row>97</xdr:row>
      <xdr:rowOff>148590</xdr:rowOff>
    </xdr:to>
    <xdr:sp macro="" textlink="">
      <xdr:nvSpPr>
        <xdr:cNvPr id="692" name="フローチャート: 判断 691"/>
        <xdr:cNvSpPr/>
      </xdr:nvSpPr>
      <xdr:spPr>
        <a:xfrm>
          <a:off x="1543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95</xdr:row>
      <xdr:rowOff>165100</xdr:rowOff>
    </xdr:from>
    <xdr:ext cx="467360" cy="259080"/>
    <xdr:sp macro="" textlink="">
      <xdr:nvSpPr>
        <xdr:cNvPr id="693" name="テキスト ボックス 692"/>
        <xdr:cNvSpPr txBox="1"/>
      </xdr:nvSpPr>
      <xdr:spPr>
        <a:xfrm>
          <a:off x="15246350" y="16452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144145</xdr:rowOff>
    </xdr:from>
    <xdr:to>
      <xdr:col>76</xdr:col>
      <xdr:colOff>114300</xdr:colOff>
      <xdr:row>99</xdr:row>
      <xdr:rowOff>27940</xdr:rowOff>
    </xdr:to>
    <xdr:cxnSp macro="">
      <xdr:nvCxnSpPr>
        <xdr:cNvPr id="694" name="直線コネクタ 693"/>
        <xdr:cNvCxnSpPr/>
      </xdr:nvCxnSpPr>
      <xdr:spPr>
        <a:xfrm flipV="1">
          <a:off x="13703300" y="169462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105410</xdr:rowOff>
    </xdr:from>
    <xdr:to>
      <xdr:col>76</xdr:col>
      <xdr:colOff>165100</xdr:colOff>
      <xdr:row>98</xdr:row>
      <xdr:rowOff>35560</xdr:rowOff>
    </xdr:to>
    <xdr:sp macro="" textlink="">
      <xdr:nvSpPr>
        <xdr:cNvPr id="695" name="フローチャート: 判断 694"/>
        <xdr:cNvSpPr/>
      </xdr:nvSpPr>
      <xdr:spPr>
        <a:xfrm>
          <a:off x="14541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52070</xdr:rowOff>
    </xdr:from>
    <xdr:ext cx="467360" cy="256540"/>
    <xdr:sp macro="" textlink="">
      <xdr:nvSpPr>
        <xdr:cNvPr id="696" name="テキスト ボックス 695"/>
        <xdr:cNvSpPr txBox="1"/>
      </xdr:nvSpPr>
      <xdr:spPr>
        <a:xfrm>
          <a:off x="14357350" y="165112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4445</xdr:rowOff>
    </xdr:from>
    <xdr:to>
      <xdr:col>71</xdr:col>
      <xdr:colOff>177800</xdr:colOff>
      <xdr:row>99</xdr:row>
      <xdr:rowOff>27940</xdr:rowOff>
    </xdr:to>
    <xdr:cxnSp macro="">
      <xdr:nvCxnSpPr>
        <xdr:cNvPr id="697" name="直線コネクタ 696"/>
        <xdr:cNvCxnSpPr/>
      </xdr:nvCxnSpPr>
      <xdr:spPr>
        <a:xfrm>
          <a:off x="12814300" y="169779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111125</xdr:rowOff>
    </xdr:from>
    <xdr:to>
      <xdr:col>72</xdr:col>
      <xdr:colOff>38100</xdr:colOff>
      <xdr:row>98</xdr:row>
      <xdr:rowOff>41275</xdr:rowOff>
    </xdr:to>
    <xdr:sp macro="" textlink="">
      <xdr:nvSpPr>
        <xdr:cNvPr id="698" name="フローチャート: 判断 697"/>
        <xdr:cNvSpPr/>
      </xdr:nvSpPr>
      <xdr:spPr>
        <a:xfrm>
          <a:off x="13652500" y="1674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57785</xdr:rowOff>
    </xdr:from>
    <xdr:ext cx="467360" cy="259080"/>
    <xdr:sp macro="" textlink="">
      <xdr:nvSpPr>
        <xdr:cNvPr id="699" name="テキスト ボックス 698"/>
        <xdr:cNvSpPr txBox="1"/>
      </xdr:nvSpPr>
      <xdr:spPr>
        <a:xfrm>
          <a:off x="13468350" y="165169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121920</xdr:rowOff>
    </xdr:from>
    <xdr:to>
      <xdr:col>67</xdr:col>
      <xdr:colOff>101600</xdr:colOff>
      <xdr:row>98</xdr:row>
      <xdr:rowOff>52070</xdr:rowOff>
    </xdr:to>
    <xdr:sp macro="" textlink="">
      <xdr:nvSpPr>
        <xdr:cNvPr id="700" name="フローチャート: 判断 699"/>
        <xdr:cNvSpPr/>
      </xdr:nvSpPr>
      <xdr:spPr>
        <a:xfrm>
          <a:off x="12763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68580</xdr:rowOff>
    </xdr:from>
    <xdr:ext cx="467360" cy="259080"/>
    <xdr:sp macro="" textlink="">
      <xdr:nvSpPr>
        <xdr:cNvPr id="701" name="テキスト ボックス 700"/>
        <xdr:cNvSpPr txBox="1"/>
      </xdr:nvSpPr>
      <xdr:spPr>
        <a:xfrm>
          <a:off x="12579350" y="16527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95250</xdr:rowOff>
    </xdr:from>
    <xdr:to>
      <xdr:col>85</xdr:col>
      <xdr:colOff>177800</xdr:colOff>
      <xdr:row>98</xdr:row>
      <xdr:rowOff>25400</xdr:rowOff>
    </xdr:to>
    <xdr:sp macro="" textlink="">
      <xdr:nvSpPr>
        <xdr:cNvPr id="707" name="楕円 706"/>
        <xdr:cNvSpPr/>
      </xdr:nvSpPr>
      <xdr:spPr>
        <a:xfrm>
          <a:off x="162687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73660</xdr:rowOff>
    </xdr:from>
    <xdr:ext cx="469900" cy="259080"/>
    <xdr:sp macro="" textlink="">
      <xdr:nvSpPr>
        <xdr:cNvPr id="708" name="積立金該当値テキスト"/>
        <xdr:cNvSpPr txBox="1"/>
      </xdr:nvSpPr>
      <xdr:spPr>
        <a:xfrm>
          <a:off x="16370300" y="1670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139065</xdr:rowOff>
    </xdr:from>
    <xdr:to>
      <xdr:col>81</xdr:col>
      <xdr:colOff>101600</xdr:colOff>
      <xdr:row>99</xdr:row>
      <xdr:rowOff>69215</xdr:rowOff>
    </xdr:to>
    <xdr:sp macro="" textlink="">
      <xdr:nvSpPr>
        <xdr:cNvPr id="709" name="楕円 708"/>
        <xdr:cNvSpPr/>
      </xdr:nvSpPr>
      <xdr:spPr>
        <a:xfrm>
          <a:off x="15430500" y="16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99</xdr:row>
      <xdr:rowOff>60325</xdr:rowOff>
    </xdr:from>
    <xdr:ext cx="378460" cy="259080"/>
    <xdr:sp macro="" textlink="">
      <xdr:nvSpPr>
        <xdr:cNvPr id="710" name="テキスト ボックス 709"/>
        <xdr:cNvSpPr txBox="1"/>
      </xdr:nvSpPr>
      <xdr:spPr>
        <a:xfrm>
          <a:off x="15292070" y="17033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93345</xdr:rowOff>
    </xdr:from>
    <xdr:to>
      <xdr:col>76</xdr:col>
      <xdr:colOff>165100</xdr:colOff>
      <xdr:row>99</xdr:row>
      <xdr:rowOff>23495</xdr:rowOff>
    </xdr:to>
    <xdr:sp macro="" textlink="">
      <xdr:nvSpPr>
        <xdr:cNvPr id="711" name="楕円 710"/>
        <xdr:cNvSpPr/>
      </xdr:nvSpPr>
      <xdr:spPr>
        <a:xfrm>
          <a:off x="14541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14605</xdr:rowOff>
    </xdr:from>
    <xdr:ext cx="467360" cy="259080"/>
    <xdr:sp macro="" textlink="">
      <xdr:nvSpPr>
        <xdr:cNvPr id="712" name="テキスト ボックス 711"/>
        <xdr:cNvSpPr txBox="1"/>
      </xdr:nvSpPr>
      <xdr:spPr>
        <a:xfrm>
          <a:off x="14357350" y="16988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148590</xdr:rowOff>
    </xdr:from>
    <xdr:to>
      <xdr:col>72</xdr:col>
      <xdr:colOff>38100</xdr:colOff>
      <xdr:row>99</xdr:row>
      <xdr:rowOff>78740</xdr:rowOff>
    </xdr:to>
    <xdr:sp macro="" textlink="">
      <xdr:nvSpPr>
        <xdr:cNvPr id="713" name="楕円 712"/>
        <xdr:cNvSpPr/>
      </xdr:nvSpPr>
      <xdr:spPr>
        <a:xfrm>
          <a:off x="13652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69850</xdr:rowOff>
    </xdr:from>
    <xdr:ext cx="378460" cy="259080"/>
    <xdr:sp macro="" textlink="">
      <xdr:nvSpPr>
        <xdr:cNvPr id="714" name="テキスト ボックス 713"/>
        <xdr:cNvSpPr txBox="1"/>
      </xdr:nvSpPr>
      <xdr:spPr>
        <a:xfrm>
          <a:off x="13514070" y="17043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125095</xdr:rowOff>
    </xdr:from>
    <xdr:to>
      <xdr:col>67</xdr:col>
      <xdr:colOff>101600</xdr:colOff>
      <xdr:row>99</xdr:row>
      <xdr:rowOff>55245</xdr:rowOff>
    </xdr:to>
    <xdr:sp macro="" textlink="">
      <xdr:nvSpPr>
        <xdr:cNvPr id="715" name="楕円 714"/>
        <xdr:cNvSpPr/>
      </xdr:nvSpPr>
      <xdr:spPr>
        <a:xfrm>
          <a:off x="12763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46355</xdr:rowOff>
    </xdr:from>
    <xdr:ext cx="467360" cy="259080"/>
    <xdr:sp macro="" textlink="">
      <xdr:nvSpPr>
        <xdr:cNvPr id="716" name="テキスト ボックス 715"/>
        <xdr:cNvSpPr txBox="1"/>
      </xdr:nvSpPr>
      <xdr:spPr>
        <a:xfrm>
          <a:off x="12579350" y="17019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5" name="テキスト ボックス 724"/>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7" name="直線コネクタ 726"/>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6380" cy="259080"/>
    <xdr:sp macro="" textlink="">
      <xdr:nvSpPr>
        <xdr:cNvPr id="728" name="テキスト ボックス 727"/>
        <xdr:cNvSpPr txBox="1"/>
      </xdr:nvSpPr>
      <xdr:spPr>
        <a:xfrm>
          <a:off x="18039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9" name="直線コネクタ 728"/>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4820" cy="256540"/>
    <xdr:sp macro="" textlink="">
      <xdr:nvSpPr>
        <xdr:cNvPr id="730" name="テキスト ボックス 729"/>
        <xdr:cNvSpPr txBox="1"/>
      </xdr:nvSpPr>
      <xdr:spPr>
        <a:xfrm>
          <a:off x="17820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1" name="直線コネクタ 730"/>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4820" cy="259080"/>
    <xdr:sp macro="" textlink="">
      <xdr:nvSpPr>
        <xdr:cNvPr id="732" name="テキスト ボックス 731"/>
        <xdr:cNvSpPr txBox="1"/>
      </xdr:nvSpPr>
      <xdr:spPr>
        <a:xfrm>
          <a:off x="17820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3" name="直線コネクタ 732"/>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4820" cy="256540"/>
    <xdr:sp macro="" textlink="">
      <xdr:nvSpPr>
        <xdr:cNvPr id="734" name="テキスト ボックス 733"/>
        <xdr:cNvSpPr txBox="1"/>
      </xdr:nvSpPr>
      <xdr:spPr>
        <a:xfrm>
          <a:off x="17820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5" name="直線コネクタ 734"/>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4820" cy="258445"/>
    <xdr:sp macro="" textlink="">
      <xdr:nvSpPr>
        <xdr:cNvPr id="736" name="テキスト ボックス 735"/>
        <xdr:cNvSpPr txBox="1"/>
      </xdr:nvSpPr>
      <xdr:spPr>
        <a:xfrm>
          <a:off x="17820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7" name="直線コネクタ 736"/>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8" name="テキスト ボックス 737"/>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40" name="テキスト ボックス 739"/>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163195</xdr:rowOff>
    </xdr:from>
    <xdr:to>
      <xdr:col>116</xdr:col>
      <xdr:colOff>62865</xdr:colOff>
      <xdr:row>39</xdr:row>
      <xdr:rowOff>99060</xdr:rowOff>
    </xdr:to>
    <xdr:cxnSp macro="">
      <xdr:nvCxnSpPr>
        <xdr:cNvPr id="742" name="直線コネクタ 741"/>
        <xdr:cNvCxnSpPr/>
      </xdr:nvCxnSpPr>
      <xdr:spPr>
        <a:xfrm flipV="1">
          <a:off x="22159595" y="530669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3"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4" name="直線コネクタ 743"/>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109855</xdr:rowOff>
    </xdr:from>
    <xdr:ext cx="469900" cy="256540"/>
    <xdr:sp macro="" textlink="">
      <xdr:nvSpPr>
        <xdr:cNvPr id="745" name="投資及び出資金最大値テキスト"/>
        <xdr:cNvSpPr txBox="1"/>
      </xdr:nvSpPr>
      <xdr:spPr>
        <a:xfrm>
          <a:off x="22212300" y="50819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163195</xdr:rowOff>
    </xdr:from>
    <xdr:to>
      <xdr:col>116</xdr:col>
      <xdr:colOff>152400</xdr:colOff>
      <xdr:row>30</xdr:row>
      <xdr:rowOff>163195</xdr:rowOff>
    </xdr:to>
    <xdr:cxnSp macro="">
      <xdr:nvCxnSpPr>
        <xdr:cNvPr id="746" name="直線コネクタ 745"/>
        <xdr:cNvCxnSpPr/>
      </xdr:nvCxnSpPr>
      <xdr:spPr>
        <a:xfrm>
          <a:off x="22072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96520</xdr:rowOff>
    </xdr:from>
    <xdr:to>
      <xdr:col>116</xdr:col>
      <xdr:colOff>63500</xdr:colOff>
      <xdr:row>38</xdr:row>
      <xdr:rowOff>120650</xdr:rowOff>
    </xdr:to>
    <xdr:cxnSp macro="">
      <xdr:nvCxnSpPr>
        <xdr:cNvPr id="747" name="直線コネクタ 746"/>
        <xdr:cNvCxnSpPr/>
      </xdr:nvCxnSpPr>
      <xdr:spPr>
        <a:xfrm>
          <a:off x="21323300" y="66116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100330</xdr:rowOff>
    </xdr:from>
    <xdr:ext cx="469900" cy="256540"/>
    <xdr:sp macro="" textlink="">
      <xdr:nvSpPr>
        <xdr:cNvPr id="748" name="投資及び出資金平均値テキスト"/>
        <xdr:cNvSpPr txBox="1"/>
      </xdr:nvSpPr>
      <xdr:spPr>
        <a:xfrm>
          <a:off x="22212300" y="62725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76835</xdr:rowOff>
    </xdr:from>
    <xdr:to>
      <xdr:col>116</xdr:col>
      <xdr:colOff>114300</xdr:colOff>
      <xdr:row>38</xdr:row>
      <xdr:rowOff>6985</xdr:rowOff>
    </xdr:to>
    <xdr:sp macro="" textlink="">
      <xdr:nvSpPr>
        <xdr:cNvPr id="749" name="フローチャート: 判断 748"/>
        <xdr:cNvSpPr/>
      </xdr:nvSpPr>
      <xdr:spPr>
        <a:xfrm>
          <a:off x="22110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31115</xdr:rowOff>
    </xdr:from>
    <xdr:to>
      <xdr:col>111</xdr:col>
      <xdr:colOff>177800</xdr:colOff>
      <xdr:row>38</xdr:row>
      <xdr:rowOff>96520</xdr:rowOff>
    </xdr:to>
    <xdr:cxnSp macro="">
      <xdr:nvCxnSpPr>
        <xdr:cNvPr id="750" name="直線コネクタ 749"/>
        <xdr:cNvCxnSpPr/>
      </xdr:nvCxnSpPr>
      <xdr:spPr>
        <a:xfrm>
          <a:off x="20434300" y="6031865"/>
          <a:ext cx="889000" cy="579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77470</xdr:rowOff>
    </xdr:from>
    <xdr:to>
      <xdr:col>112</xdr:col>
      <xdr:colOff>38100</xdr:colOff>
      <xdr:row>38</xdr:row>
      <xdr:rowOff>7620</xdr:rowOff>
    </xdr:to>
    <xdr:sp macro="" textlink="">
      <xdr:nvSpPr>
        <xdr:cNvPr id="751" name="フローチャート: 判断 750"/>
        <xdr:cNvSpPr/>
      </xdr:nvSpPr>
      <xdr:spPr>
        <a:xfrm>
          <a:off x="2127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24130</xdr:rowOff>
    </xdr:from>
    <xdr:ext cx="467360" cy="259080"/>
    <xdr:sp macro="" textlink="">
      <xdr:nvSpPr>
        <xdr:cNvPr id="752" name="テキスト ボックス 751"/>
        <xdr:cNvSpPr txBox="1"/>
      </xdr:nvSpPr>
      <xdr:spPr>
        <a:xfrm>
          <a:off x="21088350" y="6196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115570</xdr:rowOff>
    </xdr:from>
    <xdr:to>
      <xdr:col>107</xdr:col>
      <xdr:colOff>50800</xdr:colOff>
      <xdr:row>35</xdr:row>
      <xdr:rowOff>31115</xdr:rowOff>
    </xdr:to>
    <xdr:cxnSp macro="">
      <xdr:nvCxnSpPr>
        <xdr:cNvPr id="753" name="直線コネクタ 752"/>
        <xdr:cNvCxnSpPr/>
      </xdr:nvCxnSpPr>
      <xdr:spPr>
        <a:xfrm>
          <a:off x="19545300" y="594487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55880</xdr:rowOff>
    </xdr:from>
    <xdr:to>
      <xdr:col>107</xdr:col>
      <xdr:colOff>101600</xdr:colOff>
      <xdr:row>37</xdr:row>
      <xdr:rowOff>157480</xdr:rowOff>
    </xdr:to>
    <xdr:sp macro="" textlink="">
      <xdr:nvSpPr>
        <xdr:cNvPr id="754" name="フローチャート: 判断 753"/>
        <xdr:cNvSpPr/>
      </xdr:nvSpPr>
      <xdr:spPr>
        <a:xfrm>
          <a:off x="2038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148590</xdr:rowOff>
    </xdr:from>
    <xdr:ext cx="467360" cy="259080"/>
    <xdr:sp macro="" textlink="">
      <xdr:nvSpPr>
        <xdr:cNvPr id="755" name="テキスト ボックス 754"/>
        <xdr:cNvSpPr txBox="1"/>
      </xdr:nvSpPr>
      <xdr:spPr>
        <a:xfrm>
          <a:off x="20199350" y="6492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115570</xdr:rowOff>
    </xdr:from>
    <xdr:to>
      <xdr:col>102</xdr:col>
      <xdr:colOff>114300</xdr:colOff>
      <xdr:row>38</xdr:row>
      <xdr:rowOff>7620</xdr:rowOff>
    </xdr:to>
    <xdr:cxnSp macro="">
      <xdr:nvCxnSpPr>
        <xdr:cNvPr id="756" name="直線コネクタ 755"/>
        <xdr:cNvCxnSpPr/>
      </xdr:nvCxnSpPr>
      <xdr:spPr>
        <a:xfrm flipV="1">
          <a:off x="18656300" y="5944870"/>
          <a:ext cx="889000" cy="577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153035</xdr:rowOff>
    </xdr:to>
    <xdr:sp macro="" textlink="">
      <xdr:nvSpPr>
        <xdr:cNvPr id="757" name="フローチャート: 判断 756"/>
        <xdr:cNvSpPr/>
      </xdr:nvSpPr>
      <xdr:spPr>
        <a:xfrm>
          <a:off x="19494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144145</xdr:rowOff>
    </xdr:from>
    <xdr:ext cx="467360" cy="256540"/>
    <xdr:sp macro="" textlink="">
      <xdr:nvSpPr>
        <xdr:cNvPr id="758" name="テキスト ボックス 757"/>
        <xdr:cNvSpPr txBox="1"/>
      </xdr:nvSpPr>
      <xdr:spPr>
        <a:xfrm>
          <a:off x="19310350" y="6487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74930</xdr:rowOff>
    </xdr:from>
    <xdr:to>
      <xdr:col>98</xdr:col>
      <xdr:colOff>38100</xdr:colOff>
      <xdr:row>38</xdr:row>
      <xdr:rowOff>4445</xdr:rowOff>
    </xdr:to>
    <xdr:sp macro="" textlink="">
      <xdr:nvSpPr>
        <xdr:cNvPr id="759" name="フローチャート: 判断 758"/>
        <xdr:cNvSpPr/>
      </xdr:nvSpPr>
      <xdr:spPr>
        <a:xfrm>
          <a:off x="18605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20955</xdr:rowOff>
    </xdr:from>
    <xdr:ext cx="467360" cy="256540"/>
    <xdr:sp macro="" textlink="">
      <xdr:nvSpPr>
        <xdr:cNvPr id="760" name="テキスト ボックス 759"/>
        <xdr:cNvSpPr txBox="1"/>
      </xdr:nvSpPr>
      <xdr:spPr>
        <a:xfrm>
          <a:off x="18421350" y="61931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69215</xdr:rowOff>
    </xdr:from>
    <xdr:to>
      <xdr:col>116</xdr:col>
      <xdr:colOff>114300</xdr:colOff>
      <xdr:row>38</xdr:row>
      <xdr:rowOff>170815</xdr:rowOff>
    </xdr:to>
    <xdr:sp macro="" textlink="">
      <xdr:nvSpPr>
        <xdr:cNvPr id="766" name="楕円 765"/>
        <xdr:cNvSpPr/>
      </xdr:nvSpPr>
      <xdr:spPr>
        <a:xfrm>
          <a:off x="22110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47625</xdr:rowOff>
    </xdr:from>
    <xdr:ext cx="378460" cy="259080"/>
    <xdr:sp macro="" textlink="">
      <xdr:nvSpPr>
        <xdr:cNvPr id="767" name="投資及び出資金該当値テキスト"/>
        <xdr:cNvSpPr txBox="1"/>
      </xdr:nvSpPr>
      <xdr:spPr>
        <a:xfrm>
          <a:off x="2221230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45720</xdr:rowOff>
    </xdr:from>
    <xdr:to>
      <xdr:col>112</xdr:col>
      <xdr:colOff>38100</xdr:colOff>
      <xdr:row>38</xdr:row>
      <xdr:rowOff>147320</xdr:rowOff>
    </xdr:to>
    <xdr:sp macro="" textlink="">
      <xdr:nvSpPr>
        <xdr:cNvPr id="768" name="楕円 767"/>
        <xdr:cNvSpPr/>
      </xdr:nvSpPr>
      <xdr:spPr>
        <a:xfrm>
          <a:off x="21272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138430</xdr:rowOff>
    </xdr:from>
    <xdr:ext cx="467360" cy="259080"/>
    <xdr:sp macro="" textlink="">
      <xdr:nvSpPr>
        <xdr:cNvPr id="769" name="テキスト ボックス 768"/>
        <xdr:cNvSpPr txBox="1"/>
      </xdr:nvSpPr>
      <xdr:spPr>
        <a:xfrm>
          <a:off x="21088350" y="6653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151765</xdr:rowOff>
    </xdr:from>
    <xdr:to>
      <xdr:col>107</xdr:col>
      <xdr:colOff>101600</xdr:colOff>
      <xdr:row>35</xdr:row>
      <xdr:rowOff>81915</xdr:rowOff>
    </xdr:to>
    <xdr:sp macro="" textlink="">
      <xdr:nvSpPr>
        <xdr:cNvPr id="770" name="楕円 769"/>
        <xdr:cNvSpPr/>
      </xdr:nvSpPr>
      <xdr:spPr>
        <a:xfrm>
          <a:off x="20383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98425</xdr:rowOff>
    </xdr:from>
    <xdr:ext cx="467360" cy="256540"/>
    <xdr:sp macro="" textlink="">
      <xdr:nvSpPr>
        <xdr:cNvPr id="771" name="テキスト ボックス 770"/>
        <xdr:cNvSpPr txBox="1"/>
      </xdr:nvSpPr>
      <xdr:spPr>
        <a:xfrm>
          <a:off x="20199350" y="5756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64770</xdr:rowOff>
    </xdr:from>
    <xdr:to>
      <xdr:col>102</xdr:col>
      <xdr:colOff>165100</xdr:colOff>
      <xdr:row>34</xdr:row>
      <xdr:rowOff>166370</xdr:rowOff>
    </xdr:to>
    <xdr:sp macro="" textlink="">
      <xdr:nvSpPr>
        <xdr:cNvPr id="772" name="楕円 771"/>
        <xdr:cNvSpPr/>
      </xdr:nvSpPr>
      <xdr:spPr>
        <a:xfrm>
          <a:off x="19494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11430</xdr:rowOff>
    </xdr:from>
    <xdr:ext cx="467360" cy="259080"/>
    <xdr:sp macro="" textlink="">
      <xdr:nvSpPr>
        <xdr:cNvPr id="773" name="テキスト ボックス 772"/>
        <xdr:cNvSpPr txBox="1"/>
      </xdr:nvSpPr>
      <xdr:spPr>
        <a:xfrm>
          <a:off x="19310350" y="5669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128270</xdr:rowOff>
    </xdr:from>
    <xdr:to>
      <xdr:col>98</xdr:col>
      <xdr:colOff>38100</xdr:colOff>
      <xdr:row>38</xdr:row>
      <xdr:rowOff>58420</xdr:rowOff>
    </xdr:to>
    <xdr:sp macro="" textlink="">
      <xdr:nvSpPr>
        <xdr:cNvPr id="774" name="楕円 773"/>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49530</xdr:rowOff>
    </xdr:from>
    <xdr:ext cx="467360" cy="259080"/>
    <xdr:sp macro="" textlink="">
      <xdr:nvSpPr>
        <xdr:cNvPr id="775" name="テキスト ボックス 774"/>
        <xdr:cNvSpPr txBox="1"/>
      </xdr:nvSpPr>
      <xdr:spPr>
        <a:xfrm>
          <a:off x="18421350" y="6564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84" name="テキスト ボックス 783"/>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87" name="テキスト ボックス 786"/>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9" name="テキスト ボックス 78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91" name="テキスト ボックス 790"/>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3" name="テキスト ボックス 79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5" name="テキスト ボックス 79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090" cy="256540"/>
    <xdr:sp macro="" textlink="">
      <xdr:nvSpPr>
        <xdr:cNvPr id="797" name="テキスト ボックス 796"/>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141605</xdr:rowOff>
    </xdr:from>
    <xdr:to>
      <xdr:col>116</xdr:col>
      <xdr:colOff>62865</xdr:colOff>
      <xdr:row>59</xdr:row>
      <xdr:rowOff>43815</xdr:rowOff>
    </xdr:to>
    <xdr:cxnSp macro="">
      <xdr:nvCxnSpPr>
        <xdr:cNvPr id="799" name="直線コネクタ 798"/>
        <xdr:cNvCxnSpPr/>
      </xdr:nvCxnSpPr>
      <xdr:spPr>
        <a:xfrm flipV="1">
          <a:off x="22159595" y="8542655"/>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313690" cy="259080"/>
    <xdr:sp macro="" textlink="">
      <xdr:nvSpPr>
        <xdr:cNvPr id="800" name="貸付金最小値テキスト"/>
        <xdr:cNvSpPr txBox="1"/>
      </xdr:nvSpPr>
      <xdr:spPr>
        <a:xfrm>
          <a:off x="22212300" y="10163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43815</xdr:rowOff>
    </xdr:from>
    <xdr:to>
      <xdr:col>116</xdr:col>
      <xdr:colOff>152400</xdr:colOff>
      <xdr:row>59</xdr:row>
      <xdr:rowOff>43815</xdr:rowOff>
    </xdr:to>
    <xdr:cxnSp macro="">
      <xdr:nvCxnSpPr>
        <xdr:cNvPr id="801" name="直線コネクタ 800"/>
        <xdr:cNvCxnSpPr/>
      </xdr:nvCxnSpPr>
      <xdr:spPr>
        <a:xfrm>
          <a:off x="220726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88265</xdr:rowOff>
    </xdr:from>
    <xdr:ext cx="534670" cy="256540"/>
    <xdr:sp macro="" textlink="">
      <xdr:nvSpPr>
        <xdr:cNvPr id="802" name="貸付金最大値テキスト"/>
        <xdr:cNvSpPr txBox="1"/>
      </xdr:nvSpPr>
      <xdr:spPr>
        <a:xfrm>
          <a:off x="22212300" y="83178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84,916</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141605</xdr:rowOff>
    </xdr:from>
    <xdr:to>
      <xdr:col>116</xdr:col>
      <xdr:colOff>152400</xdr:colOff>
      <xdr:row>49</xdr:row>
      <xdr:rowOff>141605</xdr:rowOff>
    </xdr:to>
    <xdr:cxnSp macro="">
      <xdr:nvCxnSpPr>
        <xdr:cNvPr id="803" name="直線コネクタ 802"/>
        <xdr:cNvCxnSpPr/>
      </xdr:nvCxnSpPr>
      <xdr:spPr>
        <a:xfrm>
          <a:off x="22072600" y="854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31115</xdr:rowOff>
    </xdr:from>
    <xdr:to>
      <xdr:col>116</xdr:col>
      <xdr:colOff>63500</xdr:colOff>
      <xdr:row>59</xdr:row>
      <xdr:rowOff>31115</xdr:rowOff>
    </xdr:to>
    <xdr:cxnSp macro="">
      <xdr:nvCxnSpPr>
        <xdr:cNvPr id="804" name="直線コネクタ 803"/>
        <xdr:cNvCxnSpPr/>
      </xdr:nvCxnSpPr>
      <xdr:spPr>
        <a:xfrm>
          <a:off x="21323300" y="101466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32385</xdr:rowOff>
    </xdr:from>
    <xdr:ext cx="469900" cy="256540"/>
    <xdr:sp macro="" textlink="">
      <xdr:nvSpPr>
        <xdr:cNvPr id="805" name="貸付金平均値テキスト"/>
        <xdr:cNvSpPr txBox="1"/>
      </xdr:nvSpPr>
      <xdr:spPr>
        <a:xfrm>
          <a:off x="22212300" y="98050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9525</xdr:rowOff>
    </xdr:from>
    <xdr:to>
      <xdr:col>116</xdr:col>
      <xdr:colOff>114300</xdr:colOff>
      <xdr:row>58</xdr:row>
      <xdr:rowOff>111125</xdr:rowOff>
    </xdr:to>
    <xdr:sp macro="" textlink="">
      <xdr:nvSpPr>
        <xdr:cNvPr id="806" name="フローチャート: 判断 805"/>
        <xdr:cNvSpPr/>
      </xdr:nvSpPr>
      <xdr:spPr>
        <a:xfrm>
          <a:off x="221107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30480</xdr:rowOff>
    </xdr:from>
    <xdr:to>
      <xdr:col>111</xdr:col>
      <xdr:colOff>177800</xdr:colOff>
      <xdr:row>59</xdr:row>
      <xdr:rowOff>31115</xdr:rowOff>
    </xdr:to>
    <xdr:cxnSp macro="">
      <xdr:nvCxnSpPr>
        <xdr:cNvPr id="807" name="直線コネクタ 806"/>
        <xdr:cNvCxnSpPr/>
      </xdr:nvCxnSpPr>
      <xdr:spPr>
        <a:xfrm>
          <a:off x="20434300" y="101460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160655</xdr:rowOff>
    </xdr:from>
    <xdr:to>
      <xdr:col>112</xdr:col>
      <xdr:colOff>38100</xdr:colOff>
      <xdr:row>58</xdr:row>
      <xdr:rowOff>90805</xdr:rowOff>
    </xdr:to>
    <xdr:sp macro="" textlink="">
      <xdr:nvSpPr>
        <xdr:cNvPr id="808" name="フローチャート: 判断 807"/>
        <xdr:cNvSpPr/>
      </xdr:nvSpPr>
      <xdr:spPr>
        <a:xfrm>
          <a:off x="21272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107315</xdr:rowOff>
    </xdr:from>
    <xdr:ext cx="467360" cy="259080"/>
    <xdr:sp macro="" textlink="">
      <xdr:nvSpPr>
        <xdr:cNvPr id="809" name="テキスト ボックス 808"/>
        <xdr:cNvSpPr txBox="1"/>
      </xdr:nvSpPr>
      <xdr:spPr>
        <a:xfrm>
          <a:off x="21088350" y="9708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30480</xdr:rowOff>
    </xdr:from>
    <xdr:to>
      <xdr:col>107</xdr:col>
      <xdr:colOff>50800</xdr:colOff>
      <xdr:row>59</xdr:row>
      <xdr:rowOff>32385</xdr:rowOff>
    </xdr:to>
    <xdr:cxnSp macro="">
      <xdr:nvCxnSpPr>
        <xdr:cNvPr id="810" name="直線コネクタ 809"/>
        <xdr:cNvCxnSpPr/>
      </xdr:nvCxnSpPr>
      <xdr:spPr>
        <a:xfrm flipV="1">
          <a:off x="19545300" y="101460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44450</xdr:rowOff>
    </xdr:from>
    <xdr:to>
      <xdr:col>107</xdr:col>
      <xdr:colOff>101600</xdr:colOff>
      <xdr:row>58</xdr:row>
      <xdr:rowOff>146050</xdr:rowOff>
    </xdr:to>
    <xdr:sp macro="" textlink="">
      <xdr:nvSpPr>
        <xdr:cNvPr id="811" name="フローチャート: 判断 810"/>
        <xdr:cNvSpPr/>
      </xdr:nvSpPr>
      <xdr:spPr>
        <a:xfrm>
          <a:off x="20383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162560</xdr:rowOff>
    </xdr:from>
    <xdr:ext cx="467360" cy="259080"/>
    <xdr:sp macro="" textlink="">
      <xdr:nvSpPr>
        <xdr:cNvPr id="812" name="テキスト ボックス 811"/>
        <xdr:cNvSpPr txBox="1"/>
      </xdr:nvSpPr>
      <xdr:spPr>
        <a:xfrm>
          <a:off x="2019935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32385</xdr:rowOff>
    </xdr:from>
    <xdr:to>
      <xdr:col>102</xdr:col>
      <xdr:colOff>114300</xdr:colOff>
      <xdr:row>59</xdr:row>
      <xdr:rowOff>32385</xdr:rowOff>
    </xdr:to>
    <xdr:cxnSp macro="">
      <xdr:nvCxnSpPr>
        <xdr:cNvPr id="813" name="直線コネクタ 812"/>
        <xdr:cNvCxnSpPr/>
      </xdr:nvCxnSpPr>
      <xdr:spPr>
        <a:xfrm flipV="1">
          <a:off x="18656300" y="10147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37465</xdr:rowOff>
    </xdr:from>
    <xdr:to>
      <xdr:col>102</xdr:col>
      <xdr:colOff>165100</xdr:colOff>
      <xdr:row>58</xdr:row>
      <xdr:rowOff>139065</xdr:rowOff>
    </xdr:to>
    <xdr:sp macro="" textlink="">
      <xdr:nvSpPr>
        <xdr:cNvPr id="814" name="フローチャート: 判断 813"/>
        <xdr:cNvSpPr/>
      </xdr:nvSpPr>
      <xdr:spPr>
        <a:xfrm>
          <a:off x="19494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155575</xdr:rowOff>
    </xdr:from>
    <xdr:ext cx="467360" cy="256540"/>
    <xdr:sp macro="" textlink="">
      <xdr:nvSpPr>
        <xdr:cNvPr id="815" name="テキスト ボックス 814"/>
        <xdr:cNvSpPr txBox="1"/>
      </xdr:nvSpPr>
      <xdr:spPr>
        <a:xfrm>
          <a:off x="19310350" y="9756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29845</xdr:rowOff>
    </xdr:from>
    <xdr:to>
      <xdr:col>98</xdr:col>
      <xdr:colOff>38100</xdr:colOff>
      <xdr:row>58</xdr:row>
      <xdr:rowOff>132080</xdr:rowOff>
    </xdr:to>
    <xdr:sp macro="" textlink="">
      <xdr:nvSpPr>
        <xdr:cNvPr id="816" name="フローチャート: 判断 815"/>
        <xdr:cNvSpPr/>
      </xdr:nvSpPr>
      <xdr:spPr>
        <a:xfrm>
          <a:off x="18605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147955</xdr:rowOff>
    </xdr:from>
    <xdr:ext cx="467360" cy="258445"/>
    <xdr:sp macro="" textlink="">
      <xdr:nvSpPr>
        <xdr:cNvPr id="817" name="テキスト ボックス 816"/>
        <xdr:cNvSpPr txBox="1"/>
      </xdr:nvSpPr>
      <xdr:spPr>
        <a:xfrm>
          <a:off x="18421350" y="97491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151765</xdr:rowOff>
    </xdr:from>
    <xdr:to>
      <xdr:col>116</xdr:col>
      <xdr:colOff>114300</xdr:colOff>
      <xdr:row>59</xdr:row>
      <xdr:rowOff>81915</xdr:rowOff>
    </xdr:to>
    <xdr:sp macro="" textlink="">
      <xdr:nvSpPr>
        <xdr:cNvPr id="823" name="楕円 822"/>
        <xdr:cNvSpPr/>
      </xdr:nvSpPr>
      <xdr:spPr>
        <a:xfrm>
          <a:off x="221107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66675</xdr:rowOff>
    </xdr:from>
    <xdr:ext cx="378460" cy="256540"/>
    <xdr:sp macro="" textlink="">
      <xdr:nvSpPr>
        <xdr:cNvPr id="824" name="貸付金該当値テキスト"/>
        <xdr:cNvSpPr txBox="1"/>
      </xdr:nvSpPr>
      <xdr:spPr>
        <a:xfrm>
          <a:off x="22212300" y="100107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151765</xdr:rowOff>
    </xdr:from>
    <xdr:to>
      <xdr:col>112</xdr:col>
      <xdr:colOff>38100</xdr:colOff>
      <xdr:row>59</xdr:row>
      <xdr:rowOff>81915</xdr:rowOff>
    </xdr:to>
    <xdr:sp macro="" textlink="">
      <xdr:nvSpPr>
        <xdr:cNvPr id="825" name="楕円 824"/>
        <xdr:cNvSpPr/>
      </xdr:nvSpPr>
      <xdr:spPr>
        <a:xfrm>
          <a:off x="21272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73025</xdr:rowOff>
    </xdr:from>
    <xdr:ext cx="378460" cy="259080"/>
    <xdr:sp macro="" textlink="">
      <xdr:nvSpPr>
        <xdr:cNvPr id="826" name="テキスト ボックス 825"/>
        <xdr:cNvSpPr txBox="1"/>
      </xdr:nvSpPr>
      <xdr:spPr>
        <a:xfrm>
          <a:off x="21134070" y="10188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151130</xdr:rowOff>
    </xdr:from>
    <xdr:to>
      <xdr:col>107</xdr:col>
      <xdr:colOff>101600</xdr:colOff>
      <xdr:row>59</xdr:row>
      <xdr:rowOff>81280</xdr:rowOff>
    </xdr:to>
    <xdr:sp macro="" textlink="">
      <xdr:nvSpPr>
        <xdr:cNvPr id="827" name="楕円 826"/>
        <xdr:cNvSpPr/>
      </xdr:nvSpPr>
      <xdr:spPr>
        <a:xfrm>
          <a:off x="2038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72390</xdr:rowOff>
    </xdr:from>
    <xdr:ext cx="378460" cy="259080"/>
    <xdr:sp macro="" textlink="">
      <xdr:nvSpPr>
        <xdr:cNvPr id="828" name="テキスト ボックス 827"/>
        <xdr:cNvSpPr txBox="1"/>
      </xdr:nvSpPr>
      <xdr:spPr>
        <a:xfrm>
          <a:off x="20245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153035</xdr:rowOff>
    </xdr:from>
    <xdr:to>
      <xdr:col>102</xdr:col>
      <xdr:colOff>165100</xdr:colOff>
      <xdr:row>59</xdr:row>
      <xdr:rowOff>83185</xdr:rowOff>
    </xdr:to>
    <xdr:sp macro="" textlink="">
      <xdr:nvSpPr>
        <xdr:cNvPr id="829" name="楕円 828"/>
        <xdr:cNvSpPr/>
      </xdr:nvSpPr>
      <xdr:spPr>
        <a:xfrm>
          <a:off x="19494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74930</xdr:rowOff>
    </xdr:from>
    <xdr:ext cx="378460" cy="256540"/>
    <xdr:sp macro="" textlink="">
      <xdr:nvSpPr>
        <xdr:cNvPr id="830" name="テキスト ボックス 829"/>
        <xdr:cNvSpPr txBox="1"/>
      </xdr:nvSpPr>
      <xdr:spPr>
        <a:xfrm>
          <a:off x="19356070" y="101904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153035</xdr:rowOff>
    </xdr:from>
    <xdr:to>
      <xdr:col>98</xdr:col>
      <xdr:colOff>38100</xdr:colOff>
      <xdr:row>59</xdr:row>
      <xdr:rowOff>83185</xdr:rowOff>
    </xdr:to>
    <xdr:sp macro="" textlink="">
      <xdr:nvSpPr>
        <xdr:cNvPr id="831" name="楕円 830"/>
        <xdr:cNvSpPr/>
      </xdr:nvSpPr>
      <xdr:spPr>
        <a:xfrm>
          <a:off x="18605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74930</xdr:rowOff>
    </xdr:from>
    <xdr:ext cx="378460" cy="256540"/>
    <xdr:sp macro="" textlink="">
      <xdr:nvSpPr>
        <xdr:cNvPr id="832" name="テキスト ボックス 831"/>
        <xdr:cNvSpPr txBox="1"/>
      </xdr:nvSpPr>
      <xdr:spPr>
        <a:xfrm>
          <a:off x="18467070" y="101904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41" name="テキスト ボックス 840"/>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6540"/>
    <xdr:sp macro="" textlink="">
      <xdr:nvSpPr>
        <xdr:cNvPr id="843" name="テキスト ボックス 842"/>
        <xdr:cNvSpPr txBox="1"/>
      </xdr:nvSpPr>
      <xdr:spPr>
        <a:xfrm>
          <a:off x="17756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5" name="テキスト ボックス 84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7" name="テキスト ボックス 84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6540"/>
    <xdr:sp macro="" textlink="">
      <xdr:nvSpPr>
        <xdr:cNvPr id="849" name="テキスト ボックス 848"/>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1" name="テキスト ボックス 85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3" name="テキスト ボックス 852"/>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6540"/>
    <xdr:sp macro="" textlink="">
      <xdr:nvSpPr>
        <xdr:cNvPr id="855" name="テキスト ボックス 854"/>
        <xdr:cNvSpPr txBox="1"/>
      </xdr:nvSpPr>
      <xdr:spPr>
        <a:xfrm>
          <a:off x="17756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143510</xdr:rowOff>
    </xdr:from>
    <xdr:to>
      <xdr:col>116</xdr:col>
      <xdr:colOff>62865</xdr:colOff>
      <xdr:row>78</xdr:row>
      <xdr:rowOff>114935</xdr:rowOff>
    </xdr:to>
    <xdr:cxnSp macro="">
      <xdr:nvCxnSpPr>
        <xdr:cNvPr id="857" name="直線コネクタ 856"/>
        <xdr:cNvCxnSpPr/>
      </xdr:nvCxnSpPr>
      <xdr:spPr>
        <a:xfrm flipV="1">
          <a:off x="22159595" y="12316460"/>
          <a:ext cx="127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118745</xdr:rowOff>
    </xdr:from>
    <xdr:ext cx="534670" cy="259080"/>
    <xdr:sp macro="" textlink="">
      <xdr:nvSpPr>
        <xdr:cNvPr id="858" name="繰出金最小値テキスト"/>
        <xdr:cNvSpPr txBox="1"/>
      </xdr:nvSpPr>
      <xdr:spPr>
        <a:xfrm>
          <a:off x="22212300" y="13491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114935</xdr:rowOff>
    </xdr:from>
    <xdr:to>
      <xdr:col>116</xdr:col>
      <xdr:colOff>152400</xdr:colOff>
      <xdr:row>78</xdr:row>
      <xdr:rowOff>114935</xdr:rowOff>
    </xdr:to>
    <xdr:cxnSp macro="">
      <xdr:nvCxnSpPr>
        <xdr:cNvPr id="859" name="直線コネクタ 858"/>
        <xdr:cNvCxnSpPr/>
      </xdr:nvCxnSpPr>
      <xdr:spPr>
        <a:xfrm>
          <a:off x="22072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90170</xdr:rowOff>
    </xdr:from>
    <xdr:ext cx="534670" cy="259080"/>
    <xdr:sp macro="" textlink="">
      <xdr:nvSpPr>
        <xdr:cNvPr id="860" name="繰出金最大値テキスト"/>
        <xdr:cNvSpPr txBox="1"/>
      </xdr:nvSpPr>
      <xdr:spPr>
        <a:xfrm>
          <a:off x="22212300" y="1209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53,406</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143510</xdr:rowOff>
    </xdr:from>
    <xdr:to>
      <xdr:col>116</xdr:col>
      <xdr:colOff>152400</xdr:colOff>
      <xdr:row>71</xdr:row>
      <xdr:rowOff>143510</xdr:rowOff>
    </xdr:to>
    <xdr:cxnSp macro="">
      <xdr:nvCxnSpPr>
        <xdr:cNvPr id="861" name="直線コネクタ 860"/>
        <xdr:cNvCxnSpPr/>
      </xdr:nvCxnSpPr>
      <xdr:spPr>
        <a:xfrm>
          <a:off x="22072600" y="1231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118745</xdr:rowOff>
    </xdr:from>
    <xdr:to>
      <xdr:col>116</xdr:col>
      <xdr:colOff>63500</xdr:colOff>
      <xdr:row>73</xdr:row>
      <xdr:rowOff>153670</xdr:rowOff>
    </xdr:to>
    <xdr:cxnSp macro="">
      <xdr:nvCxnSpPr>
        <xdr:cNvPr id="862" name="直線コネクタ 861"/>
        <xdr:cNvCxnSpPr/>
      </xdr:nvCxnSpPr>
      <xdr:spPr>
        <a:xfrm flipV="1">
          <a:off x="21323300" y="1263459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25400</xdr:rowOff>
    </xdr:from>
    <xdr:ext cx="534670" cy="259080"/>
    <xdr:sp macro="" textlink="">
      <xdr:nvSpPr>
        <xdr:cNvPr id="863" name="繰出金平均値テキスト"/>
        <xdr:cNvSpPr txBox="1"/>
      </xdr:nvSpPr>
      <xdr:spPr>
        <a:xfrm>
          <a:off x="22212300" y="12884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46990</xdr:rowOff>
    </xdr:from>
    <xdr:to>
      <xdr:col>116</xdr:col>
      <xdr:colOff>114300</xdr:colOff>
      <xdr:row>75</xdr:row>
      <xdr:rowOff>148590</xdr:rowOff>
    </xdr:to>
    <xdr:sp macro="" textlink="">
      <xdr:nvSpPr>
        <xdr:cNvPr id="864" name="フローチャート: 判断 863"/>
        <xdr:cNvSpPr/>
      </xdr:nvSpPr>
      <xdr:spPr>
        <a:xfrm>
          <a:off x="221107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153670</xdr:rowOff>
    </xdr:from>
    <xdr:to>
      <xdr:col>111</xdr:col>
      <xdr:colOff>177800</xdr:colOff>
      <xdr:row>74</xdr:row>
      <xdr:rowOff>27940</xdr:rowOff>
    </xdr:to>
    <xdr:cxnSp macro="">
      <xdr:nvCxnSpPr>
        <xdr:cNvPr id="865" name="直線コネクタ 864"/>
        <xdr:cNvCxnSpPr/>
      </xdr:nvCxnSpPr>
      <xdr:spPr>
        <a:xfrm flipV="1">
          <a:off x="20434300" y="12669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64135</xdr:rowOff>
    </xdr:from>
    <xdr:to>
      <xdr:col>112</xdr:col>
      <xdr:colOff>38100</xdr:colOff>
      <xdr:row>75</xdr:row>
      <xdr:rowOff>166370</xdr:rowOff>
    </xdr:to>
    <xdr:sp macro="" textlink="">
      <xdr:nvSpPr>
        <xdr:cNvPr id="866" name="フローチャート: 判断 865"/>
        <xdr:cNvSpPr/>
      </xdr:nvSpPr>
      <xdr:spPr>
        <a:xfrm>
          <a:off x="21272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156845</xdr:rowOff>
    </xdr:from>
    <xdr:ext cx="532130" cy="256540"/>
    <xdr:sp macro="" textlink="">
      <xdr:nvSpPr>
        <xdr:cNvPr id="867" name="テキスト ボックス 866"/>
        <xdr:cNvSpPr txBox="1"/>
      </xdr:nvSpPr>
      <xdr:spPr>
        <a:xfrm>
          <a:off x="21055965" y="13015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27940</xdr:rowOff>
    </xdr:from>
    <xdr:to>
      <xdr:col>107</xdr:col>
      <xdr:colOff>50800</xdr:colOff>
      <xdr:row>74</xdr:row>
      <xdr:rowOff>60325</xdr:rowOff>
    </xdr:to>
    <xdr:cxnSp macro="">
      <xdr:nvCxnSpPr>
        <xdr:cNvPr id="868" name="直線コネクタ 867"/>
        <xdr:cNvCxnSpPr/>
      </xdr:nvCxnSpPr>
      <xdr:spPr>
        <a:xfrm flipV="1">
          <a:off x="19545300" y="127152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69215</xdr:rowOff>
    </xdr:from>
    <xdr:to>
      <xdr:col>107</xdr:col>
      <xdr:colOff>101600</xdr:colOff>
      <xdr:row>75</xdr:row>
      <xdr:rowOff>170815</xdr:rowOff>
    </xdr:to>
    <xdr:sp macro="" textlink="">
      <xdr:nvSpPr>
        <xdr:cNvPr id="869" name="フローチャート: 判断 868"/>
        <xdr:cNvSpPr/>
      </xdr:nvSpPr>
      <xdr:spPr>
        <a:xfrm>
          <a:off x="20383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161925</xdr:rowOff>
    </xdr:from>
    <xdr:ext cx="532130" cy="259080"/>
    <xdr:sp macro="" textlink="">
      <xdr:nvSpPr>
        <xdr:cNvPr id="870" name="テキスト ボックス 869"/>
        <xdr:cNvSpPr txBox="1"/>
      </xdr:nvSpPr>
      <xdr:spPr>
        <a:xfrm>
          <a:off x="20166965" y="13020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58420</xdr:rowOff>
    </xdr:from>
    <xdr:to>
      <xdr:col>102</xdr:col>
      <xdr:colOff>114300</xdr:colOff>
      <xdr:row>74</xdr:row>
      <xdr:rowOff>60325</xdr:rowOff>
    </xdr:to>
    <xdr:cxnSp macro="">
      <xdr:nvCxnSpPr>
        <xdr:cNvPr id="871" name="直線コネクタ 870"/>
        <xdr:cNvCxnSpPr/>
      </xdr:nvCxnSpPr>
      <xdr:spPr>
        <a:xfrm>
          <a:off x="18656300" y="127457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83185</xdr:rowOff>
    </xdr:from>
    <xdr:to>
      <xdr:col>102</xdr:col>
      <xdr:colOff>165100</xdr:colOff>
      <xdr:row>76</xdr:row>
      <xdr:rowOff>13335</xdr:rowOff>
    </xdr:to>
    <xdr:sp macro="" textlink="">
      <xdr:nvSpPr>
        <xdr:cNvPr id="872" name="フローチャート: 判断 871"/>
        <xdr:cNvSpPr/>
      </xdr:nvSpPr>
      <xdr:spPr>
        <a:xfrm>
          <a:off x="194945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4445</xdr:rowOff>
    </xdr:from>
    <xdr:ext cx="532130" cy="259080"/>
    <xdr:sp macro="" textlink="">
      <xdr:nvSpPr>
        <xdr:cNvPr id="873" name="テキスト ボックス 872"/>
        <xdr:cNvSpPr txBox="1"/>
      </xdr:nvSpPr>
      <xdr:spPr>
        <a:xfrm>
          <a:off x="19277965" y="13034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52070</xdr:rowOff>
    </xdr:from>
    <xdr:to>
      <xdr:col>98</xdr:col>
      <xdr:colOff>38100</xdr:colOff>
      <xdr:row>75</xdr:row>
      <xdr:rowOff>153670</xdr:rowOff>
    </xdr:to>
    <xdr:sp macro="" textlink="">
      <xdr:nvSpPr>
        <xdr:cNvPr id="874" name="フローチャート: 判断 873"/>
        <xdr:cNvSpPr/>
      </xdr:nvSpPr>
      <xdr:spPr>
        <a:xfrm>
          <a:off x="186055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144780</xdr:rowOff>
    </xdr:from>
    <xdr:ext cx="532130" cy="256540"/>
    <xdr:sp macro="" textlink="">
      <xdr:nvSpPr>
        <xdr:cNvPr id="875" name="テキスト ボックス 874"/>
        <xdr:cNvSpPr txBox="1"/>
      </xdr:nvSpPr>
      <xdr:spPr>
        <a:xfrm>
          <a:off x="18388965" y="13003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6" name="テキスト ボックス 87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7" name="テキスト ボックス 87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8" name="テキスト ボックス 87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9" name="テキスト ボックス 87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0" name="テキスト ボックス 87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67945</xdr:rowOff>
    </xdr:from>
    <xdr:to>
      <xdr:col>116</xdr:col>
      <xdr:colOff>114300</xdr:colOff>
      <xdr:row>73</xdr:row>
      <xdr:rowOff>169545</xdr:rowOff>
    </xdr:to>
    <xdr:sp macro="" textlink="">
      <xdr:nvSpPr>
        <xdr:cNvPr id="881" name="楕円 880"/>
        <xdr:cNvSpPr/>
      </xdr:nvSpPr>
      <xdr:spPr>
        <a:xfrm>
          <a:off x="22110700" y="12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90805</xdr:rowOff>
    </xdr:from>
    <xdr:ext cx="534670" cy="258445"/>
    <xdr:sp macro="" textlink="">
      <xdr:nvSpPr>
        <xdr:cNvPr id="882" name="繰出金該当値テキスト"/>
        <xdr:cNvSpPr txBox="1"/>
      </xdr:nvSpPr>
      <xdr:spPr>
        <a:xfrm>
          <a:off x="22212300" y="12435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102870</xdr:rowOff>
    </xdr:from>
    <xdr:to>
      <xdr:col>112</xdr:col>
      <xdr:colOff>38100</xdr:colOff>
      <xdr:row>74</xdr:row>
      <xdr:rowOff>33020</xdr:rowOff>
    </xdr:to>
    <xdr:sp macro="" textlink="">
      <xdr:nvSpPr>
        <xdr:cNvPr id="883" name="楕円 882"/>
        <xdr:cNvSpPr/>
      </xdr:nvSpPr>
      <xdr:spPr>
        <a:xfrm>
          <a:off x="212725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49530</xdr:rowOff>
    </xdr:from>
    <xdr:ext cx="532130" cy="259080"/>
    <xdr:sp macro="" textlink="">
      <xdr:nvSpPr>
        <xdr:cNvPr id="884" name="テキスト ボックス 883"/>
        <xdr:cNvSpPr txBox="1"/>
      </xdr:nvSpPr>
      <xdr:spPr>
        <a:xfrm>
          <a:off x="21055965" y="12393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148590</xdr:rowOff>
    </xdr:from>
    <xdr:to>
      <xdr:col>107</xdr:col>
      <xdr:colOff>101600</xdr:colOff>
      <xdr:row>74</xdr:row>
      <xdr:rowOff>78740</xdr:rowOff>
    </xdr:to>
    <xdr:sp macro="" textlink="">
      <xdr:nvSpPr>
        <xdr:cNvPr id="885" name="楕円 884"/>
        <xdr:cNvSpPr/>
      </xdr:nvSpPr>
      <xdr:spPr>
        <a:xfrm>
          <a:off x="203835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95250</xdr:rowOff>
    </xdr:from>
    <xdr:ext cx="532130" cy="259080"/>
    <xdr:sp macro="" textlink="">
      <xdr:nvSpPr>
        <xdr:cNvPr id="886" name="テキスト ボックス 885"/>
        <xdr:cNvSpPr txBox="1"/>
      </xdr:nvSpPr>
      <xdr:spPr>
        <a:xfrm>
          <a:off x="20166965" y="12439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9525</xdr:rowOff>
    </xdr:from>
    <xdr:to>
      <xdr:col>102</xdr:col>
      <xdr:colOff>165100</xdr:colOff>
      <xdr:row>74</xdr:row>
      <xdr:rowOff>111125</xdr:rowOff>
    </xdr:to>
    <xdr:sp macro="" textlink="">
      <xdr:nvSpPr>
        <xdr:cNvPr id="887" name="楕円 886"/>
        <xdr:cNvSpPr/>
      </xdr:nvSpPr>
      <xdr:spPr>
        <a:xfrm>
          <a:off x="194945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127635</xdr:rowOff>
    </xdr:from>
    <xdr:ext cx="532130" cy="259080"/>
    <xdr:sp macro="" textlink="">
      <xdr:nvSpPr>
        <xdr:cNvPr id="888" name="テキスト ボックス 887"/>
        <xdr:cNvSpPr txBox="1"/>
      </xdr:nvSpPr>
      <xdr:spPr>
        <a:xfrm>
          <a:off x="19277965" y="12472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7620</xdr:rowOff>
    </xdr:from>
    <xdr:to>
      <xdr:col>98</xdr:col>
      <xdr:colOff>38100</xdr:colOff>
      <xdr:row>74</xdr:row>
      <xdr:rowOff>109220</xdr:rowOff>
    </xdr:to>
    <xdr:sp macro="" textlink="">
      <xdr:nvSpPr>
        <xdr:cNvPr id="889" name="楕円 888"/>
        <xdr:cNvSpPr/>
      </xdr:nvSpPr>
      <xdr:spPr>
        <a:xfrm>
          <a:off x="186055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125730</xdr:rowOff>
    </xdr:from>
    <xdr:ext cx="532130" cy="259080"/>
    <xdr:sp macro="" textlink="">
      <xdr:nvSpPr>
        <xdr:cNvPr id="890" name="テキスト ボックス 889"/>
        <xdr:cNvSpPr txBox="1"/>
      </xdr:nvSpPr>
      <xdr:spPr>
        <a:xfrm>
          <a:off x="18388965" y="12470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99" name="テキスト ボックス 898"/>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902" name="テキスト ボックス 901"/>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904" name="テキスト ボックス 903"/>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6" name="直線コネクタ 90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16" name="テキスト ボックス 915"/>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19" name="テキスト ボックス 918"/>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22" name="テキスト ボックス 921"/>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24" name="テキスト ボックス 923"/>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5" name="テキスト ボックス 92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6" name="テキスト ボックス 92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7" name="テキスト ボックス 92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9" name="テキスト ボックス 92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33" name="テキスト ボックス 932"/>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35" name="テキスト ボックス 934"/>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37" name="テキスト ボックス 936"/>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9" name="テキスト ボックス 938"/>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499,654</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そのうち、約１／３を占める扶助費については、生活保護率が高いことや介護給付・訓練等給付の増加等により、類似団体の平均よりも高い水準で推移している。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また、公債費においては、南海トラフ地震対策</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集中的に取り組ん</a:t>
          </a:r>
          <a:r>
            <a:rPr kumimoji="1" lang="ja-JP" altLang="en-US" sz="1100">
              <a:solidFill>
                <a:schemeClr val="dk1"/>
              </a:solidFill>
              <a:effectLst/>
              <a:latin typeface="+mn-lt"/>
              <a:ea typeface="+mn-ea"/>
              <a:cs typeface="+mn-cs"/>
            </a:rPr>
            <a:t>できたことから</a:t>
          </a:r>
          <a:r>
            <a:rPr kumimoji="1" lang="ja-JP" altLang="ja-JP" sz="1100">
              <a:solidFill>
                <a:schemeClr val="dk1"/>
              </a:solidFill>
              <a:effectLst/>
              <a:latin typeface="+mn-lt"/>
              <a:ea typeface="+mn-ea"/>
              <a:cs typeface="+mn-cs"/>
            </a:rPr>
            <a:t>高水準で推移し、類似団体内でも高い水準となっている。</a:t>
          </a:r>
          <a:endParaRPr lang="ja-JP" altLang="ja-JP" sz="1400">
            <a:effectLst/>
          </a:endParaRPr>
        </a:p>
        <a:p>
          <a:r>
            <a:rPr kumimoji="1" lang="ja-JP" altLang="ja-JP" sz="1100">
              <a:solidFill>
                <a:schemeClr val="dk1"/>
              </a:solidFill>
              <a:effectLst/>
              <a:latin typeface="+mn-lt"/>
              <a:ea typeface="+mn-ea"/>
              <a:cs typeface="+mn-cs"/>
            </a:rPr>
            <a:t>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322,526
320,822
309.00
168,628,997
161,151,284
4,886,783
81,358,548
210,490,850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173.0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4650" cy="256540"/>
    <xdr:sp macro="" textlink="">
      <xdr:nvSpPr>
        <xdr:cNvPr id="42" name="テキスト ボックス 41"/>
        <xdr:cNvSpPr txBox="1"/>
      </xdr:nvSpPr>
      <xdr:spPr>
        <a:xfrm>
          <a:off x="384810" y="6969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9080"/>
    <xdr:sp macro="" textlink="">
      <xdr:nvSpPr>
        <xdr:cNvPr id="44" name="テキスト ボックス 43"/>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6" name="テキスト ボックス 45"/>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820" cy="256540"/>
    <xdr:sp macro="" textlink="">
      <xdr:nvSpPr>
        <xdr:cNvPr id="48" name="テキスト ボックス 47"/>
        <xdr:cNvSpPr txBox="1"/>
      </xdr:nvSpPr>
      <xdr:spPr>
        <a:xfrm>
          <a:off x="294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820" cy="259080"/>
    <xdr:sp macro="" textlink="">
      <xdr:nvSpPr>
        <xdr:cNvPr id="50" name="テキスト ボックス 49"/>
        <xdr:cNvSpPr txBox="1"/>
      </xdr:nvSpPr>
      <xdr:spPr>
        <a:xfrm>
          <a:off x="294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4820" cy="259080"/>
    <xdr:sp macro="" textlink="">
      <xdr:nvSpPr>
        <xdr:cNvPr id="52" name="テキスト ボックス 51"/>
        <xdr:cNvSpPr txBox="1"/>
      </xdr:nvSpPr>
      <xdr:spPr>
        <a:xfrm>
          <a:off x="294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6540"/>
    <xdr:sp macro="" textlink="">
      <xdr:nvSpPr>
        <xdr:cNvPr id="54" name="テキスト ボックス 53"/>
        <xdr:cNvSpPr txBox="1"/>
      </xdr:nvSpPr>
      <xdr:spPr>
        <a:xfrm>
          <a:off x="294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20320</xdr:rowOff>
    </xdr:from>
    <xdr:to>
      <xdr:col>24</xdr:col>
      <xdr:colOff>62865</xdr:colOff>
      <xdr:row>38</xdr:row>
      <xdr:rowOff>17780</xdr:rowOff>
    </xdr:to>
    <xdr:cxnSp macro="">
      <xdr:nvCxnSpPr>
        <xdr:cNvPr id="56" name="直線コネクタ 55"/>
        <xdr:cNvCxnSpPr/>
      </xdr:nvCxnSpPr>
      <xdr:spPr>
        <a:xfrm flipV="1">
          <a:off x="4633595" y="533527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21590</xdr:rowOff>
    </xdr:from>
    <xdr:ext cx="469900" cy="259080"/>
    <xdr:sp macro="" textlink="">
      <xdr:nvSpPr>
        <xdr:cNvPr id="57" name="議会費最小値テキスト"/>
        <xdr:cNvSpPr txBox="1"/>
      </xdr:nvSpPr>
      <xdr:spPr>
        <a:xfrm>
          <a:off x="4686300" y="6536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138430</xdr:rowOff>
    </xdr:from>
    <xdr:ext cx="469900" cy="259080"/>
    <xdr:sp macro="" textlink="">
      <xdr:nvSpPr>
        <xdr:cNvPr id="59" name="議会費最大値テキスト"/>
        <xdr:cNvSpPr txBox="1"/>
      </xdr:nvSpPr>
      <xdr:spPr>
        <a:xfrm>
          <a:off x="4686300" y="511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2,832</a:t>
          </a:r>
          <a:endParaRPr kumimoji="1" lang="ja-JP" altLang="en-US" sz="1000" b="1">
            <a:latin typeface="ＭＳ Ｐゴシック"/>
          </a:endParaRPr>
        </a:p>
      </xdr:txBody>
    </xdr:sp>
    <xdr:clientData/>
  </xdr:oneCellAnchor>
  <xdr:twoCellAnchor>
    <xdr:from>
      <xdr:col>23</xdr:col>
      <xdr:colOff>165100</xdr:colOff>
      <xdr:row>31</xdr:row>
      <xdr:rowOff>20320</xdr:rowOff>
    </xdr:from>
    <xdr:to>
      <xdr:col>24</xdr:col>
      <xdr:colOff>152400</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55880</xdr:rowOff>
    </xdr:from>
    <xdr:to>
      <xdr:col>24</xdr:col>
      <xdr:colOff>63500</xdr:colOff>
      <xdr:row>35</xdr:row>
      <xdr:rowOff>63500</xdr:rowOff>
    </xdr:to>
    <xdr:cxnSp macro="">
      <xdr:nvCxnSpPr>
        <xdr:cNvPr id="61" name="直線コネクタ 60"/>
        <xdr:cNvCxnSpPr/>
      </xdr:nvCxnSpPr>
      <xdr:spPr>
        <a:xfrm>
          <a:off x="3797300" y="60566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34290</xdr:rowOff>
    </xdr:from>
    <xdr:ext cx="469900" cy="259080"/>
    <xdr:sp macro="" textlink="">
      <xdr:nvSpPr>
        <xdr:cNvPr id="62" name="議会費平均値テキスト"/>
        <xdr:cNvSpPr txBox="1"/>
      </xdr:nvSpPr>
      <xdr:spPr>
        <a:xfrm>
          <a:off x="4686300" y="603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55880</xdr:rowOff>
    </xdr:from>
    <xdr:to>
      <xdr:col>24</xdr:col>
      <xdr:colOff>114300</xdr:colOff>
      <xdr:row>35</xdr:row>
      <xdr:rowOff>157480</xdr:rowOff>
    </xdr:to>
    <xdr:sp macro="" textlink="">
      <xdr:nvSpPr>
        <xdr:cNvPr id="63" name="フローチャート: 判断 62"/>
        <xdr:cNvSpPr/>
      </xdr:nvSpPr>
      <xdr:spPr>
        <a:xfrm>
          <a:off x="45847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40640</xdr:rowOff>
    </xdr:from>
    <xdr:to>
      <xdr:col>19</xdr:col>
      <xdr:colOff>177800</xdr:colOff>
      <xdr:row>35</xdr:row>
      <xdr:rowOff>55880</xdr:rowOff>
    </xdr:to>
    <xdr:cxnSp macro="">
      <xdr:nvCxnSpPr>
        <xdr:cNvPr id="64" name="直線コネクタ 63"/>
        <xdr:cNvCxnSpPr/>
      </xdr:nvCxnSpPr>
      <xdr:spPr>
        <a:xfrm>
          <a:off x="2908300" y="60413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151130</xdr:rowOff>
    </xdr:from>
    <xdr:ext cx="467360" cy="259080"/>
    <xdr:sp macro="" textlink="">
      <xdr:nvSpPr>
        <xdr:cNvPr id="66" name="テキスト ボックス 65"/>
        <xdr:cNvSpPr txBox="1"/>
      </xdr:nvSpPr>
      <xdr:spPr>
        <a:xfrm>
          <a:off x="3562350" y="6151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30480</xdr:rowOff>
    </xdr:from>
    <xdr:to>
      <xdr:col>15</xdr:col>
      <xdr:colOff>50800</xdr:colOff>
      <xdr:row>35</xdr:row>
      <xdr:rowOff>40640</xdr:rowOff>
    </xdr:to>
    <xdr:cxnSp macro="">
      <xdr:nvCxnSpPr>
        <xdr:cNvPr id="67" name="直線コネクタ 66"/>
        <xdr:cNvCxnSpPr/>
      </xdr:nvCxnSpPr>
      <xdr:spPr>
        <a:xfrm>
          <a:off x="2019300" y="60312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20955</xdr:rowOff>
    </xdr:from>
    <xdr:to>
      <xdr:col>15</xdr:col>
      <xdr:colOff>101600</xdr:colOff>
      <xdr:row>35</xdr:row>
      <xdr:rowOff>122555</xdr:rowOff>
    </xdr:to>
    <xdr:sp macro="" textlink="">
      <xdr:nvSpPr>
        <xdr:cNvPr id="68" name="フローチャート: 判断 67"/>
        <xdr:cNvSpPr/>
      </xdr:nvSpPr>
      <xdr:spPr>
        <a:xfrm>
          <a:off x="2857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113665</xdr:rowOff>
    </xdr:from>
    <xdr:ext cx="467360" cy="258445"/>
    <xdr:sp macro="" textlink="">
      <xdr:nvSpPr>
        <xdr:cNvPr id="69" name="テキスト ボックス 68"/>
        <xdr:cNvSpPr txBox="1"/>
      </xdr:nvSpPr>
      <xdr:spPr>
        <a:xfrm>
          <a:off x="2673350" y="61144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26670</xdr:rowOff>
    </xdr:from>
    <xdr:to>
      <xdr:col>10</xdr:col>
      <xdr:colOff>114300</xdr:colOff>
      <xdr:row>35</xdr:row>
      <xdr:rowOff>30480</xdr:rowOff>
    </xdr:to>
    <xdr:cxnSp macro="">
      <xdr:nvCxnSpPr>
        <xdr:cNvPr id="70" name="直線コネクタ 69"/>
        <xdr:cNvCxnSpPr/>
      </xdr:nvCxnSpPr>
      <xdr:spPr>
        <a:xfrm>
          <a:off x="1130300" y="6027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29210</xdr:rowOff>
    </xdr:from>
    <xdr:to>
      <xdr:col>10</xdr:col>
      <xdr:colOff>165100</xdr:colOff>
      <xdr:row>35</xdr:row>
      <xdr:rowOff>130810</xdr:rowOff>
    </xdr:to>
    <xdr:sp macro="" textlink="">
      <xdr:nvSpPr>
        <xdr:cNvPr id="71" name="フローチャート: 判断 70"/>
        <xdr:cNvSpPr/>
      </xdr:nvSpPr>
      <xdr:spPr>
        <a:xfrm>
          <a:off x="1968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121920</xdr:rowOff>
    </xdr:from>
    <xdr:ext cx="467360" cy="256540"/>
    <xdr:sp macro="" textlink="">
      <xdr:nvSpPr>
        <xdr:cNvPr id="72" name="テキスト ボックス 71"/>
        <xdr:cNvSpPr txBox="1"/>
      </xdr:nvSpPr>
      <xdr:spPr>
        <a:xfrm>
          <a:off x="1784350" y="6122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25400</xdr:rowOff>
    </xdr:from>
    <xdr:to>
      <xdr:col>6</xdr:col>
      <xdr:colOff>38100</xdr:colOff>
      <xdr:row>35</xdr:row>
      <xdr:rowOff>127000</xdr:rowOff>
    </xdr:to>
    <xdr:sp macro="" textlink="">
      <xdr:nvSpPr>
        <xdr:cNvPr id="73" name="フローチャート: 判断 72"/>
        <xdr:cNvSpPr/>
      </xdr:nvSpPr>
      <xdr:spPr>
        <a:xfrm>
          <a:off x="1079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118110</xdr:rowOff>
    </xdr:from>
    <xdr:ext cx="467360" cy="259080"/>
    <xdr:sp macro="" textlink="">
      <xdr:nvSpPr>
        <xdr:cNvPr id="74" name="テキスト ボックス 73"/>
        <xdr:cNvSpPr txBox="1"/>
      </xdr:nvSpPr>
      <xdr:spPr>
        <a:xfrm>
          <a:off x="895350" y="6118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12065</xdr:rowOff>
    </xdr:from>
    <xdr:to>
      <xdr:col>24</xdr:col>
      <xdr:colOff>114300</xdr:colOff>
      <xdr:row>35</xdr:row>
      <xdr:rowOff>113665</xdr:rowOff>
    </xdr:to>
    <xdr:sp macro="" textlink="">
      <xdr:nvSpPr>
        <xdr:cNvPr id="80" name="楕円 79"/>
        <xdr:cNvSpPr/>
      </xdr:nvSpPr>
      <xdr:spPr>
        <a:xfrm>
          <a:off x="4584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34925</xdr:rowOff>
    </xdr:from>
    <xdr:ext cx="469900" cy="259080"/>
    <xdr:sp macro="" textlink="">
      <xdr:nvSpPr>
        <xdr:cNvPr id="81" name="議会費該当値テキスト"/>
        <xdr:cNvSpPr txBox="1"/>
      </xdr:nvSpPr>
      <xdr:spPr>
        <a:xfrm>
          <a:off x="4686300" y="5864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5080</xdr:rowOff>
    </xdr:from>
    <xdr:to>
      <xdr:col>20</xdr:col>
      <xdr:colOff>38100</xdr:colOff>
      <xdr:row>35</xdr:row>
      <xdr:rowOff>106680</xdr:rowOff>
    </xdr:to>
    <xdr:sp macro="" textlink="">
      <xdr:nvSpPr>
        <xdr:cNvPr id="82" name="楕円 81"/>
        <xdr:cNvSpPr/>
      </xdr:nvSpPr>
      <xdr:spPr>
        <a:xfrm>
          <a:off x="3746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123190</xdr:rowOff>
    </xdr:from>
    <xdr:ext cx="467360" cy="256540"/>
    <xdr:sp macro="" textlink="">
      <xdr:nvSpPr>
        <xdr:cNvPr id="83" name="テキスト ボックス 82"/>
        <xdr:cNvSpPr txBox="1"/>
      </xdr:nvSpPr>
      <xdr:spPr>
        <a:xfrm>
          <a:off x="3562350" y="5781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161290</xdr:rowOff>
    </xdr:from>
    <xdr:to>
      <xdr:col>15</xdr:col>
      <xdr:colOff>101600</xdr:colOff>
      <xdr:row>35</xdr:row>
      <xdr:rowOff>91440</xdr:rowOff>
    </xdr:to>
    <xdr:sp macro="" textlink="">
      <xdr:nvSpPr>
        <xdr:cNvPr id="84" name="楕円 83"/>
        <xdr:cNvSpPr/>
      </xdr:nvSpPr>
      <xdr:spPr>
        <a:xfrm>
          <a:off x="2857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107950</xdr:rowOff>
    </xdr:from>
    <xdr:ext cx="467360" cy="259080"/>
    <xdr:sp macro="" textlink="">
      <xdr:nvSpPr>
        <xdr:cNvPr id="85" name="テキスト ボックス 84"/>
        <xdr:cNvSpPr txBox="1"/>
      </xdr:nvSpPr>
      <xdr:spPr>
        <a:xfrm>
          <a:off x="2673350" y="5765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151130</xdr:rowOff>
    </xdr:from>
    <xdr:to>
      <xdr:col>10</xdr:col>
      <xdr:colOff>165100</xdr:colOff>
      <xdr:row>35</xdr:row>
      <xdr:rowOff>81280</xdr:rowOff>
    </xdr:to>
    <xdr:sp macro="" textlink="">
      <xdr:nvSpPr>
        <xdr:cNvPr id="86" name="楕円 85"/>
        <xdr:cNvSpPr/>
      </xdr:nvSpPr>
      <xdr:spPr>
        <a:xfrm>
          <a:off x="1968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97790</xdr:rowOff>
    </xdr:from>
    <xdr:ext cx="467360" cy="256540"/>
    <xdr:sp macro="" textlink="">
      <xdr:nvSpPr>
        <xdr:cNvPr id="87" name="テキスト ボックス 86"/>
        <xdr:cNvSpPr txBox="1"/>
      </xdr:nvSpPr>
      <xdr:spPr>
        <a:xfrm>
          <a:off x="1784350" y="57556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147320</xdr:rowOff>
    </xdr:from>
    <xdr:to>
      <xdr:col>6</xdr:col>
      <xdr:colOff>38100</xdr:colOff>
      <xdr:row>35</xdr:row>
      <xdr:rowOff>77470</xdr:rowOff>
    </xdr:to>
    <xdr:sp macro="" textlink="">
      <xdr:nvSpPr>
        <xdr:cNvPr id="88" name="楕円 87"/>
        <xdr:cNvSpPr/>
      </xdr:nvSpPr>
      <xdr:spPr>
        <a:xfrm>
          <a:off x="1079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93980</xdr:rowOff>
    </xdr:from>
    <xdr:ext cx="467360" cy="259080"/>
    <xdr:sp macro="" textlink="">
      <xdr:nvSpPr>
        <xdr:cNvPr id="89" name="テキスト ボックス 88"/>
        <xdr:cNvSpPr txBox="1"/>
      </xdr:nvSpPr>
      <xdr:spPr>
        <a:xfrm>
          <a:off x="895350" y="575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6380" cy="259080"/>
    <xdr:sp macro="" textlink="">
      <xdr:nvSpPr>
        <xdr:cNvPr id="101" name="テキスト ボックス 100"/>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6540"/>
    <xdr:sp macro="" textlink="">
      <xdr:nvSpPr>
        <xdr:cNvPr id="103" name="テキスト ボックス 102"/>
        <xdr:cNvSpPr txBox="1"/>
      </xdr:nvSpPr>
      <xdr:spPr>
        <a:xfrm>
          <a:off x="230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5" name="テキスト ボックス 104"/>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6540"/>
    <xdr:sp macro="" textlink="">
      <xdr:nvSpPr>
        <xdr:cNvPr id="107" name="テキスト ボックス 106"/>
        <xdr:cNvSpPr txBox="1"/>
      </xdr:nvSpPr>
      <xdr:spPr>
        <a:xfrm>
          <a:off x="230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09" name="テキスト ボックス 108"/>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090" cy="259080"/>
    <xdr:sp macro="" textlink="">
      <xdr:nvSpPr>
        <xdr:cNvPr id="111" name="テキスト ボックス 110"/>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13" name="テキスト ボックス 112"/>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132080</xdr:rowOff>
    </xdr:from>
    <xdr:to>
      <xdr:col>24</xdr:col>
      <xdr:colOff>62865</xdr:colOff>
      <xdr:row>58</xdr:row>
      <xdr:rowOff>36195</xdr:rowOff>
    </xdr:to>
    <xdr:cxnSp macro="">
      <xdr:nvCxnSpPr>
        <xdr:cNvPr id="115" name="直線コネクタ 114"/>
        <xdr:cNvCxnSpPr/>
      </xdr:nvCxnSpPr>
      <xdr:spPr>
        <a:xfrm flipV="1">
          <a:off x="4633595" y="9390380"/>
          <a:ext cx="1270" cy="589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40640</xdr:rowOff>
    </xdr:from>
    <xdr:ext cx="534670" cy="256540"/>
    <xdr:sp macro="" textlink="">
      <xdr:nvSpPr>
        <xdr:cNvPr id="116" name="総務費最小値テキスト"/>
        <xdr:cNvSpPr txBox="1"/>
      </xdr:nvSpPr>
      <xdr:spPr>
        <a:xfrm>
          <a:off x="4686300" y="99847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36195</xdr:rowOff>
    </xdr:from>
    <xdr:to>
      <xdr:col>24</xdr:col>
      <xdr:colOff>152400</xdr:colOff>
      <xdr:row>58</xdr:row>
      <xdr:rowOff>36195</xdr:rowOff>
    </xdr:to>
    <xdr:cxnSp macro="">
      <xdr:nvCxnSpPr>
        <xdr:cNvPr id="117" name="直線コネクタ 116"/>
        <xdr:cNvCxnSpPr/>
      </xdr:nvCxnSpPr>
      <xdr:spPr>
        <a:xfrm>
          <a:off x="4546600" y="998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78740</xdr:rowOff>
    </xdr:from>
    <xdr:ext cx="534670" cy="259080"/>
    <xdr:sp macro="" textlink="">
      <xdr:nvSpPr>
        <xdr:cNvPr id="118" name="総務費最大値テキスト"/>
        <xdr:cNvSpPr txBox="1"/>
      </xdr:nvSpPr>
      <xdr:spPr>
        <a:xfrm>
          <a:off x="4686300" y="9165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75,719</a:t>
          </a:r>
          <a:endParaRPr kumimoji="1" lang="ja-JP" altLang="en-US" sz="1000" b="1">
            <a:latin typeface="ＭＳ Ｐゴシック"/>
          </a:endParaRPr>
        </a:p>
      </xdr:txBody>
    </xdr:sp>
    <xdr:clientData/>
  </xdr:oneCellAnchor>
  <xdr:twoCellAnchor>
    <xdr:from>
      <xdr:col>23</xdr:col>
      <xdr:colOff>165100</xdr:colOff>
      <xdr:row>54</xdr:row>
      <xdr:rowOff>132080</xdr:rowOff>
    </xdr:from>
    <xdr:to>
      <xdr:col>24</xdr:col>
      <xdr:colOff>152400</xdr:colOff>
      <xdr:row>54</xdr:row>
      <xdr:rowOff>132080</xdr:rowOff>
    </xdr:to>
    <xdr:cxnSp macro="">
      <xdr:nvCxnSpPr>
        <xdr:cNvPr id="119" name="直線コネクタ 118"/>
        <xdr:cNvCxnSpPr/>
      </xdr:nvCxnSpPr>
      <xdr:spPr>
        <a:xfrm>
          <a:off x="4546600" y="939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72390</xdr:rowOff>
    </xdr:from>
    <xdr:to>
      <xdr:col>24</xdr:col>
      <xdr:colOff>63500</xdr:colOff>
      <xdr:row>57</xdr:row>
      <xdr:rowOff>69215</xdr:rowOff>
    </xdr:to>
    <xdr:cxnSp macro="">
      <xdr:nvCxnSpPr>
        <xdr:cNvPr id="120" name="直線コネクタ 119"/>
        <xdr:cNvCxnSpPr/>
      </xdr:nvCxnSpPr>
      <xdr:spPr>
        <a:xfrm>
          <a:off x="3797300" y="8816340"/>
          <a:ext cx="838200" cy="1025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95885</xdr:rowOff>
    </xdr:from>
    <xdr:ext cx="534670" cy="259080"/>
    <xdr:sp macro="" textlink="">
      <xdr:nvSpPr>
        <xdr:cNvPr id="121" name="総務費平均値テキスト"/>
        <xdr:cNvSpPr txBox="1"/>
      </xdr:nvSpPr>
      <xdr:spPr>
        <a:xfrm>
          <a:off x="4686300" y="9525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73025</xdr:rowOff>
    </xdr:from>
    <xdr:to>
      <xdr:col>24</xdr:col>
      <xdr:colOff>114300</xdr:colOff>
      <xdr:row>57</xdr:row>
      <xdr:rowOff>3175</xdr:rowOff>
    </xdr:to>
    <xdr:sp macro="" textlink="">
      <xdr:nvSpPr>
        <xdr:cNvPr id="122" name="フローチャート: 判断 121"/>
        <xdr:cNvSpPr/>
      </xdr:nvSpPr>
      <xdr:spPr>
        <a:xfrm>
          <a:off x="45847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72390</xdr:rowOff>
    </xdr:from>
    <xdr:to>
      <xdr:col>19</xdr:col>
      <xdr:colOff>177800</xdr:colOff>
      <xdr:row>56</xdr:row>
      <xdr:rowOff>10795</xdr:rowOff>
    </xdr:to>
    <xdr:cxnSp macro="">
      <xdr:nvCxnSpPr>
        <xdr:cNvPr id="123" name="直線コネクタ 122"/>
        <xdr:cNvCxnSpPr/>
      </xdr:nvCxnSpPr>
      <xdr:spPr>
        <a:xfrm flipV="1">
          <a:off x="2908300" y="8816340"/>
          <a:ext cx="889000" cy="795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53975</xdr:rowOff>
    </xdr:from>
    <xdr:to>
      <xdr:col>20</xdr:col>
      <xdr:colOff>38100</xdr:colOff>
      <xdr:row>50</xdr:row>
      <xdr:rowOff>155575</xdr:rowOff>
    </xdr:to>
    <xdr:sp macro="" textlink="">
      <xdr:nvSpPr>
        <xdr:cNvPr id="124" name="フローチャート: 判断 123"/>
        <xdr:cNvSpPr/>
      </xdr:nvSpPr>
      <xdr:spPr>
        <a:xfrm>
          <a:off x="3746500" y="862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635</xdr:rowOff>
    </xdr:from>
    <xdr:ext cx="596265" cy="259080"/>
    <xdr:sp macro="" textlink="">
      <xdr:nvSpPr>
        <xdr:cNvPr id="125" name="テキスト ボックス 124"/>
        <xdr:cNvSpPr txBox="1"/>
      </xdr:nvSpPr>
      <xdr:spPr>
        <a:xfrm>
          <a:off x="3497580" y="84016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10795</xdr:rowOff>
    </xdr:from>
    <xdr:to>
      <xdr:col>15</xdr:col>
      <xdr:colOff>50800</xdr:colOff>
      <xdr:row>56</xdr:row>
      <xdr:rowOff>154940</xdr:rowOff>
    </xdr:to>
    <xdr:cxnSp macro="">
      <xdr:nvCxnSpPr>
        <xdr:cNvPr id="126" name="直線コネクタ 125"/>
        <xdr:cNvCxnSpPr/>
      </xdr:nvCxnSpPr>
      <xdr:spPr>
        <a:xfrm flipV="1">
          <a:off x="2019300" y="961199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147955</xdr:rowOff>
    </xdr:from>
    <xdr:to>
      <xdr:col>15</xdr:col>
      <xdr:colOff>101600</xdr:colOff>
      <xdr:row>57</xdr:row>
      <xdr:rowOff>78105</xdr:rowOff>
    </xdr:to>
    <xdr:sp macro="" textlink="">
      <xdr:nvSpPr>
        <xdr:cNvPr id="127" name="フローチャート: 判断 126"/>
        <xdr:cNvSpPr/>
      </xdr:nvSpPr>
      <xdr:spPr>
        <a:xfrm>
          <a:off x="2857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69215</xdr:rowOff>
    </xdr:from>
    <xdr:ext cx="532130" cy="259080"/>
    <xdr:sp macro="" textlink="">
      <xdr:nvSpPr>
        <xdr:cNvPr id="128" name="テキスト ボックス 127"/>
        <xdr:cNvSpPr txBox="1"/>
      </xdr:nvSpPr>
      <xdr:spPr>
        <a:xfrm>
          <a:off x="2640965" y="9841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154940</xdr:rowOff>
    </xdr:from>
    <xdr:to>
      <xdr:col>10</xdr:col>
      <xdr:colOff>114300</xdr:colOff>
      <xdr:row>57</xdr:row>
      <xdr:rowOff>139700</xdr:rowOff>
    </xdr:to>
    <xdr:cxnSp macro="">
      <xdr:nvCxnSpPr>
        <xdr:cNvPr id="129" name="直線コネクタ 128"/>
        <xdr:cNvCxnSpPr/>
      </xdr:nvCxnSpPr>
      <xdr:spPr>
        <a:xfrm flipV="1">
          <a:off x="1130300" y="975614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1905</xdr:rowOff>
    </xdr:from>
    <xdr:to>
      <xdr:col>10</xdr:col>
      <xdr:colOff>165100</xdr:colOff>
      <xdr:row>57</xdr:row>
      <xdr:rowOff>103505</xdr:rowOff>
    </xdr:to>
    <xdr:sp macro="" textlink="">
      <xdr:nvSpPr>
        <xdr:cNvPr id="130" name="フローチャート: 判断 129"/>
        <xdr:cNvSpPr/>
      </xdr:nvSpPr>
      <xdr:spPr>
        <a:xfrm>
          <a:off x="1968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94615</xdr:rowOff>
    </xdr:from>
    <xdr:ext cx="532130" cy="259080"/>
    <xdr:sp macro="" textlink="">
      <xdr:nvSpPr>
        <xdr:cNvPr id="131" name="テキスト ボックス 130"/>
        <xdr:cNvSpPr txBox="1"/>
      </xdr:nvSpPr>
      <xdr:spPr>
        <a:xfrm>
          <a:off x="1751965" y="9867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11430</xdr:rowOff>
    </xdr:from>
    <xdr:to>
      <xdr:col>6</xdr:col>
      <xdr:colOff>38100</xdr:colOff>
      <xdr:row>57</xdr:row>
      <xdr:rowOff>113030</xdr:rowOff>
    </xdr:to>
    <xdr:sp macro="" textlink="">
      <xdr:nvSpPr>
        <xdr:cNvPr id="132" name="フローチャート: 判断 131"/>
        <xdr:cNvSpPr/>
      </xdr:nvSpPr>
      <xdr:spPr>
        <a:xfrm>
          <a:off x="1079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129540</xdr:rowOff>
    </xdr:from>
    <xdr:ext cx="532130" cy="259080"/>
    <xdr:sp macro="" textlink="">
      <xdr:nvSpPr>
        <xdr:cNvPr id="133" name="テキスト ボックス 132"/>
        <xdr:cNvSpPr txBox="1"/>
      </xdr:nvSpPr>
      <xdr:spPr>
        <a:xfrm>
          <a:off x="862965" y="9559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18415</xdr:rowOff>
    </xdr:from>
    <xdr:to>
      <xdr:col>24</xdr:col>
      <xdr:colOff>114300</xdr:colOff>
      <xdr:row>57</xdr:row>
      <xdr:rowOff>120650</xdr:rowOff>
    </xdr:to>
    <xdr:sp macro="" textlink="">
      <xdr:nvSpPr>
        <xdr:cNvPr id="139" name="楕円 138"/>
        <xdr:cNvSpPr/>
      </xdr:nvSpPr>
      <xdr:spPr>
        <a:xfrm>
          <a:off x="45847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168275</xdr:rowOff>
    </xdr:from>
    <xdr:ext cx="534670" cy="256540"/>
    <xdr:sp macro="" textlink="">
      <xdr:nvSpPr>
        <xdr:cNvPr id="140" name="総務費該当値テキスト"/>
        <xdr:cNvSpPr txBox="1"/>
      </xdr:nvSpPr>
      <xdr:spPr>
        <a:xfrm>
          <a:off x="4686300" y="97694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21590</xdr:rowOff>
    </xdr:from>
    <xdr:to>
      <xdr:col>20</xdr:col>
      <xdr:colOff>38100</xdr:colOff>
      <xdr:row>51</xdr:row>
      <xdr:rowOff>123190</xdr:rowOff>
    </xdr:to>
    <xdr:sp macro="" textlink="">
      <xdr:nvSpPr>
        <xdr:cNvPr id="141" name="楕円 140"/>
        <xdr:cNvSpPr/>
      </xdr:nvSpPr>
      <xdr:spPr>
        <a:xfrm>
          <a:off x="3746500" y="876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114300</xdr:rowOff>
    </xdr:from>
    <xdr:ext cx="596265" cy="259080"/>
    <xdr:sp macro="" textlink="">
      <xdr:nvSpPr>
        <xdr:cNvPr id="142" name="テキスト ボックス 141"/>
        <xdr:cNvSpPr txBox="1"/>
      </xdr:nvSpPr>
      <xdr:spPr>
        <a:xfrm>
          <a:off x="3497580" y="8858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132080</xdr:rowOff>
    </xdr:from>
    <xdr:to>
      <xdr:col>15</xdr:col>
      <xdr:colOff>101600</xdr:colOff>
      <xdr:row>56</xdr:row>
      <xdr:rowOff>61595</xdr:rowOff>
    </xdr:to>
    <xdr:sp macro="" textlink="">
      <xdr:nvSpPr>
        <xdr:cNvPr id="143" name="楕円 142"/>
        <xdr:cNvSpPr/>
      </xdr:nvSpPr>
      <xdr:spPr>
        <a:xfrm>
          <a:off x="2857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78105</xdr:rowOff>
    </xdr:from>
    <xdr:ext cx="532130" cy="256540"/>
    <xdr:sp macro="" textlink="">
      <xdr:nvSpPr>
        <xdr:cNvPr id="144" name="テキスト ボックス 143"/>
        <xdr:cNvSpPr txBox="1"/>
      </xdr:nvSpPr>
      <xdr:spPr>
        <a:xfrm>
          <a:off x="2640965" y="93364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104140</xdr:rowOff>
    </xdr:from>
    <xdr:to>
      <xdr:col>10</xdr:col>
      <xdr:colOff>165100</xdr:colOff>
      <xdr:row>57</xdr:row>
      <xdr:rowOff>34290</xdr:rowOff>
    </xdr:to>
    <xdr:sp macro="" textlink="">
      <xdr:nvSpPr>
        <xdr:cNvPr id="145" name="楕円 144"/>
        <xdr:cNvSpPr/>
      </xdr:nvSpPr>
      <xdr:spPr>
        <a:xfrm>
          <a:off x="1968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50800</xdr:rowOff>
    </xdr:from>
    <xdr:ext cx="532130" cy="259080"/>
    <xdr:sp macro="" textlink="">
      <xdr:nvSpPr>
        <xdr:cNvPr id="146" name="テキスト ボックス 145"/>
        <xdr:cNvSpPr txBox="1"/>
      </xdr:nvSpPr>
      <xdr:spPr>
        <a:xfrm>
          <a:off x="1751965" y="94805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88900</xdr:rowOff>
    </xdr:from>
    <xdr:to>
      <xdr:col>6</xdr:col>
      <xdr:colOff>38100</xdr:colOff>
      <xdr:row>58</xdr:row>
      <xdr:rowOff>19050</xdr:rowOff>
    </xdr:to>
    <xdr:sp macro="" textlink="">
      <xdr:nvSpPr>
        <xdr:cNvPr id="147" name="楕円 146"/>
        <xdr:cNvSpPr/>
      </xdr:nvSpPr>
      <xdr:spPr>
        <a:xfrm>
          <a:off x="1079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10160</xdr:rowOff>
    </xdr:from>
    <xdr:ext cx="532130" cy="259080"/>
    <xdr:sp macro="" textlink="">
      <xdr:nvSpPr>
        <xdr:cNvPr id="148" name="テキスト ボックス 147"/>
        <xdr:cNvSpPr txBox="1"/>
      </xdr:nvSpPr>
      <xdr:spPr>
        <a:xfrm>
          <a:off x="862965" y="9954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7" name="テキスト ボックス 156"/>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3090" cy="256540"/>
    <xdr:sp macro="" textlink="">
      <xdr:nvSpPr>
        <xdr:cNvPr id="159" name="テキスト ボックス 158"/>
        <xdr:cNvSpPr txBox="1"/>
      </xdr:nvSpPr>
      <xdr:spPr>
        <a:xfrm>
          <a:off x="166370" y="13827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3090" cy="259080"/>
    <xdr:sp macro="" textlink="">
      <xdr:nvSpPr>
        <xdr:cNvPr id="161" name="テキスト ボックス 160"/>
        <xdr:cNvSpPr txBox="1"/>
      </xdr:nvSpPr>
      <xdr:spPr>
        <a:xfrm>
          <a:off x="166370" y="135013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090" cy="256540"/>
    <xdr:sp macro="" textlink="">
      <xdr:nvSpPr>
        <xdr:cNvPr id="163" name="テキスト ボックス 162"/>
        <xdr:cNvSpPr txBox="1"/>
      </xdr:nvSpPr>
      <xdr:spPr>
        <a:xfrm>
          <a:off x="166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090" cy="259080"/>
    <xdr:sp macro="" textlink="">
      <xdr:nvSpPr>
        <xdr:cNvPr id="165" name="テキスト ボックス 164"/>
        <xdr:cNvSpPr txBox="1"/>
      </xdr:nvSpPr>
      <xdr:spPr>
        <a:xfrm>
          <a:off x="166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090" cy="256540"/>
    <xdr:sp macro="" textlink="">
      <xdr:nvSpPr>
        <xdr:cNvPr id="167" name="テキスト ボックス 166"/>
        <xdr:cNvSpPr txBox="1"/>
      </xdr:nvSpPr>
      <xdr:spPr>
        <a:xfrm>
          <a:off x="166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090" cy="258445"/>
    <xdr:sp macro="" textlink="">
      <xdr:nvSpPr>
        <xdr:cNvPr id="169" name="テキスト ボックス 168"/>
        <xdr:cNvSpPr txBox="1"/>
      </xdr:nvSpPr>
      <xdr:spPr>
        <a:xfrm>
          <a:off x="166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090" cy="259080"/>
    <xdr:sp macro="" textlink="">
      <xdr:nvSpPr>
        <xdr:cNvPr id="171" name="テキスト ボックス 170"/>
        <xdr:cNvSpPr txBox="1"/>
      </xdr:nvSpPr>
      <xdr:spPr>
        <a:xfrm>
          <a:off x="166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73" name="テキスト ボックス 172"/>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39370</xdr:rowOff>
    </xdr:from>
    <xdr:to>
      <xdr:col>24</xdr:col>
      <xdr:colOff>62865</xdr:colOff>
      <xdr:row>79</xdr:row>
      <xdr:rowOff>106680</xdr:rowOff>
    </xdr:to>
    <xdr:cxnSp macro="">
      <xdr:nvCxnSpPr>
        <xdr:cNvPr id="175" name="直線コネクタ 174"/>
        <xdr:cNvCxnSpPr/>
      </xdr:nvCxnSpPr>
      <xdr:spPr>
        <a:xfrm flipV="1">
          <a:off x="4633595" y="1221232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110490</xdr:rowOff>
    </xdr:from>
    <xdr:ext cx="598805" cy="256540"/>
    <xdr:sp macro="" textlink="">
      <xdr:nvSpPr>
        <xdr:cNvPr id="176" name="民生費最小値テキスト"/>
        <xdr:cNvSpPr txBox="1"/>
      </xdr:nvSpPr>
      <xdr:spPr>
        <a:xfrm>
          <a:off x="4686300" y="136550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149,283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106680</xdr:rowOff>
    </xdr:from>
    <xdr:to>
      <xdr:col>24</xdr:col>
      <xdr:colOff>152400</xdr:colOff>
      <xdr:row>79</xdr:row>
      <xdr:rowOff>106680</xdr:rowOff>
    </xdr:to>
    <xdr:cxnSp macro="">
      <xdr:nvCxnSpPr>
        <xdr:cNvPr id="177" name="直線コネクタ 176"/>
        <xdr:cNvCxnSpPr/>
      </xdr:nvCxnSpPr>
      <xdr:spPr>
        <a:xfrm>
          <a:off x="4546600" y="1365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157480</xdr:rowOff>
    </xdr:from>
    <xdr:ext cx="598805" cy="256540"/>
    <xdr:sp macro="" textlink="">
      <xdr:nvSpPr>
        <xdr:cNvPr id="178" name="民生費最大値テキスト"/>
        <xdr:cNvSpPr txBox="1"/>
      </xdr:nvSpPr>
      <xdr:spPr>
        <a:xfrm>
          <a:off x="4686300" y="119875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281,466</a:t>
          </a:r>
          <a:endParaRPr kumimoji="1" lang="ja-JP" altLang="en-US" sz="1000" b="1">
            <a:latin typeface="ＭＳ Ｐゴシック"/>
          </a:endParaRPr>
        </a:p>
      </xdr:txBody>
    </xdr:sp>
    <xdr:clientData/>
  </xdr:oneCellAnchor>
  <xdr:twoCellAnchor>
    <xdr:from>
      <xdr:col>23</xdr:col>
      <xdr:colOff>165100</xdr:colOff>
      <xdr:row>71</xdr:row>
      <xdr:rowOff>39370</xdr:rowOff>
    </xdr:from>
    <xdr:to>
      <xdr:col>24</xdr:col>
      <xdr:colOff>152400</xdr:colOff>
      <xdr:row>71</xdr:row>
      <xdr:rowOff>39370</xdr:rowOff>
    </xdr:to>
    <xdr:cxnSp macro="">
      <xdr:nvCxnSpPr>
        <xdr:cNvPr id="179" name="直線コネクタ 178"/>
        <xdr:cNvCxnSpPr/>
      </xdr:nvCxnSpPr>
      <xdr:spPr>
        <a:xfrm>
          <a:off x="4546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12700</xdr:rowOff>
    </xdr:from>
    <xdr:to>
      <xdr:col>24</xdr:col>
      <xdr:colOff>63500</xdr:colOff>
      <xdr:row>74</xdr:row>
      <xdr:rowOff>147320</xdr:rowOff>
    </xdr:to>
    <xdr:cxnSp macro="">
      <xdr:nvCxnSpPr>
        <xdr:cNvPr id="180" name="直線コネクタ 179"/>
        <xdr:cNvCxnSpPr/>
      </xdr:nvCxnSpPr>
      <xdr:spPr>
        <a:xfrm flipV="1">
          <a:off x="3797300" y="12528550"/>
          <a:ext cx="8382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163195</xdr:rowOff>
    </xdr:from>
    <xdr:ext cx="598805" cy="259080"/>
    <xdr:sp macro="" textlink="">
      <xdr:nvSpPr>
        <xdr:cNvPr id="181" name="民生費平均値テキスト"/>
        <xdr:cNvSpPr txBox="1"/>
      </xdr:nvSpPr>
      <xdr:spPr>
        <a:xfrm>
          <a:off x="4686300" y="130219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13335</xdr:rowOff>
    </xdr:from>
    <xdr:to>
      <xdr:col>24</xdr:col>
      <xdr:colOff>114300</xdr:colOff>
      <xdr:row>76</xdr:row>
      <xdr:rowOff>114935</xdr:rowOff>
    </xdr:to>
    <xdr:sp macro="" textlink="">
      <xdr:nvSpPr>
        <xdr:cNvPr id="182" name="フローチャート: 判断 181"/>
        <xdr:cNvSpPr/>
      </xdr:nvSpPr>
      <xdr:spPr>
        <a:xfrm>
          <a:off x="4584700"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147320</xdr:rowOff>
    </xdr:from>
    <xdr:to>
      <xdr:col>19</xdr:col>
      <xdr:colOff>177800</xdr:colOff>
      <xdr:row>75</xdr:row>
      <xdr:rowOff>15875</xdr:rowOff>
    </xdr:to>
    <xdr:cxnSp macro="">
      <xdr:nvCxnSpPr>
        <xdr:cNvPr id="183" name="直線コネクタ 182"/>
        <xdr:cNvCxnSpPr/>
      </xdr:nvCxnSpPr>
      <xdr:spPr>
        <a:xfrm flipV="1">
          <a:off x="2908300" y="128346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120650</xdr:rowOff>
    </xdr:from>
    <xdr:to>
      <xdr:col>20</xdr:col>
      <xdr:colOff>38100</xdr:colOff>
      <xdr:row>78</xdr:row>
      <xdr:rowOff>50800</xdr:rowOff>
    </xdr:to>
    <xdr:sp macro="" textlink="">
      <xdr:nvSpPr>
        <xdr:cNvPr id="184" name="フローチャート: 判断 183"/>
        <xdr:cNvSpPr/>
      </xdr:nvSpPr>
      <xdr:spPr>
        <a:xfrm>
          <a:off x="3746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41910</xdr:rowOff>
    </xdr:from>
    <xdr:ext cx="596265" cy="256540"/>
    <xdr:sp macro="" textlink="">
      <xdr:nvSpPr>
        <xdr:cNvPr id="185" name="テキスト ボックス 184"/>
        <xdr:cNvSpPr txBox="1"/>
      </xdr:nvSpPr>
      <xdr:spPr>
        <a:xfrm>
          <a:off x="3497580" y="134150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15875</xdr:rowOff>
    </xdr:from>
    <xdr:to>
      <xdr:col>15</xdr:col>
      <xdr:colOff>50800</xdr:colOff>
      <xdr:row>75</xdr:row>
      <xdr:rowOff>73660</xdr:rowOff>
    </xdr:to>
    <xdr:cxnSp macro="">
      <xdr:nvCxnSpPr>
        <xdr:cNvPr id="186" name="直線コネクタ 185"/>
        <xdr:cNvCxnSpPr/>
      </xdr:nvCxnSpPr>
      <xdr:spPr>
        <a:xfrm flipV="1">
          <a:off x="2019300" y="128746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17780</xdr:rowOff>
    </xdr:from>
    <xdr:to>
      <xdr:col>15</xdr:col>
      <xdr:colOff>101600</xdr:colOff>
      <xdr:row>78</xdr:row>
      <xdr:rowOff>118745</xdr:rowOff>
    </xdr:to>
    <xdr:sp macro="" textlink="">
      <xdr:nvSpPr>
        <xdr:cNvPr id="187" name="フローチャート: 判断 186"/>
        <xdr:cNvSpPr/>
      </xdr:nvSpPr>
      <xdr:spPr>
        <a:xfrm>
          <a:off x="2857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109855</xdr:rowOff>
    </xdr:from>
    <xdr:ext cx="596265" cy="256540"/>
    <xdr:sp macro="" textlink="">
      <xdr:nvSpPr>
        <xdr:cNvPr id="188" name="テキスト ボックス 187"/>
        <xdr:cNvSpPr txBox="1"/>
      </xdr:nvSpPr>
      <xdr:spPr>
        <a:xfrm>
          <a:off x="2608580" y="13482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37465</xdr:rowOff>
    </xdr:from>
    <xdr:to>
      <xdr:col>10</xdr:col>
      <xdr:colOff>114300</xdr:colOff>
      <xdr:row>75</xdr:row>
      <xdr:rowOff>73660</xdr:rowOff>
    </xdr:to>
    <xdr:cxnSp macro="">
      <xdr:nvCxnSpPr>
        <xdr:cNvPr id="189" name="直線コネクタ 188"/>
        <xdr:cNvCxnSpPr/>
      </xdr:nvCxnSpPr>
      <xdr:spPr>
        <a:xfrm>
          <a:off x="1130300" y="128962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74930</xdr:rowOff>
    </xdr:from>
    <xdr:to>
      <xdr:col>10</xdr:col>
      <xdr:colOff>165100</xdr:colOff>
      <xdr:row>79</xdr:row>
      <xdr:rowOff>4445</xdr:rowOff>
    </xdr:to>
    <xdr:sp macro="" textlink="">
      <xdr:nvSpPr>
        <xdr:cNvPr id="190" name="フローチャート: 判断 189"/>
        <xdr:cNvSpPr/>
      </xdr:nvSpPr>
      <xdr:spPr>
        <a:xfrm>
          <a:off x="1968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167005</xdr:rowOff>
    </xdr:from>
    <xdr:ext cx="596265" cy="256540"/>
    <xdr:sp macro="" textlink="">
      <xdr:nvSpPr>
        <xdr:cNvPr id="191" name="テキスト ボックス 190"/>
        <xdr:cNvSpPr txBox="1"/>
      </xdr:nvSpPr>
      <xdr:spPr>
        <a:xfrm>
          <a:off x="1719580" y="135401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83820</xdr:rowOff>
    </xdr:from>
    <xdr:to>
      <xdr:col>6</xdr:col>
      <xdr:colOff>38100</xdr:colOff>
      <xdr:row>79</xdr:row>
      <xdr:rowOff>13970</xdr:rowOff>
    </xdr:to>
    <xdr:sp macro="" textlink="">
      <xdr:nvSpPr>
        <xdr:cNvPr id="192" name="フローチャート: 判断 191"/>
        <xdr:cNvSpPr/>
      </xdr:nvSpPr>
      <xdr:spPr>
        <a:xfrm>
          <a:off x="1079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5080</xdr:rowOff>
    </xdr:from>
    <xdr:ext cx="596265" cy="259080"/>
    <xdr:sp macro="" textlink="">
      <xdr:nvSpPr>
        <xdr:cNvPr id="193" name="テキスト ボックス 192"/>
        <xdr:cNvSpPr txBox="1"/>
      </xdr:nvSpPr>
      <xdr:spPr>
        <a:xfrm>
          <a:off x="830580" y="135496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133350</xdr:rowOff>
    </xdr:from>
    <xdr:to>
      <xdr:col>24</xdr:col>
      <xdr:colOff>114300</xdr:colOff>
      <xdr:row>73</xdr:row>
      <xdr:rowOff>63500</xdr:rowOff>
    </xdr:to>
    <xdr:sp macro="" textlink="">
      <xdr:nvSpPr>
        <xdr:cNvPr id="199" name="楕円 198"/>
        <xdr:cNvSpPr/>
      </xdr:nvSpPr>
      <xdr:spPr>
        <a:xfrm>
          <a:off x="45847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156210</xdr:rowOff>
    </xdr:from>
    <xdr:ext cx="598805" cy="256540"/>
    <xdr:sp macro="" textlink="">
      <xdr:nvSpPr>
        <xdr:cNvPr id="200" name="民生費該当値テキスト"/>
        <xdr:cNvSpPr txBox="1"/>
      </xdr:nvSpPr>
      <xdr:spPr>
        <a:xfrm>
          <a:off x="4686300" y="123291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252,404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96520</xdr:rowOff>
    </xdr:from>
    <xdr:to>
      <xdr:col>20</xdr:col>
      <xdr:colOff>38100</xdr:colOff>
      <xdr:row>75</xdr:row>
      <xdr:rowOff>26670</xdr:rowOff>
    </xdr:to>
    <xdr:sp macro="" textlink="">
      <xdr:nvSpPr>
        <xdr:cNvPr id="201" name="楕円 200"/>
        <xdr:cNvSpPr/>
      </xdr:nvSpPr>
      <xdr:spPr>
        <a:xfrm>
          <a:off x="37465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43180</xdr:rowOff>
    </xdr:from>
    <xdr:ext cx="596265" cy="256540"/>
    <xdr:sp macro="" textlink="">
      <xdr:nvSpPr>
        <xdr:cNvPr id="202" name="テキスト ボックス 201"/>
        <xdr:cNvSpPr txBox="1"/>
      </xdr:nvSpPr>
      <xdr:spPr>
        <a:xfrm>
          <a:off x="3497580" y="125590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136525</xdr:rowOff>
    </xdr:from>
    <xdr:to>
      <xdr:col>15</xdr:col>
      <xdr:colOff>101600</xdr:colOff>
      <xdr:row>75</xdr:row>
      <xdr:rowOff>66675</xdr:rowOff>
    </xdr:to>
    <xdr:sp macro="" textlink="">
      <xdr:nvSpPr>
        <xdr:cNvPr id="203" name="楕円 202"/>
        <xdr:cNvSpPr/>
      </xdr:nvSpPr>
      <xdr:spPr>
        <a:xfrm>
          <a:off x="2857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83185</xdr:rowOff>
    </xdr:from>
    <xdr:ext cx="596265" cy="259080"/>
    <xdr:sp macro="" textlink="">
      <xdr:nvSpPr>
        <xdr:cNvPr id="204" name="テキスト ボックス 203"/>
        <xdr:cNvSpPr txBox="1"/>
      </xdr:nvSpPr>
      <xdr:spPr>
        <a:xfrm>
          <a:off x="2608580" y="125990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22860</xdr:rowOff>
    </xdr:from>
    <xdr:to>
      <xdr:col>10</xdr:col>
      <xdr:colOff>165100</xdr:colOff>
      <xdr:row>75</xdr:row>
      <xdr:rowOff>124460</xdr:rowOff>
    </xdr:to>
    <xdr:sp macro="" textlink="">
      <xdr:nvSpPr>
        <xdr:cNvPr id="205" name="楕円 204"/>
        <xdr:cNvSpPr/>
      </xdr:nvSpPr>
      <xdr:spPr>
        <a:xfrm>
          <a:off x="19685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140970</xdr:rowOff>
    </xdr:from>
    <xdr:ext cx="596265" cy="259080"/>
    <xdr:sp macro="" textlink="">
      <xdr:nvSpPr>
        <xdr:cNvPr id="206" name="テキスト ボックス 205"/>
        <xdr:cNvSpPr txBox="1"/>
      </xdr:nvSpPr>
      <xdr:spPr>
        <a:xfrm>
          <a:off x="1719580" y="126568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158115</xdr:rowOff>
    </xdr:from>
    <xdr:to>
      <xdr:col>6</xdr:col>
      <xdr:colOff>38100</xdr:colOff>
      <xdr:row>75</xdr:row>
      <xdr:rowOff>88265</xdr:rowOff>
    </xdr:to>
    <xdr:sp macro="" textlink="">
      <xdr:nvSpPr>
        <xdr:cNvPr id="207" name="楕円 206"/>
        <xdr:cNvSpPr/>
      </xdr:nvSpPr>
      <xdr:spPr>
        <a:xfrm>
          <a:off x="1079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104775</xdr:rowOff>
    </xdr:from>
    <xdr:ext cx="596265" cy="259080"/>
    <xdr:sp macro="" textlink="">
      <xdr:nvSpPr>
        <xdr:cNvPr id="208" name="テキスト ボックス 207"/>
        <xdr:cNvSpPr txBox="1"/>
      </xdr:nvSpPr>
      <xdr:spPr>
        <a:xfrm>
          <a:off x="830580" y="126206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17" name="テキスト ボックス 216"/>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9" name="テキスト ボックス 218"/>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6540"/>
    <xdr:sp macro="" textlink="">
      <xdr:nvSpPr>
        <xdr:cNvPr id="221" name="テキスト ボックス 220"/>
        <xdr:cNvSpPr txBox="1"/>
      </xdr:nvSpPr>
      <xdr:spPr>
        <a:xfrm>
          <a:off x="23050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6540"/>
    <xdr:sp macro="" textlink="">
      <xdr:nvSpPr>
        <xdr:cNvPr id="223" name="テキスト ボックス 222"/>
        <xdr:cNvSpPr txBox="1"/>
      </xdr:nvSpPr>
      <xdr:spPr>
        <a:xfrm>
          <a:off x="23050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6540"/>
    <xdr:sp macro="" textlink="">
      <xdr:nvSpPr>
        <xdr:cNvPr id="225" name="テキスト ボックス 224"/>
        <xdr:cNvSpPr txBox="1"/>
      </xdr:nvSpPr>
      <xdr:spPr>
        <a:xfrm>
          <a:off x="23050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6540"/>
    <xdr:sp macro="" textlink="">
      <xdr:nvSpPr>
        <xdr:cNvPr id="227" name="テキスト ボックス 226"/>
        <xdr:cNvSpPr txBox="1"/>
      </xdr:nvSpPr>
      <xdr:spPr>
        <a:xfrm>
          <a:off x="23050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9" name="テキスト ボックス 228"/>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19685</xdr:rowOff>
    </xdr:from>
    <xdr:to>
      <xdr:col>24</xdr:col>
      <xdr:colOff>62865</xdr:colOff>
      <xdr:row>97</xdr:row>
      <xdr:rowOff>20955</xdr:rowOff>
    </xdr:to>
    <xdr:cxnSp macro="">
      <xdr:nvCxnSpPr>
        <xdr:cNvPr id="231" name="直線コネクタ 230"/>
        <xdr:cNvCxnSpPr/>
      </xdr:nvCxnSpPr>
      <xdr:spPr>
        <a:xfrm flipV="1">
          <a:off x="4633595" y="15450185"/>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24765</xdr:rowOff>
    </xdr:from>
    <xdr:ext cx="534670" cy="259080"/>
    <xdr:sp macro="" textlink="">
      <xdr:nvSpPr>
        <xdr:cNvPr id="232" name="衛生費最小値テキスト"/>
        <xdr:cNvSpPr txBox="1"/>
      </xdr:nvSpPr>
      <xdr:spPr>
        <a:xfrm>
          <a:off x="4686300" y="1665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32,683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20955</xdr:rowOff>
    </xdr:from>
    <xdr:to>
      <xdr:col>24</xdr:col>
      <xdr:colOff>152400</xdr:colOff>
      <xdr:row>97</xdr:row>
      <xdr:rowOff>20955</xdr:rowOff>
    </xdr:to>
    <xdr:cxnSp macro="">
      <xdr:nvCxnSpPr>
        <xdr:cNvPr id="233" name="直線コネクタ 232"/>
        <xdr:cNvCxnSpPr/>
      </xdr:nvCxnSpPr>
      <xdr:spPr>
        <a:xfrm>
          <a:off x="4546600" y="1665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137795</xdr:rowOff>
    </xdr:from>
    <xdr:ext cx="534670" cy="259080"/>
    <xdr:sp macro="" textlink="">
      <xdr:nvSpPr>
        <xdr:cNvPr id="234" name="衛生費最大値テキスト"/>
        <xdr:cNvSpPr txBox="1"/>
      </xdr:nvSpPr>
      <xdr:spPr>
        <a:xfrm>
          <a:off x="4686300" y="1522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85,242</a:t>
          </a:r>
          <a:endParaRPr kumimoji="1" lang="ja-JP" altLang="en-US" sz="1000" b="1">
            <a:latin typeface="ＭＳ Ｐゴシック"/>
          </a:endParaRPr>
        </a:p>
      </xdr:txBody>
    </xdr:sp>
    <xdr:clientData/>
  </xdr:oneCellAnchor>
  <xdr:twoCellAnchor>
    <xdr:from>
      <xdr:col>23</xdr:col>
      <xdr:colOff>165100</xdr:colOff>
      <xdr:row>90</xdr:row>
      <xdr:rowOff>19685</xdr:rowOff>
    </xdr:from>
    <xdr:to>
      <xdr:col>24</xdr:col>
      <xdr:colOff>152400</xdr:colOff>
      <xdr:row>90</xdr:row>
      <xdr:rowOff>19685</xdr:rowOff>
    </xdr:to>
    <xdr:cxnSp macro="">
      <xdr:nvCxnSpPr>
        <xdr:cNvPr id="235" name="直線コネクタ 234"/>
        <xdr:cNvCxnSpPr/>
      </xdr:nvCxnSpPr>
      <xdr:spPr>
        <a:xfrm>
          <a:off x="4546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38735</xdr:rowOff>
    </xdr:from>
    <xdr:to>
      <xdr:col>24</xdr:col>
      <xdr:colOff>63500</xdr:colOff>
      <xdr:row>97</xdr:row>
      <xdr:rowOff>71120</xdr:rowOff>
    </xdr:to>
    <xdr:cxnSp macro="">
      <xdr:nvCxnSpPr>
        <xdr:cNvPr id="236" name="直線コネクタ 235"/>
        <xdr:cNvCxnSpPr/>
      </xdr:nvCxnSpPr>
      <xdr:spPr>
        <a:xfrm flipV="1">
          <a:off x="3797300" y="16497935"/>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17780</xdr:rowOff>
    </xdr:from>
    <xdr:ext cx="534670" cy="256540"/>
    <xdr:sp macro="" textlink="">
      <xdr:nvSpPr>
        <xdr:cNvPr id="237" name="衛生費平均値テキスト"/>
        <xdr:cNvSpPr txBox="1"/>
      </xdr:nvSpPr>
      <xdr:spPr>
        <a:xfrm>
          <a:off x="4686300" y="161340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166370</xdr:rowOff>
    </xdr:from>
    <xdr:to>
      <xdr:col>24</xdr:col>
      <xdr:colOff>114300</xdr:colOff>
      <xdr:row>95</xdr:row>
      <xdr:rowOff>96520</xdr:rowOff>
    </xdr:to>
    <xdr:sp macro="" textlink="">
      <xdr:nvSpPr>
        <xdr:cNvPr id="238" name="フローチャート: 判断 237"/>
        <xdr:cNvSpPr/>
      </xdr:nvSpPr>
      <xdr:spPr>
        <a:xfrm>
          <a:off x="45847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161290</xdr:rowOff>
    </xdr:from>
    <xdr:to>
      <xdr:col>19</xdr:col>
      <xdr:colOff>177800</xdr:colOff>
      <xdr:row>97</xdr:row>
      <xdr:rowOff>71120</xdr:rowOff>
    </xdr:to>
    <xdr:cxnSp macro="">
      <xdr:nvCxnSpPr>
        <xdr:cNvPr id="239" name="直線コネクタ 238"/>
        <xdr:cNvCxnSpPr/>
      </xdr:nvCxnSpPr>
      <xdr:spPr>
        <a:xfrm>
          <a:off x="2908300" y="1662049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74930</xdr:rowOff>
    </xdr:from>
    <xdr:to>
      <xdr:col>20</xdr:col>
      <xdr:colOff>38100</xdr:colOff>
      <xdr:row>97</xdr:row>
      <xdr:rowOff>4445</xdr:rowOff>
    </xdr:to>
    <xdr:sp macro="" textlink="">
      <xdr:nvSpPr>
        <xdr:cNvPr id="240" name="フローチャート: 判断 239"/>
        <xdr:cNvSpPr/>
      </xdr:nvSpPr>
      <xdr:spPr>
        <a:xfrm>
          <a:off x="3746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20955</xdr:rowOff>
    </xdr:from>
    <xdr:ext cx="532130" cy="256540"/>
    <xdr:sp macro="" textlink="">
      <xdr:nvSpPr>
        <xdr:cNvPr id="241" name="テキスト ボックス 240"/>
        <xdr:cNvSpPr txBox="1"/>
      </xdr:nvSpPr>
      <xdr:spPr>
        <a:xfrm>
          <a:off x="3529965" y="163087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161290</xdr:rowOff>
    </xdr:from>
    <xdr:to>
      <xdr:col>15</xdr:col>
      <xdr:colOff>50800</xdr:colOff>
      <xdr:row>97</xdr:row>
      <xdr:rowOff>13335</xdr:rowOff>
    </xdr:to>
    <xdr:cxnSp macro="">
      <xdr:nvCxnSpPr>
        <xdr:cNvPr id="242" name="直線コネクタ 241"/>
        <xdr:cNvCxnSpPr/>
      </xdr:nvCxnSpPr>
      <xdr:spPr>
        <a:xfrm flipV="1">
          <a:off x="2019300" y="166204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90170</xdr:rowOff>
    </xdr:from>
    <xdr:to>
      <xdr:col>15</xdr:col>
      <xdr:colOff>101600</xdr:colOff>
      <xdr:row>97</xdr:row>
      <xdr:rowOff>20320</xdr:rowOff>
    </xdr:to>
    <xdr:sp macro="" textlink="">
      <xdr:nvSpPr>
        <xdr:cNvPr id="243" name="フローチャート: 判断 242"/>
        <xdr:cNvSpPr/>
      </xdr:nvSpPr>
      <xdr:spPr>
        <a:xfrm>
          <a:off x="2857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36830</xdr:rowOff>
    </xdr:from>
    <xdr:ext cx="532130" cy="259080"/>
    <xdr:sp macro="" textlink="">
      <xdr:nvSpPr>
        <xdr:cNvPr id="244" name="テキスト ボックス 243"/>
        <xdr:cNvSpPr txBox="1"/>
      </xdr:nvSpPr>
      <xdr:spPr>
        <a:xfrm>
          <a:off x="2640965" y="16324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13335</xdr:rowOff>
    </xdr:from>
    <xdr:to>
      <xdr:col>10</xdr:col>
      <xdr:colOff>114300</xdr:colOff>
      <xdr:row>97</xdr:row>
      <xdr:rowOff>113665</xdr:rowOff>
    </xdr:to>
    <xdr:cxnSp macro="">
      <xdr:nvCxnSpPr>
        <xdr:cNvPr id="245" name="直線コネクタ 244"/>
        <xdr:cNvCxnSpPr/>
      </xdr:nvCxnSpPr>
      <xdr:spPr>
        <a:xfrm flipV="1">
          <a:off x="1130300" y="1664398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105410</xdr:rowOff>
    </xdr:from>
    <xdr:to>
      <xdr:col>10</xdr:col>
      <xdr:colOff>165100</xdr:colOff>
      <xdr:row>97</xdr:row>
      <xdr:rowOff>35560</xdr:rowOff>
    </xdr:to>
    <xdr:sp macro="" textlink="">
      <xdr:nvSpPr>
        <xdr:cNvPr id="246" name="フローチャート: 判断 245"/>
        <xdr:cNvSpPr/>
      </xdr:nvSpPr>
      <xdr:spPr>
        <a:xfrm>
          <a:off x="1968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52070</xdr:rowOff>
    </xdr:from>
    <xdr:ext cx="532130" cy="256540"/>
    <xdr:sp macro="" textlink="">
      <xdr:nvSpPr>
        <xdr:cNvPr id="247" name="テキスト ボックス 246"/>
        <xdr:cNvSpPr txBox="1"/>
      </xdr:nvSpPr>
      <xdr:spPr>
        <a:xfrm>
          <a:off x="1751965" y="16339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146685</xdr:rowOff>
    </xdr:from>
    <xdr:to>
      <xdr:col>6</xdr:col>
      <xdr:colOff>38100</xdr:colOff>
      <xdr:row>97</xdr:row>
      <xdr:rowOff>76835</xdr:rowOff>
    </xdr:to>
    <xdr:sp macro="" textlink="">
      <xdr:nvSpPr>
        <xdr:cNvPr id="248" name="フローチャート: 判断 247"/>
        <xdr:cNvSpPr/>
      </xdr:nvSpPr>
      <xdr:spPr>
        <a:xfrm>
          <a:off x="10795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93345</xdr:rowOff>
    </xdr:from>
    <xdr:ext cx="532130" cy="259080"/>
    <xdr:sp macro="" textlink="">
      <xdr:nvSpPr>
        <xdr:cNvPr id="249" name="テキスト ボックス 248"/>
        <xdr:cNvSpPr txBox="1"/>
      </xdr:nvSpPr>
      <xdr:spPr>
        <a:xfrm>
          <a:off x="862965" y="16381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159385</xdr:rowOff>
    </xdr:from>
    <xdr:to>
      <xdr:col>24</xdr:col>
      <xdr:colOff>114300</xdr:colOff>
      <xdr:row>96</xdr:row>
      <xdr:rowOff>89535</xdr:rowOff>
    </xdr:to>
    <xdr:sp macro="" textlink="">
      <xdr:nvSpPr>
        <xdr:cNvPr id="255" name="楕円 254"/>
        <xdr:cNvSpPr/>
      </xdr:nvSpPr>
      <xdr:spPr>
        <a:xfrm>
          <a:off x="4584700" y="164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137795</xdr:rowOff>
    </xdr:from>
    <xdr:ext cx="534670" cy="259080"/>
    <xdr:sp macro="" textlink="">
      <xdr:nvSpPr>
        <xdr:cNvPr id="256" name="衛生費該当値テキスト"/>
        <xdr:cNvSpPr txBox="1"/>
      </xdr:nvSpPr>
      <xdr:spPr>
        <a:xfrm>
          <a:off x="4686300" y="1642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20320</xdr:rowOff>
    </xdr:from>
    <xdr:to>
      <xdr:col>20</xdr:col>
      <xdr:colOff>38100</xdr:colOff>
      <xdr:row>97</xdr:row>
      <xdr:rowOff>121920</xdr:rowOff>
    </xdr:to>
    <xdr:sp macro="" textlink="">
      <xdr:nvSpPr>
        <xdr:cNvPr id="257" name="楕円 256"/>
        <xdr:cNvSpPr/>
      </xdr:nvSpPr>
      <xdr:spPr>
        <a:xfrm>
          <a:off x="3746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113030</xdr:rowOff>
    </xdr:from>
    <xdr:ext cx="532130" cy="259080"/>
    <xdr:sp macro="" textlink="">
      <xdr:nvSpPr>
        <xdr:cNvPr id="258" name="テキスト ボックス 257"/>
        <xdr:cNvSpPr txBox="1"/>
      </xdr:nvSpPr>
      <xdr:spPr>
        <a:xfrm>
          <a:off x="3529965" y="16743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110490</xdr:rowOff>
    </xdr:from>
    <xdr:to>
      <xdr:col>15</xdr:col>
      <xdr:colOff>101600</xdr:colOff>
      <xdr:row>97</xdr:row>
      <xdr:rowOff>40640</xdr:rowOff>
    </xdr:to>
    <xdr:sp macro="" textlink="">
      <xdr:nvSpPr>
        <xdr:cNvPr id="259" name="楕円 258"/>
        <xdr:cNvSpPr/>
      </xdr:nvSpPr>
      <xdr:spPr>
        <a:xfrm>
          <a:off x="2857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31750</xdr:rowOff>
    </xdr:from>
    <xdr:ext cx="532130" cy="256540"/>
    <xdr:sp macro="" textlink="">
      <xdr:nvSpPr>
        <xdr:cNvPr id="260" name="テキスト ボックス 259"/>
        <xdr:cNvSpPr txBox="1"/>
      </xdr:nvSpPr>
      <xdr:spPr>
        <a:xfrm>
          <a:off x="2640965" y="16662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133985</xdr:rowOff>
    </xdr:from>
    <xdr:to>
      <xdr:col>10</xdr:col>
      <xdr:colOff>165100</xdr:colOff>
      <xdr:row>97</xdr:row>
      <xdr:rowOff>64135</xdr:rowOff>
    </xdr:to>
    <xdr:sp macro="" textlink="">
      <xdr:nvSpPr>
        <xdr:cNvPr id="261" name="楕円 260"/>
        <xdr:cNvSpPr/>
      </xdr:nvSpPr>
      <xdr:spPr>
        <a:xfrm>
          <a:off x="1968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55245</xdr:rowOff>
    </xdr:from>
    <xdr:ext cx="532130" cy="256540"/>
    <xdr:sp macro="" textlink="">
      <xdr:nvSpPr>
        <xdr:cNvPr id="262" name="テキスト ボックス 261"/>
        <xdr:cNvSpPr txBox="1"/>
      </xdr:nvSpPr>
      <xdr:spPr>
        <a:xfrm>
          <a:off x="1751965" y="16685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63500</xdr:rowOff>
    </xdr:from>
    <xdr:to>
      <xdr:col>6</xdr:col>
      <xdr:colOff>38100</xdr:colOff>
      <xdr:row>97</xdr:row>
      <xdr:rowOff>164465</xdr:rowOff>
    </xdr:to>
    <xdr:sp macro="" textlink="">
      <xdr:nvSpPr>
        <xdr:cNvPr id="263" name="楕円 262"/>
        <xdr:cNvSpPr/>
      </xdr:nvSpPr>
      <xdr:spPr>
        <a:xfrm>
          <a:off x="1079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155575</xdr:rowOff>
    </xdr:from>
    <xdr:ext cx="532130" cy="256540"/>
    <xdr:sp macro="" textlink="">
      <xdr:nvSpPr>
        <xdr:cNvPr id="264" name="テキスト ボックス 263"/>
        <xdr:cNvSpPr txBox="1"/>
      </xdr:nvSpPr>
      <xdr:spPr>
        <a:xfrm>
          <a:off x="862965" y="167862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73" name="テキスト ボックス 272"/>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6380" cy="256540"/>
    <xdr:sp macro="" textlink="">
      <xdr:nvSpPr>
        <xdr:cNvPr id="276" name="テキスト ボックス 275"/>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820" cy="256540"/>
    <xdr:sp macro="" textlink="">
      <xdr:nvSpPr>
        <xdr:cNvPr id="278" name="テキスト ボックス 277"/>
        <xdr:cNvSpPr txBox="1"/>
      </xdr:nvSpPr>
      <xdr:spPr>
        <a:xfrm>
          <a:off x="6136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820" cy="256540"/>
    <xdr:sp macro="" textlink="">
      <xdr:nvSpPr>
        <xdr:cNvPr id="280" name="テキスト ボックス 279"/>
        <xdr:cNvSpPr txBox="1"/>
      </xdr:nvSpPr>
      <xdr:spPr>
        <a:xfrm>
          <a:off x="6136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820" cy="256540"/>
    <xdr:sp macro="" textlink="">
      <xdr:nvSpPr>
        <xdr:cNvPr id="282" name="テキスト ボックス 281"/>
        <xdr:cNvSpPr txBox="1"/>
      </xdr:nvSpPr>
      <xdr:spPr>
        <a:xfrm>
          <a:off x="6136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84" name="テキスト ボックス 283"/>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85090</xdr:rowOff>
    </xdr:from>
    <xdr:to>
      <xdr:col>54</xdr:col>
      <xdr:colOff>189865</xdr:colOff>
      <xdr:row>38</xdr:row>
      <xdr:rowOff>139700</xdr:rowOff>
    </xdr:to>
    <xdr:cxnSp macro="">
      <xdr:nvCxnSpPr>
        <xdr:cNvPr id="286" name="直線コネクタ 285"/>
        <xdr:cNvCxnSpPr/>
      </xdr:nvCxnSpPr>
      <xdr:spPr>
        <a:xfrm flipV="1">
          <a:off x="10475595" y="540004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6540"/>
    <xdr:sp macro="" textlink="">
      <xdr:nvSpPr>
        <xdr:cNvPr id="287" name="労働費最小値テキスト"/>
        <xdr:cNvSpPr txBox="1"/>
      </xdr:nvSpPr>
      <xdr:spPr>
        <a:xfrm>
          <a:off x="10528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31750</xdr:rowOff>
    </xdr:from>
    <xdr:ext cx="469900" cy="256540"/>
    <xdr:sp macro="" textlink="">
      <xdr:nvSpPr>
        <xdr:cNvPr id="289" name="労働費最大値テキスト"/>
        <xdr:cNvSpPr txBox="1"/>
      </xdr:nvSpPr>
      <xdr:spPr>
        <a:xfrm>
          <a:off x="10528300" y="5175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54</xdr:col>
      <xdr:colOff>101600</xdr:colOff>
      <xdr:row>31</xdr:row>
      <xdr:rowOff>85090</xdr:rowOff>
    </xdr:from>
    <xdr:to>
      <xdr:col>55</xdr:col>
      <xdr:colOff>88900</xdr:colOff>
      <xdr:row>31</xdr:row>
      <xdr:rowOff>85090</xdr:rowOff>
    </xdr:to>
    <xdr:cxnSp macro="">
      <xdr:nvCxnSpPr>
        <xdr:cNvPr id="290" name="直線コネクタ 289"/>
        <xdr:cNvCxnSpPr/>
      </xdr:nvCxnSpPr>
      <xdr:spPr>
        <a:xfrm>
          <a:off x="10388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36830</xdr:rowOff>
    </xdr:from>
    <xdr:to>
      <xdr:col>55</xdr:col>
      <xdr:colOff>0</xdr:colOff>
      <xdr:row>37</xdr:row>
      <xdr:rowOff>57785</xdr:rowOff>
    </xdr:to>
    <xdr:cxnSp macro="">
      <xdr:nvCxnSpPr>
        <xdr:cNvPr id="291" name="直線コネクタ 290"/>
        <xdr:cNvCxnSpPr/>
      </xdr:nvCxnSpPr>
      <xdr:spPr>
        <a:xfrm>
          <a:off x="9639300" y="638048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122555</xdr:rowOff>
    </xdr:from>
    <xdr:ext cx="378460" cy="256540"/>
    <xdr:sp macro="" textlink="">
      <xdr:nvSpPr>
        <xdr:cNvPr id="292" name="労働費平均値テキスト"/>
        <xdr:cNvSpPr txBox="1"/>
      </xdr:nvSpPr>
      <xdr:spPr>
        <a:xfrm>
          <a:off x="10528300" y="612330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99695</xdr:rowOff>
    </xdr:from>
    <xdr:to>
      <xdr:col>55</xdr:col>
      <xdr:colOff>50800</xdr:colOff>
      <xdr:row>37</xdr:row>
      <xdr:rowOff>29845</xdr:rowOff>
    </xdr:to>
    <xdr:sp macro="" textlink="">
      <xdr:nvSpPr>
        <xdr:cNvPr id="293" name="フローチャート: 判断 292"/>
        <xdr:cNvSpPr/>
      </xdr:nvSpPr>
      <xdr:spPr>
        <a:xfrm>
          <a:off x="10426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36830</xdr:rowOff>
    </xdr:from>
    <xdr:to>
      <xdr:col>50</xdr:col>
      <xdr:colOff>114300</xdr:colOff>
      <xdr:row>37</xdr:row>
      <xdr:rowOff>80010</xdr:rowOff>
    </xdr:to>
    <xdr:cxnSp macro="">
      <xdr:nvCxnSpPr>
        <xdr:cNvPr id="294" name="直線コネクタ 293"/>
        <xdr:cNvCxnSpPr/>
      </xdr:nvCxnSpPr>
      <xdr:spPr>
        <a:xfrm flipV="1">
          <a:off x="8750300" y="63804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96520</xdr:rowOff>
    </xdr:from>
    <xdr:to>
      <xdr:col>50</xdr:col>
      <xdr:colOff>165100</xdr:colOff>
      <xdr:row>37</xdr:row>
      <xdr:rowOff>26670</xdr:rowOff>
    </xdr:to>
    <xdr:sp macro="" textlink="">
      <xdr:nvSpPr>
        <xdr:cNvPr id="295" name="フローチャート: 判断 294"/>
        <xdr:cNvSpPr/>
      </xdr:nvSpPr>
      <xdr:spPr>
        <a:xfrm>
          <a:off x="9588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43180</xdr:rowOff>
    </xdr:from>
    <xdr:ext cx="378460" cy="256540"/>
    <xdr:sp macro="" textlink="">
      <xdr:nvSpPr>
        <xdr:cNvPr id="296" name="テキスト ボックス 295"/>
        <xdr:cNvSpPr txBox="1"/>
      </xdr:nvSpPr>
      <xdr:spPr>
        <a:xfrm>
          <a:off x="9450070" y="604393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168910</xdr:rowOff>
    </xdr:from>
    <xdr:to>
      <xdr:col>45</xdr:col>
      <xdr:colOff>177800</xdr:colOff>
      <xdr:row>37</xdr:row>
      <xdr:rowOff>80010</xdr:rowOff>
    </xdr:to>
    <xdr:cxnSp macro="">
      <xdr:nvCxnSpPr>
        <xdr:cNvPr id="297" name="直線コネクタ 296"/>
        <xdr:cNvCxnSpPr/>
      </xdr:nvCxnSpPr>
      <xdr:spPr>
        <a:xfrm>
          <a:off x="7861300" y="63411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111125</xdr:rowOff>
    </xdr:from>
    <xdr:to>
      <xdr:col>46</xdr:col>
      <xdr:colOff>38100</xdr:colOff>
      <xdr:row>37</xdr:row>
      <xdr:rowOff>41275</xdr:rowOff>
    </xdr:to>
    <xdr:sp macro="" textlink="">
      <xdr:nvSpPr>
        <xdr:cNvPr id="298" name="フローチャート: 判断 297"/>
        <xdr:cNvSpPr/>
      </xdr:nvSpPr>
      <xdr:spPr>
        <a:xfrm>
          <a:off x="8699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57785</xdr:rowOff>
    </xdr:from>
    <xdr:ext cx="378460" cy="259080"/>
    <xdr:sp macro="" textlink="">
      <xdr:nvSpPr>
        <xdr:cNvPr id="299" name="テキスト ボックス 298"/>
        <xdr:cNvSpPr txBox="1"/>
      </xdr:nvSpPr>
      <xdr:spPr>
        <a:xfrm>
          <a:off x="8561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168910</xdr:rowOff>
    </xdr:from>
    <xdr:to>
      <xdr:col>41</xdr:col>
      <xdr:colOff>50800</xdr:colOff>
      <xdr:row>37</xdr:row>
      <xdr:rowOff>76835</xdr:rowOff>
    </xdr:to>
    <xdr:cxnSp macro="">
      <xdr:nvCxnSpPr>
        <xdr:cNvPr id="300" name="直線コネクタ 299"/>
        <xdr:cNvCxnSpPr/>
      </xdr:nvCxnSpPr>
      <xdr:spPr>
        <a:xfrm flipV="1">
          <a:off x="6972300" y="634111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55880</xdr:rowOff>
    </xdr:from>
    <xdr:ext cx="378460" cy="259080"/>
    <xdr:sp macro="" textlink="">
      <xdr:nvSpPr>
        <xdr:cNvPr id="302" name="テキスト ボックス 301"/>
        <xdr:cNvSpPr txBox="1"/>
      </xdr:nvSpPr>
      <xdr:spPr>
        <a:xfrm>
          <a:off x="7672070" y="6399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128905</xdr:rowOff>
    </xdr:from>
    <xdr:to>
      <xdr:col>36</xdr:col>
      <xdr:colOff>165100</xdr:colOff>
      <xdr:row>37</xdr:row>
      <xdr:rowOff>59055</xdr:rowOff>
    </xdr:to>
    <xdr:sp macro="" textlink="">
      <xdr:nvSpPr>
        <xdr:cNvPr id="303" name="フローチャート: 判断 302"/>
        <xdr:cNvSpPr/>
      </xdr:nvSpPr>
      <xdr:spPr>
        <a:xfrm>
          <a:off x="6921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75565</xdr:rowOff>
    </xdr:from>
    <xdr:ext cx="378460" cy="256540"/>
    <xdr:sp macro="" textlink="">
      <xdr:nvSpPr>
        <xdr:cNvPr id="304" name="テキスト ボックス 303"/>
        <xdr:cNvSpPr txBox="1"/>
      </xdr:nvSpPr>
      <xdr:spPr>
        <a:xfrm>
          <a:off x="6783070" y="60763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6985</xdr:rowOff>
    </xdr:from>
    <xdr:to>
      <xdr:col>55</xdr:col>
      <xdr:colOff>50800</xdr:colOff>
      <xdr:row>37</xdr:row>
      <xdr:rowOff>109220</xdr:rowOff>
    </xdr:to>
    <xdr:sp macro="" textlink="">
      <xdr:nvSpPr>
        <xdr:cNvPr id="310" name="楕円 309"/>
        <xdr:cNvSpPr/>
      </xdr:nvSpPr>
      <xdr:spPr>
        <a:xfrm>
          <a:off x="104267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156845</xdr:rowOff>
    </xdr:from>
    <xdr:ext cx="378460" cy="256540"/>
    <xdr:sp macro="" textlink="">
      <xdr:nvSpPr>
        <xdr:cNvPr id="311" name="労働費該当値テキスト"/>
        <xdr:cNvSpPr txBox="1"/>
      </xdr:nvSpPr>
      <xdr:spPr>
        <a:xfrm>
          <a:off x="10528300" y="632904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157480</xdr:rowOff>
    </xdr:from>
    <xdr:to>
      <xdr:col>50</xdr:col>
      <xdr:colOff>165100</xdr:colOff>
      <xdr:row>37</xdr:row>
      <xdr:rowOff>87630</xdr:rowOff>
    </xdr:to>
    <xdr:sp macro="" textlink="">
      <xdr:nvSpPr>
        <xdr:cNvPr id="312" name="楕円 311"/>
        <xdr:cNvSpPr/>
      </xdr:nvSpPr>
      <xdr:spPr>
        <a:xfrm>
          <a:off x="958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78740</xdr:rowOff>
    </xdr:from>
    <xdr:ext cx="378460" cy="259080"/>
    <xdr:sp macro="" textlink="">
      <xdr:nvSpPr>
        <xdr:cNvPr id="313" name="テキスト ボックス 312"/>
        <xdr:cNvSpPr txBox="1"/>
      </xdr:nvSpPr>
      <xdr:spPr>
        <a:xfrm>
          <a:off x="9450070" y="6422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29210</xdr:rowOff>
    </xdr:from>
    <xdr:to>
      <xdr:col>46</xdr:col>
      <xdr:colOff>38100</xdr:colOff>
      <xdr:row>37</xdr:row>
      <xdr:rowOff>130810</xdr:rowOff>
    </xdr:to>
    <xdr:sp macro="" textlink="">
      <xdr:nvSpPr>
        <xdr:cNvPr id="314" name="楕円 313"/>
        <xdr:cNvSpPr/>
      </xdr:nvSpPr>
      <xdr:spPr>
        <a:xfrm>
          <a:off x="869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121920</xdr:rowOff>
    </xdr:from>
    <xdr:ext cx="378460" cy="256540"/>
    <xdr:sp macro="" textlink="">
      <xdr:nvSpPr>
        <xdr:cNvPr id="315" name="テキスト ボックス 314"/>
        <xdr:cNvSpPr txBox="1"/>
      </xdr:nvSpPr>
      <xdr:spPr>
        <a:xfrm>
          <a:off x="8561070" y="646557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118110</xdr:rowOff>
    </xdr:from>
    <xdr:to>
      <xdr:col>41</xdr:col>
      <xdr:colOff>101600</xdr:colOff>
      <xdr:row>37</xdr:row>
      <xdr:rowOff>48260</xdr:rowOff>
    </xdr:to>
    <xdr:sp macro="" textlink="">
      <xdr:nvSpPr>
        <xdr:cNvPr id="316" name="楕円 315"/>
        <xdr:cNvSpPr/>
      </xdr:nvSpPr>
      <xdr:spPr>
        <a:xfrm>
          <a:off x="7810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64770</xdr:rowOff>
    </xdr:from>
    <xdr:ext cx="378460" cy="256540"/>
    <xdr:sp macro="" textlink="">
      <xdr:nvSpPr>
        <xdr:cNvPr id="317" name="テキスト ボックス 316"/>
        <xdr:cNvSpPr txBox="1"/>
      </xdr:nvSpPr>
      <xdr:spPr>
        <a:xfrm>
          <a:off x="7672070" y="606552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26035</xdr:rowOff>
    </xdr:from>
    <xdr:to>
      <xdr:col>36</xdr:col>
      <xdr:colOff>165100</xdr:colOff>
      <xdr:row>37</xdr:row>
      <xdr:rowOff>127635</xdr:rowOff>
    </xdr:to>
    <xdr:sp macro="" textlink="">
      <xdr:nvSpPr>
        <xdr:cNvPr id="318" name="楕円 317"/>
        <xdr:cNvSpPr/>
      </xdr:nvSpPr>
      <xdr:spPr>
        <a:xfrm>
          <a:off x="6921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118745</xdr:rowOff>
    </xdr:from>
    <xdr:ext cx="378460" cy="259080"/>
    <xdr:sp macro="" textlink="">
      <xdr:nvSpPr>
        <xdr:cNvPr id="319" name="テキスト ボックス 318"/>
        <xdr:cNvSpPr txBox="1"/>
      </xdr:nvSpPr>
      <xdr:spPr>
        <a:xfrm>
          <a:off x="6783070" y="6462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8" name="テキスト ボックス 327"/>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6380" cy="256540"/>
    <xdr:sp macro="" textlink="">
      <xdr:nvSpPr>
        <xdr:cNvPr id="331" name="テキスト ボックス 330"/>
        <xdr:cNvSpPr txBox="1"/>
      </xdr:nvSpPr>
      <xdr:spPr>
        <a:xfrm>
          <a:off x="6355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6540"/>
    <xdr:sp macro="" textlink="">
      <xdr:nvSpPr>
        <xdr:cNvPr id="333" name="テキスト ボックス 332"/>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1495" cy="256540"/>
    <xdr:sp macro="" textlink="">
      <xdr:nvSpPr>
        <xdr:cNvPr id="335" name="テキスト ボックス 334"/>
        <xdr:cNvSpPr txBox="1"/>
      </xdr:nvSpPr>
      <xdr:spPr>
        <a:xfrm>
          <a:off x="6072505" y="8684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6540"/>
    <xdr:sp macro="" textlink="">
      <xdr:nvSpPr>
        <xdr:cNvPr id="337" name="テキスト ボックス 336"/>
        <xdr:cNvSpPr txBox="1"/>
      </xdr:nvSpPr>
      <xdr:spPr>
        <a:xfrm>
          <a:off x="6072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50800</xdr:rowOff>
    </xdr:from>
    <xdr:to>
      <xdr:col>54</xdr:col>
      <xdr:colOff>189865</xdr:colOff>
      <xdr:row>58</xdr:row>
      <xdr:rowOff>19050</xdr:rowOff>
    </xdr:to>
    <xdr:cxnSp macro="">
      <xdr:nvCxnSpPr>
        <xdr:cNvPr id="339" name="直線コネクタ 338"/>
        <xdr:cNvCxnSpPr/>
      </xdr:nvCxnSpPr>
      <xdr:spPr>
        <a:xfrm flipV="1">
          <a:off x="10475595" y="879475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22860</xdr:rowOff>
    </xdr:from>
    <xdr:ext cx="378460" cy="259080"/>
    <xdr:sp macro="" textlink="">
      <xdr:nvSpPr>
        <xdr:cNvPr id="340" name="農林水産業費最小値テキスト"/>
        <xdr:cNvSpPr txBox="1"/>
      </xdr:nvSpPr>
      <xdr:spPr>
        <a:xfrm>
          <a:off x="10528300" y="9966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19050</xdr:rowOff>
    </xdr:from>
    <xdr:to>
      <xdr:col>55</xdr:col>
      <xdr:colOff>88900</xdr:colOff>
      <xdr:row>58</xdr:row>
      <xdr:rowOff>19050</xdr:rowOff>
    </xdr:to>
    <xdr:cxnSp macro="">
      <xdr:nvCxnSpPr>
        <xdr:cNvPr id="341" name="直線コネクタ 340"/>
        <xdr:cNvCxnSpPr/>
      </xdr:nvCxnSpPr>
      <xdr:spPr>
        <a:xfrm>
          <a:off x="10388600" y="996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168910</xdr:rowOff>
    </xdr:from>
    <xdr:ext cx="534670" cy="256540"/>
    <xdr:sp macro="" textlink="">
      <xdr:nvSpPr>
        <xdr:cNvPr id="342" name="農林水産業費最大値テキスト"/>
        <xdr:cNvSpPr txBox="1"/>
      </xdr:nvSpPr>
      <xdr:spPr>
        <a:xfrm>
          <a:off x="10528300" y="85699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20,557</a:t>
          </a:r>
          <a:endParaRPr kumimoji="1" lang="ja-JP" altLang="en-US" sz="1000" b="1">
            <a:latin typeface="ＭＳ Ｐゴシック"/>
          </a:endParaRPr>
        </a:p>
      </xdr:txBody>
    </xdr:sp>
    <xdr:clientData/>
  </xdr:oneCellAnchor>
  <xdr:twoCellAnchor>
    <xdr:from>
      <xdr:col>54</xdr:col>
      <xdr:colOff>101600</xdr:colOff>
      <xdr:row>51</xdr:row>
      <xdr:rowOff>50800</xdr:rowOff>
    </xdr:from>
    <xdr:to>
      <xdr:col>55</xdr:col>
      <xdr:colOff>88900</xdr:colOff>
      <xdr:row>51</xdr:row>
      <xdr:rowOff>50800</xdr:rowOff>
    </xdr:to>
    <xdr:cxnSp macro="">
      <xdr:nvCxnSpPr>
        <xdr:cNvPr id="343" name="直線コネクタ 342"/>
        <xdr:cNvCxnSpPr/>
      </xdr:nvCxnSpPr>
      <xdr:spPr>
        <a:xfrm>
          <a:off x="10388600" y="879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78740</xdr:rowOff>
    </xdr:from>
    <xdr:to>
      <xdr:col>55</xdr:col>
      <xdr:colOff>0</xdr:colOff>
      <xdr:row>55</xdr:row>
      <xdr:rowOff>109220</xdr:rowOff>
    </xdr:to>
    <xdr:cxnSp macro="">
      <xdr:nvCxnSpPr>
        <xdr:cNvPr id="344" name="直線コネクタ 343"/>
        <xdr:cNvCxnSpPr/>
      </xdr:nvCxnSpPr>
      <xdr:spPr>
        <a:xfrm flipV="1">
          <a:off x="9639300" y="95084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167640</xdr:rowOff>
    </xdr:from>
    <xdr:ext cx="469900" cy="256540"/>
    <xdr:sp macro="" textlink="">
      <xdr:nvSpPr>
        <xdr:cNvPr id="345" name="農林水産業費平均値テキスト"/>
        <xdr:cNvSpPr txBox="1"/>
      </xdr:nvSpPr>
      <xdr:spPr>
        <a:xfrm>
          <a:off x="10528300" y="95973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17780</xdr:rowOff>
    </xdr:from>
    <xdr:to>
      <xdr:col>55</xdr:col>
      <xdr:colOff>50800</xdr:colOff>
      <xdr:row>56</xdr:row>
      <xdr:rowOff>119380</xdr:rowOff>
    </xdr:to>
    <xdr:sp macro="" textlink="">
      <xdr:nvSpPr>
        <xdr:cNvPr id="346" name="フローチャート: 判断 345"/>
        <xdr:cNvSpPr/>
      </xdr:nvSpPr>
      <xdr:spPr>
        <a:xfrm>
          <a:off x="104267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97790</xdr:rowOff>
    </xdr:from>
    <xdr:to>
      <xdr:col>50</xdr:col>
      <xdr:colOff>114300</xdr:colOff>
      <xdr:row>55</xdr:row>
      <xdr:rowOff>109220</xdr:rowOff>
    </xdr:to>
    <xdr:cxnSp macro="">
      <xdr:nvCxnSpPr>
        <xdr:cNvPr id="347" name="直線コネクタ 346"/>
        <xdr:cNvCxnSpPr/>
      </xdr:nvCxnSpPr>
      <xdr:spPr>
        <a:xfrm>
          <a:off x="8750300" y="95275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166370</xdr:rowOff>
    </xdr:from>
    <xdr:to>
      <xdr:col>50</xdr:col>
      <xdr:colOff>165100</xdr:colOff>
      <xdr:row>56</xdr:row>
      <xdr:rowOff>95885</xdr:rowOff>
    </xdr:to>
    <xdr:sp macro="" textlink="">
      <xdr:nvSpPr>
        <xdr:cNvPr id="348" name="フローチャート: 判断 347"/>
        <xdr:cNvSpPr/>
      </xdr:nvSpPr>
      <xdr:spPr>
        <a:xfrm>
          <a:off x="9588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86995</xdr:rowOff>
    </xdr:from>
    <xdr:ext cx="467360" cy="256540"/>
    <xdr:sp macro="" textlink="">
      <xdr:nvSpPr>
        <xdr:cNvPr id="349" name="テキスト ボックス 348"/>
        <xdr:cNvSpPr txBox="1"/>
      </xdr:nvSpPr>
      <xdr:spPr>
        <a:xfrm>
          <a:off x="9404350" y="9688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97790</xdr:rowOff>
    </xdr:from>
    <xdr:to>
      <xdr:col>45</xdr:col>
      <xdr:colOff>177800</xdr:colOff>
      <xdr:row>55</xdr:row>
      <xdr:rowOff>147320</xdr:rowOff>
    </xdr:to>
    <xdr:cxnSp macro="">
      <xdr:nvCxnSpPr>
        <xdr:cNvPr id="350" name="直線コネクタ 349"/>
        <xdr:cNvCxnSpPr/>
      </xdr:nvCxnSpPr>
      <xdr:spPr>
        <a:xfrm flipV="1">
          <a:off x="7861300" y="95275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11430</xdr:rowOff>
    </xdr:from>
    <xdr:to>
      <xdr:col>46</xdr:col>
      <xdr:colOff>38100</xdr:colOff>
      <xdr:row>56</xdr:row>
      <xdr:rowOff>113030</xdr:rowOff>
    </xdr:to>
    <xdr:sp macro="" textlink="">
      <xdr:nvSpPr>
        <xdr:cNvPr id="351" name="フローチャート: 判断 350"/>
        <xdr:cNvSpPr/>
      </xdr:nvSpPr>
      <xdr:spPr>
        <a:xfrm>
          <a:off x="86995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104140</xdr:rowOff>
    </xdr:from>
    <xdr:ext cx="467360" cy="259080"/>
    <xdr:sp macro="" textlink="">
      <xdr:nvSpPr>
        <xdr:cNvPr id="352" name="テキスト ボックス 351"/>
        <xdr:cNvSpPr txBox="1"/>
      </xdr:nvSpPr>
      <xdr:spPr>
        <a:xfrm>
          <a:off x="8515350" y="9705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82550</xdr:rowOff>
    </xdr:from>
    <xdr:to>
      <xdr:col>41</xdr:col>
      <xdr:colOff>50800</xdr:colOff>
      <xdr:row>55</xdr:row>
      <xdr:rowOff>147320</xdr:rowOff>
    </xdr:to>
    <xdr:cxnSp macro="">
      <xdr:nvCxnSpPr>
        <xdr:cNvPr id="353" name="直線コネクタ 352"/>
        <xdr:cNvCxnSpPr/>
      </xdr:nvCxnSpPr>
      <xdr:spPr>
        <a:xfrm>
          <a:off x="6972300" y="95123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14605</xdr:rowOff>
    </xdr:from>
    <xdr:to>
      <xdr:col>41</xdr:col>
      <xdr:colOff>101600</xdr:colOff>
      <xdr:row>56</xdr:row>
      <xdr:rowOff>116205</xdr:rowOff>
    </xdr:to>
    <xdr:sp macro="" textlink="">
      <xdr:nvSpPr>
        <xdr:cNvPr id="354" name="フローチャート: 判断 353"/>
        <xdr:cNvSpPr/>
      </xdr:nvSpPr>
      <xdr:spPr>
        <a:xfrm>
          <a:off x="78105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107315</xdr:rowOff>
    </xdr:from>
    <xdr:ext cx="467360" cy="259080"/>
    <xdr:sp macro="" textlink="">
      <xdr:nvSpPr>
        <xdr:cNvPr id="355" name="テキスト ボックス 354"/>
        <xdr:cNvSpPr txBox="1"/>
      </xdr:nvSpPr>
      <xdr:spPr>
        <a:xfrm>
          <a:off x="7626350" y="9708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40640</xdr:rowOff>
    </xdr:from>
    <xdr:to>
      <xdr:col>36</xdr:col>
      <xdr:colOff>165100</xdr:colOff>
      <xdr:row>56</xdr:row>
      <xdr:rowOff>142240</xdr:rowOff>
    </xdr:to>
    <xdr:sp macro="" textlink="">
      <xdr:nvSpPr>
        <xdr:cNvPr id="356" name="フローチャート: 判断 355"/>
        <xdr:cNvSpPr/>
      </xdr:nvSpPr>
      <xdr:spPr>
        <a:xfrm>
          <a:off x="6921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133350</xdr:rowOff>
    </xdr:from>
    <xdr:ext cx="467360" cy="256540"/>
    <xdr:sp macro="" textlink="">
      <xdr:nvSpPr>
        <xdr:cNvPr id="357" name="テキスト ボックス 356"/>
        <xdr:cNvSpPr txBox="1"/>
      </xdr:nvSpPr>
      <xdr:spPr>
        <a:xfrm>
          <a:off x="6737350" y="9734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27940</xdr:rowOff>
    </xdr:from>
    <xdr:to>
      <xdr:col>55</xdr:col>
      <xdr:colOff>50800</xdr:colOff>
      <xdr:row>55</xdr:row>
      <xdr:rowOff>129540</xdr:rowOff>
    </xdr:to>
    <xdr:sp macro="" textlink="">
      <xdr:nvSpPr>
        <xdr:cNvPr id="363" name="楕円 362"/>
        <xdr:cNvSpPr/>
      </xdr:nvSpPr>
      <xdr:spPr>
        <a:xfrm>
          <a:off x="104267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50800</xdr:rowOff>
    </xdr:from>
    <xdr:ext cx="469900" cy="259080"/>
    <xdr:sp macro="" textlink="">
      <xdr:nvSpPr>
        <xdr:cNvPr id="364" name="農林水産業費該当値テキスト"/>
        <xdr:cNvSpPr txBox="1"/>
      </xdr:nvSpPr>
      <xdr:spPr>
        <a:xfrm>
          <a:off x="105283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58420</xdr:rowOff>
    </xdr:from>
    <xdr:to>
      <xdr:col>50</xdr:col>
      <xdr:colOff>165100</xdr:colOff>
      <xdr:row>55</xdr:row>
      <xdr:rowOff>160020</xdr:rowOff>
    </xdr:to>
    <xdr:sp macro="" textlink="">
      <xdr:nvSpPr>
        <xdr:cNvPr id="365" name="楕円 364"/>
        <xdr:cNvSpPr/>
      </xdr:nvSpPr>
      <xdr:spPr>
        <a:xfrm>
          <a:off x="95885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5080</xdr:rowOff>
    </xdr:from>
    <xdr:ext cx="467360" cy="259080"/>
    <xdr:sp macro="" textlink="">
      <xdr:nvSpPr>
        <xdr:cNvPr id="366" name="テキスト ボックス 365"/>
        <xdr:cNvSpPr txBox="1"/>
      </xdr:nvSpPr>
      <xdr:spPr>
        <a:xfrm>
          <a:off x="9404350" y="9263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46355</xdr:rowOff>
    </xdr:from>
    <xdr:to>
      <xdr:col>46</xdr:col>
      <xdr:colOff>38100</xdr:colOff>
      <xdr:row>55</xdr:row>
      <xdr:rowOff>147955</xdr:rowOff>
    </xdr:to>
    <xdr:sp macro="" textlink="">
      <xdr:nvSpPr>
        <xdr:cNvPr id="367" name="楕円 366"/>
        <xdr:cNvSpPr/>
      </xdr:nvSpPr>
      <xdr:spPr>
        <a:xfrm>
          <a:off x="8699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53</xdr:row>
      <xdr:rowOff>164465</xdr:rowOff>
    </xdr:from>
    <xdr:ext cx="467360" cy="259080"/>
    <xdr:sp macro="" textlink="">
      <xdr:nvSpPr>
        <xdr:cNvPr id="368" name="テキスト ボックス 367"/>
        <xdr:cNvSpPr txBox="1"/>
      </xdr:nvSpPr>
      <xdr:spPr>
        <a:xfrm>
          <a:off x="8515350" y="9251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96520</xdr:rowOff>
    </xdr:from>
    <xdr:to>
      <xdr:col>41</xdr:col>
      <xdr:colOff>101600</xdr:colOff>
      <xdr:row>56</xdr:row>
      <xdr:rowOff>26670</xdr:rowOff>
    </xdr:to>
    <xdr:sp macro="" textlink="">
      <xdr:nvSpPr>
        <xdr:cNvPr id="369" name="楕円 368"/>
        <xdr:cNvSpPr/>
      </xdr:nvSpPr>
      <xdr:spPr>
        <a:xfrm>
          <a:off x="7810500" y="95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54</xdr:row>
      <xdr:rowOff>43180</xdr:rowOff>
    </xdr:from>
    <xdr:ext cx="467360" cy="256540"/>
    <xdr:sp macro="" textlink="">
      <xdr:nvSpPr>
        <xdr:cNvPr id="370" name="テキスト ボックス 369"/>
        <xdr:cNvSpPr txBox="1"/>
      </xdr:nvSpPr>
      <xdr:spPr>
        <a:xfrm>
          <a:off x="7626350" y="9301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31750</xdr:rowOff>
    </xdr:from>
    <xdr:to>
      <xdr:col>36</xdr:col>
      <xdr:colOff>165100</xdr:colOff>
      <xdr:row>55</xdr:row>
      <xdr:rowOff>133350</xdr:rowOff>
    </xdr:to>
    <xdr:sp macro="" textlink="">
      <xdr:nvSpPr>
        <xdr:cNvPr id="371" name="楕円 370"/>
        <xdr:cNvSpPr/>
      </xdr:nvSpPr>
      <xdr:spPr>
        <a:xfrm>
          <a:off x="69215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53</xdr:row>
      <xdr:rowOff>149860</xdr:rowOff>
    </xdr:from>
    <xdr:ext cx="467360" cy="259080"/>
    <xdr:sp macro="" textlink="">
      <xdr:nvSpPr>
        <xdr:cNvPr id="372" name="テキスト ボックス 371"/>
        <xdr:cNvSpPr txBox="1"/>
      </xdr:nvSpPr>
      <xdr:spPr>
        <a:xfrm>
          <a:off x="6737350" y="9236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1" name="テキスト ボックス 380"/>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6380" cy="259080"/>
    <xdr:sp macro="" textlink="">
      <xdr:nvSpPr>
        <xdr:cNvPr id="384" name="テキスト ボックス 383"/>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6540"/>
    <xdr:sp macro="" textlink="">
      <xdr:nvSpPr>
        <xdr:cNvPr id="386" name="テキスト ボックス 385"/>
        <xdr:cNvSpPr txBox="1"/>
      </xdr:nvSpPr>
      <xdr:spPr>
        <a:xfrm>
          <a:off x="6072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6540"/>
    <xdr:sp macro="" textlink="">
      <xdr:nvSpPr>
        <xdr:cNvPr id="390" name="テキスト ボックス 389"/>
        <xdr:cNvSpPr txBox="1"/>
      </xdr:nvSpPr>
      <xdr:spPr>
        <a:xfrm>
          <a:off x="6072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3090" cy="259080"/>
    <xdr:sp macro="" textlink="">
      <xdr:nvSpPr>
        <xdr:cNvPr id="394" name="テキスト ボックス 393"/>
        <xdr:cNvSpPr txBox="1"/>
      </xdr:nvSpPr>
      <xdr:spPr>
        <a:xfrm>
          <a:off x="6008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6" name="テキスト ボックス 395"/>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29845</xdr:rowOff>
    </xdr:from>
    <xdr:to>
      <xdr:col>54</xdr:col>
      <xdr:colOff>189865</xdr:colOff>
      <xdr:row>79</xdr:row>
      <xdr:rowOff>59055</xdr:rowOff>
    </xdr:to>
    <xdr:cxnSp macro="">
      <xdr:nvCxnSpPr>
        <xdr:cNvPr id="398" name="直線コネクタ 397"/>
        <xdr:cNvCxnSpPr/>
      </xdr:nvCxnSpPr>
      <xdr:spPr>
        <a:xfrm flipV="1">
          <a:off x="10475595" y="12031345"/>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63500</xdr:rowOff>
    </xdr:from>
    <xdr:ext cx="469900" cy="256540"/>
    <xdr:sp macro="" textlink="">
      <xdr:nvSpPr>
        <xdr:cNvPr id="399" name="商工費最小値テキスト"/>
        <xdr:cNvSpPr txBox="1"/>
      </xdr:nvSpPr>
      <xdr:spPr>
        <a:xfrm>
          <a:off x="10528300" y="13608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59055</xdr:rowOff>
    </xdr:from>
    <xdr:to>
      <xdr:col>55</xdr:col>
      <xdr:colOff>88900</xdr:colOff>
      <xdr:row>79</xdr:row>
      <xdr:rowOff>59055</xdr:rowOff>
    </xdr:to>
    <xdr:cxnSp macro="">
      <xdr:nvCxnSpPr>
        <xdr:cNvPr id="400" name="直線コネクタ 399"/>
        <xdr:cNvCxnSpPr/>
      </xdr:nvCxnSpPr>
      <xdr:spPr>
        <a:xfrm>
          <a:off x="10388600" y="1360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147955</xdr:rowOff>
    </xdr:from>
    <xdr:ext cx="534670" cy="258445"/>
    <xdr:sp macro="" textlink="">
      <xdr:nvSpPr>
        <xdr:cNvPr id="401" name="商工費最大値テキスト"/>
        <xdr:cNvSpPr txBox="1"/>
      </xdr:nvSpPr>
      <xdr:spPr>
        <a:xfrm>
          <a:off x="10528300" y="11806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98,721</a:t>
          </a:r>
          <a:endParaRPr kumimoji="1" lang="ja-JP" altLang="en-US" sz="1000" b="1">
            <a:latin typeface="ＭＳ Ｐゴシック"/>
          </a:endParaRPr>
        </a:p>
      </xdr:txBody>
    </xdr:sp>
    <xdr:clientData/>
  </xdr:oneCellAnchor>
  <xdr:twoCellAnchor>
    <xdr:from>
      <xdr:col>54</xdr:col>
      <xdr:colOff>101600</xdr:colOff>
      <xdr:row>70</xdr:row>
      <xdr:rowOff>29845</xdr:rowOff>
    </xdr:from>
    <xdr:to>
      <xdr:col>55</xdr:col>
      <xdr:colOff>88900</xdr:colOff>
      <xdr:row>70</xdr:row>
      <xdr:rowOff>29845</xdr:rowOff>
    </xdr:to>
    <xdr:cxnSp macro="">
      <xdr:nvCxnSpPr>
        <xdr:cNvPr id="402" name="直線コネクタ 401"/>
        <xdr:cNvCxnSpPr/>
      </xdr:nvCxnSpPr>
      <xdr:spPr>
        <a:xfrm>
          <a:off x="10388600" y="1203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52070</xdr:rowOff>
    </xdr:from>
    <xdr:to>
      <xdr:col>55</xdr:col>
      <xdr:colOff>0</xdr:colOff>
      <xdr:row>78</xdr:row>
      <xdr:rowOff>116205</xdr:rowOff>
    </xdr:to>
    <xdr:cxnSp macro="">
      <xdr:nvCxnSpPr>
        <xdr:cNvPr id="403" name="直線コネクタ 402"/>
        <xdr:cNvCxnSpPr/>
      </xdr:nvCxnSpPr>
      <xdr:spPr>
        <a:xfrm>
          <a:off x="9639300" y="1342517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118110</xdr:rowOff>
    </xdr:from>
    <xdr:ext cx="534670" cy="259080"/>
    <xdr:sp macro="" textlink="">
      <xdr:nvSpPr>
        <xdr:cNvPr id="404" name="商工費平均値テキスト"/>
        <xdr:cNvSpPr txBox="1"/>
      </xdr:nvSpPr>
      <xdr:spPr>
        <a:xfrm>
          <a:off x="10528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95250</xdr:rowOff>
    </xdr:from>
    <xdr:to>
      <xdr:col>55</xdr:col>
      <xdr:colOff>50800</xdr:colOff>
      <xdr:row>78</xdr:row>
      <xdr:rowOff>25400</xdr:rowOff>
    </xdr:to>
    <xdr:sp macro="" textlink="">
      <xdr:nvSpPr>
        <xdr:cNvPr id="405" name="フローチャート: 判断 404"/>
        <xdr:cNvSpPr/>
      </xdr:nvSpPr>
      <xdr:spPr>
        <a:xfrm>
          <a:off x="10426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52070</xdr:rowOff>
    </xdr:from>
    <xdr:to>
      <xdr:col>50</xdr:col>
      <xdr:colOff>114300</xdr:colOff>
      <xdr:row>79</xdr:row>
      <xdr:rowOff>635</xdr:rowOff>
    </xdr:to>
    <xdr:cxnSp macro="">
      <xdr:nvCxnSpPr>
        <xdr:cNvPr id="406" name="直線コネクタ 405"/>
        <xdr:cNvCxnSpPr/>
      </xdr:nvCxnSpPr>
      <xdr:spPr>
        <a:xfrm flipV="1">
          <a:off x="8750300" y="1342517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69215</xdr:rowOff>
    </xdr:from>
    <xdr:to>
      <xdr:col>50</xdr:col>
      <xdr:colOff>165100</xdr:colOff>
      <xdr:row>77</xdr:row>
      <xdr:rowOff>170815</xdr:rowOff>
    </xdr:to>
    <xdr:sp macro="" textlink="">
      <xdr:nvSpPr>
        <xdr:cNvPr id="407" name="フローチャート: 判断 406"/>
        <xdr:cNvSpPr/>
      </xdr:nvSpPr>
      <xdr:spPr>
        <a:xfrm>
          <a:off x="9588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15875</xdr:rowOff>
    </xdr:from>
    <xdr:ext cx="532130" cy="259080"/>
    <xdr:sp macro="" textlink="">
      <xdr:nvSpPr>
        <xdr:cNvPr id="408" name="テキスト ボックス 407"/>
        <xdr:cNvSpPr txBox="1"/>
      </xdr:nvSpPr>
      <xdr:spPr>
        <a:xfrm>
          <a:off x="9371965" y="13046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635</xdr:rowOff>
    </xdr:from>
    <xdr:to>
      <xdr:col>45</xdr:col>
      <xdr:colOff>177800</xdr:colOff>
      <xdr:row>79</xdr:row>
      <xdr:rowOff>3810</xdr:rowOff>
    </xdr:to>
    <xdr:cxnSp macro="">
      <xdr:nvCxnSpPr>
        <xdr:cNvPr id="409" name="直線コネクタ 408"/>
        <xdr:cNvCxnSpPr/>
      </xdr:nvCxnSpPr>
      <xdr:spPr>
        <a:xfrm flipV="1">
          <a:off x="7861300" y="13545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38100</xdr:rowOff>
    </xdr:from>
    <xdr:to>
      <xdr:col>46</xdr:col>
      <xdr:colOff>38100</xdr:colOff>
      <xdr:row>78</xdr:row>
      <xdr:rowOff>139700</xdr:rowOff>
    </xdr:to>
    <xdr:sp macro="" textlink="">
      <xdr:nvSpPr>
        <xdr:cNvPr id="410" name="フローチャート: 判断 409"/>
        <xdr:cNvSpPr/>
      </xdr:nvSpPr>
      <xdr:spPr>
        <a:xfrm>
          <a:off x="8699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156210</xdr:rowOff>
    </xdr:from>
    <xdr:ext cx="532130" cy="256540"/>
    <xdr:sp macro="" textlink="">
      <xdr:nvSpPr>
        <xdr:cNvPr id="411" name="テキスト ボックス 410"/>
        <xdr:cNvSpPr txBox="1"/>
      </xdr:nvSpPr>
      <xdr:spPr>
        <a:xfrm>
          <a:off x="8482965" y="13186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147320</xdr:rowOff>
    </xdr:from>
    <xdr:to>
      <xdr:col>41</xdr:col>
      <xdr:colOff>50800</xdr:colOff>
      <xdr:row>79</xdr:row>
      <xdr:rowOff>3810</xdr:rowOff>
    </xdr:to>
    <xdr:cxnSp macro="">
      <xdr:nvCxnSpPr>
        <xdr:cNvPr id="412" name="直線コネクタ 411"/>
        <xdr:cNvCxnSpPr/>
      </xdr:nvCxnSpPr>
      <xdr:spPr>
        <a:xfrm>
          <a:off x="6972300" y="135204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49530</xdr:rowOff>
    </xdr:from>
    <xdr:to>
      <xdr:col>41</xdr:col>
      <xdr:colOff>101600</xdr:colOff>
      <xdr:row>78</xdr:row>
      <xdr:rowOff>151130</xdr:rowOff>
    </xdr:to>
    <xdr:sp macro="" textlink="">
      <xdr:nvSpPr>
        <xdr:cNvPr id="413" name="フローチャート: 判断 412"/>
        <xdr:cNvSpPr/>
      </xdr:nvSpPr>
      <xdr:spPr>
        <a:xfrm>
          <a:off x="7810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167640</xdr:rowOff>
    </xdr:from>
    <xdr:ext cx="532130" cy="256540"/>
    <xdr:sp macro="" textlink="">
      <xdr:nvSpPr>
        <xdr:cNvPr id="414" name="テキスト ボックス 413"/>
        <xdr:cNvSpPr txBox="1"/>
      </xdr:nvSpPr>
      <xdr:spPr>
        <a:xfrm>
          <a:off x="7593965" y="13197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45085</xdr:rowOff>
    </xdr:from>
    <xdr:to>
      <xdr:col>36</xdr:col>
      <xdr:colOff>165100</xdr:colOff>
      <xdr:row>78</xdr:row>
      <xdr:rowOff>146685</xdr:rowOff>
    </xdr:to>
    <xdr:sp macro="" textlink="">
      <xdr:nvSpPr>
        <xdr:cNvPr id="415" name="フローチャート: 判断 414"/>
        <xdr:cNvSpPr/>
      </xdr:nvSpPr>
      <xdr:spPr>
        <a:xfrm>
          <a:off x="6921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163195</xdr:rowOff>
    </xdr:from>
    <xdr:ext cx="532130" cy="259080"/>
    <xdr:sp macro="" textlink="">
      <xdr:nvSpPr>
        <xdr:cNvPr id="416" name="テキスト ボックス 415"/>
        <xdr:cNvSpPr txBox="1"/>
      </xdr:nvSpPr>
      <xdr:spPr>
        <a:xfrm>
          <a:off x="6704965" y="13193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65405</xdr:rowOff>
    </xdr:from>
    <xdr:to>
      <xdr:col>55</xdr:col>
      <xdr:colOff>50800</xdr:colOff>
      <xdr:row>78</xdr:row>
      <xdr:rowOff>167005</xdr:rowOff>
    </xdr:to>
    <xdr:sp macro="" textlink="">
      <xdr:nvSpPr>
        <xdr:cNvPr id="422" name="楕円 421"/>
        <xdr:cNvSpPr/>
      </xdr:nvSpPr>
      <xdr:spPr>
        <a:xfrm>
          <a:off x="104267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151765</xdr:rowOff>
    </xdr:from>
    <xdr:ext cx="469900" cy="259080"/>
    <xdr:sp macro="" textlink="">
      <xdr:nvSpPr>
        <xdr:cNvPr id="423" name="商工費該当値テキスト"/>
        <xdr:cNvSpPr txBox="1"/>
      </xdr:nvSpPr>
      <xdr:spPr>
        <a:xfrm>
          <a:off x="10528300" y="1335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635</xdr:rowOff>
    </xdr:from>
    <xdr:to>
      <xdr:col>50</xdr:col>
      <xdr:colOff>165100</xdr:colOff>
      <xdr:row>78</xdr:row>
      <xdr:rowOff>102235</xdr:rowOff>
    </xdr:to>
    <xdr:sp macro="" textlink="">
      <xdr:nvSpPr>
        <xdr:cNvPr id="424" name="楕円 423"/>
        <xdr:cNvSpPr/>
      </xdr:nvSpPr>
      <xdr:spPr>
        <a:xfrm>
          <a:off x="9588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93345</xdr:rowOff>
    </xdr:from>
    <xdr:ext cx="532130" cy="259080"/>
    <xdr:sp macro="" textlink="">
      <xdr:nvSpPr>
        <xdr:cNvPr id="425" name="テキスト ボックス 424"/>
        <xdr:cNvSpPr txBox="1"/>
      </xdr:nvSpPr>
      <xdr:spPr>
        <a:xfrm>
          <a:off x="9371965" y="13466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121285</xdr:rowOff>
    </xdr:from>
    <xdr:to>
      <xdr:col>46</xdr:col>
      <xdr:colOff>38100</xdr:colOff>
      <xdr:row>79</xdr:row>
      <xdr:rowOff>52070</xdr:rowOff>
    </xdr:to>
    <xdr:sp macro="" textlink="">
      <xdr:nvSpPr>
        <xdr:cNvPr id="426" name="楕円 425"/>
        <xdr:cNvSpPr/>
      </xdr:nvSpPr>
      <xdr:spPr>
        <a:xfrm>
          <a:off x="8699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42545</xdr:rowOff>
    </xdr:from>
    <xdr:ext cx="467360" cy="256540"/>
    <xdr:sp macro="" textlink="">
      <xdr:nvSpPr>
        <xdr:cNvPr id="427" name="テキスト ボックス 426"/>
        <xdr:cNvSpPr txBox="1"/>
      </xdr:nvSpPr>
      <xdr:spPr>
        <a:xfrm>
          <a:off x="8515350" y="135870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124460</xdr:rowOff>
    </xdr:from>
    <xdr:to>
      <xdr:col>41</xdr:col>
      <xdr:colOff>101600</xdr:colOff>
      <xdr:row>79</xdr:row>
      <xdr:rowOff>54610</xdr:rowOff>
    </xdr:to>
    <xdr:sp macro="" textlink="">
      <xdr:nvSpPr>
        <xdr:cNvPr id="428" name="楕円 427"/>
        <xdr:cNvSpPr/>
      </xdr:nvSpPr>
      <xdr:spPr>
        <a:xfrm>
          <a:off x="7810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45720</xdr:rowOff>
    </xdr:from>
    <xdr:ext cx="467360" cy="259080"/>
    <xdr:sp macro="" textlink="">
      <xdr:nvSpPr>
        <xdr:cNvPr id="429" name="テキスト ボックス 428"/>
        <xdr:cNvSpPr txBox="1"/>
      </xdr:nvSpPr>
      <xdr:spPr>
        <a:xfrm>
          <a:off x="7626350" y="13590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96520</xdr:rowOff>
    </xdr:from>
    <xdr:to>
      <xdr:col>36</xdr:col>
      <xdr:colOff>165100</xdr:colOff>
      <xdr:row>79</xdr:row>
      <xdr:rowOff>26670</xdr:rowOff>
    </xdr:to>
    <xdr:sp macro="" textlink="">
      <xdr:nvSpPr>
        <xdr:cNvPr id="430" name="楕円 429"/>
        <xdr:cNvSpPr/>
      </xdr:nvSpPr>
      <xdr:spPr>
        <a:xfrm>
          <a:off x="6921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17780</xdr:rowOff>
    </xdr:from>
    <xdr:ext cx="467360" cy="256540"/>
    <xdr:sp macro="" textlink="">
      <xdr:nvSpPr>
        <xdr:cNvPr id="431" name="テキスト ボックス 430"/>
        <xdr:cNvSpPr txBox="1"/>
      </xdr:nvSpPr>
      <xdr:spPr>
        <a:xfrm>
          <a:off x="6737350" y="13562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0" name="テキスト ボックス 439"/>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6540"/>
    <xdr:sp macro="" textlink="">
      <xdr:nvSpPr>
        <xdr:cNvPr id="442" name="テキスト ボックス 441"/>
        <xdr:cNvSpPr txBox="1"/>
      </xdr:nvSpPr>
      <xdr:spPr>
        <a:xfrm>
          <a:off x="6355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4" name="テキスト ボックス 443"/>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6540"/>
    <xdr:sp macro="" textlink="">
      <xdr:nvSpPr>
        <xdr:cNvPr id="448" name="テキスト ボックス 447"/>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0" name="テキスト ボックス 44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090" cy="259080"/>
    <xdr:sp macro="" textlink="">
      <xdr:nvSpPr>
        <xdr:cNvPr id="452" name="テキスト ボックス 451"/>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4" name="テキスト ボックス 453"/>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48895</xdr:rowOff>
    </xdr:from>
    <xdr:to>
      <xdr:col>54</xdr:col>
      <xdr:colOff>189865</xdr:colOff>
      <xdr:row>98</xdr:row>
      <xdr:rowOff>155575</xdr:rowOff>
    </xdr:to>
    <xdr:cxnSp macro="">
      <xdr:nvCxnSpPr>
        <xdr:cNvPr id="456" name="直線コネクタ 455"/>
        <xdr:cNvCxnSpPr/>
      </xdr:nvCxnSpPr>
      <xdr:spPr>
        <a:xfrm flipV="1">
          <a:off x="10475595" y="1565084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159385</xdr:rowOff>
    </xdr:from>
    <xdr:ext cx="534670" cy="258445"/>
    <xdr:sp macro="" textlink="">
      <xdr:nvSpPr>
        <xdr:cNvPr id="457" name="土木費最小値テキスト"/>
        <xdr:cNvSpPr txBox="1"/>
      </xdr:nvSpPr>
      <xdr:spPr>
        <a:xfrm>
          <a:off x="10528300" y="16961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23,162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155575</xdr:rowOff>
    </xdr:from>
    <xdr:to>
      <xdr:col>55</xdr:col>
      <xdr:colOff>88900</xdr:colOff>
      <xdr:row>98</xdr:row>
      <xdr:rowOff>155575</xdr:rowOff>
    </xdr:to>
    <xdr:cxnSp macro="">
      <xdr:nvCxnSpPr>
        <xdr:cNvPr id="458" name="直線コネクタ 457"/>
        <xdr:cNvCxnSpPr/>
      </xdr:nvCxnSpPr>
      <xdr:spPr>
        <a:xfrm>
          <a:off x="10388600" y="16957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167005</xdr:rowOff>
    </xdr:from>
    <xdr:ext cx="534670" cy="256540"/>
    <xdr:sp macro="" textlink="">
      <xdr:nvSpPr>
        <xdr:cNvPr id="459" name="土木費最大値テキスト"/>
        <xdr:cNvSpPr txBox="1"/>
      </xdr:nvSpPr>
      <xdr:spPr>
        <a:xfrm>
          <a:off x="10528300" y="154260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91,772</a:t>
          </a:r>
          <a:endParaRPr kumimoji="1" lang="ja-JP" altLang="en-US" sz="1000" b="1">
            <a:latin typeface="ＭＳ Ｐゴシック"/>
          </a:endParaRPr>
        </a:p>
      </xdr:txBody>
    </xdr:sp>
    <xdr:clientData/>
  </xdr:oneCellAnchor>
  <xdr:twoCellAnchor>
    <xdr:from>
      <xdr:col>54</xdr:col>
      <xdr:colOff>101600</xdr:colOff>
      <xdr:row>91</xdr:row>
      <xdr:rowOff>48895</xdr:rowOff>
    </xdr:from>
    <xdr:to>
      <xdr:col>55</xdr:col>
      <xdr:colOff>88900</xdr:colOff>
      <xdr:row>91</xdr:row>
      <xdr:rowOff>48895</xdr:rowOff>
    </xdr:to>
    <xdr:cxnSp macro="">
      <xdr:nvCxnSpPr>
        <xdr:cNvPr id="460" name="直線コネクタ 459"/>
        <xdr:cNvCxnSpPr/>
      </xdr:nvCxnSpPr>
      <xdr:spPr>
        <a:xfrm>
          <a:off x="10388600" y="15650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30480</xdr:rowOff>
    </xdr:from>
    <xdr:to>
      <xdr:col>55</xdr:col>
      <xdr:colOff>0</xdr:colOff>
      <xdr:row>96</xdr:row>
      <xdr:rowOff>65405</xdr:rowOff>
    </xdr:to>
    <xdr:cxnSp macro="">
      <xdr:nvCxnSpPr>
        <xdr:cNvPr id="461" name="直線コネクタ 460"/>
        <xdr:cNvCxnSpPr/>
      </xdr:nvCxnSpPr>
      <xdr:spPr>
        <a:xfrm flipV="1">
          <a:off x="9639300" y="1648968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47625</xdr:rowOff>
    </xdr:from>
    <xdr:ext cx="534670" cy="259080"/>
    <xdr:sp macro="" textlink="">
      <xdr:nvSpPr>
        <xdr:cNvPr id="462" name="土木費平均値テキスト"/>
        <xdr:cNvSpPr txBox="1"/>
      </xdr:nvSpPr>
      <xdr:spPr>
        <a:xfrm>
          <a:off x="10528300" y="16506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69215</xdr:rowOff>
    </xdr:from>
    <xdr:to>
      <xdr:col>55</xdr:col>
      <xdr:colOff>50800</xdr:colOff>
      <xdr:row>96</xdr:row>
      <xdr:rowOff>170815</xdr:rowOff>
    </xdr:to>
    <xdr:sp macro="" textlink="">
      <xdr:nvSpPr>
        <xdr:cNvPr id="463" name="フローチャート: 判断 462"/>
        <xdr:cNvSpPr/>
      </xdr:nvSpPr>
      <xdr:spPr>
        <a:xfrm>
          <a:off x="104267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65405</xdr:rowOff>
    </xdr:from>
    <xdr:to>
      <xdr:col>50</xdr:col>
      <xdr:colOff>114300</xdr:colOff>
      <xdr:row>96</xdr:row>
      <xdr:rowOff>151130</xdr:rowOff>
    </xdr:to>
    <xdr:cxnSp macro="">
      <xdr:nvCxnSpPr>
        <xdr:cNvPr id="464" name="直線コネクタ 463"/>
        <xdr:cNvCxnSpPr/>
      </xdr:nvCxnSpPr>
      <xdr:spPr>
        <a:xfrm flipV="1">
          <a:off x="8750300" y="1652460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31750</xdr:rowOff>
    </xdr:from>
    <xdr:to>
      <xdr:col>50</xdr:col>
      <xdr:colOff>165100</xdr:colOff>
      <xdr:row>96</xdr:row>
      <xdr:rowOff>133350</xdr:rowOff>
    </xdr:to>
    <xdr:sp macro="" textlink="">
      <xdr:nvSpPr>
        <xdr:cNvPr id="465" name="フローチャート: 判断 464"/>
        <xdr:cNvSpPr/>
      </xdr:nvSpPr>
      <xdr:spPr>
        <a:xfrm>
          <a:off x="958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124460</xdr:rowOff>
    </xdr:from>
    <xdr:ext cx="532130" cy="259080"/>
    <xdr:sp macro="" textlink="">
      <xdr:nvSpPr>
        <xdr:cNvPr id="466" name="テキスト ボックス 465"/>
        <xdr:cNvSpPr txBox="1"/>
      </xdr:nvSpPr>
      <xdr:spPr>
        <a:xfrm>
          <a:off x="9371965" y="1658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64135</xdr:rowOff>
    </xdr:from>
    <xdr:to>
      <xdr:col>45</xdr:col>
      <xdr:colOff>177800</xdr:colOff>
      <xdr:row>96</xdr:row>
      <xdr:rowOff>151130</xdr:rowOff>
    </xdr:to>
    <xdr:cxnSp macro="">
      <xdr:nvCxnSpPr>
        <xdr:cNvPr id="467" name="直線コネクタ 466"/>
        <xdr:cNvCxnSpPr/>
      </xdr:nvCxnSpPr>
      <xdr:spPr>
        <a:xfrm>
          <a:off x="7861300" y="1652333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57785</xdr:rowOff>
    </xdr:from>
    <xdr:to>
      <xdr:col>46</xdr:col>
      <xdr:colOff>38100</xdr:colOff>
      <xdr:row>96</xdr:row>
      <xdr:rowOff>159385</xdr:rowOff>
    </xdr:to>
    <xdr:sp macro="" textlink="">
      <xdr:nvSpPr>
        <xdr:cNvPr id="468" name="フローチャート: 判断 467"/>
        <xdr:cNvSpPr/>
      </xdr:nvSpPr>
      <xdr:spPr>
        <a:xfrm>
          <a:off x="8699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4445</xdr:rowOff>
    </xdr:from>
    <xdr:ext cx="532130" cy="259080"/>
    <xdr:sp macro="" textlink="">
      <xdr:nvSpPr>
        <xdr:cNvPr id="469" name="テキスト ボックス 468"/>
        <xdr:cNvSpPr txBox="1"/>
      </xdr:nvSpPr>
      <xdr:spPr>
        <a:xfrm>
          <a:off x="8482965" y="162921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93980</xdr:rowOff>
    </xdr:from>
    <xdr:to>
      <xdr:col>41</xdr:col>
      <xdr:colOff>50800</xdr:colOff>
      <xdr:row>96</xdr:row>
      <xdr:rowOff>64135</xdr:rowOff>
    </xdr:to>
    <xdr:cxnSp macro="">
      <xdr:nvCxnSpPr>
        <xdr:cNvPr id="470" name="直線コネクタ 469"/>
        <xdr:cNvCxnSpPr/>
      </xdr:nvCxnSpPr>
      <xdr:spPr>
        <a:xfrm>
          <a:off x="6972300" y="1638173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63500</xdr:rowOff>
    </xdr:from>
    <xdr:to>
      <xdr:col>41</xdr:col>
      <xdr:colOff>101600</xdr:colOff>
      <xdr:row>96</xdr:row>
      <xdr:rowOff>165100</xdr:rowOff>
    </xdr:to>
    <xdr:sp macro="" textlink="">
      <xdr:nvSpPr>
        <xdr:cNvPr id="471" name="フローチャート: 判断 470"/>
        <xdr:cNvSpPr/>
      </xdr:nvSpPr>
      <xdr:spPr>
        <a:xfrm>
          <a:off x="7810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156210</xdr:rowOff>
    </xdr:from>
    <xdr:ext cx="532130" cy="256540"/>
    <xdr:sp macro="" textlink="">
      <xdr:nvSpPr>
        <xdr:cNvPr id="472" name="テキスト ボックス 471"/>
        <xdr:cNvSpPr txBox="1"/>
      </xdr:nvSpPr>
      <xdr:spPr>
        <a:xfrm>
          <a:off x="7593965" y="16615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45085</xdr:rowOff>
    </xdr:from>
    <xdr:to>
      <xdr:col>36</xdr:col>
      <xdr:colOff>165100</xdr:colOff>
      <xdr:row>96</xdr:row>
      <xdr:rowOff>146685</xdr:rowOff>
    </xdr:to>
    <xdr:sp macro="" textlink="">
      <xdr:nvSpPr>
        <xdr:cNvPr id="473" name="フローチャート: 判断 472"/>
        <xdr:cNvSpPr/>
      </xdr:nvSpPr>
      <xdr:spPr>
        <a:xfrm>
          <a:off x="6921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137795</xdr:rowOff>
    </xdr:from>
    <xdr:ext cx="532130" cy="259080"/>
    <xdr:sp macro="" textlink="">
      <xdr:nvSpPr>
        <xdr:cNvPr id="474" name="テキスト ボックス 473"/>
        <xdr:cNvSpPr txBox="1"/>
      </xdr:nvSpPr>
      <xdr:spPr>
        <a:xfrm>
          <a:off x="6704965" y="16596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151130</xdr:rowOff>
    </xdr:from>
    <xdr:to>
      <xdr:col>55</xdr:col>
      <xdr:colOff>50800</xdr:colOff>
      <xdr:row>96</xdr:row>
      <xdr:rowOff>81280</xdr:rowOff>
    </xdr:to>
    <xdr:sp macro="" textlink="">
      <xdr:nvSpPr>
        <xdr:cNvPr id="480" name="楕円 479"/>
        <xdr:cNvSpPr/>
      </xdr:nvSpPr>
      <xdr:spPr>
        <a:xfrm>
          <a:off x="104267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2540</xdr:rowOff>
    </xdr:from>
    <xdr:ext cx="534670" cy="259080"/>
    <xdr:sp macro="" textlink="">
      <xdr:nvSpPr>
        <xdr:cNvPr id="481" name="土木費該当値テキスト"/>
        <xdr:cNvSpPr txBox="1"/>
      </xdr:nvSpPr>
      <xdr:spPr>
        <a:xfrm>
          <a:off x="10528300" y="16290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14605</xdr:rowOff>
    </xdr:from>
    <xdr:to>
      <xdr:col>50</xdr:col>
      <xdr:colOff>165100</xdr:colOff>
      <xdr:row>96</xdr:row>
      <xdr:rowOff>116205</xdr:rowOff>
    </xdr:to>
    <xdr:sp macro="" textlink="">
      <xdr:nvSpPr>
        <xdr:cNvPr id="482" name="楕円 481"/>
        <xdr:cNvSpPr/>
      </xdr:nvSpPr>
      <xdr:spPr>
        <a:xfrm>
          <a:off x="9588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132715</xdr:rowOff>
    </xdr:from>
    <xdr:ext cx="532130" cy="256540"/>
    <xdr:sp macro="" textlink="">
      <xdr:nvSpPr>
        <xdr:cNvPr id="483" name="テキスト ボックス 482"/>
        <xdr:cNvSpPr txBox="1"/>
      </xdr:nvSpPr>
      <xdr:spPr>
        <a:xfrm>
          <a:off x="9371965" y="162490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100330</xdr:rowOff>
    </xdr:from>
    <xdr:to>
      <xdr:col>46</xdr:col>
      <xdr:colOff>38100</xdr:colOff>
      <xdr:row>97</xdr:row>
      <xdr:rowOff>30480</xdr:rowOff>
    </xdr:to>
    <xdr:sp macro="" textlink="">
      <xdr:nvSpPr>
        <xdr:cNvPr id="484" name="楕円 483"/>
        <xdr:cNvSpPr/>
      </xdr:nvSpPr>
      <xdr:spPr>
        <a:xfrm>
          <a:off x="8699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21590</xdr:rowOff>
    </xdr:from>
    <xdr:ext cx="532130" cy="259080"/>
    <xdr:sp macro="" textlink="">
      <xdr:nvSpPr>
        <xdr:cNvPr id="485" name="テキスト ボックス 484"/>
        <xdr:cNvSpPr txBox="1"/>
      </xdr:nvSpPr>
      <xdr:spPr>
        <a:xfrm>
          <a:off x="8482965" y="16652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13335</xdr:rowOff>
    </xdr:from>
    <xdr:to>
      <xdr:col>41</xdr:col>
      <xdr:colOff>101600</xdr:colOff>
      <xdr:row>96</xdr:row>
      <xdr:rowOff>114935</xdr:rowOff>
    </xdr:to>
    <xdr:sp macro="" textlink="">
      <xdr:nvSpPr>
        <xdr:cNvPr id="486" name="楕円 485"/>
        <xdr:cNvSpPr/>
      </xdr:nvSpPr>
      <xdr:spPr>
        <a:xfrm>
          <a:off x="7810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132080</xdr:rowOff>
    </xdr:from>
    <xdr:ext cx="532130" cy="256540"/>
    <xdr:sp macro="" textlink="">
      <xdr:nvSpPr>
        <xdr:cNvPr id="487" name="テキスト ボックス 486"/>
        <xdr:cNvSpPr txBox="1"/>
      </xdr:nvSpPr>
      <xdr:spPr>
        <a:xfrm>
          <a:off x="7593965" y="16248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43180</xdr:rowOff>
    </xdr:from>
    <xdr:to>
      <xdr:col>36</xdr:col>
      <xdr:colOff>165100</xdr:colOff>
      <xdr:row>95</xdr:row>
      <xdr:rowOff>144780</xdr:rowOff>
    </xdr:to>
    <xdr:sp macro="" textlink="">
      <xdr:nvSpPr>
        <xdr:cNvPr id="488" name="楕円 487"/>
        <xdr:cNvSpPr/>
      </xdr:nvSpPr>
      <xdr:spPr>
        <a:xfrm>
          <a:off x="6921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161290</xdr:rowOff>
    </xdr:from>
    <xdr:ext cx="532130" cy="259080"/>
    <xdr:sp macro="" textlink="">
      <xdr:nvSpPr>
        <xdr:cNvPr id="489" name="テキスト ボックス 488"/>
        <xdr:cNvSpPr txBox="1"/>
      </xdr:nvSpPr>
      <xdr:spPr>
        <a:xfrm>
          <a:off x="6704965" y="16106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8" name="テキスト ボックス 497"/>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4820" cy="256540"/>
    <xdr:sp macro="" textlink="">
      <xdr:nvSpPr>
        <xdr:cNvPr id="500" name="テキスト ボックス 499"/>
        <xdr:cNvSpPr txBox="1"/>
      </xdr:nvSpPr>
      <xdr:spPr>
        <a:xfrm>
          <a:off x="11978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1" name="直線コネクタ 50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4820" cy="259080"/>
    <xdr:sp macro="" textlink="">
      <xdr:nvSpPr>
        <xdr:cNvPr id="502" name="テキスト ボックス 501"/>
        <xdr:cNvSpPr txBox="1"/>
      </xdr:nvSpPr>
      <xdr:spPr>
        <a:xfrm>
          <a:off x="11978640" y="6643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3" name="直線コネクタ 50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6540"/>
    <xdr:sp macro="" textlink="">
      <xdr:nvSpPr>
        <xdr:cNvPr id="504" name="テキスト ボックス 503"/>
        <xdr:cNvSpPr txBox="1"/>
      </xdr:nvSpPr>
      <xdr:spPr>
        <a:xfrm>
          <a:off x="11914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5" name="直線コネクタ 50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6" name="テキスト ボックス 50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7" name="直線コネクタ 50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6540"/>
    <xdr:sp macro="" textlink="">
      <xdr:nvSpPr>
        <xdr:cNvPr id="508" name="テキスト ボックス 507"/>
        <xdr:cNvSpPr txBox="1"/>
      </xdr:nvSpPr>
      <xdr:spPr>
        <a:xfrm>
          <a:off x="11914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9" name="直線コネクタ 50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0" name="テキスト ボックス 509"/>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1" name="直線コネクタ 51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2" name="テキスト ボックス 511"/>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14" name="テキスト ボックス 513"/>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29845</xdr:rowOff>
    </xdr:from>
    <xdr:to>
      <xdr:col>85</xdr:col>
      <xdr:colOff>126365</xdr:colOff>
      <xdr:row>39</xdr:row>
      <xdr:rowOff>12700</xdr:rowOff>
    </xdr:to>
    <xdr:cxnSp macro="">
      <xdr:nvCxnSpPr>
        <xdr:cNvPr id="516" name="直線コネクタ 515"/>
        <xdr:cNvCxnSpPr/>
      </xdr:nvCxnSpPr>
      <xdr:spPr>
        <a:xfrm flipV="1">
          <a:off x="16317595" y="517334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16510</xdr:rowOff>
    </xdr:from>
    <xdr:ext cx="469900" cy="259080"/>
    <xdr:sp macro="" textlink="">
      <xdr:nvSpPr>
        <xdr:cNvPr id="517" name="消防費最小値テキスト"/>
        <xdr:cNvSpPr txBox="1"/>
      </xdr:nvSpPr>
      <xdr:spPr>
        <a:xfrm>
          <a:off x="16370300" y="670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12700</xdr:rowOff>
    </xdr:from>
    <xdr:to>
      <xdr:col>86</xdr:col>
      <xdr:colOff>25400</xdr:colOff>
      <xdr:row>39</xdr:row>
      <xdr:rowOff>12700</xdr:rowOff>
    </xdr:to>
    <xdr:cxnSp macro="">
      <xdr:nvCxnSpPr>
        <xdr:cNvPr id="518" name="直線コネクタ 517"/>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147955</xdr:rowOff>
    </xdr:from>
    <xdr:ext cx="534670" cy="258445"/>
    <xdr:sp macro="" textlink="">
      <xdr:nvSpPr>
        <xdr:cNvPr id="519" name="消防費最大値テキスト"/>
        <xdr:cNvSpPr txBox="1"/>
      </xdr:nvSpPr>
      <xdr:spPr>
        <a:xfrm>
          <a:off x="16370300" y="4948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17,873</a:t>
          </a:r>
          <a:endParaRPr kumimoji="1" lang="ja-JP" altLang="en-US" sz="1000" b="1">
            <a:latin typeface="ＭＳ Ｐゴシック"/>
          </a:endParaRPr>
        </a:p>
      </xdr:txBody>
    </xdr:sp>
    <xdr:clientData/>
  </xdr:oneCellAnchor>
  <xdr:twoCellAnchor>
    <xdr:from>
      <xdr:col>85</xdr:col>
      <xdr:colOff>38100</xdr:colOff>
      <xdr:row>30</xdr:row>
      <xdr:rowOff>29845</xdr:rowOff>
    </xdr:from>
    <xdr:to>
      <xdr:col>86</xdr:col>
      <xdr:colOff>25400</xdr:colOff>
      <xdr:row>30</xdr:row>
      <xdr:rowOff>29845</xdr:rowOff>
    </xdr:to>
    <xdr:cxnSp macro="">
      <xdr:nvCxnSpPr>
        <xdr:cNvPr id="520" name="直線コネクタ 519"/>
        <xdr:cNvCxnSpPr/>
      </xdr:nvCxnSpPr>
      <xdr:spPr>
        <a:xfrm>
          <a:off x="16230600" y="517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103505</xdr:rowOff>
    </xdr:from>
    <xdr:to>
      <xdr:col>85</xdr:col>
      <xdr:colOff>127000</xdr:colOff>
      <xdr:row>33</xdr:row>
      <xdr:rowOff>120650</xdr:rowOff>
    </xdr:to>
    <xdr:cxnSp macro="">
      <xdr:nvCxnSpPr>
        <xdr:cNvPr id="521" name="直線コネクタ 520"/>
        <xdr:cNvCxnSpPr/>
      </xdr:nvCxnSpPr>
      <xdr:spPr>
        <a:xfrm>
          <a:off x="15481300" y="558990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54610</xdr:rowOff>
    </xdr:from>
    <xdr:ext cx="534670" cy="256540"/>
    <xdr:sp macro="" textlink="">
      <xdr:nvSpPr>
        <xdr:cNvPr id="522" name="消防費平均値テキスト"/>
        <xdr:cNvSpPr txBox="1"/>
      </xdr:nvSpPr>
      <xdr:spPr>
        <a:xfrm>
          <a:off x="16370300" y="60553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76200</xdr:rowOff>
    </xdr:from>
    <xdr:to>
      <xdr:col>85</xdr:col>
      <xdr:colOff>177800</xdr:colOff>
      <xdr:row>36</xdr:row>
      <xdr:rowOff>6350</xdr:rowOff>
    </xdr:to>
    <xdr:sp macro="" textlink="">
      <xdr:nvSpPr>
        <xdr:cNvPr id="523" name="フローチャート: 判断 522"/>
        <xdr:cNvSpPr/>
      </xdr:nvSpPr>
      <xdr:spPr>
        <a:xfrm>
          <a:off x="162687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32385</xdr:rowOff>
    </xdr:from>
    <xdr:to>
      <xdr:col>81</xdr:col>
      <xdr:colOff>50800</xdr:colOff>
      <xdr:row>32</xdr:row>
      <xdr:rowOff>103505</xdr:rowOff>
    </xdr:to>
    <xdr:cxnSp macro="">
      <xdr:nvCxnSpPr>
        <xdr:cNvPr id="524" name="直線コネクタ 523"/>
        <xdr:cNvCxnSpPr/>
      </xdr:nvCxnSpPr>
      <xdr:spPr>
        <a:xfrm>
          <a:off x="14592300" y="534733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8890</xdr:rowOff>
    </xdr:from>
    <xdr:to>
      <xdr:col>81</xdr:col>
      <xdr:colOff>101600</xdr:colOff>
      <xdr:row>35</xdr:row>
      <xdr:rowOff>110490</xdr:rowOff>
    </xdr:to>
    <xdr:sp macro="" textlink="">
      <xdr:nvSpPr>
        <xdr:cNvPr id="525" name="フローチャート: 判断 524"/>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101600</xdr:rowOff>
    </xdr:from>
    <xdr:ext cx="532130" cy="259080"/>
    <xdr:sp macro="" textlink="">
      <xdr:nvSpPr>
        <xdr:cNvPr id="526" name="テキスト ボックス 525"/>
        <xdr:cNvSpPr txBox="1"/>
      </xdr:nvSpPr>
      <xdr:spPr>
        <a:xfrm>
          <a:off x="15213965" y="6102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32385</xdr:rowOff>
    </xdr:from>
    <xdr:to>
      <xdr:col>76</xdr:col>
      <xdr:colOff>114300</xdr:colOff>
      <xdr:row>32</xdr:row>
      <xdr:rowOff>12700</xdr:rowOff>
    </xdr:to>
    <xdr:cxnSp macro="">
      <xdr:nvCxnSpPr>
        <xdr:cNvPr id="527" name="直線コネクタ 526"/>
        <xdr:cNvCxnSpPr/>
      </xdr:nvCxnSpPr>
      <xdr:spPr>
        <a:xfrm flipV="1">
          <a:off x="13703300" y="534733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33020</xdr:rowOff>
    </xdr:from>
    <xdr:to>
      <xdr:col>76</xdr:col>
      <xdr:colOff>165100</xdr:colOff>
      <xdr:row>35</xdr:row>
      <xdr:rowOff>134620</xdr:rowOff>
    </xdr:to>
    <xdr:sp macro="" textlink="">
      <xdr:nvSpPr>
        <xdr:cNvPr id="528" name="フローチャート: 判断 527"/>
        <xdr:cNvSpPr/>
      </xdr:nvSpPr>
      <xdr:spPr>
        <a:xfrm>
          <a:off x="14541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125730</xdr:rowOff>
    </xdr:from>
    <xdr:ext cx="532130" cy="259080"/>
    <xdr:sp macro="" textlink="">
      <xdr:nvSpPr>
        <xdr:cNvPr id="529" name="テキスト ボックス 528"/>
        <xdr:cNvSpPr txBox="1"/>
      </xdr:nvSpPr>
      <xdr:spPr>
        <a:xfrm>
          <a:off x="14324965" y="6126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147955</xdr:rowOff>
    </xdr:from>
    <xdr:to>
      <xdr:col>71</xdr:col>
      <xdr:colOff>177800</xdr:colOff>
      <xdr:row>32</xdr:row>
      <xdr:rowOff>12700</xdr:rowOff>
    </xdr:to>
    <xdr:cxnSp macro="">
      <xdr:nvCxnSpPr>
        <xdr:cNvPr id="530" name="直線コネクタ 529"/>
        <xdr:cNvCxnSpPr/>
      </xdr:nvCxnSpPr>
      <xdr:spPr>
        <a:xfrm>
          <a:off x="12814300" y="529145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85090</xdr:rowOff>
    </xdr:from>
    <xdr:to>
      <xdr:col>72</xdr:col>
      <xdr:colOff>38100</xdr:colOff>
      <xdr:row>36</xdr:row>
      <xdr:rowOff>15240</xdr:rowOff>
    </xdr:to>
    <xdr:sp macro="" textlink="">
      <xdr:nvSpPr>
        <xdr:cNvPr id="531" name="フローチャート: 判断 530"/>
        <xdr:cNvSpPr/>
      </xdr:nvSpPr>
      <xdr:spPr>
        <a:xfrm>
          <a:off x="13652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6350</xdr:rowOff>
    </xdr:from>
    <xdr:ext cx="532130" cy="256540"/>
    <xdr:sp macro="" textlink="">
      <xdr:nvSpPr>
        <xdr:cNvPr id="532" name="テキスト ボックス 531"/>
        <xdr:cNvSpPr txBox="1"/>
      </xdr:nvSpPr>
      <xdr:spPr>
        <a:xfrm>
          <a:off x="13435965" y="6178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33" name="フローチャート: 判断 532"/>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17780</xdr:rowOff>
    </xdr:from>
    <xdr:ext cx="532130" cy="256540"/>
    <xdr:sp macro="" textlink="">
      <xdr:nvSpPr>
        <xdr:cNvPr id="534" name="テキスト ボックス 533"/>
        <xdr:cNvSpPr txBox="1"/>
      </xdr:nvSpPr>
      <xdr:spPr>
        <a:xfrm>
          <a:off x="12546965" y="6189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69850</xdr:rowOff>
    </xdr:from>
    <xdr:to>
      <xdr:col>85</xdr:col>
      <xdr:colOff>177800</xdr:colOff>
      <xdr:row>33</xdr:row>
      <xdr:rowOff>171450</xdr:rowOff>
    </xdr:to>
    <xdr:sp macro="" textlink="">
      <xdr:nvSpPr>
        <xdr:cNvPr id="540" name="楕円 539"/>
        <xdr:cNvSpPr/>
      </xdr:nvSpPr>
      <xdr:spPr>
        <a:xfrm>
          <a:off x="162687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92710</xdr:rowOff>
    </xdr:from>
    <xdr:ext cx="534670" cy="259080"/>
    <xdr:sp macro="" textlink="">
      <xdr:nvSpPr>
        <xdr:cNvPr id="541" name="消防費該当値テキスト"/>
        <xdr:cNvSpPr txBox="1"/>
      </xdr:nvSpPr>
      <xdr:spPr>
        <a:xfrm>
          <a:off x="16370300" y="5579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52705</xdr:rowOff>
    </xdr:from>
    <xdr:to>
      <xdr:col>81</xdr:col>
      <xdr:colOff>101600</xdr:colOff>
      <xdr:row>32</xdr:row>
      <xdr:rowOff>154940</xdr:rowOff>
    </xdr:to>
    <xdr:sp macro="" textlink="">
      <xdr:nvSpPr>
        <xdr:cNvPr id="542" name="楕円 541"/>
        <xdr:cNvSpPr/>
      </xdr:nvSpPr>
      <xdr:spPr>
        <a:xfrm>
          <a:off x="15430500" y="553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30</xdr:row>
      <xdr:rowOff>170815</xdr:rowOff>
    </xdr:from>
    <xdr:ext cx="532130" cy="258445"/>
    <xdr:sp macro="" textlink="">
      <xdr:nvSpPr>
        <xdr:cNvPr id="543" name="テキスト ボックス 542"/>
        <xdr:cNvSpPr txBox="1"/>
      </xdr:nvSpPr>
      <xdr:spPr>
        <a:xfrm>
          <a:off x="15213965" y="53143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30</xdr:row>
      <xdr:rowOff>153035</xdr:rowOff>
    </xdr:from>
    <xdr:to>
      <xdr:col>76</xdr:col>
      <xdr:colOff>165100</xdr:colOff>
      <xdr:row>31</xdr:row>
      <xdr:rowOff>83185</xdr:rowOff>
    </xdr:to>
    <xdr:sp macro="" textlink="">
      <xdr:nvSpPr>
        <xdr:cNvPr id="544" name="楕円 543"/>
        <xdr:cNvSpPr/>
      </xdr:nvSpPr>
      <xdr:spPr>
        <a:xfrm>
          <a:off x="14541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29</xdr:row>
      <xdr:rowOff>99695</xdr:rowOff>
    </xdr:from>
    <xdr:ext cx="532130" cy="256540"/>
    <xdr:sp macro="" textlink="">
      <xdr:nvSpPr>
        <xdr:cNvPr id="545" name="テキスト ボックス 544"/>
        <xdr:cNvSpPr txBox="1"/>
      </xdr:nvSpPr>
      <xdr:spPr>
        <a:xfrm>
          <a:off x="14324965" y="50717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133350</xdr:rowOff>
    </xdr:from>
    <xdr:to>
      <xdr:col>72</xdr:col>
      <xdr:colOff>38100</xdr:colOff>
      <xdr:row>32</xdr:row>
      <xdr:rowOff>63500</xdr:rowOff>
    </xdr:to>
    <xdr:sp macro="" textlink="">
      <xdr:nvSpPr>
        <xdr:cNvPr id="546" name="楕円 545"/>
        <xdr:cNvSpPr/>
      </xdr:nvSpPr>
      <xdr:spPr>
        <a:xfrm>
          <a:off x="136525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80010</xdr:rowOff>
    </xdr:from>
    <xdr:ext cx="532130" cy="259080"/>
    <xdr:sp macro="" textlink="">
      <xdr:nvSpPr>
        <xdr:cNvPr id="547" name="テキスト ボックス 546"/>
        <xdr:cNvSpPr txBox="1"/>
      </xdr:nvSpPr>
      <xdr:spPr>
        <a:xfrm>
          <a:off x="13435965" y="5223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30</xdr:row>
      <xdr:rowOff>97790</xdr:rowOff>
    </xdr:from>
    <xdr:to>
      <xdr:col>67</xdr:col>
      <xdr:colOff>101600</xdr:colOff>
      <xdr:row>31</xdr:row>
      <xdr:rowOff>27305</xdr:rowOff>
    </xdr:to>
    <xdr:sp macro="" textlink="">
      <xdr:nvSpPr>
        <xdr:cNvPr id="548" name="楕円 547"/>
        <xdr:cNvSpPr/>
      </xdr:nvSpPr>
      <xdr:spPr>
        <a:xfrm>
          <a:off x="12763500" y="524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29</xdr:row>
      <xdr:rowOff>43815</xdr:rowOff>
    </xdr:from>
    <xdr:ext cx="532130" cy="256540"/>
    <xdr:sp macro="" textlink="">
      <xdr:nvSpPr>
        <xdr:cNvPr id="549" name="テキスト ボックス 548"/>
        <xdr:cNvSpPr txBox="1"/>
      </xdr:nvSpPr>
      <xdr:spPr>
        <a:xfrm>
          <a:off x="12546965" y="50158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8" name="テキスト ボックス 557"/>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6540"/>
    <xdr:sp macro="" textlink="">
      <xdr:nvSpPr>
        <xdr:cNvPr id="560" name="テキスト ボックス 559"/>
        <xdr:cNvSpPr txBox="1"/>
      </xdr:nvSpPr>
      <xdr:spPr>
        <a:xfrm>
          <a:off x="11914505" y="10398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2" name="テキスト ボックス 56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6540"/>
    <xdr:sp macro="" textlink="">
      <xdr:nvSpPr>
        <xdr:cNvPr id="564" name="テキスト ボックス 563"/>
        <xdr:cNvSpPr txBox="1"/>
      </xdr:nvSpPr>
      <xdr:spPr>
        <a:xfrm>
          <a:off x="11914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6" name="テキスト ボックス 56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6540"/>
    <xdr:sp macro="" textlink="">
      <xdr:nvSpPr>
        <xdr:cNvPr id="568" name="テキスト ボックス 567"/>
        <xdr:cNvSpPr txBox="1"/>
      </xdr:nvSpPr>
      <xdr:spPr>
        <a:xfrm>
          <a:off x="11914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22225</xdr:rowOff>
    </xdr:from>
    <xdr:ext cx="531495" cy="258445"/>
    <xdr:sp macro="" textlink="">
      <xdr:nvSpPr>
        <xdr:cNvPr id="570" name="テキスト ボックス 569"/>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38100</xdr:rowOff>
    </xdr:from>
    <xdr:ext cx="531495" cy="259080"/>
    <xdr:sp macro="" textlink="">
      <xdr:nvSpPr>
        <xdr:cNvPr id="572" name="テキスト ボックス 571"/>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6540"/>
    <xdr:sp macro="" textlink="">
      <xdr:nvSpPr>
        <xdr:cNvPr id="574" name="テキスト ボックス 573"/>
        <xdr:cNvSpPr txBox="1"/>
      </xdr:nvSpPr>
      <xdr:spPr>
        <a:xfrm>
          <a:off x="11914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80645</xdr:rowOff>
    </xdr:from>
    <xdr:to>
      <xdr:col>85</xdr:col>
      <xdr:colOff>126365</xdr:colOff>
      <xdr:row>59</xdr:row>
      <xdr:rowOff>14605</xdr:rowOff>
    </xdr:to>
    <xdr:cxnSp macro="">
      <xdr:nvCxnSpPr>
        <xdr:cNvPr id="576" name="直線コネクタ 575"/>
        <xdr:cNvCxnSpPr/>
      </xdr:nvCxnSpPr>
      <xdr:spPr>
        <a:xfrm flipV="1">
          <a:off x="16317595" y="865314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18415</xdr:rowOff>
    </xdr:from>
    <xdr:ext cx="534670" cy="256540"/>
    <xdr:sp macro="" textlink="">
      <xdr:nvSpPr>
        <xdr:cNvPr id="577" name="教育費最小値テキスト"/>
        <xdr:cNvSpPr txBox="1"/>
      </xdr:nvSpPr>
      <xdr:spPr>
        <a:xfrm>
          <a:off x="16370300" y="101339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32,575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14605</xdr:rowOff>
    </xdr:from>
    <xdr:to>
      <xdr:col>86</xdr:col>
      <xdr:colOff>25400</xdr:colOff>
      <xdr:row>59</xdr:row>
      <xdr:rowOff>14605</xdr:rowOff>
    </xdr:to>
    <xdr:cxnSp macro="">
      <xdr:nvCxnSpPr>
        <xdr:cNvPr id="578" name="直線コネクタ 577"/>
        <xdr:cNvCxnSpPr/>
      </xdr:nvCxnSpPr>
      <xdr:spPr>
        <a:xfrm>
          <a:off x="16230600" y="10130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27305</xdr:rowOff>
    </xdr:from>
    <xdr:ext cx="534670" cy="259080"/>
    <xdr:sp macro="" textlink="">
      <xdr:nvSpPr>
        <xdr:cNvPr id="579" name="教育費最大値テキスト"/>
        <xdr:cNvSpPr txBox="1"/>
      </xdr:nvSpPr>
      <xdr:spPr>
        <a:xfrm>
          <a:off x="16370300" y="8428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77,818</a:t>
          </a:r>
          <a:endParaRPr kumimoji="1" lang="ja-JP" altLang="en-US" sz="1000" b="1">
            <a:latin typeface="ＭＳ Ｐゴシック"/>
          </a:endParaRPr>
        </a:p>
      </xdr:txBody>
    </xdr:sp>
    <xdr:clientData/>
  </xdr:oneCellAnchor>
  <xdr:twoCellAnchor>
    <xdr:from>
      <xdr:col>85</xdr:col>
      <xdr:colOff>38100</xdr:colOff>
      <xdr:row>50</xdr:row>
      <xdr:rowOff>80645</xdr:rowOff>
    </xdr:from>
    <xdr:to>
      <xdr:col>86</xdr:col>
      <xdr:colOff>25400</xdr:colOff>
      <xdr:row>50</xdr:row>
      <xdr:rowOff>80645</xdr:rowOff>
    </xdr:to>
    <xdr:cxnSp macro="">
      <xdr:nvCxnSpPr>
        <xdr:cNvPr id="580" name="直線コネクタ 579"/>
        <xdr:cNvCxnSpPr/>
      </xdr:nvCxnSpPr>
      <xdr:spPr>
        <a:xfrm>
          <a:off x="16230600" y="865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59690</xdr:rowOff>
    </xdr:from>
    <xdr:to>
      <xdr:col>85</xdr:col>
      <xdr:colOff>127000</xdr:colOff>
      <xdr:row>57</xdr:row>
      <xdr:rowOff>89535</xdr:rowOff>
    </xdr:to>
    <xdr:cxnSp macro="">
      <xdr:nvCxnSpPr>
        <xdr:cNvPr id="581" name="直線コネクタ 580"/>
        <xdr:cNvCxnSpPr/>
      </xdr:nvCxnSpPr>
      <xdr:spPr>
        <a:xfrm>
          <a:off x="15481300" y="98323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47625</xdr:rowOff>
    </xdr:from>
    <xdr:ext cx="534670" cy="259080"/>
    <xdr:sp macro="" textlink="">
      <xdr:nvSpPr>
        <xdr:cNvPr id="582" name="教育費平均値テキスト"/>
        <xdr:cNvSpPr txBox="1"/>
      </xdr:nvSpPr>
      <xdr:spPr>
        <a:xfrm>
          <a:off x="16370300" y="9477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24765</xdr:rowOff>
    </xdr:from>
    <xdr:to>
      <xdr:col>85</xdr:col>
      <xdr:colOff>177800</xdr:colOff>
      <xdr:row>56</xdr:row>
      <xdr:rowOff>126365</xdr:rowOff>
    </xdr:to>
    <xdr:sp macro="" textlink="">
      <xdr:nvSpPr>
        <xdr:cNvPr id="583" name="フローチャート: 判断 582"/>
        <xdr:cNvSpPr/>
      </xdr:nvSpPr>
      <xdr:spPr>
        <a:xfrm>
          <a:off x="16268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53975</xdr:rowOff>
    </xdr:from>
    <xdr:to>
      <xdr:col>81</xdr:col>
      <xdr:colOff>50800</xdr:colOff>
      <xdr:row>57</xdr:row>
      <xdr:rowOff>59690</xdr:rowOff>
    </xdr:to>
    <xdr:cxnSp macro="">
      <xdr:nvCxnSpPr>
        <xdr:cNvPr id="584" name="直線コネクタ 583"/>
        <xdr:cNvCxnSpPr/>
      </xdr:nvCxnSpPr>
      <xdr:spPr>
        <a:xfrm>
          <a:off x="14592300" y="98266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133350</xdr:rowOff>
    </xdr:from>
    <xdr:to>
      <xdr:col>81</xdr:col>
      <xdr:colOff>101600</xdr:colOff>
      <xdr:row>56</xdr:row>
      <xdr:rowOff>63500</xdr:rowOff>
    </xdr:to>
    <xdr:sp macro="" textlink="">
      <xdr:nvSpPr>
        <xdr:cNvPr id="585" name="フローチャート: 判断 584"/>
        <xdr:cNvSpPr/>
      </xdr:nvSpPr>
      <xdr:spPr>
        <a:xfrm>
          <a:off x="15430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80010</xdr:rowOff>
    </xdr:from>
    <xdr:ext cx="532130" cy="259080"/>
    <xdr:sp macro="" textlink="">
      <xdr:nvSpPr>
        <xdr:cNvPr id="586" name="テキスト ボックス 585"/>
        <xdr:cNvSpPr txBox="1"/>
      </xdr:nvSpPr>
      <xdr:spPr>
        <a:xfrm>
          <a:off x="15213965" y="9338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53975</xdr:rowOff>
    </xdr:from>
    <xdr:to>
      <xdr:col>76</xdr:col>
      <xdr:colOff>114300</xdr:colOff>
      <xdr:row>57</xdr:row>
      <xdr:rowOff>107950</xdr:rowOff>
    </xdr:to>
    <xdr:cxnSp macro="">
      <xdr:nvCxnSpPr>
        <xdr:cNvPr id="587" name="直線コネクタ 586"/>
        <xdr:cNvCxnSpPr/>
      </xdr:nvCxnSpPr>
      <xdr:spPr>
        <a:xfrm flipV="1">
          <a:off x="13703300" y="98266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84455</xdr:rowOff>
    </xdr:from>
    <xdr:to>
      <xdr:col>76</xdr:col>
      <xdr:colOff>165100</xdr:colOff>
      <xdr:row>57</xdr:row>
      <xdr:rowOff>14605</xdr:rowOff>
    </xdr:to>
    <xdr:sp macro="" textlink="">
      <xdr:nvSpPr>
        <xdr:cNvPr id="588" name="フローチャート: 判断 587"/>
        <xdr:cNvSpPr/>
      </xdr:nvSpPr>
      <xdr:spPr>
        <a:xfrm>
          <a:off x="14541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31115</xdr:rowOff>
    </xdr:from>
    <xdr:ext cx="532130" cy="256540"/>
    <xdr:sp macro="" textlink="">
      <xdr:nvSpPr>
        <xdr:cNvPr id="589" name="テキスト ボックス 588"/>
        <xdr:cNvSpPr txBox="1"/>
      </xdr:nvSpPr>
      <xdr:spPr>
        <a:xfrm>
          <a:off x="14324965" y="94608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22225</xdr:rowOff>
    </xdr:from>
    <xdr:to>
      <xdr:col>71</xdr:col>
      <xdr:colOff>177800</xdr:colOff>
      <xdr:row>57</xdr:row>
      <xdr:rowOff>107950</xdr:rowOff>
    </xdr:to>
    <xdr:cxnSp macro="">
      <xdr:nvCxnSpPr>
        <xdr:cNvPr id="590" name="直線コネクタ 589"/>
        <xdr:cNvCxnSpPr/>
      </xdr:nvCxnSpPr>
      <xdr:spPr>
        <a:xfrm>
          <a:off x="12814300" y="9451975"/>
          <a:ext cx="88900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64770</xdr:rowOff>
    </xdr:from>
    <xdr:to>
      <xdr:col>72</xdr:col>
      <xdr:colOff>38100</xdr:colOff>
      <xdr:row>57</xdr:row>
      <xdr:rowOff>166370</xdr:rowOff>
    </xdr:to>
    <xdr:sp macro="" textlink="">
      <xdr:nvSpPr>
        <xdr:cNvPr id="591" name="フローチャート: 判断 590"/>
        <xdr:cNvSpPr/>
      </xdr:nvSpPr>
      <xdr:spPr>
        <a:xfrm>
          <a:off x="13652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157480</xdr:rowOff>
    </xdr:from>
    <xdr:ext cx="532130" cy="256540"/>
    <xdr:sp macro="" textlink="">
      <xdr:nvSpPr>
        <xdr:cNvPr id="592" name="テキスト ボックス 591"/>
        <xdr:cNvSpPr txBox="1"/>
      </xdr:nvSpPr>
      <xdr:spPr>
        <a:xfrm>
          <a:off x="13435965" y="99301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17780</xdr:rowOff>
    </xdr:from>
    <xdr:to>
      <xdr:col>67</xdr:col>
      <xdr:colOff>101600</xdr:colOff>
      <xdr:row>57</xdr:row>
      <xdr:rowOff>118745</xdr:rowOff>
    </xdr:to>
    <xdr:sp macro="" textlink="">
      <xdr:nvSpPr>
        <xdr:cNvPr id="593" name="フローチャート: 判断 592"/>
        <xdr:cNvSpPr/>
      </xdr:nvSpPr>
      <xdr:spPr>
        <a:xfrm>
          <a:off x="12763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109855</xdr:rowOff>
    </xdr:from>
    <xdr:ext cx="532130" cy="256540"/>
    <xdr:sp macro="" textlink="">
      <xdr:nvSpPr>
        <xdr:cNvPr id="594" name="テキスト ボックス 593"/>
        <xdr:cNvSpPr txBox="1"/>
      </xdr:nvSpPr>
      <xdr:spPr>
        <a:xfrm>
          <a:off x="12546965" y="9882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38735</xdr:rowOff>
    </xdr:from>
    <xdr:to>
      <xdr:col>85</xdr:col>
      <xdr:colOff>177800</xdr:colOff>
      <xdr:row>57</xdr:row>
      <xdr:rowOff>140335</xdr:rowOff>
    </xdr:to>
    <xdr:sp macro="" textlink="">
      <xdr:nvSpPr>
        <xdr:cNvPr id="600" name="楕円 599"/>
        <xdr:cNvSpPr/>
      </xdr:nvSpPr>
      <xdr:spPr>
        <a:xfrm>
          <a:off x="16268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17780</xdr:rowOff>
    </xdr:from>
    <xdr:ext cx="534670" cy="256540"/>
    <xdr:sp macro="" textlink="">
      <xdr:nvSpPr>
        <xdr:cNvPr id="601" name="教育費該当値テキスト"/>
        <xdr:cNvSpPr txBox="1"/>
      </xdr:nvSpPr>
      <xdr:spPr>
        <a:xfrm>
          <a:off x="16370300" y="97904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8890</xdr:rowOff>
    </xdr:from>
    <xdr:to>
      <xdr:col>81</xdr:col>
      <xdr:colOff>101600</xdr:colOff>
      <xdr:row>57</xdr:row>
      <xdr:rowOff>110490</xdr:rowOff>
    </xdr:to>
    <xdr:sp macro="" textlink="">
      <xdr:nvSpPr>
        <xdr:cNvPr id="602" name="楕円 601"/>
        <xdr:cNvSpPr/>
      </xdr:nvSpPr>
      <xdr:spPr>
        <a:xfrm>
          <a:off x="15430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101600</xdr:rowOff>
    </xdr:from>
    <xdr:ext cx="532130" cy="259080"/>
    <xdr:sp macro="" textlink="">
      <xdr:nvSpPr>
        <xdr:cNvPr id="603" name="テキスト ボックス 602"/>
        <xdr:cNvSpPr txBox="1"/>
      </xdr:nvSpPr>
      <xdr:spPr>
        <a:xfrm>
          <a:off x="15213965" y="9874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3175</xdr:rowOff>
    </xdr:from>
    <xdr:to>
      <xdr:col>76</xdr:col>
      <xdr:colOff>165100</xdr:colOff>
      <xdr:row>57</xdr:row>
      <xdr:rowOff>104775</xdr:rowOff>
    </xdr:to>
    <xdr:sp macro="" textlink="">
      <xdr:nvSpPr>
        <xdr:cNvPr id="604" name="楕円 603"/>
        <xdr:cNvSpPr/>
      </xdr:nvSpPr>
      <xdr:spPr>
        <a:xfrm>
          <a:off x="14541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95885</xdr:rowOff>
    </xdr:from>
    <xdr:ext cx="532130" cy="259080"/>
    <xdr:sp macro="" textlink="">
      <xdr:nvSpPr>
        <xdr:cNvPr id="605" name="テキスト ボックス 604"/>
        <xdr:cNvSpPr txBox="1"/>
      </xdr:nvSpPr>
      <xdr:spPr>
        <a:xfrm>
          <a:off x="14324965" y="9868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57150</xdr:rowOff>
    </xdr:from>
    <xdr:to>
      <xdr:col>72</xdr:col>
      <xdr:colOff>38100</xdr:colOff>
      <xdr:row>57</xdr:row>
      <xdr:rowOff>158750</xdr:rowOff>
    </xdr:to>
    <xdr:sp macro="" textlink="">
      <xdr:nvSpPr>
        <xdr:cNvPr id="606" name="楕円 605"/>
        <xdr:cNvSpPr/>
      </xdr:nvSpPr>
      <xdr:spPr>
        <a:xfrm>
          <a:off x="13652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3810</xdr:rowOff>
    </xdr:from>
    <xdr:ext cx="532130" cy="259080"/>
    <xdr:sp macro="" textlink="">
      <xdr:nvSpPr>
        <xdr:cNvPr id="607" name="テキスト ボックス 606"/>
        <xdr:cNvSpPr txBox="1"/>
      </xdr:nvSpPr>
      <xdr:spPr>
        <a:xfrm>
          <a:off x="13435965" y="9605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143510</xdr:rowOff>
    </xdr:from>
    <xdr:to>
      <xdr:col>67</xdr:col>
      <xdr:colOff>101600</xdr:colOff>
      <xdr:row>55</xdr:row>
      <xdr:rowOff>73025</xdr:rowOff>
    </xdr:to>
    <xdr:sp macro="" textlink="">
      <xdr:nvSpPr>
        <xdr:cNvPr id="608" name="楕円 607"/>
        <xdr:cNvSpPr/>
      </xdr:nvSpPr>
      <xdr:spPr>
        <a:xfrm>
          <a:off x="12763500" y="9401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89535</xdr:rowOff>
    </xdr:from>
    <xdr:ext cx="532130" cy="256540"/>
    <xdr:sp macro="" textlink="">
      <xdr:nvSpPr>
        <xdr:cNvPr id="609" name="テキスト ボックス 608"/>
        <xdr:cNvSpPr txBox="1"/>
      </xdr:nvSpPr>
      <xdr:spPr>
        <a:xfrm>
          <a:off x="12546965" y="91763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8" name="テキスト ボックス 617"/>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21" name="テキスト ボックス 620"/>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623" name="テキスト ボックス 622"/>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6540"/>
    <xdr:sp macro="" textlink="">
      <xdr:nvSpPr>
        <xdr:cNvPr id="625" name="テキスト ボックス 624"/>
        <xdr:cNvSpPr txBox="1"/>
      </xdr:nvSpPr>
      <xdr:spPr>
        <a:xfrm>
          <a:off x="11914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6540"/>
    <xdr:sp macro="" textlink="">
      <xdr:nvSpPr>
        <xdr:cNvPr id="627" name="テキスト ボックス 626"/>
        <xdr:cNvSpPr txBox="1"/>
      </xdr:nvSpPr>
      <xdr:spPr>
        <a:xfrm>
          <a:off x="11914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29" name="テキスト ボックス 628"/>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45720</xdr:rowOff>
    </xdr:from>
    <xdr:to>
      <xdr:col>85</xdr:col>
      <xdr:colOff>126365</xdr:colOff>
      <xdr:row>78</xdr:row>
      <xdr:rowOff>139700</xdr:rowOff>
    </xdr:to>
    <xdr:cxnSp macro="">
      <xdr:nvCxnSpPr>
        <xdr:cNvPr id="631" name="直線コネクタ 630"/>
        <xdr:cNvCxnSpPr/>
      </xdr:nvCxnSpPr>
      <xdr:spPr>
        <a:xfrm flipV="1">
          <a:off x="16317595" y="12390120"/>
          <a:ext cx="127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6540"/>
    <xdr:sp macro="" textlink="">
      <xdr:nvSpPr>
        <xdr:cNvPr id="632" name="災害復旧費最小値テキスト"/>
        <xdr:cNvSpPr txBox="1"/>
      </xdr:nvSpPr>
      <xdr:spPr>
        <a:xfrm>
          <a:off x="16370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163830</xdr:rowOff>
    </xdr:from>
    <xdr:ext cx="534670" cy="259080"/>
    <xdr:sp macro="" textlink="">
      <xdr:nvSpPr>
        <xdr:cNvPr id="634" name="災害復旧費最大値テキスト"/>
        <xdr:cNvSpPr txBox="1"/>
      </xdr:nvSpPr>
      <xdr:spPr>
        <a:xfrm>
          <a:off x="16370300" y="1216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24,553</a:t>
          </a:r>
          <a:endParaRPr kumimoji="1" lang="ja-JP" altLang="en-US" sz="1000" b="1">
            <a:latin typeface="ＭＳ Ｐゴシック"/>
          </a:endParaRPr>
        </a:p>
      </xdr:txBody>
    </xdr:sp>
    <xdr:clientData/>
  </xdr:oneCellAnchor>
  <xdr:twoCellAnchor>
    <xdr:from>
      <xdr:col>85</xdr:col>
      <xdr:colOff>38100</xdr:colOff>
      <xdr:row>72</xdr:row>
      <xdr:rowOff>45720</xdr:rowOff>
    </xdr:from>
    <xdr:to>
      <xdr:col>86</xdr:col>
      <xdr:colOff>25400</xdr:colOff>
      <xdr:row>72</xdr:row>
      <xdr:rowOff>45720</xdr:rowOff>
    </xdr:to>
    <xdr:cxnSp macro="">
      <xdr:nvCxnSpPr>
        <xdr:cNvPr id="635" name="直線コネクタ 634"/>
        <xdr:cNvCxnSpPr/>
      </xdr:nvCxnSpPr>
      <xdr:spPr>
        <a:xfrm>
          <a:off x="16230600" y="1239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97790</xdr:rowOff>
    </xdr:from>
    <xdr:to>
      <xdr:col>85</xdr:col>
      <xdr:colOff>127000</xdr:colOff>
      <xdr:row>78</xdr:row>
      <xdr:rowOff>123825</xdr:rowOff>
    </xdr:to>
    <xdr:cxnSp macro="">
      <xdr:nvCxnSpPr>
        <xdr:cNvPr id="636" name="直線コネクタ 635"/>
        <xdr:cNvCxnSpPr/>
      </xdr:nvCxnSpPr>
      <xdr:spPr>
        <a:xfrm>
          <a:off x="15481300" y="134708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50165</xdr:rowOff>
    </xdr:from>
    <xdr:ext cx="469900" cy="259080"/>
    <xdr:sp macro="" textlink="">
      <xdr:nvSpPr>
        <xdr:cNvPr id="637" name="災害復旧費平均値テキスト"/>
        <xdr:cNvSpPr txBox="1"/>
      </xdr:nvSpPr>
      <xdr:spPr>
        <a:xfrm>
          <a:off x="16370300" y="13251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27305</xdr:rowOff>
    </xdr:from>
    <xdr:to>
      <xdr:col>85</xdr:col>
      <xdr:colOff>177800</xdr:colOff>
      <xdr:row>78</xdr:row>
      <xdr:rowOff>128905</xdr:rowOff>
    </xdr:to>
    <xdr:sp macro="" textlink="">
      <xdr:nvSpPr>
        <xdr:cNvPr id="638" name="フローチャート: 判断 637"/>
        <xdr:cNvSpPr/>
      </xdr:nvSpPr>
      <xdr:spPr>
        <a:xfrm>
          <a:off x="16268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97790</xdr:rowOff>
    </xdr:from>
    <xdr:to>
      <xdr:col>81</xdr:col>
      <xdr:colOff>50800</xdr:colOff>
      <xdr:row>78</xdr:row>
      <xdr:rowOff>97790</xdr:rowOff>
    </xdr:to>
    <xdr:cxnSp macro="">
      <xdr:nvCxnSpPr>
        <xdr:cNvPr id="639" name="直線コネクタ 638"/>
        <xdr:cNvCxnSpPr/>
      </xdr:nvCxnSpPr>
      <xdr:spPr>
        <a:xfrm>
          <a:off x="14592300" y="13470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123190</xdr:rowOff>
    </xdr:from>
    <xdr:to>
      <xdr:col>81</xdr:col>
      <xdr:colOff>101600</xdr:colOff>
      <xdr:row>78</xdr:row>
      <xdr:rowOff>53340</xdr:rowOff>
    </xdr:to>
    <xdr:sp macro="" textlink="">
      <xdr:nvSpPr>
        <xdr:cNvPr id="640" name="フローチャート: 判断 639"/>
        <xdr:cNvSpPr/>
      </xdr:nvSpPr>
      <xdr:spPr>
        <a:xfrm>
          <a:off x="15430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69850</xdr:rowOff>
    </xdr:from>
    <xdr:ext cx="467360" cy="259080"/>
    <xdr:sp macro="" textlink="">
      <xdr:nvSpPr>
        <xdr:cNvPr id="641" name="テキスト ボックス 640"/>
        <xdr:cNvSpPr txBox="1"/>
      </xdr:nvSpPr>
      <xdr:spPr>
        <a:xfrm>
          <a:off x="15246350" y="1310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97790</xdr:rowOff>
    </xdr:from>
    <xdr:to>
      <xdr:col>76</xdr:col>
      <xdr:colOff>114300</xdr:colOff>
      <xdr:row>78</xdr:row>
      <xdr:rowOff>103505</xdr:rowOff>
    </xdr:to>
    <xdr:cxnSp macro="">
      <xdr:nvCxnSpPr>
        <xdr:cNvPr id="642" name="直線コネクタ 641"/>
        <xdr:cNvCxnSpPr/>
      </xdr:nvCxnSpPr>
      <xdr:spPr>
        <a:xfrm flipV="1">
          <a:off x="13703300" y="134708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142240</xdr:rowOff>
    </xdr:from>
    <xdr:to>
      <xdr:col>76</xdr:col>
      <xdr:colOff>165100</xdr:colOff>
      <xdr:row>78</xdr:row>
      <xdr:rowOff>72390</xdr:rowOff>
    </xdr:to>
    <xdr:sp macro="" textlink="">
      <xdr:nvSpPr>
        <xdr:cNvPr id="643" name="フローチャート: 判断 642"/>
        <xdr:cNvSpPr/>
      </xdr:nvSpPr>
      <xdr:spPr>
        <a:xfrm>
          <a:off x="14541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88900</xdr:rowOff>
    </xdr:from>
    <xdr:ext cx="467360" cy="256540"/>
    <xdr:sp macro="" textlink="">
      <xdr:nvSpPr>
        <xdr:cNvPr id="644" name="テキスト ボックス 643"/>
        <xdr:cNvSpPr txBox="1"/>
      </xdr:nvSpPr>
      <xdr:spPr>
        <a:xfrm>
          <a:off x="14357350" y="131191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103505</xdr:rowOff>
    </xdr:from>
    <xdr:to>
      <xdr:col>71</xdr:col>
      <xdr:colOff>177800</xdr:colOff>
      <xdr:row>78</xdr:row>
      <xdr:rowOff>113665</xdr:rowOff>
    </xdr:to>
    <xdr:cxnSp macro="">
      <xdr:nvCxnSpPr>
        <xdr:cNvPr id="645" name="直線コネクタ 644"/>
        <xdr:cNvCxnSpPr/>
      </xdr:nvCxnSpPr>
      <xdr:spPr>
        <a:xfrm flipV="1">
          <a:off x="12814300" y="134766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162560</xdr:rowOff>
    </xdr:from>
    <xdr:to>
      <xdr:col>72</xdr:col>
      <xdr:colOff>38100</xdr:colOff>
      <xdr:row>78</xdr:row>
      <xdr:rowOff>92710</xdr:rowOff>
    </xdr:to>
    <xdr:sp macro="" textlink="">
      <xdr:nvSpPr>
        <xdr:cNvPr id="646" name="フローチャート: 判断 645"/>
        <xdr:cNvSpPr/>
      </xdr:nvSpPr>
      <xdr:spPr>
        <a:xfrm>
          <a:off x="13652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109220</xdr:rowOff>
    </xdr:from>
    <xdr:ext cx="467360" cy="256540"/>
    <xdr:sp macro="" textlink="">
      <xdr:nvSpPr>
        <xdr:cNvPr id="647" name="テキスト ボックス 646"/>
        <xdr:cNvSpPr txBox="1"/>
      </xdr:nvSpPr>
      <xdr:spPr>
        <a:xfrm>
          <a:off x="13468350" y="13139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26035</xdr:rowOff>
    </xdr:from>
    <xdr:to>
      <xdr:col>67</xdr:col>
      <xdr:colOff>101600</xdr:colOff>
      <xdr:row>78</xdr:row>
      <xdr:rowOff>127635</xdr:rowOff>
    </xdr:to>
    <xdr:sp macro="" textlink="">
      <xdr:nvSpPr>
        <xdr:cNvPr id="648" name="フローチャート: 判断 647"/>
        <xdr:cNvSpPr/>
      </xdr:nvSpPr>
      <xdr:spPr>
        <a:xfrm>
          <a:off x="12763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144145</xdr:rowOff>
    </xdr:from>
    <xdr:ext cx="467360" cy="256540"/>
    <xdr:sp macro="" textlink="">
      <xdr:nvSpPr>
        <xdr:cNvPr id="649" name="テキスト ボックス 648"/>
        <xdr:cNvSpPr txBox="1"/>
      </xdr:nvSpPr>
      <xdr:spPr>
        <a:xfrm>
          <a:off x="12579350" y="13174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73025</xdr:rowOff>
    </xdr:from>
    <xdr:to>
      <xdr:col>85</xdr:col>
      <xdr:colOff>177800</xdr:colOff>
      <xdr:row>79</xdr:row>
      <xdr:rowOff>3175</xdr:rowOff>
    </xdr:to>
    <xdr:sp macro="" textlink="">
      <xdr:nvSpPr>
        <xdr:cNvPr id="655" name="楕円 654"/>
        <xdr:cNvSpPr/>
      </xdr:nvSpPr>
      <xdr:spPr>
        <a:xfrm>
          <a:off x="16268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6350</xdr:rowOff>
    </xdr:from>
    <xdr:ext cx="378460" cy="256540"/>
    <xdr:sp macro="" textlink="">
      <xdr:nvSpPr>
        <xdr:cNvPr id="656" name="災害復旧費該当値テキスト"/>
        <xdr:cNvSpPr txBox="1"/>
      </xdr:nvSpPr>
      <xdr:spPr>
        <a:xfrm>
          <a:off x="16370300" y="133794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46990</xdr:rowOff>
    </xdr:from>
    <xdr:to>
      <xdr:col>81</xdr:col>
      <xdr:colOff>101600</xdr:colOff>
      <xdr:row>78</xdr:row>
      <xdr:rowOff>148590</xdr:rowOff>
    </xdr:to>
    <xdr:sp macro="" textlink="">
      <xdr:nvSpPr>
        <xdr:cNvPr id="657" name="楕円 656"/>
        <xdr:cNvSpPr/>
      </xdr:nvSpPr>
      <xdr:spPr>
        <a:xfrm>
          <a:off x="15430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139700</xdr:rowOff>
    </xdr:from>
    <xdr:ext cx="378460" cy="259080"/>
    <xdr:sp macro="" textlink="">
      <xdr:nvSpPr>
        <xdr:cNvPr id="658" name="テキスト ボックス 657"/>
        <xdr:cNvSpPr txBox="1"/>
      </xdr:nvSpPr>
      <xdr:spPr>
        <a:xfrm>
          <a:off x="1529207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46990</xdr:rowOff>
    </xdr:from>
    <xdr:to>
      <xdr:col>76</xdr:col>
      <xdr:colOff>165100</xdr:colOff>
      <xdr:row>78</xdr:row>
      <xdr:rowOff>148590</xdr:rowOff>
    </xdr:to>
    <xdr:sp macro="" textlink="">
      <xdr:nvSpPr>
        <xdr:cNvPr id="659" name="楕円 658"/>
        <xdr:cNvSpPr/>
      </xdr:nvSpPr>
      <xdr:spPr>
        <a:xfrm>
          <a:off x="14541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139700</xdr:rowOff>
    </xdr:from>
    <xdr:ext cx="378460" cy="259080"/>
    <xdr:sp macro="" textlink="">
      <xdr:nvSpPr>
        <xdr:cNvPr id="660" name="テキスト ボックス 659"/>
        <xdr:cNvSpPr txBox="1"/>
      </xdr:nvSpPr>
      <xdr:spPr>
        <a:xfrm>
          <a:off x="1440307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52705</xdr:rowOff>
    </xdr:from>
    <xdr:to>
      <xdr:col>72</xdr:col>
      <xdr:colOff>38100</xdr:colOff>
      <xdr:row>78</xdr:row>
      <xdr:rowOff>154940</xdr:rowOff>
    </xdr:to>
    <xdr:sp macro="" textlink="">
      <xdr:nvSpPr>
        <xdr:cNvPr id="661" name="楕円 660"/>
        <xdr:cNvSpPr/>
      </xdr:nvSpPr>
      <xdr:spPr>
        <a:xfrm>
          <a:off x="13652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145415</xdr:rowOff>
    </xdr:from>
    <xdr:ext cx="378460" cy="256540"/>
    <xdr:sp macro="" textlink="">
      <xdr:nvSpPr>
        <xdr:cNvPr id="662" name="テキスト ボックス 661"/>
        <xdr:cNvSpPr txBox="1"/>
      </xdr:nvSpPr>
      <xdr:spPr>
        <a:xfrm>
          <a:off x="13514070" y="135185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63500</xdr:rowOff>
    </xdr:from>
    <xdr:to>
      <xdr:col>67</xdr:col>
      <xdr:colOff>101600</xdr:colOff>
      <xdr:row>78</xdr:row>
      <xdr:rowOff>164465</xdr:rowOff>
    </xdr:to>
    <xdr:sp macro="" textlink="">
      <xdr:nvSpPr>
        <xdr:cNvPr id="663" name="楕円 662"/>
        <xdr:cNvSpPr/>
      </xdr:nvSpPr>
      <xdr:spPr>
        <a:xfrm>
          <a:off x="12763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155575</xdr:rowOff>
    </xdr:from>
    <xdr:ext cx="378460" cy="256540"/>
    <xdr:sp macro="" textlink="">
      <xdr:nvSpPr>
        <xdr:cNvPr id="664" name="テキスト ボックス 663"/>
        <xdr:cNvSpPr txBox="1"/>
      </xdr:nvSpPr>
      <xdr:spPr>
        <a:xfrm>
          <a:off x="12625070" y="135286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73" name="テキスト ボックス 672"/>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6380" cy="256540"/>
    <xdr:sp macro="" textlink="">
      <xdr:nvSpPr>
        <xdr:cNvPr id="675" name="テキスト ボックス 674"/>
        <xdr:cNvSpPr txBox="1"/>
      </xdr:nvSpPr>
      <xdr:spPr>
        <a:xfrm>
          <a:off x="12197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168910</xdr:rowOff>
    </xdr:from>
    <xdr:ext cx="531495" cy="256540"/>
    <xdr:sp macro="" textlink="">
      <xdr:nvSpPr>
        <xdr:cNvPr id="677" name="テキスト ボックス 676"/>
        <xdr:cNvSpPr txBox="1"/>
      </xdr:nvSpPr>
      <xdr:spPr>
        <a:xfrm>
          <a:off x="11914505" y="16971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31495" cy="256540"/>
    <xdr:sp macro="" textlink="">
      <xdr:nvSpPr>
        <xdr:cNvPr id="679" name="テキスト ボックス 678"/>
        <xdr:cNvSpPr txBox="1"/>
      </xdr:nvSpPr>
      <xdr:spPr>
        <a:xfrm>
          <a:off x="11914505" y="1668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31495" cy="256540"/>
    <xdr:sp macro="" textlink="">
      <xdr:nvSpPr>
        <xdr:cNvPr id="681" name="テキスト ボックス 680"/>
        <xdr:cNvSpPr txBox="1"/>
      </xdr:nvSpPr>
      <xdr:spPr>
        <a:xfrm>
          <a:off x="11914505" y="16399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6540"/>
    <xdr:sp macro="" textlink="">
      <xdr:nvSpPr>
        <xdr:cNvPr id="683" name="テキスト ボックス 682"/>
        <xdr:cNvSpPr txBox="1"/>
      </xdr:nvSpPr>
      <xdr:spPr>
        <a:xfrm>
          <a:off x="11914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54610</xdr:rowOff>
    </xdr:from>
    <xdr:ext cx="531495" cy="256540"/>
    <xdr:sp macro="" textlink="">
      <xdr:nvSpPr>
        <xdr:cNvPr id="685" name="テキスト ボックス 684"/>
        <xdr:cNvSpPr txBox="1"/>
      </xdr:nvSpPr>
      <xdr:spPr>
        <a:xfrm>
          <a:off x="11914505" y="15828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31495" cy="256540"/>
    <xdr:sp macro="" textlink="">
      <xdr:nvSpPr>
        <xdr:cNvPr id="687" name="テキスト ボックス 686"/>
        <xdr:cNvSpPr txBox="1"/>
      </xdr:nvSpPr>
      <xdr:spPr>
        <a:xfrm>
          <a:off x="11914505" y="15542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88</xdr:row>
      <xdr:rowOff>168910</xdr:rowOff>
    </xdr:from>
    <xdr:ext cx="531495" cy="256540"/>
    <xdr:sp macro="" textlink="">
      <xdr:nvSpPr>
        <xdr:cNvPr id="689" name="テキスト ボックス 688"/>
        <xdr:cNvSpPr txBox="1"/>
      </xdr:nvSpPr>
      <xdr:spPr>
        <a:xfrm>
          <a:off x="11914505" y="15256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6540"/>
    <xdr:sp macro="" textlink="">
      <xdr:nvSpPr>
        <xdr:cNvPr id="691" name="テキスト ボックス 690"/>
        <xdr:cNvSpPr txBox="1"/>
      </xdr:nvSpPr>
      <xdr:spPr>
        <a:xfrm>
          <a:off x="11914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102870</xdr:rowOff>
    </xdr:from>
    <xdr:to>
      <xdr:col>85</xdr:col>
      <xdr:colOff>126365</xdr:colOff>
      <xdr:row>98</xdr:row>
      <xdr:rowOff>146050</xdr:rowOff>
    </xdr:to>
    <xdr:cxnSp macro="">
      <xdr:nvCxnSpPr>
        <xdr:cNvPr id="693" name="直線コネクタ 692"/>
        <xdr:cNvCxnSpPr/>
      </xdr:nvCxnSpPr>
      <xdr:spPr>
        <a:xfrm flipV="1">
          <a:off x="16317595" y="1553337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149860</xdr:rowOff>
    </xdr:from>
    <xdr:ext cx="534670" cy="259080"/>
    <xdr:sp macro="" textlink="">
      <xdr:nvSpPr>
        <xdr:cNvPr id="694" name="公債費最小値テキスト"/>
        <xdr:cNvSpPr txBox="1"/>
      </xdr:nvSpPr>
      <xdr:spPr>
        <a:xfrm>
          <a:off x="16370300" y="16951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146050</xdr:rowOff>
    </xdr:from>
    <xdr:to>
      <xdr:col>86</xdr:col>
      <xdr:colOff>25400</xdr:colOff>
      <xdr:row>98</xdr:row>
      <xdr:rowOff>146050</xdr:rowOff>
    </xdr:to>
    <xdr:cxnSp macro="">
      <xdr:nvCxnSpPr>
        <xdr:cNvPr id="695" name="直線コネクタ 694"/>
        <xdr:cNvCxnSpPr/>
      </xdr:nvCxnSpPr>
      <xdr:spPr>
        <a:xfrm>
          <a:off x="16230600" y="1694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49530</xdr:rowOff>
    </xdr:from>
    <xdr:ext cx="534670" cy="259080"/>
    <xdr:sp macro="" textlink="">
      <xdr:nvSpPr>
        <xdr:cNvPr id="696" name="公債費最大値テキスト"/>
        <xdr:cNvSpPr txBox="1"/>
      </xdr:nvSpPr>
      <xdr:spPr>
        <a:xfrm>
          <a:off x="16370300" y="1530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65,295</a:t>
          </a:r>
          <a:endParaRPr kumimoji="1" lang="ja-JP" altLang="en-US" sz="1000" b="1">
            <a:latin typeface="ＭＳ Ｐゴシック"/>
          </a:endParaRPr>
        </a:p>
      </xdr:txBody>
    </xdr:sp>
    <xdr:clientData/>
  </xdr:oneCellAnchor>
  <xdr:twoCellAnchor>
    <xdr:from>
      <xdr:col>85</xdr:col>
      <xdr:colOff>38100</xdr:colOff>
      <xdr:row>90</xdr:row>
      <xdr:rowOff>102870</xdr:rowOff>
    </xdr:from>
    <xdr:to>
      <xdr:col>86</xdr:col>
      <xdr:colOff>25400</xdr:colOff>
      <xdr:row>90</xdr:row>
      <xdr:rowOff>102870</xdr:rowOff>
    </xdr:to>
    <xdr:cxnSp macro="">
      <xdr:nvCxnSpPr>
        <xdr:cNvPr id="697" name="直線コネクタ 696"/>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6350</xdr:rowOff>
    </xdr:from>
    <xdr:to>
      <xdr:col>85</xdr:col>
      <xdr:colOff>127000</xdr:colOff>
      <xdr:row>93</xdr:row>
      <xdr:rowOff>30480</xdr:rowOff>
    </xdr:to>
    <xdr:cxnSp macro="">
      <xdr:nvCxnSpPr>
        <xdr:cNvPr id="698" name="直線コネクタ 697"/>
        <xdr:cNvCxnSpPr/>
      </xdr:nvCxnSpPr>
      <xdr:spPr>
        <a:xfrm flipV="1">
          <a:off x="15481300" y="159512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140335</xdr:rowOff>
    </xdr:from>
    <xdr:ext cx="534670" cy="259080"/>
    <xdr:sp macro="" textlink="">
      <xdr:nvSpPr>
        <xdr:cNvPr id="699" name="公債費平均値テキスト"/>
        <xdr:cNvSpPr txBox="1"/>
      </xdr:nvSpPr>
      <xdr:spPr>
        <a:xfrm>
          <a:off x="16370300" y="1625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161925</xdr:rowOff>
    </xdr:from>
    <xdr:to>
      <xdr:col>85</xdr:col>
      <xdr:colOff>177800</xdr:colOff>
      <xdr:row>95</xdr:row>
      <xdr:rowOff>92075</xdr:rowOff>
    </xdr:to>
    <xdr:sp macro="" textlink="">
      <xdr:nvSpPr>
        <xdr:cNvPr id="700" name="フローチャート: 判断 699"/>
        <xdr:cNvSpPr/>
      </xdr:nvSpPr>
      <xdr:spPr>
        <a:xfrm>
          <a:off x="16268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69850</xdr:rowOff>
    </xdr:from>
    <xdr:to>
      <xdr:col>81</xdr:col>
      <xdr:colOff>50800</xdr:colOff>
      <xdr:row>93</xdr:row>
      <xdr:rowOff>30480</xdr:rowOff>
    </xdr:to>
    <xdr:cxnSp macro="">
      <xdr:nvCxnSpPr>
        <xdr:cNvPr id="701" name="直線コネクタ 700"/>
        <xdr:cNvCxnSpPr/>
      </xdr:nvCxnSpPr>
      <xdr:spPr>
        <a:xfrm>
          <a:off x="14592300" y="1584325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10795</xdr:rowOff>
    </xdr:from>
    <xdr:to>
      <xdr:col>81</xdr:col>
      <xdr:colOff>101600</xdr:colOff>
      <xdr:row>95</xdr:row>
      <xdr:rowOff>112395</xdr:rowOff>
    </xdr:to>
    <xdr:sp macro="" textlink="">
      <xdr:nvSpPr>
        <xdr:cNvPr id="702" name="フローチャート: 判断 701"/>
        <xdr:cNvSpPr/>
      </xdr:nvSpPr>
      <xdr:spPr>
        <a:xfrm>
          <a:off x="15430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103505</xdr:rowOff>
    </xdr:from>
    <xdr:ext cx="532130" cy="259080"/>
    <xdr:sp macro="" textlink="">
      <xdr:nvSpPr>
        <xdr:cNvPr id="703" name="テキスト ボックス 702"/>
        <xdr:cNvSpPr txBox="1"/>
      </xdr:nvSpPr>
      <xdr:spPr>
        <a:xfrm>
          <a:off x="15213965" y="16391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56515</xdr:rowOff>
    </xdr:from>
    <xdr:to>
      <xdr:col>76</xdr:col>
      <xdr:colOff>114300</xdr:colOff>
      <xdr:row>92</xdr:row>
      <xdr:rowOff>69850</xdr:rowOff>
    </xdr:to>
    <xdr:cxnSp macro="">
      <xdr:nvCxnSpPr>
        <xdr:cNvPr id="704" name="直線コネクタ 703"/>
        <xdr:cNvCxnSpPr/>
      </xdr:nvCxnSpPr>
      <xdr:spPr>
        <a:xfrm>
          <a:off x="13703300" y="158299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162560</xdr:rowOff>
    </xdr:from>
    <xdr:to>
      <xdr:col>76</xdr:col>
      <xdr:colOff>165100</xdr:colOff>
      <xdr:row>95</xdr:row>
      <xdr:rowOff>92710</xdr:rowOff>
    </xdr:to>
    <xdr:sp macro="" textlink="">
      <xdr:nvSpPr>
        <xdr:cNvPr id="705" name="フローチャート: 判断 704"/>
        <xdr:cNvSpPr/>
      </xdr:nvSpPr>
      <xdr:spPr>
        <a:xfrm>
          <a:off x="14541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83820</xdr:rowOff>
    </xdr:from>
    <xdr:ext cx="532130" cy="259080"/>
    <xdr:sp macro="" textlink="">
      <xdr:nvSpPr>
        <xdr:cNvPr id="706" name="テキスト ボックス 705"/>
        <xdr:cNvSpPr txBox="1"/>
      </xdr:nvSpPr>
      <xdr:spPr>
        <a:xfrm>
          <a:off x="14324965" y="16371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56515</xdr:rowOff>
    </xdr:from>
    <xdr:to>
      <xdr:col>71</xdr:col>
      <xdr:colOff>177800</xdr:colOff>
      <xdr:row>92</xdr:row>
      <xdr:rowOff>59055</xdr:rowOff>
    </xdr:to>
    <xdr:cxnSp macro="">
      <xdr:nvCxnSpPr>
        <xdr:cNvPr id="707" name="直線コネクタ 706"/>
        <xdr:cNvCxnSpPr/>
      </xdr:nvCxnSpPr>
      <xdr:spPr>
        <a:xfrm flipV="1">
          <a:off x="12814300" y="158299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146050</xdr:rowOff>
    </xdr:from>
    <xdr:to>
      <xdr:col>72</xdr:col>
      <xdr:colOff>38100</xdr:colOff>
      <xdr:row>95</xdr:row>
      <xdr:rowOff>76200</xdr:rowOff>
    </xdr:to>
    <xdr:sp macro="" textlink="">
      <xdr:nvSpPr>
        <xdr:cNvPr id="708" name="フローチャート: 判断 707"/>
        <xdr:cNvSpPr/>
      </xdr:nvSpPr>
      <xdr:spPr>
        <a:xfrm>
          <a:off x="13652500" y="162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67310</xdr:rowOff>
    </xdr:from>
    <xdr:ext cx="532130" cy="259080"/>
    <xdr:sp macro="" textlink="">
      <xdr:nvSpPr>
        <xdr:cNvPr id="709" name="テキスト ボックス 708"/>
        <xdr:cNvSpPr txBox="1"/>
      </xdr:nvSpPr>
      <xdr:spPr>
        <a:xfrm>
          <a:off x="13435965" y="16355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144780</xdr:rowOff>
    </xdr:from>
    <xdr:to>
      <xdr:col>67</xdr:col>
      <xdr:colOff>101600</xdr:colOff>
      <xdr:row>95</xdr:row>
      <xdr:rowOff>74930</xdr:rowOff>
    </xdr:to>
    <xdr:sp macro="" textlink="">
      <xdr:nvSpPr>
        <xdr:cNvPr id="710" name="フローチャート: 判断 709"/>
        <xdr:cNvSpPr/>
      </xdr:nvSpPr>
      <xdr:spPr>
        <a:xfrm>
          <a:off x="12763500"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66040</xdr:rowOff>
    </xdr:from>
    <xdr:ext cx="532130" cy="256540"/>
    <xdr:sp macro="" textlink="">
      <xdr:nvSpPr>
        <xdr:cNvPr id="711" name="テキスト ボックス 710"/>
        <xdr:cNvSpPr txBox="1"/>
      </xdr:nvSpPr>
      <xdr:spPr>
        <a:xfrm>
          <a:off x="12546965" y="163537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127000</xdr:rowOff>
    </xdr:from>
    <xdr:to>
      <xdr:col>85</xdr:col>
      <xdr:colOff>177800</xdr:colOff>
      <xdr:row>93</xdr:row>
      <xdr:rowOff>57150</xdr:rowOff>
    </xdr:to>
    <xdr:sp macro="" textlink="">
      <xdr:nvSpPr>
        <xdr:cNvPr id="717" name="楕円 716"/>
        <xdr:cNvSpPr/>
      </xdr:nvSpPr>
      <xdr:spPr>
        <a:xfrm>
          <a:off x="16268700" y="159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149860</xdr:rowOff>
    </xdr:from>
    <xdr:ext cx="534670" cy="259080"/>
    <xdr:sp macro="" textlink="">
      <xdr:nvSpPr>
        <xdr:cNvPr id="718" name="公債費該当値テキスト"/>
        <xdr:cNvSpPr txBox="1"/>
      </xdr:nvSpPr>
      <xdr:spPr>
        <a:xfrm>
          <a:off x="16370300" y="15751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151130</xdr:rowOff>
    </xdr:from>
    <xdr:to>
      <xdr:col>81</xdr:col>
      <xdr:colOff>101600</xdr:colOff>
      <xdr:row>93</xdr:row>
      <xdr:rowOff>81280</xdr:rowOff>
    </xdr:to>
    <xdr:sp macro="" textlink="">
      <xdr:nvSpPr>
        <xdr:cNvPr id="719" name="楕円 718"/>
        <xdr:cNvSpPr/>
      </xdr:nvSpPr>
      <xdr:spPr>
        <a:xfrm>
          <a:off x="15430500" y="159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97790</xdr:rowOff>
    </xdr:from>
    <xdr:ext cx="532130" cy="256540"/>
    <xdr:sp macro="" textlink="">
      <xdr:nvSpPr>
        <xdr:cNvPr id="720" name="テキスト ボックス 719"/>
        <xdr:cNvSpPr txBox="1"/>
      </xdr:nvSpPr>
      <xdr:spPr>
        <a:xfrm>
          <a:off x="15213965" y="15699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19050</xdr:rowOff>
    </xdr:from>
    <xdr:to>
      <xdr:col>76</xdr:col>
      <xdr:colOff>165100</xdr:colOff>
      <xdr:row>92</xdr:row>
      <xdr:rowOff>120650</xdr:rowOff>
    </xdr:to>
    <xdr:sp macro="" textlink="">
      <xdr:nvSpPr>
        <xdr:cNvPr id="721" name="楕円 720"/>
        <xdr:cNvSpPr/>
      </xdr:nvSpPr>
      <xdr:spPr>
        <a:xfrm>
          <a:off x="14541500" y="1579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137160</xdr:rowOff>
    </xdr:from>
    <xdr:ext cx="532130" cy="259080"/>
    <xdr:sp macro="" textlink="">
      <xdr:nvSpPr>
        <xdr:cNvPr id="722" name="テキスト ボックス 721"/>
        <xdr:cNvSpPr txBox="1"/>
      </xdr:nvSpPr>
      <xdr:spPr>
        <a:xfrm>
          <a:off x="14324965" y="15567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6350</xdr:rowOff>
    </xdr:from>
    <xdr:to>
      <xdr:col>72</xdr:col>
      <xdr:colOff>38100</xdr:colOff>
      <xdr:row>92</xdr:row>
      <xdr:rowOff>107315</xdr:rowOff>
    </xdr:to>
    <xdr:sp macro="" textlink="">
      <xdr:nvSpPr>
        <xdr:cNvPr id="723" name="楕円 722"/>
        <xdr:cNvSpPr/>
      </xdr:nvSpPr>
      <xdr:spPr>
        <a:xfrm>
          <a:off x="13652500" y="15779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123825</xdr:rowOff>
    </xdr:from>
    <xdr:ext cx="532130" cy="256540"/>
    <xdr:sp macro="" textlink="">
      <xdr:nvSpPr>
        <xdr:cNvPr id="724" name="テキスト ボックス 723"/>
        <xdr:cNvSpPr txBox="1"/>
      </xdr:nvSpPr>
      <xdr:spPr>
        <a:xfrm>
          <a:off x="13435965" y="15554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8255</xdr:rowOff>
    </xdr:from>
    <xdr:to>
      <xdr:col>67</xdr:col>
      <xdr:colOff>101600</xdr:colOff>
      <xdr:row>92</xdr:row>
      <xdr:rowOff>109855</xdr:rowOff>
    </xdr:to>
    <xdr:sp macro="" textlink="">
      <xdr:nvSpPr>
        <xdr:cNvPr id="725" name="楕円 724"/>
        <xdr:cNvSpPr/>
      </xdr:nvSpPr>
      <xdr:spPr>
        <a:xfrm>
          <a:off x="12763500" y="157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90</xdr:row>
      <xdr:rowOff>126365</xdr:rowOff>
    </xdr:from>
    <xdr:ext cx="532130" cy="259080"/>
    <xdr:sp macro="" textlink="">
      <xdr:nvSpPr>
        <xdr:cNvPr id="726" name="テキスト ボックス 725"/>
        <xdr:cNvSpPr txBox="1"/>
      </xdr:nvSpPr>
      <xdr:spPr>
        <a:xfrm>
          <a:off x="12546965" y="155568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35" name="テキスト ボックス 734"/>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6380" cy="259080"/>
    <xdr:sp macro="" textlink="">
      <xdr:nvSpPr>
        <xdr:cNvPr id="738" name="テキスト ボックス 737"/>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820" cy="259080"/>
    <xdr:sp macro="" textlink="">
      <xdr:nvSpPr>
        <xdr:cNvPr id="740" name="テキスト ボックス 739"/>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42" name="テキスト ボックス 741"/>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820" cy="259080"/>
    <xdr:sp macro="" textlink="">
      <xdr:nvSpPr>
        <xdr:cNvPr id="744" name="テキスト ボックス 743"/>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820" cy="259080"/>
    <xdr:sp macro="" textlink="">
      <xdr:nvSpPr>
        <xdr:cNvPr id="746" name="テキスト ボックス 745"/>
        <xdr:cNvSpPr txBox="1"/>
      </xdr:nvSpPr>
      <xdr:spPr>
        <a:xfrm>
          <a:off x="17820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6540"/>
    <xdr:sp macro="" textlink="">
      <xdr:nvSpPr>
        <xdr:cNvPr id="748" name="テキスト ボックス 747"/>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123825</xdr:rowOff>
    </xdr:from>
    <xdr:to>
      <xdr:col>116</xdr:col>
      <xdr:colOff>62865</xdr:colOff>
      <xdr:row>39</xdr:row>
      <xdr:rowOff>44450</xdr:rowOff>
    </xdr:to>
    <xdr:cxnSp macro="">
      <xdr:nvCxnSpPr>
        <xdr:cNvPr id="750" name="直線コネクタ 749"/>
        <xdr:cNvCxnSpPr/>
      </xdr:nvCxnSpPr>
      <xdr:spPr>
        <a:xfrm flipV="1">
          <a:off x="22159595" y="5267325"/>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51"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70485</xdr:rowOff>
    </xdr:from>
    <xdr:ext cx="469900" cy="259080"/>
    <xdr:sp macro="" textlink="">
      <xdr:nvSpPr>
        <xdr:cNvPr id="753" name="諸支出金最大値テキスト"/>
        <xdr:cNvSpPr txBox="1"/>
      </xdr:nvSpPr>
      <xdr:spPr>
        <a:xfrm>
          <a:off x="22212300" y="504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3,842</a:t>
          </a:r>
          <a:endParaRPr kumimoji="1" lang="ja-JP" altLang="en-US" sz="1000" b="1">
            <a:latin typeface="ＭＳ Ｐゴシック"/>
          </a:endParaRPr>
        </a:p>
      </xdr:txBody>
    </xdr:sp>
    <xdr:clientData/>
  </xdr:oneCellAnchor>
  <xdr:twoCellAnchor>
    <xdr:from>
      <xdr:col>115</xdr:col>
      <xdr:colOff>165100</xdr:colOff>
      <xdr:row>30</xdr:row>
      <xdr:rowOff>123825</xdr:rowOff>
    </xdr:from>
    <xdr:to>
      <xdr:col>116</xdr:col>
      <xdr:colOff>152400</xdr:colOff>
      <xdr:row>30</xdr:row>
      <xdr:rowOff>123825</xdr:rowOff>
    </xdr:to>
    <xdr:cxnSp macro="">
      <xdr:nvCxnSpPr>
        <xdr:cNvPr id="754" name="直線コネクタ 753"/>
        <xdr:cNvCxnSpPr/>
      </xdr:nvCxnSpPr>
      <xdr:spPr>
        <a:xfrm>
          <a:off x="22072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78105</xdr:rowOff>
    </xdr:from>
    <xdr:ext cx="378460" cy="256540"/>
    <xdr:sp macro="" textlink="">
      <xdr:nvSpPr>
        <xdr:cNvPr id="756" name="諸支出金平均値テキスト"/>
        <xdr:cNvSpPr txBox="1"/>
      </xdr:nvSpPr>
      <xdr:spPr>
        <a:xfrm>
          <a:off x="22212300" y="642175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55245</xdr:rowOff>
    </xdr:from>
    <xdr:to>
      <xdr:col>116</xdr:col>
      <xdr:colOff>114300</xdr:colOff>
      <xdr:row>38</xdr:row>
      <xdr:rowOff>156845</xdr:rowOff>
    </xdr:to>
    <xdr:sp macro="" textlink="">
      <xdr:nvSpPr>
        <xdr:cNvPr id="757" name="フローチャート: 判断 756"/>
        <xdr:cNvSpPr/>
      </xdr:nvSpPr>
      <xdr:spPr>
        <a:xfrm>
          <a:off x="221107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57785</xdr:rowOff>
    </xdr:from>
    <xdr:to>
      <xdr:col>112</xdr:col>
      <xdr:colOff>38100</xdr:colOff>
      <xdr:row>38</xdr:row>
      <xdr:rowOff>159385</xdr:rowOff>
    </xdr:to>
    <xdr:sp macro="" textlink="">
      <xdr:nvSpPr>
        <xdr:cNvPr id="759" name="フローチャート: 判断 758"/>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4445</xdr:rowOff>
    </xdr:from>
    <xdr:ext cx="378460" cy="259080"/>
    <xdr:sp macro="" textlink="">
      <xdr:nvSpPr>
        <xdr:cNvPr id="760" name="テキスト ボックス 759"/>
        <xdr:cNvSpPr txBox="1"/>
      </xdr:nvSpPr>
      <xdr:spPr>
        <a:xfrm>
          <a:off x="21134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81915</xdr:rowOff>
    </xdr:from>
    <xdr:to>
      <xdr:col>107</xdr:col>
      <xdr:colOff>101600</xdr:colOff>
      <xdr:row>39</xdr:row>
      <xdr:rowOff>12065</xdr:rowOff>
    </xdr:to>
    <xdr:sp macro="" textlink="">
      <xdr:nvSpPr>
        <xdr:cNvPr id="762" name="フローチャート: 判断 761"/>
        <xdr:cNvSpPr/>
      </xdr:nvSpPr>
      <xdr:spPr>
        <a:xfrm>
          <a:off x="20383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29210</xdr:rowOff>
    </xdr:from>
    <xdr:ext cx="378460" cy="256540"/>
    <xdr:sp macro="" textlink="">
      <xdr:nvSpPr>
        <xdr:cNvPr id="763" name="テキスト ボックス 762"/>
        <xdr:cNvSpPr txBox="1"/>
      </xdr:nvSpPr>
      <xdr:spPr>
        <a:xfrm>
          <a:off x="20245070" y="637286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53975</xdr:rowOff>
    </xdr:from>
    <xdr:to>
      <xdr:col>102</xdr:col>
      <xdr:colOff>165100</xdr:colOff>
      <xdr:row>38</xdr:row>
      <xdr:rowOff>155575</xdr:rowOff>
    </xdr:to>
    <xdr:sp macro="" textlink="">
      <xdr:nvSpPr>
        <xdr:cNvPr id="765" name="フローチャート: 判断 764"/>
        <xdr:cNvSpPr/>
      </xdr:nvSpPr>
      <xdr:spPr>
        <a:xfrm>
          <a:off x="19494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635</xdr:rowOff>
    </xdr:from>
    <xdr:ext cx="378460" cy="259080"/>
    <xdr:sp macro="" textlink="">
      <xdr:nvSpPr>
        <xdr:cNvPr id="766" name="テキスト ボックス 765"/>
        <xdr:cNvSpPr txBox="1"/>
      </xdr:nvSpPr>
      <xdr:spPr>
        <a:xfrm>
          <a:off x="19356070" y="634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115570</xdr:rowOff>
    </xdr:from>
    <xdr:ext cx="378460" cy="259080"/>
    <xdr:sp macro="" textlink="">
      <xdr:nvSpPr>
        <xdr:cNvPr id="768" name="テキスト ボックス 767"/>
        <xdr:cNvSpPr txBox="1"/>
      </xdr:nvSpPr>
      <xdr:spPr>
        <a:xfrm>
          <a:off x="18467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5"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015" cy="256540"/>
    <xdr:sp macro="" textlink="">
      <xdr:nvSpPr>
        <xdr:cNvPr id="777" name="テキスト ボックス 776"/>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015" cy="256540"/>
    <xdr:sp macro="" textlink="">
      <xdr:nvSpPr>
        <xdr:cNvPr id="779" name="テキスト ボックス 778"/>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6540"/>
    <xdr:sp macro="" textlink="">
      <xdr:nvSpPr>
        <xdr:cNvPr id="781" name="テキスト ボックス 780"/>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015" cy="256540"/>
    <xdr:sp macro="" textlink="">
      <xdr:nvSpPr>
        <xdr:cNvPr id="783" name="テキスト ボックス 782"/>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92" name="テキスト ボックス 791"/>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95" name="テキスト ボックス 794"/>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97" name="テキスト ボックス 796"/>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9" name="直線コネクタ 79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809" name="テキスト ボックス 808"/>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812" name="テキスト ボックス 811"/>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815" name="テキスト ボックス 814"/>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17" name="テキスト ボックス 816"/>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26" name="テキスト ボックス 825"/>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28" name="テキスト ボックス 827"/>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30" name="テキスト ボックス 829"/>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32" name="テキスト ボックス 831"/>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499,654</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消防費については、類似団体の平均と比較して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大幅に高い水準となっているが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本市の喫緊の課題である南海トラフ地震対策や、署所再編に取り組んだものであり、高知県平均も全国平均より高い水準となっている。</a:t>
          </a:r>
          <a:endParaRPr lang="ja-JP" altLang="ja-JP" sz="1400">
            <a:effectLst/>
          </a:endParaRPr>
        </a:p>
        <a:p>
          <a:r>
            <a:rPr kumimoji="1" lang="ja-JP" altLang="ja-JP" sz="1100">
              <a:solidFill>
                <a:schemeClr val="dk1"/>
              </a:solidFill>
              <a:effectLst/>
              <a:latin typeface="+mn-lt"/>
              <a:ea typeface="+mn-ea"/>
              <a:cs typeface="+mn-cs"/>
            </a:rPr>
            <a:t>民生費については、性質別と同様に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生活保護率が高いことや介護給付・訓練等給付の増加等により、類似団体の平均よりも高い水準で推移している。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公債費においては、依然として類似団体内でも高い水準となっており、引き続き義務的経費の縮減に向けた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投資事業の平準化と先送りによる起債発行額の抑制や、借入条件の見直しによる単年度元利償還金の縮減など、計画的な市債の発行を行う。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令和３年度</a:t>
          </a:r>
          <a:r>
            <a:rPr kumimoji="1" lang="ja-JP" altLang="ja-JP" sz="1100">
              <a:solidFill>
                <a:schemeClr val="dk1"/>
              </a:solidFill>
              <a:effectLst/>
              <a:latin typeface="+mn-lt"/>
              <a:ea typeface="+mn-ea"/>
              <a:cs typeface="+mn-cs"/>
            </a:rPr>
            <a:t>は財政調整基金や減債基金を取り崩すことなく実質単年度収支の黒字を確保できたが、巣ごもり需要等の影響で市税や消費税交付金が増加したこと</a:t>
          </a:r>
          <a:r>
            <a:rPr kumimoji="0" lang="ja-JP" altLang="en-US" sz="1100">
              <a:solidFill>
                <a:schemeClr val="dk1"/>
              </a:solidFill>
              <a:effectLst/>
              <a:latin typeface="+mn-lt"/>
              <a:ea typeface="+mn-ea"/>
              <a:cs typeface="+mn-cs"/>
            </a:rPr>
            <a:t>によるもので、</a:t>
          </a:r>
          <a:r>
            <a:rPr kumimoji="1" lang="ja-JP" altLang="en-US" sz="1100">
              <a:solidFill>
                <a:schemeClr val="dk1"/>
              </a:solidFill>
              <a:effectLst/>
              <a:latin typeface="+mn-lt"/>
              <a:ea typeface="+mn-ea"/>
              <a:cs typeface="+mn-cs"/>
            </a:rPr>
            <a:t>経常収支比率は依然として高いことや、令和４年度以降の収支見通しで財源不足が見込まれていることから財政構造の硬直化が著しい状況である。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過去の施設建設経費等による多額の公債費負担が要因となり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収益事業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国民宿舎運営事業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駐車場事業の３特別会計が赤字となっているが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その他の会計は黒字を保っている。</a:t>
          </a:r>
          <a:endParaRPr lang="ja-JP" altLang="ja-JP" sz="1400">
            <a:effectLst/>
          </a:endParaRPr>
        </a:p>
        <a:p>
          <a:r>
            <a:rPr kumimoji="1" lang="ja-JP" altLang="ja-JP" sz="1100">
              <a:solidFill>
                <a:schemeClr val="dk1"/>
              </a:solidFill>
              <a:effectLst/>
              <a:latin typeface="+mn-lt"/>
              <a:ea typeface="+mn-ea"/>
              <a:cs typeface="+mn-cs"/>
            </a:rPr>
            <a:t>　収益事業については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年度から包括委託制度を導入し経費削減を行った。単年度黒字の確保により累積赤字額の圧縮を目指し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今後もミッドナイト競輪</a:t>
          </a:r>
          <a:r>
            <a:rPr kumimoji="1" lang="ja-JP" altLang="en-US" sz="1100">
              <a:solidFill>
                <a:schemeClr val="dk1"/>
              </a:solidFill>
              <a:effectLst/>
              <a:latin typeface="+mn-lt"/>
              <a:ea typeface="+mn-ea"/>
              <a:cs typeface="+mn-cs"/>
            </a:rPr>
            <a:t>やモーニング競輪</a:t>
          </a:r>
          <a:r>
            <a:rPr kumimoji="1" lang="ja-JP" altLang="ja-JP" sz="1100">
              <a:solidFill>
                <a:schemeClr val="dk1"/>
              </a:solidFill>
              <a:effectLst/>
              <a:latin typeface="+mn-lt"/>
              <a:ea typeface="+mn-ea"/>
              <a:cs typeface="+mn-cs"/>
            </a:rPr>
            <a:t>の開催などによる売上の増加や経費の削減を図っていく。</a:t>
          </a:r>
          <a:endParaRPr lang="ja-JP" altLang="ja-JP" sz="1400">
            <a:effectLst/>
          </a:endParaRPr>
        </a:p>
        <a:p>
          <a:r>
            <a:rPr kumimoji="1" lang="ja-JP" altLang="ja-JP" sz="1100">
              <a:solidFill>
                <a:schemeClr val="dk1"/>
              </a:solidFill>
              <a:effectLst/>
              <a:latin typeface="+mn-lt"/>
              <a:ea typeface="+mn-ea"/>
              <a:cs typeface="+mn-cs"/>
            </a:rPr>
            <a:t>　駐車場事業については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年度決算から単年度黒字となり</a:t>
          </a:r>
          <a:r>
            <a:rPr kumimoji="1" lang="ja-JP" altLang="en-US" sz="1100">
              <a:solidFill>
                <a:schemeClr val="dk1"/>
              </a:solidFill>
              <a:effectLst/>
              <a:latin typeface="+mn-lt"/>
              <a:ea typeface="+mn-ea"/>
              <a:cs typeface="+mn-cs"/>
            </a:rPr>
            <a:t>、累積赤字も減少している。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国民宿舎運営事業については</a:t>
          </a:r>
          <a:r>
            <a:rPr kumimoji="1" lang="ja-JP" altLang="en-US" sz="1100">
              <a:solidFill>
                <a:schemeClr val="dk1"/>
              </a:solidFill>
              <a:effectLst/>
              <a:latin typeface="+mn-lt"/>
              <a:ea typeface="+mn-ea"/>
              <a:cs typeface="+mn-cs"/>
            </a:rPr>
            <a:t>、新型コロナウイルス感染症等の影響により、先行きが見通せず、令和３年９月末で休館を行っている。令和４年度以降はサウンディング型市場調査等を実施し、施</a:t>
          </a:r>
          <a:r>
            <a:rPr kumimoji="1" lang="ja-JP" altLang="ja-JP" sz="1100">
              <a:solidFill>
                <a:schemeClr val="dk1"/>
              </a:solidFill>
              <a:effectLst/>
              <a:latin typeface="+mn-lt"/>
              <a:ea typeface="+mn-ea"/>
              <a:cs typeface="+mn-cs"/>
            </a:rPr>
            <a:t>設の</a:t>
          </a:r>
          <a:r>
            <a:rPr kumimoji="1" lang="ja-JP" altLang="en-US" sz="1100">
              <a:solidFill>
                <a:schemeClr val="dk1"/>
              </a:solidFill>
              <a:effectLst/>
              <a:latin typeface="+mn-lt"/>
              <a:ea typeface="+mn-ea"/>
              <a:cs typeface="+mn-cs"/>
            </a:rPr>
            <a:t>最適な利活用方針</a:t>
          </a:r>
          <a:r>
            <a:rPr kumimoji="1" lang="ja-JP" altLang="ja-JP" sz="1100">
              <a:solidFill>
                <a:schemeClr val="dk1"/>
              </a:solidFill>
              <a:effectLst/>
              <a:latin typeface="+mn-lt"/>
              <a:ea typeface="+mn-ea"/>
              <a:cs typeface="+mn-cs"/>
            </a:rPr>
            <a:t>ついて検討を行っていく。</a:t>
          </a:r>
          <a:endParaRPr lang="ja-JP" altLang="ja-JP">
            <a:effectLst/>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都市基盤整備や南海トラフ地震対策などの大規模事業で発行した市債償還が本格化したことにより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元利償還金の高い水準が続き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比率も高い水準で推移し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など、可能な限り公債費負担を軽減する取組を進め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年度に借入した満期一括償還地方債について、令和２年度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償還を行っ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高知県高知市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都市基盤整備や南海トラフ地震対策などの大規模事業で発行した市債償還が本格化したことにより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高い水準で推移している地方債残高が将来負担額を押し上げる要因となっている。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年度の地方債残高は</a:t>
          </a:r>
          <a:r>
            <a:rPr kumimoji="1" lang="ja-JP" altLang="en-US" sz="1100">
              <a:solidFill>
                <a:schemeClr val="dk1"/>
              </a:solidFill>
              <a:effectLst/>
              <a:latin typeface="+mn-lt"/>
              <a:ea typeface="+mn-ea"/>
              <a:cs typeface="+mn-cs"/>
            </a:rPr>
            <a:t>、新規発行分が定期償還分より多かったことなど</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年度との比較では＋</a:t>
          </a:r>
          <a:r>
            <a:rPr kumimoji="1" lang="en-US" altLang="ja-JP" sz="1100">
              <a:solidFill>
                <a:schemeClr val="dk1"/>
              </a:solidFill>
              <a:effectLst/>
              <a:latin typeface="+mn-lt"/>
              <a:ea typeface="+mn-ea"/>
              <a:cs typeface="+mn-cs"/>
            </a:rPr>
            <a:t>13,667</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高知県高知市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年度の市税及び地方消費税交付金</a:t>
          </a:r>
          <a:r>
            <a:rPr kumimoji="1" lang="ja-JP" altLang="en-US" sz="1100">
              <a:solidFill>
                <a:schemeClr val="dk1"/>
              </a:solidFill>
              <a:effectLst/>
              <a:latin typeface="+mn-lt"/>
              <a:ea typeface="+mn-ea"/>
              <a:cs typeface="+mn-cs"/>
            </a:rPr>
            <a:t>等の増により</a:t>
          </a:r>
          <a:r>
            <a:rPr kumimoji="1" lang="ja-JP" altLang="ja-JP" sz="1100">
              <a:solidFill>
                <a:schemeClr val="dk1"/>
              </a:solidFill>
              <a:effectLst/>
              <a:latin typeface="+mn-lt"/>
              <a:ea typeface="+mn-ea"/>
              <a:cs typeface="+mn-cs"/>
            </a:rPr>
            <a:t>決算対策のための取り崩し</a:t>
          </a:r>
          <a:r>
            <a:rPr kumimoji="1" lang="ja-JP" altLang="en-US" sz="1100">
              <a:solidFill>
                <a:schemeClr val="dk1"/>
              </a:solidFill>
              <a:effectLst/>
              <a:latin typeface="+mn-lt"/>
              <a:ea typeface="+mn-ea"/>
              <a:cs typeface="+mn-cs"/>
            </a:rPr>
            <a:t>を行わなかったことや</a:t>
          </a:r>
          <a:r>
            <a:rPr kumimoji="1" lang="ja-JP" altLang="ja-JP" sz="1100">
              <a:solidFill>
                <a:schemeClr val="dk1"/>
              </a:solidFill>
              <a:effectLst/>
              <a:latin typeface="+mn-lt"/>
              <a:ea typeface="+mn-ea"/>
              <a:cs typeface="+mn-cs"/>
            </a:rPr>
            <a:t>、交付税再算定による臨時財政対策債償還基金の積立て</a:t>
          </a:r>
          <a:r>
            <a:rPr kumimoji="1" lang="ja-JP" altLang="en-US" sz="1100">
              <a:solidFill>
                <a:schemeClr val="dk1"/>
              </a:solidFill>
              <a:effectLst/>
              <a:latin typeface="+mn-lt"/>
              <a:ea typeface="+mn-ea"/>
              <a:cs typeface="+mn-cs"/>
            </a:rPr>
            <a:t>及び新型コロナウイルス対策として新設した基金積立てによる増</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・地域振興基金：高知市における市民の連帯の強化又は地域振興に要する経費。</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・施設等整備基金：市の施設等の整備に要する財源を円滑に調整するための経費。</a:t>
          </a:r>
          <a:endParaRPr lang="ja-JP" altLang="ja-JP" sz="1400">
            <a:effectLst/>
          </a:endParaRPr>
        </a:p>
        <a:p>
          <a:r>
            <a:rPr kumimoji="1" lang="ja-JP" altLang="ja-JP" sz="1100">
              <a:solidFill>
                <a:schemeClr val="dk1"/>
              </a:solidFill>
              <a:effectLst/>
              <a:latin typeface="+mn-lt"/>
              <a:ea typeface="+mn-ea"/>
              <a:cs typeface="+mn-cs"/>
            </a:rPr>
            <a:t>・広域行政推進基金：れんけいこうち広域都市圏において、活力ある地域経済を維持し、住民が安心して快適な暮らしを営むことができる圏域づくりに要する経費その他広域的な行政課題に対応するための事業に要する経費。</a:t>
          </a:r>
          <a:endParaRPr lang="ja-JP" altLang="ja-JP" sz="1400">
            <a:effectLst/>
          </a:endParaRPr>
        </a:p>
        <a:p>
          <a:r>
            <a:rPr kumimoji="1" lang="ja-JP" altLang="ja-JP" sz="1100">
              <a:solidFill>
                <a:schemeClr val="dk1"/>
              </a:solidFill>
              <a:effectLst/>
              <a:latin typeface="+mn-lt"/>
              <a:ea typeface="+mn-ea"/>
              <a:cs typeface="+mn-cs"/>
            </a:rPr>
            <a:t>・南海地震等災害復興基金：南海地震等の大規模災害発生時に、本市における社会基盤の復旧及び復興に要する経費。</a:t>
          </a:r>
          <a:endParaRPr lang="ja-JP" altLang="ja-JP" sz="1400">
            <a:effectLst/>
          </a:endParaRPr>
        </a:p>
        <a:p>
          <a:r>
            <a:rPr kumimoji="1" lang="ja-JP" altLang="en-US" sz="1100">
              <a:solidFill>
                <a:schemeClr val="dk1"/>
              </a:solidFill>
              <a:effectLst/>
              <a:latin typeface="+mn-ea"/>
              <a:ea typeface="+mn-ea"/>
              <a:cs typeface="+mn-cs"/>
            </a:rPr>
            <a:t>・新型コロナウイルス感染症対策短期継続融資基金：新型コロナウイルス感染症の影響を受け、経営の安定に支障が生じている事業者に対して、当該経営に係る資金繰りの改善を支援するための経費。</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ea"/>
              <a:ea typeface="+mn-ea"/>
              <a:cs typeface="+mn-cs"/>
            </a:rPr>
            <a:t>新型コロナウイルス感染症対策短期継続融資基金を新設したことによる増等。</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・公債費を除く経常収支比率を低く抑えることで、起債の償還財源を確保するとともに、将来世代のために起債残高を減らしながらも基金を確保し、持続可能な財政運営につなげる。</a:t>
          </a:r>
          <a:endParaRPr lang="ja-JP" altLang="ja-JP" sz="1400">
            <a:effectLst/>
          </a:endParaRPr>
        </a:p>
        <a:p>
          <a:r>
            <a:rPr kumimoji="1" lang="ja-JP" altLang="ja-JP" sz="1100">
              <a:solidFill>
                <a:schemeClr val="dk1"/>
              </a:solidFill>
              <a:effectLst/>
              <a:latin typeface="+mn-lt"/>
              <a:ea typeface="+mn-ea"/>
              <a:cs typeface="+mn-cs"/>
            </a:rPr>
            <a:t>・財政健全化プランに基づいた事務事業見直しを行うことで健全な財政運営を確立し、南海地震等災害復興基金への積立財源を確保して本市の喫緊の課題である南海トラフ地震に備える。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令和３年度の市税や地方消費税交付金等の増により取り崩しを行わず、決算積立てを行ったことによる増。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dk1"/>
              </a:solidFill>
              <a:effectLst/>
              <a:latin typeface="+mn-lt"/>
              <a:ea typeface="+mn-ea"/>
              <a:cs typeface="+mn-cs"/>
            </a:rPr>
            <a:t>・令和３年度の市税や地方消費税交付金等の増により取り崩しを行わず、</a:t>
          </a:r>
          <a:r>
            <a:rPr kumimoji="1" lang="ja-JP" altLang="en-US" sz="1100">
              <a:solidFill>
                <a:schemeClr val="dk1"/>
              </a:solidFill>
              <a:effectLst/>
              <a:latin typeface="+mn-lt"/>
              <a:ea typeface="+mn-ea"/>
              <a:cs typeface="+mn-cs"/>
            </a:rPr>
            <a:t>交付税再算定による臨時財政対策債償還基金の積立て</a:t>
          </a:r>
          <a:r>
            <a:rPr kumimoji="1" lang="ja-JP" altLang="ja-JP" sz="1100">
              <a:solidFill>
                <a:schemeClr val="dk1"/>
              </a:solidFill>
              <a:effectLst/>
              <a:latin typeface="+mn-lt"/>
              <a:ea typeface="+mn-ea"/>
              <a:cs typeface="+mn-cs"/>
            </a:rPr>
            <a:t>を行ったことによる増。</a:t>
          </a:r>
          <a:endParaRPr lang="ja-JP" altLang="ja-JP">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・厳しい財政運営を迫られている状況ではあるが、近年の投資事業に伴う今後の公債費増に備えるため、適正な積立に努めることとしている。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593739" cy="6309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592425" y="190500"/>
          <a:ext cx="3604079" cy="554718"/>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606939" y="215900"/>
          <a:ext cx="3570515" cy="50391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626896" y="241300"/>
          <a:ext cx="3518808" cy="44041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027025" y="190500"/>
          <a:ext cx="2432050" cy="554718"/>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052425" y="215900"/>
          <a:ext cx="2387600" cy="50391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077825" y="241300"/>
          <a:ext cx="2346779" cy="453118"/>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9943" y="882196"/>
          <a:ext cx="9235167" cy="175350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75582" y="913946"/>
          <a:ext cx="1271814" cy="16900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94782" y="913946"/>
          <a:ext cx="1219200" cy="16900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322,526
320,822
309.00
168,628,997
161,151,284
4,886,783
81,358,548
210,490,850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013982" y="913946"/>
          <a:ext cx="1393372" cy="16900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407354" y="932996"/>
          <a:ext cx="1852385"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259739" y="932996"/>
          <a:ext cx="1161143"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478939" y="945696"/>
          <a:ext cx="586015"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407354" y="1696811"/>
          <a:ext cx="1852385"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323239" y="1696811"/>
          <a:ext cx="3361871"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142311" y="882196"/>
          <a:ext cx="1393371" cy="1253672"/>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380889" y="945696"/>
          <a:ext cx="1219200"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380889" y="1209675"/>
          <a:ext cx="1219200" cy="512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380889" y="1547132"/>
          <a:ext cx="1335315" cy="6395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208532" y="1034596"/>
          <a:ext cx="19322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262507" y="9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262507" y="1298575"/>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306957" y="1547132"/>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227582" y="1547132"/>
          <a:ext cx="15512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306957" y="1782536"/>
          <a:ext cx="0" cy="13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227582" y="1922689"/>
          <a:ext cx="15512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3458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73161"/>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09018"/>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47596"/>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861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70668" y="4198711"/>
          <a:ext cx="3882571" cy="3147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37821" y="4566131"/>
          <a:ext cx="1579435" cy="2702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515535" y="4549460"/>
          <a:ext cx="773079" cy="3036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002439" y="4324350"/>
          <a:ext cx="1393372" cy="2526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002439" y="4513489"/>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395811" y="4324350"/>
          <a:ext cx="1393371" cy="2526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395811" y="4513489"/>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916182" y="4324350"/>
          <a:ext cx="1393372" cy="2526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916182" y="4513489"/>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70668" y="4889046"/>
          <a:ext cx="3882571" cy="212634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303611" y="4889046"/>
          <a:ext cx="4354285" cy="21263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303611" y="4952546"/>
          <a:ext cx="4180114" cy="2485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363482" y="5175704"/>
          <a:ext cx="4167414" cy="175078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令和３年８月に改訂した高知市公共施設マネジメント基本計画において，今後</a:t>
          </a:r>
          <a:r>
            <a:rPr kumimoji="1" lang="en-US" altLang="ja-JP" sz="950">
              <a:solidFill>
                <a:schemeClr val="dk1"/>
              </a:solidFill>
              <a:effectLst/>
              <a:latin typeface="+mn-lt"/>
              <a:ea typeface="+mn-ea"/>
              <a:cs typeface="+mn-cs"/>
            </a:rPr>
            <a:t>35</a:t>
          </a:r>
          <a:r>
            <a:rPr kumimoji="1" lang="ja-JP" altLang="ja-JP" sz="950">
              <a:solidFill>
                <a:schemeClr val="dk1"/>
              </a:solidFill>
              <a:effectLst/>
              <a:latin typeface="+mn-lt"/>
              <a:ea typeface="+mn-ea"/>
              <a:cs typeface="+mn-cs"/>
            </a:rPr>
            <a:t>年間で公共施設の延床面積を</a:t>
          </a:r>
          <a:r>
            <a:rPr kumimoji="1" lang="en-US" altLang="ja-JP" sz="950">
              <a:solidFill>
                <a:schemeClr val="dk1"/>
              </a:solidFill>
              <a:effectLst/>
              <a:latin typeface="+mn-lt"/>
              <a:ea typeface="+mn-ea"/>
              <a:cs typeface="+mn-cs"/>
            </a:rPr>
            <a:t>32</a:t>
          </a:r>
          <a:r>
            <a:rPr kumimoji="1" lang="ja-JP" altLang="ja-JP" sz="950">
              <a:solidFill>
                <a:schemeClr val="dk1"/>
              </a:solidFill>
              <a:effectLst/>
              <a:latin typeface="+mn-lt"/>
              <a:ea typeface="+mn-ea"/>
              <a:cs typeface="+mn-cs"/>
            </a:rPr>
            <a:t>％削減することが必要と推測しており，施設の統廃合や長寿命化に向けた取組を進めることとしている。</a:t>
          </a:r>
          <a:endParaRPr lang="ja-JP" altLang="ja-JP" sz="950">
            <a:effectLst/>
          </a:endParaRPr>
        </a:p>
        <a:p>
          <a:r>
            <a:rPr kumimoji="1" lang="ja-JP" altLang="ja-JP" sz="950">
              <a:solidFill>
                <a:schemeClr val="dk1"/>
              </a:solidFill>
              <a:effectLst/>
              <a:latin typeface="+mn-lt"/>
              <a:ea typeface="+mn-ea"/>
              <a:cs typeface="+mn-cs"/>
            </a:rPr>
            <a:t>　令和</a:t>
          </a:r>
          <a:r>
            <a:rPr kumimoji="1" lang="ja-JP" altLang="en-US" sz="950">
              <a:solidFill>
                <a:schemeClr val="dk1"/>
              </a:solidFill>
              <a:effectLst/>
              <a:latin typeface="+mn-lt"/>
              <a:ea typeface="+mn-ea"/>
              <a:cs typeface="+mn-cs"/>
            </a:rPr>
            <a:t>３</a:t>
          </a:r>
          <a:r>
            <a:rPr kumimoji="1" lang="ja-JP" altLang="ja-JP" sz="950">
              <a:solidFill>
                <a:schemeClr val="dk1"/>
              </a:solidFill>
              <a:effectLst/>
              <a:latin typeface="+mn-lt"/>
              <a:ea typeface="+mn-ea"/>
              <a:cs typeface="+mn-cs"/>
            </a:rPr>
            <a:t>年度の有形固定資産減価償却率は，前年度から</a:t>
          </a:r>
          <a:r>
            <a:rPr kumimoji="1" lang="ja-JP" altLang="en-US" sz="950">
              <a:solidFill>
                <a:schemeClr val="dk1"/>
              </a:solidFill>
              <a:effectLst/>
              <a:latin typeface="+mn-lt"/>
              <a:ea typeface="+mn-ea"/>
              <a:cs typeface="+mn-cs"/>
            </a:rPr>
            <a:t>増加</a:t>
          </a:r>
          <a:r>
            <a:rPr kumimoji="1" lang="ja-JP" altLang="ja-JP" sz="950">
              <a:solidFill>
                <a:schemeClr val="dk1"/>
              </a:solidFill>
              <a:effectLst/>
              <a:latin typeface="+mn-lt"/>
              <a:ea typeface="+mn-ea"/>
              <a:cs typeface="+mn-cs"/>
            </a:rPr>
            <a:t>して</a:t>
          </a:r>
          <a:r>
            <a:rPr kumimoji="1" lang="ja-JP" altLang="en-US" sz="950">
              <a:solidFill>
                <a:schemeClr val="dk1"/>
              </a:solidFill>
              <a:effectLst/>
              <a:latin typeface="+mn-lt"/>
              <a:ea typeface="+mn-ea"/>
              <a:cs typeface="+mn-cs"/>
            </a:rPr>
            <a:t>おり</a:t>
          </a:r>
          <a:r>
            <a:rPr kumimoji="1" lang="ja-JP" altLang="ja-JP" sz="950">
              <a:solidFill>
                <a:schemeClr val="dk1"/>
              </a:solidFill>
              <a:effectLst/>
              <a:latin typeface="+mn-lt"/>
              <a:ea typeface="+mn-ea"/>
              <a:cs typeface="+mn-cs"/>
            </a:rPr>
            <a:t>，類似団体平均より高い水準にあるため，平成</a:t>
          </a:r>
          <a:r>
            <a:rPr kumimoji="1" lang="en-US" altLang="ja-JP" sz="950">
              <a:solidFill>
                <a:schemeClr val="dk1"/>
              </a:solidFill>
              <a:effectLst/>
              <a:latin typeface="+mn-lt"/>
              <a:ea typeface="+mn-ea"/>
              <a:cs typeface="+mn-cs"/>
            </a:rPr>
            <a:t>29</a:t>
          </a:r>
          <a:r>
            <a:rPr kumimoji="1" lang="ja-JP" altLang="ja-JP" sz="950">
              <a:solidFill>
                <a:schemeClr val="dk1"/>
              </a:solidFill>
              <a:effectLst/>
              <a:latin typeface="+mn-lt"/>
              <a:ea typeface="+mn-ea"/>
              <a:cs typeface="+mn-cs"/>
            </a:rPr>
            <a:t>年度に策定した高知市公共施設再配置計画（第１期）や，令和２年５月に策定した高知市個別施設保全計画に基づき，総量の最適化・管理の最適化に取り組んでいく。</a:t>
          </a:r>
          <a:endParaRPr lang="ja-JP" altLang="ja-JP" sz="9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48896" y="470126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70668" y="7015389"/>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96760" y="6921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70668" y="6660999"/>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96760" y="65671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70668" y="6306608"/>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96760" y="6212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70668" y="5952218"/>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96760" y="58584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70668" y="5597828"/>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96760" y="55040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70668" y="5243437"/>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96760" y="5152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70668" y="4889046"/>
          <a:ext cx="38825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96760" y="47979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70668" y="4889046"/>
          <a:ext cx="3882571" cy="212634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367349" y="5293814"/>
          <a:ext cx="1270" cy="12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420054" y="659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285796" y="6592630"/>
          <a:ext cx="17235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420054"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285796" y="5293814"/>
          <a:ext cx="17235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420054" y="5893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318454" y="603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3672568" y="5998573"/>
          <a:ext cx="90714"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2975882" y="5969786"/>
          <a:ext cx="90714"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279196" y="5941000"/>
          <a:ext cx="90714"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582511" y="5901418"/>
          <a:ext cx="9071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207782" y="7058567"/>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61896" y="7058567"/>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65211" y="7058567"/>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68525" y="7058567"/>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71839" y="7058567"/>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楕円 80"/>
        <xdr:cNvSpPr/>
      </xdr:nvSpPr>
      <xdr:spPr>
        <a:xfrm>
          <a:off x="4318454" y="60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28380</xdr:rowOff>
    </xdr:from>
    <xdr:ext cx="405111" cy="259045"/>
    <xdr:sp macro="" textlink="">
      <xdr:nvSpPr>
        <xdr:cNvPr id="82" name="有形固定資産減価償却率該当値テキスト"/>
        <xdr:cNvSpPr txBox="1"/>
      </xdr:nvSpPr>
      <xdr:spPr>
        <a:xfrm>
          <a:off x="4420054" y="603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3672568" y="6010244"/>
          <a:ext cx="9071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100753</xdr:rowOff>
    </xdr:to>
    <xdr:cxnSp macro="">
      <xdr:nvCxnSpPr>
        <xdr:cNvPr id="84" name="直線コネクタ 83"/>
        <xdr:cNvCxnSpPr/>
      </xdr:nvCxnSpPr>
      <xdr:spPr>
        <a:xfrm>
          <a:off x="3723368" y="6061044"/>
          <a:ext cx="645886"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5" name="楕円 84"/>
        <xdr:cNvSpPr/>
      </xdr:nvSpPr>
      <xdr:spPr>
        <a:xfrm>
          <a:off x="2975882" y="5966188"/>
          <a:ext cx="90714"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57573</xdr:rowOff>
    </xdr:to>
    <xdr:cxnSp macro="">
      <xdr:nvCxnSpPr>
        <xdr:cNvPr id="86" name="直線コネクタ 85"/>
        <xdr:cNvCxnSpPr/>
      </xdr:nvCxnSpPr>
      <xdr:spPr>
        <a:xfrm>
          <a:off x="3026682" y="6014266"/>
          <a:ext cx="696686"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7" name="楕円 86"/>
        <xdr:cNvSpPr/>
      </xdr:nvSpPr>
      <xdr:spPr>
        <a:xfrm>
          <a:off x="2279196" y="5991376"/>
          <a:ext cx="90714"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35983</xdr:rowOff>
    </xdr:to>
    <xdr:cxnSp macro="">
      <xdr:nvCxnSpPr>
        <xdr:cNvPr id="88" name="直線コネクタ 87"/>
        <xdr:cNvCxnSpPr/>
      </xdr:nvCxnSpPr>
      <xdr:spPr>
        <a:xfrm flipV="1">
          <a:off x="2329996" y="6014266"/>
          <a:ext cx="696686"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120650</xdr:rowOff>
    </xdr:from>
    <xdr:to>
      <xdr:col>7</xdr:col>
      <xdr:colOff>187325</xdr:colOff>
      <xdr:row>31</xdr:row>
      <xdr:rowOff>50800</xdr:rowOff>
    </xdr:to>
    <xdr:sp macro="" textlink="">
      <xdr:nvSpPr>
        <xdr:cNvPr id="89" name="楕円 88"/>
        <xdr:cNvSpPr/>
      </xdr:nvSpPr>
      <xdr:spPr>
        <a:xfrm>
          <a:off x="1582511" y="5955393"/>
          <a:ext cx="90714"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0</xdr:rowOff>
    </xdr:from>
    <xdr:to>
      <xdr:col>11</xdr:col>
      <xdr:colOff>136525</xdr:colOff>
      <xdr:row>31</xdr:row>
      <xdr:rowOff>35983</xdr:rowOff>
    </xdr:to>
    <xdr:cxnSp macro="">
      <xdr:nvCxnSpPr>
        <xdr:cNvPr id="90" name="直線コネクタ 89"/>
        <xdr:cNvCxnSpPr/>
      </xdr:nvCxnSpPr>
      <xdr:spPr>
        <a:xfrm>
          <a:off x="1633311" y="6003471"/>
          <a:ext cx="696685"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524440" y="577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xdr:cNvSpPr txBox="1"/>
      </xdr:nvSpPr>
      <xdr:spPr>
        <a:xfrm>
          <a:off x="2840455" y="605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143769" y="5718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447083" y="567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5" name="n_1mainValue有形固定資産減価償却率"/>
        <xdr:cNvSpPr txBox="1"/>
      </xdr:nvSpPr>
      <xdr:spPr>
        <a:xfrm>
          <a:off x="3524440" y="610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6" name="n_2mainValue有形固定資産減価償却率"/>
        <xdr:cNvSpPr txBox="1"/>
      </xdr:nvSpPr>
      <xdr:spPr>
        <a:xfrm>
          <a:off x="2840455" y="574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7" name="n_3mainValue有形固定資産減価償却率"/>
        <xdr:cNvSpPr txBox="1"/>
      </xdr:nvSpPr>
      <xdr:spPr>
        <a:xfrm>
          <a:off x="2143769" y="608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41927</xdr:rowOff>
    </xdr:from>
    <xdr:ext cx="405111" cy="259045"/>
    <xdr:sp macro="" textlink="">
      <xdr:nvSpPr>
        <xdr:cNvPr id="98" name="n_4mainValue有形固定資産減価償却率"/>
        <xdr:cNvSpPr txBox="1"/>
      </xdr:nvSpPr>
      <xdr:spPr>
        <a:xfrm>
          <a:off x="1447083" y="604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354582" y="4198711"/>
          <a:ext cx="3866243" cy="3147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326854" y="4566131"/>
          <a:ext cx="952871" cy="2702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641122" y="4549460"/>
          <a:ext cx="873405" cy="3036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4186354" y="4324350"/>
          <a:ext cx="1393371" cy="2526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4186354" y="4513489"/>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579725" y="4324350"/>
          <a:ext cx="1393371" cy="2526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579725" y="4513489"/>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7083768" y="4324350"/>
          <a:ext cx="1393371" cy="2526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7083768" y="4513489"/>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354582" y="4889046"/>
          <a:ext cx="3866243" cy="212634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471196" y="4889046"/>
          <a:ext cx="4354286" cy="21263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471196" y="4952546"/>
          <a:ext cx="4180115" cy="2485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547396" y="5175704"/>
          <a:ext cx="4167415" cy="175078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分子の主要素である起債残高では，</a:t>
          </a:r>
          <a:r>
            <a:rPr lang="ja-JP" altLang="ja-JP" sz="950" b="0" i="0" baseline="0">
              <a:solidFill>
                <a:schemeClr val="dk1"/>
              </a:solidFill>
              <a:effectLst/>
              <a:latin typeface="+mn-lt"/>
              <a:ea typeface="+mn-ea"/>
              <a:cs typeface="+mn-cs"/>
            </a:rPr>
            <a:t>投資事業費の縮減などにより，平成</a:t>
          </a:r>
          <a:r>
            <a:rPr lang="en-US" altLang="ja-JP" sz="950" b="0" i="0" baseline="0">
              <a:solidFill>
                <a:schemeClr val="dk1"/>
              </a:solidFill>
              <a:effectLst/>
              <a:latin typeface="+mn-lt"/>
              <a:ea typeface="+mn-ea"/>
              <a:cs typeface="+mn-cs"/>
            </a:rPr>
            <a:t>17</a:t>
          </a:r>
          <a:r>
            <a:rPr lang="ja-JP" altLang="ja-JP" sz="950" b="0" i="0" baseline="0">
              <a:solidFill>
                <a:schemeClr val="dk1"/>
              </a:solidFill>
              <a:effectLst/>
              <a:latin typeface="+mn-lt"/>
              <a:ea typeface="+mn-ea"/>
              <a:cs typeface="+mn-cs"/>
            </a:rPr>
            <a:t>年度をピークに減少を図ってきたが，近年南海トラフ地震対策に集中的に取り組んだ結果，平成</a:t>
          </a:r>
          <a:r>
            <a:rPr lang="en-US" altLang="ja-JP" sz="950" b="0" i="0" baseline="0">
              <a:solidFill>
                <a:schemeClr val="dk1"/>
              </a:solidFill>
              <a:effectLst/>
              <a:latin typeface="+mn-lt"/>
              <a:ea typeface="+mn-ea"/>
              <a:cs typeface="+mn-cs"/>
            </a:rPr>
            <a:t>29</a:t>
          </a:r>
          <a:r>
            <a:rPr lang="ja-JP" altLang="ja-JP" sz="950" b="0" i="0" baseline="0">
              <a:solidFill>
                <a:schemeClr val="dk1"/>
              </a:solidFill>
              <a:effectLst/>
              <a:latin typeface="+mn-lt"/>
              <a:ea typeface="+mn-ea"/>
              <a:cs typeface="+mn-cs"/>
            </a:rPr>
            <a:t>年度から上昇に転じており，今後も高水準で推移する見通しである。加えて，本市は都市計画税を徴収していないことから，類似団体よりも充当可能特定歳入が少ない財政構造となっている。</a:t>
          </a:r>
          <a:r>
            <a:rPr kumimoji="1" lang="ja-JP" altLang="ja-JP" sz="950" b="0" i="0" baseline="0">
              <a:solidFill>
                <a:schemeClr val="dk1"/>
              </a:solidFill>
              <a:effectLst/>
              <a:latin typeface="+mn-lt"/>
              <a:ea typeface="+mn-ea"/>
              <a:cs typeface="+mn-cs"/>
            </a:rPr>
            <a:t>分母では，経常経費充当一般財源において，扶助費充当分が中核市比較で高い水準となっており，償還可能年数が長くなる要因となっている。</a:t>
          </a:r>
          <a:endParaRPr lang="ja-JP" altLang="ja-JP" sz="9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316482" y="470126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354582" y="7015389"/>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857244" y="6921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354582" y="6660999"/>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857244" y="656719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354582" y="6306608"/>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913050" y="6212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354582" y="5952218"/>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913050" y="58584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354582" y="5597828"/>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913050" y="55040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354582" y="5243437"/>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015642" y="51523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354582" y="4889046"/>
          <a:ext cx="386624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354582" y="4889046"/>
          <a:ext cx="3866243" cy="212634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73187</xdr:rowOff>
    </xdr:to>
    <xdr:cxnSp macro="">
      <xdr:nvCxnSpPr>
        <xdr:cNvPr id="127" name="直線コネクタ 126"/>
        <xdr:cNvCxnSpPr/>
      </xdr:nvCxnSpPr>
      <xdr:spPr>
        <a:xfrm flipV="1">
          <a:off x="13534934" y="5243437"/>
          <a:ext cx="1269" cy="1170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77014</xdr:rowOff>
    </xdr:from>
    <xdr:ext cx="469744" cy="259045"/>
    <xdr:sp macro="" textlink="">
      <xdr:nvSpPr>
        <xdr:cNvPr id="128" name="債務償還比率最小値テキスト"/>
        <xdr:cNvSpPr txBox="1"/>
      </xdr:nvSpPr>
      <xdr:spPr>
        <a:xfrm>
          <a:off x="13587639" y="64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73187</xdr:rowOff>
    </xdr:from>
    <xdr:to>
      <xdr:col>76</xdr:col>
      <xdr:colOff>111125</xdr:colOff>
      <xdr:row>33</xdr:row>
      <xdr:rowOff>73187</xdr:rowOff>
    </xdr:to>
    <xdr:cxnSp macro="">
      <xdr:nvCxnSpPr>
        <xdr:cNvPr id="129" name="直線コネクタ 128"/>
        <xdr:cNvCxnSpPr/>
      </xdr:nvCxnSpPr>
      <xdr:spPr>
        <a:xfrm>
          <a:off x="13464268" y="6414116"/>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587639" y="5021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464268" y="5243437"/>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148134</xdr:rowOff>
    </xdr:from>
    <xdr:ext cx="469744" cy="259045"/>
    <xdr:sp macro="" textlink="">
      <xdr:nvSpPr>
        <xdr:cNvPr id="132" name="債務償還比率平均値テキスト"/>
        <xdr:cNvSpPr txBox="1"/>
      </xdr:nvSpPr>
      <xdr:spPr>
        <a:xfrm>
          <a:off x="13587639" y="564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125257</xdr:rowOff>
    </xdr:from>
    <xdr:to>
      <xdr:col>76</xdr:col>
      <xdr:colOff>73025</xdr:colOff>
      <xdr:row>30</xdr:row>
      <xdr:rowOff>55407</xdr:rowOff>
    </xdr:to>
    <xdr:sp macro="" textlink="">
      <xdr:nvSpPr>
        <xdr:cNvPr id="133" name="フローチャート: 判断 132"/>
        <xdr:cNvSpPr/>
      </xdr:nvSpPr>
      <xdr:spPr>
        <a:xfrm>
          <a:off x="13502368" y="5791271"/>
          <a:ext cx="8527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135763</xdr:rowOff>
    </xdr:from>
    <xdr:to>
      <xdr:col>72</xdr:col>
      <xdr:colOff>123825</xdr:colOff>
      <xdr:row>31</xdr:row>
      <xdr:rowOff>65913</xdr:rowOff>
    </xdr:to>
    <xdr:sp macro="" textlink="">
      <xdr:nvSpPr>
        <xdr:cNvPr id="134" name="フローチャート: 判断 133"/>
        <xdr:cNvSpPr/>
      </xdr:nvSpPr>
      <xdr:spPr>
        <a:xfrm>
          <a:off x="12840154" y="5970506"/>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142840</xdr:rowOff>
    </xdr:from>
    <xdr:to>
      <xdr:col>68</xdr:col>
      <xdr:colOff>123825</xdr:colOff>
      <xdr:row>31</xdr:row>
      <xdr:rowOff>72990</xdr:rowOff>
    </xdr:to>
    <xdr:sp macro="" textlink="">
      <xdr:nvSpPr>
        <xdr:cNvPr id="135" name="フローチャート: 判断 134"/>
        <xdr:cNvSpPr/>
      </xdr:nvSpPr>
      <xdr:spPr>
        <a:xfrm>
          <a:off x="12143468" y="597758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117532</xdr:rowOff>
    </xdr:from>
    <xdr:to>
      <xdr:col>64</xdr:col>
      <xdr:colOff>123825</xdr:colOff>
      <xdr:row>31</xdr:row>
      <xdr:rowOff>47682</xdr:rowOff>
    </xdr:to>
    <xdr:sp macro="" textlink="">
      <xdr:nvSpPr>
        <xdr:cNvPr id="136" name="フローチャート: 判断 135"/>
        <xdr:cNvSpPr/>
      </xdr:nvSpPr>
      <xdr:spPr>
        <a:xfrm>
          <a:off x="11446782" y="5952275"/>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xdr:cNvSpPr/>
      </xdr:nvSpPr>
      <xdr:spPr>
        <a:xfrm>
          <a:off x="10750096" y="5967148"/>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375368" y="7058567"/>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729482" y="7058567"/>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2032796" y="7058567"/>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336111" y="7058567"/>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639425" y="7058567"/>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22387</xdr:rowOff>
    </xdr:from>
    <xdr:to>
      <xdr:col>76</xdr:col>
      <xdr:colOff>73025</xdr:colOff>
      <xdr:row>33</xdr:row>
      <xdr:rowOff>123988</xdr:rowOff>
    </xdr:to>
    <xdr:sp macro="" textlink="">
      <xdr:nvSpPr>
        <xdr:cNvPr id="143" name="楕円 142"/>
        <xdr:cNvSpPr/>
      </xdr:nvSpPr>
      <xdr:spPr>
        <a:xfrm>
          <a:off x="13502368" y="6363316"/>
          <a:ext cx="85271"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108764</xdr:rowOff>
    </xdr:from>
    <xdr:ext cx="469744" cy="259045"/>
    <xdr:sp macro="" textlink="">
      <xdr:nvSpPr>
        <xdr:cNvPr id="144" name="債務償還比率該当値テキスト"/>
        <xdr:cNvSpPr txBox="1"/>
      </xdr:nvSpPr>
      <xdr:spPr>
        <a:xfrm>
          <a:off x="13587639" y="628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146000</xdr:rowOff>
    </xdr:from>
    <xdr:to>
      <xdr:col>72</xdr:col>
      <xdr:colOff>123825</xdr:colOff>
      <xdr:row>35</xdr:row>
      <xdr:rowOff>76150</xdr:rowOff>
    </xdr:to>
    <xdr:sp macro="" textlink="">
      <xdr:nvSpPr>
        <xdr:cNvPr id="145" name="楕円 144"/>
        <xdr:cNvSpPr/>
      </xdr:nvSpPr>
      <xdr:spPr>
        <a:xfrm>
          <a:off x="12840154" y="665565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73187</xdr:rowOff>
    </xdr:from>
    <xdr:to>
      <xdr:col>76</xdr:col>
      <xdr:colOff>22225</xdr:colOff>
      <xdr:row>35</xdr:row>
      <xdr:rowOff>25350</xdr:rowOff>
    </xdr:to>
    <xdr:cxnSp macro="">
      <xdr:nvCxnSpPr>
        <xdr:cNvPr id="146" name="直線コネクタ 145"/>
        <xdr:cNvCxnSpPr/>
      </xdr:nvCxnSpPr>
      <xdr:spPr>
        <a:xfrm flipV="1">
          <a:off x="12890954" y="6414116"/>
          <a:ext cx="645885" cy="28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144442</xdr:rowOff>
    </xdr:from>
    <xdr:to>
      <xdr:col>68</xdr:col>
      <xdr:colOff>123825</xdr:colOff>
      <xdr:row>35</xdr:row>
      <xdr:rowOff>74592</xdr:rowOff>
    </xdr:to>
    <xdr:sp macro="" textlink="">
      <xdr:nvSpPr>
        <xdr:cNvPr id="147" name="楕円 146"/>
        <xdr:cNvSpPr/>
      </xdr:nvSpPr>
      <xdr:spPr>
        <a:xfrm>
          <a:off x="12143468" y="6654099"/>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35</xdr:row>
      <xdr:rowOff>23792</xdr:rowOff>
    </xdr:from>
    <xdr:to>
      <xdr:col>72</xdr:col>
      <xdr:colOff>73025</xdr:colOff>
      <xdr:row>35</xdr:row>
      <xdr:rowOff>25350</xdr:rowOff>
    </xdr:to>
    <xdr:cxnSp macro="">
      <xdr:nvCxnSpPr>
        <xdr:cNvPr id="148" name="直線コネクタ 147"/>
        <xdr:cNvCxnSpPr/>
      </xdr:nvCxnSpPr>
      <xdr:spPr>
        <a:xfrm>
          <a:off x="12194268" y="6702178"/>
          <a:ext cx="696686"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120572</xdr:rowOff>
    </xdr:from>
    <xdr:to>
      <xdr:col>64</xdr:col>
      <xdr:colOff>123825</xdr:colOff>
      <xdr:row>35</xdr:row>
      <xdr:rowOff>50722</xdr:rowOff>
    </xdr:to>
    <xdr:sp macro="" textlink="">
      <xdr:nvSpPr>
        <xdr:cNvPr id="149" name="楕円 148"/>
        <xdr:cNvSpPr/>
      </xdr:nvSpPr>
      <xdr:spPr>
        <a:xfrm>
          <a:off x="11446782" y="6630229"/>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171372</xdr:rowOff>
    </xdr:from>
    <xdr:to>
      <xdr:col>68</xdr:col>
      <xdr:colOff>73025</xdr:colOff>
      <xdr:row>35</xdr:row>
      <xdr:rowOff>23792</xdr:rowOff>
    </xdr:to>
    <xdr:cxnSp macro="">
      <xdr:nvCxnSpPr>
        <xdr:cNvPr id="150" name="直線コネクタ 149"/>
        <xdr:cNvCxnSpPr/>
      </xdr:nvCxnSpPr>
      <xdr:spPr>
        <a:xfrm>
          <a:off x="11497582" y="6681029"/>
          <a:ext cx="696686"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2907</xdr:rowOff>
    </xdr:from>
    <xdr:to>
      <xdr:col>60</xdr:col>
      <xdr:colOff>123825</xdr:colOff>
      <xdr:row>34</xdr:row>
      <xdr:rowOff>104507</xdr:rowOff>
    </xdr:to>
    <xdr:sp macro="" textlink="">
      <xdr:nvSpPr>
        <xdr:cNvPr id="151" name="楕円 150"/>
        <xdr:cNvSpPr/>
      </xdr:nvSpPr>
      <xdr:spPr>
        <a:xfrm>
          <a:off x="10750096" y="65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53707</xdr:rowOff>
    </xdr:from>
    <xdr:to>
      <xdr:col>64</xdr:col>
      <xdr:colOff>73025</xdr:colOff>
      <xdr:row>34</xdr:row>
      <xdr:rowOff>171372</xdr:rowOff>
    </xdr:to>
    <xdr:cxnSp macro="">
      <xdr:nvCxnSpPr>
        <xdr:cNvPr id="152" name="直線コネクタ 151"/>
        <xdr:cNvCxnSpPr/>
      </xdr:nvCxnSpPr>
      <xdr:spPr>
        <a:xfrm>
          <a:off x="10800896" y="6563364"/>
          <a:ext cx="696686" cy="1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82440</xdr:rowOff>
    </xdr:from>
    <xdr:ext cx="469744" cy="259045"/>
    <xdr:sp macro="" textlink="">
      <xdr:nvSpPr>
        <xdr:cNvPr id="153" name="n_1aveValue債務償還比率"/>
        <xdr:cNvSpPr txBox="1"/>
      </xdr:nvSpPr>
      <xdr:spPr>
        <a:xfrm>
          <a:off x="12659709" y="574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89517</xdr:rowOff>
    </xdr:from>
    <xdr:ext cx="469744" cy="259045"/>
    <xdr:sp macro="" textlink="">
      <xdr:nvSpPr>
        <xdr:cNvPr id="154" name="n_2aveValue債務償還比率"/>
        <xdr:cNvSpPr txBox="1"/>
      </xdr:nvSpPr>
      <xdr:spPr>
        <a:xfrm>
          <a:off x="11975723" y="575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64209</xdr:rowOff>
    </xdr:from>
    <xdr:ext cx="469744" cy="259045"/>
    <xdr:sp macro="" textlink="">
      <xdr:nvSpPr>
        <xdr:cNvPr id="155" name="n_3aveValue債務償還比率"/>
        <xdr:cNvSpPr txBox="1"/>
      </xdr:nvSpPr>
      <xdr:spPr>
        <a:xfrm>
          <a:off x="11279038" y="57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xdr:cNvSpPr txBox="1"/>
      </xdr:nvSpPr>
      <xdr:spPr>
        <a:xfrm>
          <a:off x="10582352" y="574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67277</xdr:rowOff>
    </xdr:from>
    <xdr:ext cx="560923" cy="259045"/>
    <xdr:sp macro="" textlink="">
      <xdr:nvSpPr>
        <xdr:cNvPr id="157" name="n_1mainValue債務償還比率"/>
        <xdr:cNvSpPr txBox="1"/>
      </xdr:nvSpPr>
      <xdr:spPr>
        <a:xfrm>
          <a:off x="12630449" y="67456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65719</xdr:rowOff>
    </xdr:from>
    <xdr:ext cx="560923" cy="259045"/>
    <xdr:sp macro="" textlink="">
      <xdr:nvSpPr>
        <xdr:cNvPr id="158" name="n_2mainValue債務償還比率"/>
        <xdr:cNvSpPr txBox="1"/>
      </xdr:nvSpPr>
      <xdr:spPr>
        <a:xfrm>
          <a:off x="11946463" y="6744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41849</xdr:rowOff>
    </xdr:from>
    <xdr:ext cx="560923" cy="259045"/>
    <xdr:sp macro="" textlink="">
      <xdr:nvSpPr>
        <xdr:cNvPr id="159" name="n_3mainValue債務償還比率"/>
        <xdr:cNvSpPr txBox="1"/>
      </xdr:nvSpPr>
      <xdr:spPr>
        <a:xfrm>
          <a:off x="11249777" y="67202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95634</xdr:rowOff>
    </xdr:from>
    <xdr:ext cx="560923" cy="259045"/>
    <xdr:sp macro="" textlink="">
      <xdr:nvSpPr>
        <xdr:cNvPr id="160" name="n_4mainValue債務償還比率"/>
        <xdr:cNvSpPr txBox="1"/>
      </xdr:nvSpPr>
      <xdr:spPr>
        <a:xfrm>
          <a:off x="10553092" y="66052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70668" y="7886700"/>
          <a:ext cx="5399314" cy="3374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70668" y="11632746"/>
          <a:ext cx="5399314" cy="33745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47725" y="813525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395811" y="1076143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47725" y="1185590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395811" y="1456826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6014" y="127000"/>
          <a:ext cx="11605986" cy="6241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417143" y="187779"/>
          <a:ext cx="3635828" cy="5506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436193" y="213179"/>
          <a:ext cx="3591378" cy="4998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461593" y="238579"/>
          <a:ext cx="3534228" cy="436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868071" y="187779"/>
          <a:ext cx="2432050" cy="5506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893471" y="213179"/>
          <a:ext cx="2387600" cy="4998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918871" y="238579"/>
          <a:ext cx="2330450" cy="4490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6686" y="875393"/>
          <a:ext cx="9231085" cy="1750786"/>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23686" y="907143"/>
          <a:ext cx="1266371"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42886" y="907143"/>
          <a:ext cx="1219200"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322,526
320,822
309.00
168,628,997
161,151,284
4,886,783
81,358,548
210,490,850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62086" y="907143"/>
          <a:ext cx="1393371"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55457" y="926193"/>
          <a:ext cx="1852386"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07843" y="926193"/>
          <a:ext cx="1155700"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727043" y="938893"/>
          <a:ext cx="586014" cy="9234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55457" y="1687286"/>
          <a:ext cx="1852386"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571343" y="1687286"/>
          <a:ext cx="3356428"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127343" y="875393"/>
          <a:ext cx="1393371" cy="1250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371364" y="938893"/>
          <a:ext cx="12192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371364" y="1200150"/>
          <a:ext cx="1219200"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371364" y="1524907"/>
          <a:ext cx="1329872" cy="626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209893" y="1025071"/>
          <a:ext cx="19322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263868" y="976993"/>
          <a:ext cx="85271"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263868" y="1238250"/>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291989" y="1502229"/>
          <a:ext cx="0" cy="13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228943" y="1502229"/>
          <a:ext cx="15512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291989" y="1734911"/>
          <a:ext cx="0" cy="13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228943" y="1875064"/>
          <a:ext cx="15512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9514" y="27504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9514" y="3062514"/>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9514" y="3374571"/>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9514" y="36893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96686" y="4125686"/>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236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236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417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417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86743"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86743"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96686" y="5249636"/>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74914" y="50618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96686" y="7500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8492" y="7360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96686" y="70512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8492" y="69117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96686" y="659946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42612" y="64599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96686" y="61504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42612" y="6010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96686" y="57013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42612" y="5561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96686" y="52496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42612" y="5110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96686" y="5249636"/>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242979" y="5584807"/>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281714" y="70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171043" y="7003215"/>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281714" y="536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171043" y="5584807"/>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281714" y="609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192814" y="6239075"/>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436257" y="6207071"/>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612571" y="6172781"/>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805214" y="613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997857" y="6099629"/>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694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3074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892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818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690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1" name="楕円 70"/>
        <xdr:cNvSpPr/>
      </xdr:nvSpPr>
      <xdr:spPr>
        <a:xfrm>
          <a:off x="4192814"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2" name="【道路】&#10;有形固定資産減価償却率該当値テキスト"/>
        <xdr:cNvSpPr txBox="1"/>
      </xdr:nvSpPr>
      <xdr:spPr>
        <a:xfrm>
          <a:off x="4281714" y="641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xdr:rowOff>
    </xdr:from>
    <xdr:to>
      <xdr:col>20</xdr:col>
      <xdr:colOff>38100</xdr:colOff>
      <xdr:row>38</xdr:row>
      <xdr:rowOff>101854</xdr:rowOff>
    </xdr:to>
    <xdr:sp macro="" textlink="">
      <xdr:nvSpPr>
        <xdr:cNvPr id="73" name="楕円 72"/>
        <xdr:cNvSpPr/>
      </xdr:nvSpPr>
      <xdr:spPr>
        <a:xfrm>
          <a:off x="3436257" y="6411940"/>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51054</xdr:rowOff>
    </xdr:from>
    <xdr:to>
      <xdr:col>24</xdr:col>
      <xdr:colOff>63500</xdr:colOff>
      <xdr:row>38</xdr:row>
      <xdr:rowOff>76200</xdr:rowOff>
    </xdr:to>
    <xdr:cxnSp macro="">
      <xdr:nvCxnSpPr>
        <xdr:cNvPr id="74" name="直線コネクタ 73"/>
        <xdr:cNvCxnSpPr/>
      </xdr:nvCxnSpPr>
      <xdr:spPr>
        <a:xfrm>
          <a:off x="3481614" y="6462740"/>
          <a:ext cx="762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141986</xdr:rowOff>
    </xdr:from>
    <xdr:to>
      <xdr:col>15</xdr:col>
      <xdr:colOff>101600</xdr:colOff>
      <xdr:row>38</xdr:row>
      <xdr:rowOff>72136</xdr:rowOff>
    </xdr:to>
    <xdr:sp macro="" textlink="">
      <xdr:nvSpPr>
        <xdr:cNvPr id="75" name="楕円 74"/>
        <xdr:cNvSpPr/>
      </xdr:nvSpPr>
      <xdr:spPr>
        <a:xfrm>
          <a:off x="2612571" y="6384943"/>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21336</xdr:rowOff>
    </xdr:from>
    <xdr:to>
      <xdr:col>19</xdr:col>
      <xdr:colOff>177800</xdr:colOff>
      <xdr:row>38</xdr:row>
      <xdr:rowOff>51054</xdr:rowOff>
    </xdr:to>
    <xdr:cxnSp macro="">
      <xdr:nvCxnSpPr>
        <xdr:cNvPr id="76" name="直線コネクタ 75"/>
        <xdr:cNvCxnSpPr/>
      </xdr:nvCxnSpPr>
      <xdr:spPr>
        <a:xfrm>
          <a:off x="2663371" y="6433022"/>
          <a:ext cx="818243"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112268</xdr:rowOff>
    </xdr:from>
    <xdr:to>
      <xdr:col>10</xdr:col>
      <xdr:colOff>165100</xdr:colOff>
      <xdr:row>38</xdr:row>
      <xdr:rowOff>42418</xdr:rowOff>
    </xdr:to>
    <xdr:sp macro="" textlink="">
      <xdr:nvSpPr>
        <xdr:cNvPr id="77" name="楕円 76"/>
        <xdr:cNvSpPr/>
      </xdr:nvSpPr>
      <xdr:spPr>
        <a:xfrm>
          <a:off x="1805214" y="6355225"/>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163068</xdr:rowOff>
    </xdr:from>
    <xdr:to>
      <xdr:col>15</xdr:col>
      <xdr:colOff>50800</xdr:colOff>
      <xdr:row>38</xdr:row>
      <xdr:rowOff>21336</xdr:rowOff>
    </xdr:to>
    <xdr:cxnSp macro="">
      <xdr:nvCxnSpPr>
        <xdr:cNvPr id="78" name="直線コネクタ 77"/>
        <xdr:cNvCxnSpPr/>
      </xdr:nvCxnSpPr>
      <xdr:spPr>
        <a:xfrm>
          <a:off x="1856014" y="6406025"/>
          <a:ext cx="807357"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84836</xdr:rowOff>
    </xdr:from>
    <xdr:to>
      <xdr:col>6</xdr:col>
      <xdr:colOff>38100</xdr:colOff>
      <xdr:row>38</xdr:row>
      <xdr:rowOff>14986</xdr:rowOff>
    </xdr:to>
    <xdr:sp macro="" textlink="">
      <xdr:nvSpPr>
        <xdr:cNvPr id="79" name="楕円 78"/>
        <xdr:cNvSpPr/>
      </xdr:nvSpPr>
      <xdr:spPr>
        <a:xfrm>
          <a:off x="997857" y="6327793"/>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135636</xdr:rowOff>
    </xdr:from>
    <xdr:to>
      <xdr:col>10</xdr:col>
      <xdr:colOff>114300</xdr:colOff>
      <xdr:row>37</xdr:row>
      <xdr:rowOff>163068</xdr:rowOff>
    </xdr:to>
    <xdr:cxnSp macro="">
      <xdr:nvCxnSpPr>
        <xdr:cNvPr id="80" name="直線コネクタ 79"/>
        <xdr:cNvCxnSpPr/>
      </xdr:nvCxnSpPr>
      <xdr:spPr>
        <a:xfrm>
          <a:off x="1043214" y="6378593"/>
          <a:ext cx="8128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288130" y="598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xdr:cNvSpPr txBox="1"/>
      </xdr:nvSpPr>
      <xdr:spPr>
        <a:xfrm>
          <a:off x="2477144" y="595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669787"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xdr:cNvSpPr txBox="1"/>
      </xdr:nvSpPr>
      <xdr:spPr>
        <a:xfrm>
          <a:off x="862430" y="58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92981</xdr:rowOff>
    </xdr:from>
    <xdr:ext cx="405111" cy="259045"/>
    <xdr:sp macro="" textlink="">
      <xdr:nvSpPr>
        <xdr:cNvPr id="85" name="n_1mainValue【道路】&#10;有形固定資産減価償却率"/>
        <xdr:cNvSpPr txBox="1"/>
      </xdr:nvSpPr>
      <xdr:spPr>
        <a:xfrm>
          <a:off x="3288130" y="650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63263</xdr:rowOff>
    </xdr:from>
    <xdr:ext cx="405111" cy="259045"/>
    <xdr:sp macro="" textlink="">
      <xdr:nvSpPr>
        <xdr:cNvPr id="86" name="n_2mainValue【道路】&#10;有形固定資産減価償却率"/>
        <xdr:cNvSpPr txBox="1"/>
      </xdr:nvSpPr>
      <xdr:spPr>
        <a:xfrm>
          <a:off x="2477144" y="647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33545</xdr:rowOff>
    </xdr:from>
    <xdr:ext cx="405111" cy="259045"/>
    <xdr:sp macro="" textlink="">
      <xdr:nvSpPr>
        <xdr:cNvPr id="87" name="n_3mainValue【道路】&#10;有形固定資産減価償却率"/>
        <xdr:cNvSpPr txBox="1"/>
      </xdr:nvSpPr>
      <xdr:spPr>
        <a:xfrm>
          <a:off x="1669787" y="644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6113</xdr:rowOff>
    </xdr:from>
    <xdr:ext cx="405111" cy="259045"/>
    <xdr:sp macro="" textlink="">
      <xdr:nvSpPr>
        <xdr:cNvPr id="88" name="n_4mainValue【道路】&#10;有形固定資産減価償却率"/>
        <xdr:cNvSpPr txBox="1"/>
      </xdr:nvSpPr>
      <xdr:spPr>
        <a:xfrm>
          <a:off x="862430" y="641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048829" y="4125686"/>
          <a:ext cx="4316185"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159500"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159500"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093857"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093857"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1388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1388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048829" y="5249636"/>
          <a:ext cx="4316185"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010729" y="5061857"/>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048829" y="75002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048829" y="712470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614307" y="69851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048829" y="674914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566515" y="66096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048829" y="637630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566515" y="62368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048829" y="600075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566515" y="58612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048829" y="56251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502395" y="5485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048829" y="524963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502395" y="5110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048829" y="5249636"/>
          <a:ext cx="4316185"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9578793" y="5653285"/>
          <a:ext cx="0" cy="146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9617529" y="71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9506857" y="7116483"/>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9617529" y="543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9506857" y="5653285"/>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9617529" y="683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9544957" y="6984864"/>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8772071" y="69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7964714" y="7003647"/>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141029" y="7004053"/>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333671" y="7001957"/>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4052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6487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8359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0176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2103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74499</xdr:rowOff>
    </xdr:from>
    <xdr:to>
      <xdr:col>55</xdr:col>
      <xdr:colOff>50800</xdr:colOff>
      <xdr:row>42</xdr:row>
      <xdr:rowOff>4649</xdr:rowOff>
    </xdr:to>
    <xdr:sp macro="" textlink="">
      <xdr:nvSpPr>
        <xdr:cNvPr id="128" name="楕円 127"/>
        <xdr:cNvSpPr/>
      </xdr:nvSpPr>
      <xdr:spPr>
        <a:xfrm>
          <a:off x="9544957" y="6992370"/>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xdr:cNvSpPr txBox="1"/>
      </xdr:nvSpPr>
      <xdr:spPr>
        <a:xfrm>
          <a:off x="9617529" y="696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75261</xdr:rowOff>
    </xdr:from>
    <xdr:to>
      <xdr:col>50</xdr:col>
      <xdr:colOff>165100</xdr:colOff>
      <xdr:row>42</xdr:row>
      <xdr:rowOff>5411</xdr:rowOff>
    </xdr:to>
    <xdr:sp macro="" textlink="">
      <xdr:nvSpPr>
        <xdr:cNvPr id="130" name="楕円 129"/>
        <xdr:cNvSpPr/>
      </xdr:nvSpPr>
      <xdr:spPr>
        <a:xfrm>
          <a:off x="8772071" y="6993132"/>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125299</xdr:rowOff>
    </xdr:from>
    <xdr:to>
      <xdr:col>55</xdr:col>
      <xdr:colOff>0</xdr:colOff>
      <xdr:row>41</xdr:row>
      <xdr:rowOff>126061</xdr:rowOff>
    </xdr:to>
    <xdr:cxnSp macro="">
      <xdr:nvCxnSpPr>
        <xdr:cNvPr id="131" name="直線コネクタ 130"/>
        <xdr:cNvCxnSpPr/>
      </xdr:nvCxnSpPr>
      <xdr:spPr>
        <a:xfrm flipV="1">
          <a:off x="8822871" y="7043170"/>
          <a:ext cx="756558"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75857</xdr:rowOff>
    </xdr:from>
    <xdr:to>
      <xdr:col>46</xdr:col>
      <xdr:colOff>38100</xdr:colOff>
      <xdr:row>42</xdr:row>
      <xdr:rowOff>6007</xdr:rowOff>
    </xdr:to>
    <xdr:sp macro="" textlink="">
      <xdr:nvSpPr>
        <xdr:cNvPr id="132" name="楕円 131"/>
        <xdr:cNvSpPr/>
      </xdr:nvSpPr>
      <xdr:spPr>
        <a:xfrm>
          <a:off x="7964714" y="6993728"/>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126061</xdr:rowOff>
    </xdr:from>
    <xdr:to>
      <xdr:col>50</xdr:col>
      <xdr:colOff>114300</xdr:colOff>
      <xdr:row>41</xdr:row>
      <xdr:rowOff>126657</xdr:rowOff>
    </xdr:to>
    <xdr:cxnSp macro="">
      <xdr:nvCxnSpPr>
        <xdr:cNvPr id="133" name="直線コネクタ 132"/>
        <xdr:cNvCxnSpPr/>
      </xdr:nvCxnSpPr>
      <xdr:spPr>
        <a:xfrm flipV="1">
          <a:off x="8010071" y="7043932"/>
          <a:ext cx="8128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76505</xdr:rowOff>
    </xdr:from>
    <xdr:to>
      <xdr:col>41</xdr:col>
      <xdr:colOff>101600</xdr:colOff>
      <xdr:row>42</xdr:row>
      <xdr:rowOff>6655</xdr:rowOff>
    </xdr:to>
    <xdr:sp macro="" textlink="">
      <xdr:nvSpPr>
        <xdr:cNvPr id="134" name="楕円 133"/>
        <xdr:cNvSpPr/>
      </xdr:nvSpPr>
      <xdr:spPr>
        <a:xfrm>
          <a:off x="7141029" y="6994376"/>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126657</xdr:rowOff>
    </xdr:from>
    <xdr:to>
      <xdr:col>45</xdr:col>
      <xdr:colOff>177800</xdr:colOff>
      <xdr:row>41</xdr:row>
      <xdr:rowOff>127305</xdr:rowOff>
    </xdr:to>
    <xdr:cxnSp macro="">
      <xdr:nvCxnSpPr>
        <xdr:cNvPr id="135" name="直線コネクタ 134"/>
        <xdr:cNvCxnSpPr/>
      </xdr:nvCxnSpPr>
      <xdr:spPr>
        <a:xfrm flipV="1">
          <a:off x="7191829" y="7044528"/>
          <a:ext cx="818242"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84036</xdr:rowOff>
    </xdr:from>
    <xdr:to>
      <xdr:col>36</xdr:col>
      <xdr:colOff>165100</xdr:colOff>
      <xdr:row>42</xdr:row>
      <xdr:rowOff>14186</xdr:rowOff>
    </xdr:to>
    <xdr:sp macro="" textlink="">
      <xdr:nvSpPr>
        <xdr:cNvPr id="136" name="楕円 135"/>
        <xdr:cNvSpPr/>
      </xdr:nvSpPr>
      <xdr:spPr>
        <a:xfrm>
          <a:off x="6333671" y="700190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127305</xdr:rowOff>
    </xdr:from>
    <xdr:to>
      <xdr:col>41</xdr:col>
      <xdr:colOff>50800</xdr:colOff>
      <xdr:row>41</xdr:row>
      <xdr:rowOff>134836</xdr:rowOff>
    </xdr:to>
    <xdr:cxnSp macro="">
      <xdr:nvCxnSpPr>
        <xdr:cNvPr id="137" name="直線コネクタ 136"/>
        <xdr:cNvCxnSpPr/>
      </xdr:nvCxnSpPr>
      <xdr:spPr>
        <a:xfrm flipV="1">
          <a:off x="6384471" y="7045176"/>
          <a:ext cx="807358"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8591627" y="676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7796970" y="70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6973284" y="70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165927" y="70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167988</xdr:rowOff>
    </xdr:from>
    <xdr:ext cx="469744" cy="259045"/>
    <xdr:sp macro="" textlink="">
      <xdr:nvSpPr>
        <xdr:cNvPr id="142" name="n_1mainValue【道路】&#10;一人当たり延長"/>
        <xdr:cNvSpPr txBox="1"/>
      </xdr:nvSpPr>
      <xdr:spPr>
        <a:xfrm>
          <a:off x="8591627" y="708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22534</xdr:rowOff>
    </xdr:from>
    <xdr:ext cx="469744" cy="259045"/>
    <xdr:sp macro="" textlink="">
      <xdr:nvSpPr>
        <xdr:cNvPr id="143" name="n_2mainValue【道路】&#10;一人当たり延長"/>
        <xdr:cNvSpPr txBox="1"/>
      </xdr:nvSpPr>
      <xdr:spPr>
        <a:xfrm>
          <a:off x="7796970" y="677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23182</xdr:rowOff>
    </xdr:from>
    <xdr:ext cx="469744" cy="259045"/>
    <xdr:sp macro="" textlink="">
      <xdr:nvSpPr>
        <xdr:cNvPr id="144" name="n_3mainValue【道路】&#10;一人当たり延長"/>
        <xdr:cNvSpPr txBox="1"/>
      </xdr:nvSpPr>
      <xdr:spPr>
        <a:xfrm>
          <a:off x="6973284" y="677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30713</xdr:rowOff>
    </xdr:from>
    <xdr:ext cx="469744" cy="259045"/>
    <xdr:sp macro="" textlink="">
      <xdr:nvSpPr>
        <xdr:cNvPr id="145" name="n_4mainValue【道路】&#10;一人当たり延長"/>
        <xdr:cNvSpPr txBox="1"/>
      </xdr:nvSpPr>
      <xdr:spPr>
        <a:xfrm>
          <a:off x="6165927" y="67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96686" y="7875814"/>
          <a:ext cx="4332514"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236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236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417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417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86743"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86743"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96686" y="8999764"/>
          <a:ext cx="4332514"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74914" y="8811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96686" y="11250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8492" y="111108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96686" y="10929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8492" y="107897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96686" y="10608128"/>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42612" y="104659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96686" y="1028699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42612" y="101447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96686" y="996315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42612" y="98236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96686" y="9642022"/>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42612" y="95025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96686" y="9320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90404" y="918139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96686" y="899976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96686" y="8999764"/>
          <a:ext cx="4332514"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242979" y="9545138"/>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281714" y="1073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171043" y="10726238"/>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281714" y="9323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171043" y="9545138"/>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281714" y="1022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192814" y="10250895"/>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436257" y="10241098"/>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612571" y="10218238"/>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805214" y="10208441"/>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997857" y="10174151"/>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694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3074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892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818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690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87" name="楕円 186"/>
        <xdr:cNvSpPr/>
      </xdr:nvSpPr>
      <xdr:spPr>
        <a:xfrm>
          <a:off x="4192814" y="10114824"/>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188" name="【橋りょう・トンネル】&#10;有形固定資産減価償却率該当値テキスト"/>
        <xdr:cNvSpPr txBox="1"/>
      </xdr:nvSpPr>
      <xdr:spPr>
        <a:xfrm>
          <a:off x="4281714" y="996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89" name="楕円 188"/>
        <xdr:cNvSpPr/>
      </xdr:nvSpPr>
      <xdr:spPr>
        <a:xfrm>
          <a:off x="3436257" y="10095230"/>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39188</xdr:rowOff>
    </xdr:to>
    <xdr:cxnSp macro="">
      <xdr:nvCxnSpPr>
        <xdr:cNvPr id="190" name="直線コネクタ 189"/>
        <xdr:cNvCxnSpPr/>
      </xdr:nvCxnSpPr>
      <xdr:spPr>
        <a:xfrm>
          <a:off x="3481614" y="10143308"/>
          <a:ext cx="762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1" name="楕円 190"/>
        <xdr:cNvSpPr/>
      </xdr:nvSpPr>
      <xdr:spPr>
        <a:xfrm>
          <a:off x="2612571" y="10075636"/>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19594</xdr:rowOff>
    </xdr:to>
    <xdr:cxnSp macro="">
      <xdr:nvCxnSpPr>
        <xdr:cNvPr id="192" name="直線コネクタ 191"/>
        <xdr:cNvCxnSpPr/>
      </xdr:nvCxnSpPr>
      <xdr:spPr>
        <a:xfrm>
          <a:off x="2663371" y="10123714"/>
          <a:ext cx="818243"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3" name="楕円 192"/>
        <xdr:cNvSpPr/>
      </xdr:nvSpPr>
      <xdr:spPr>
        <a:xfrm>
          <a:off x="1805214" y="10056042"/>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0</xdr:rowOff>
    </xdr:to>
    <xdr:cxnSp macro="">
      <xdr:nvCxnSpPr>
        <xdr:cNvPr id="194" name="直線コネクタ 193"/>
        <xdr:cNvCxnSpPr/>
      </xdr:nvCxnSpPr>
      <xdr:spPr>
        <a:xfrm>
          <a:off x="1856014" y="10106842"/>
          <a:ext cx="807357"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5" name="楕円 194"/>
        <xdr:cNvSpPr/>
      </xdr:nvSpPr>
      <xdr:spPr>
        <a:xfrm>
          <a:off x="997857" y="10031549"/>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127363</xdr:rowOff>
    </xdr:from>
    <xdr:to>
      <xdr:col>10</xdr:col>
      <xdr:colOff>114300</xdr:colOff>
      <xdr:row>59</xdr:row>
      <xdr:rowOff>151856</xdr:rowOff>
    </xdr:to>
    <xdr:cxnSp macro="">
      <xdr:nvCxnSpPr>
        <xdr:cNvPr id="196" name="直線コネクタ 195"/>
        <xdr:cNvCxnSpPr/>
      </xdr:nvCxnSpPr>
      <xdr:spPr>
        <a:xfrm>
          <a:off x="1043214" y="10082349"/>
          <a:ext cx="8128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288130" y="1033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477144" y="1030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669787"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86243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1" name="n_1mainValue【橋りょう・トンネル】&#10;有形固定資産減価償却率"/>
        <xdr:cNvSpPr txBox="1"/>
      </xdr:nvSpPr>
      <xdr:spPr>
        <a:xfrm>
          <a:off x="3288130" y="987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mainValue【橋りょう・トンネル】&#10;有形固定資産減価償却率"/>
        <xdr:cNvSpPr txBox="1"/>
      </xdr:nvSpPr>
      <xdr:spPr>
        <a:xfrm>
          <a:off x="2477144" y="98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3" name="n_3mainValue【橋りょう・トンネル】&#10;有形固定資産減価償却率"/>
        <xdr:cNvSpPr txBox="1"/>
      </xdr:nvSpPr>
      <xdr:spPr>
        <a:xfrm>
          <a:off x="1669787" y="983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4" name="n_4mainValue【橋りょう・トンネル】&#10;有形固定資産減価償却率"/>
        <xdr:cNvSpPr txBox="1"/>
      </xdr:nvSpPr>
      <xdr:spPr>
        <a:xfrm>
          <a:off x="86243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048829" y="7875814"/>
          <a:ext cx="4316185"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159500"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159500"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093857"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093857"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1388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1388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048829" y="8999764"/>
          <a:ext cx="4316185"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010729" y="881198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048829" y="1125038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048829" y="10874829"/>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816371" y="10735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048829" y="1049927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502395" y="103597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048829" y="1012371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502395" y="99842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048829" y="9750879"/>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502395" y="9611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048829" y="93753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502395" y="92358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048829" y="899976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502395" y="88602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048829" y="8999764"/>
          <a:ext cx="4316185"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9578793" y="9450771"/>
          <a:ext cx="0" cy="141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9617529" y="1087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9506857" y="1087015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9617529" y="922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9506857" y="9450771"/>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9617529" y="1044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9544957" y="10461872"/>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8772071" y="1046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7964714" y="10461046"/>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141029" y="104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333671" y="1048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4052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6487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8359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0176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2103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109555</xdr:rowOff>
    </xdr:from>
    <xdr:to>
      <xdr:col>55</xdr:col>
      <xdr:colOff>50800</xdr:colOff>
      <xdr:row>62</xdr:row>
      <xdr:rowOff>39705</xdr:rowOff>
    </xdr:to>
    <xdr:sp macro="" textlink="">
      <xdr:nvSpPr>
        <xdr:cNvPr id="244" name="楕円 243"/>
        <xdr:cNvSpPr/>
      </xdr:nvSpPr>
      <xdr:spPr>
        <a:xfrm>
          <a:off x="9544957" y="10401998"/>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132432</xdr:rowOff>
    </xdr:from>
    <xdr:ext cx="599010" cy="259045"/>
    <xdr:sp macro="" textlink="">
      <xdr:nvSpPr>
        <xdr:cNvPr id="245" name="【橋りょう・トンネル】&#10;一人当たり有形固定資産（償却資産）額該当値テキスト"/>
        <xdr:cNvSpPr txBox="1"/>
      </xdr:nvSpPr>
      <xdr:spPr>
        <a:xfrm>
          <a:off x="9617529" y="1025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116680</xdr:rowOff>
    </xdr:from>
    <xdr:to>
      <xdr:col>50</xdr:col>
      <xdr:colOff>165100</xdr:colOff>
      <xdr:row>62</xdr:row>
      <xdr:rowOff>46830</xdr:rowOff>
    </xdr:to>
    <xdr:sp macro="" textlink="">
      <xdr:nvSpPr>
        <xdr:cNvPr id="246" name="楕円 245"/>
        <xdr:cNvSpPr/>
      </xdr:nvSpPr>
      <xdr:spPr>
        <a:xfrm>
          <a:off x="8772071" y="10409123"/>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160355</xdr:rowOff>
    </xdr:from>
    <xdr:to>
      <xdr:col>55</xdr:col>
      <xdr:colOff>0</xdr:colOff>
      <xdr:row>61</xdr:row>
      <xdr:rowOff>167480</xdr:rowOff>
    </xdr:to>
    <xdr:cxnSp macro="">
      <xdr:nvCxnSpPr>
        <xdr:cNvPr id="247" name="直線コネクタ 246"/>
        <xdr:cNvCxnSpPr/>
      </xdr:nvCxnSpPr>
      <xdr:spPr>
        <a:xfrm flipV="1">
          <a:off x="8822871" y="10452798"/>
          <a:ext cx="756558"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123413</xdr:rowOff>
    </xdr:from>
    <xdr:to>
      <xdr:col>46</xdr:col>
      <xdr:colOff>38100</xdr:colOff>
      <xdr:row>62</xdr:row>
      <xdr:rowOff>53563</xdr:rowOff>
    </xdr:to>
    <xdr:sp macro="" textlink="">
      <xdr:nvSpPr>
        <xdr:cNvPr id="248" name="楕円 247"/>
        <xdr:cNvSpPr/>
      </xdr:nvSpPr>
      <xdr:spPr>
        <a:xfrm>
          <a:off x="7964714" y="10415856"/>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167480</xdr:rowOff>
    </xdr:from>
    <xdr:to>
      <xdr:col>50</xdr:col>
      <xdr:colOff>114300</xdr:colOff>
      <xdr:row>62</xdr:row>
      <xdr:rowOff>2763</xdr:rowOff>
    </xdr:to>
    <xdr:cxnSp macro="">
      <xdr:nvCxnSpPr>
        <xdr:cNvPr id="249" name="直線コネクタ 248"/>
        <xdr:cNvCxnSpPr/>
      </xdr:nvCxnSpPr>
      <xdr:spPr>
        <a:xfrm flipV="1">
          <a:off x="8010071" y="10459923"/>
          <a:ext cx="812800" cy="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130388</xdr:rowOff>
    </xdr:from>
    <xdr:to>
      <xdr:col>41</xdr:col>
      <xdr:colOff>101600</xdr:colOff>
      <xdr:row>62</xdr:row>
      <xdr:rowOff>60538</xdr:rowOff>
    </xdr:to>
    <xdr:sp macro="" textlink="">
      <xdr:nvSpPr>
        <xdr:cNvPr id="250" name="楕円 249"/>
        <xdr:cNvSpPr/>
      </xdr:nvSpPr>
      <xdr:spPr>
        <a:xfrm>
          <a:off x="7141029" y="10422831"/>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2763</xdr:rowOff>
    </xdr:from>
    <xdr:to>
      <xdr:col>45</xdr:col>
      <xdr:colOff>177800</xdr:colOff>
      <xdr:row>62</xdr:row>
      <xdr:rowOff>9738</xdr:rowOff>
    </xdr:to>
    <xdr:cxnSp macro="">
      <xdr:nvCxnSpPr>
        <xdr:cNvPr id="251" name="直線コネクタ 250"/>
        <xdr:cNvCxnSpPr/>
      </xdr:nvCxnSpPr>
      <xdr:spPr>
        <a:xfrm flipV="1">
          <a:off x="7191829" y="10463934"/>
          <a:ext cx="818242"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134633</xdr:rowOff>
    </xdr:from>
    <xdr:to>
      <xdr:col>36</xdr:col>
      <xdr:colOff>165100</xdr:colOff>
      <xdr:row>62</xdr:row>
      <xdr:rowOff>64783</xdr:rowOff>
    </xdr:to>
    <xdr:sp macro="" textlink="">
      <xdr:nvSpPr>
        <xdr:cNvPr id="252" name="楕円 251"/>
        <xdr:cNvSpPr/>
      </xdr:nvSpPr>
      <xdr:spPr>
        <a:xfrm>
          <a:off x="6333671" y="10427076"/>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9738</xdr:rowOff>
    </xdr:from>
    <xdr:to>
      <xdr:col>41</xdr:col>
      <xdr:colOff>50800</xdr:colOff>
      <xdr:row>62</xdr:row>
      <xdr:rowOff>13983</xdr:rowOff>
    </xdr:to>
    <xdr:cxnSp macro="">
      <xdr:nvCxnSpPr>
        <xdr:cNvPr id="253" name="直線コネクタ 252"/>
        <xdr:cNvCxnSpPr/>
      </xdr:nvCxnSpPr>
      <xdr:spPr>
        <a:xfrm flipV="1">
          <a:off x="6384471" y="10470909"/>
          <a:ext cx="807358"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8559311" y="105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7764654" y="105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6957297" y="105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6133611" y="105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63357</xdr:rowOff>
    </xdr:from>
    <xdr:ext cx="599010" cy="259045"/>
    <xdr:sp macro="" textlink="">
      <xdr:nvSpPr>
        <xdr:cNvPr id="258" name="n_1mainValue【橋りょう・トンネル】&#10;一人当たり有形固定資産（償却資産）額"/>
        <xdr:cNvSpPr txBox="1"/>
      </xdr:nvSpPr>
      <xdr:spPr>
        <a:xfrm>
          <a:off x="8532438" y="1018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70090</xdr:rowOff>
    </xdr:from>
    <xdr:ext cx="599010" cy="259045"/>
    <xdr:sp macro="" textlink="">
      <xdr:nvSpPr>
        <xdr:cNvPr id="259" name="n_2mainValue【橋りょう・トンネル】&#10;一人当たり有形固定資産（償却資産）額"/>
        <xdr:cNvSpPr txBox="1"/>
      </xdr:nvSpPr>
      <xdr:spPr>
        <a:xfrm>
          <a:off x="7732338" y="1019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77065</xdr:rowOff>
    </xdr:from>
    <xdr:ext cx="599010" cy="259045"/>
    <xdr:sp macro="" textlink="">
      <xdr:nvSpPr>
        <xdr:cNvPr id="260" name="n_3mainValue【橋りょう・トンネル】&#10;一人当たり有形固定資産（償却資産）額"/>
        <xdr:cNvSpPr txBox="1"/>
      </xdr:nvSpPr>
      <xdr:spPr>
        <a:xfrm>
          <a:off x="6924981" y="102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81310</xdr:rowOff>
    </xdr:from>
    <xdr:ext cx="599010" cy="259045"/>
    <xdr:sp macro="" textlink="">
      <xdr:nvSpPr>
        <xdr:cNvPr id="261" name="n_4mainValue【橋りょう・トンネル】&#10;一人当たり有形固定資産（償却資産）額"/>
        <xdr:cNvSpPr txBox="1"/>
      </xdr:nvSpPr>
      <xdr:spPr>
        <a:xfrm>
          <a:off x="6101295" y="1020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96686" y="11625943"/>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236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236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417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417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86743"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86743"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96686" y="12749893"/>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74914" y="1256211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96686" y="150005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8492" y="14858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96686" y="14679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42612" y="145371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96686" y="143555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42612" y="14216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96686" y="1403440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42612" y="138949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96686" y="13713278"/>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42612"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96686" y="133921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42612" y="132526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96686" y="13071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42612" y="129315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96686" y="12749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42612" y="126103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96686" y="12749893"/>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242979" y="13116742"/>
          <a:ext cx="0" cy="132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281714" y="1444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171043" y="14443710"/>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281714" y="1289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171043" y="13116742"/>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281714" y="1385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192814" y="1387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436257" y="13842637"/>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612571" y="13809435"/>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805214" y="13786576"/>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997857" y="13740856"/>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694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3074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892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818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690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26488</xdr:rowOff>
    </xdr:from>
    <xdr:to>
      <xdr:col>24</xdr:col>
      <xdr:colOff>114300</xdr:colOff>
      <xdr:row>82</xdr:row>
      <xdr:rowOff>128088</xdr:rowOff>
    </xdr:to>
    <xdr:sp macro="" textlink="">
      <xdr:nvSpPr>
        <xdr:cNvPr id="304" name="楕円 303"/>
        <xdr:cNvSpPr/>
      </xdr:nvSpPr>
      <xdr:spPr>
        <a:xfrm>
          <a:off x="4192814" y="138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49365</xdr:rowOff>
    </xdr:from>
    <xdr:ext cx="405111" cy="259045"/>
    <xdr:sp macro="" textlink="">
      <xdr:nvSpPr>
        <xdr:cNvPr id="305" name="【公営住宅】&#10;有形固定資産減価償却率該当値テキスト"/>
        <xdr:cNvSpPr txBox="1"/>
      </xdr:nvSpPr>
      <xdr:spPr>
        <a:xfrm>
          <a:off x="4281714" y="137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139156</xdr:rowOff>
    </xdr:from>
    <xdr:to>
      <xdr:col>20</xdr:col>
      <xdr:colOff>38100</xdr:colOff>
      <xdr:row>82</xdr:row>
      <xdr:rowOff>69306</xdr:rowOff>
    </xdr:to>
    <xdr:sp macro="" textlink="">
      <xdr:nvSpPr>
        <xdr:cNvPr id="306" name="楕円 305"/>
        <xdr:cNvSpPr/>
      </xdr:nvSpPr>
      <xdr:spPr>
        <a:xfrm>
          <a:off x="3436257" y="13806170"/>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18506</xdr:rowOff>
    </xdr:from>
    <xdr:to>
      <xdr:col>24</xdr:col>
      <xdr:colOff>63500</xdr:colOff>
      <xdr:row>82</xdr:row>
      <xdr:rowOff>77288</xdr:rowOff>
    </xdr:to>
    <xdr:cxnSp macro="">
      <xdr:nvCxnSpPr>
        <xdr:cNvPr id="307" name="直線コネクタ 306"/>
        <xdr:cNvCxnSpPr/>
      </xdr:nvCxnSpPr>
      <xdr:spPr>
        <a:xfrm>
          <a:off x="3481614" y="13854249"/>
          <a:ext cx="762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86905</xdr:rowOff>
    </xdr:from>
    <xdr:to>
      <xdr:col>15</xdr:col>
      <xdr:colOff>101600</xdr:colOff>
      <xdr:row>82</xdr:row>
      <xdr:rowOff>17055</xdr:rowOff>
    </xdr:to>
    <xdr:sp macro="" textlink="">
      <xdr:nvSpPr>
        <xdr:cNvPr id="308" name="楕円 307"/>
        <xdr:cNvSpPr/>
      </xdr:nvSpPr>
      <xdr:spPr>
        <a:xfrm>
          <a:off x="2612571" y="13753919"/>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137705</xdr:rowOff>
    </xdr:from>
    <xdr:to>
      <xdr:col>19</xdr:col>
      <xdr:colOff>177800</xdr:colOff>
      <xdr:row>82</xdr:row>
      <xdr:rowOff>18506</xdr:rowOff>
    </xdr:to>
    <xdr:cxnSp macro="">
      <xdr:nvCxnSpPr>
        <xdr:cNvPr id="309" name="直線コネクタ 308"/>
        <xdr:cNvCxnSpPr/>
      </xdr:nvCxnSpPr>
      <xdr:spPr>
        <a:xfrm>
          <a:off x="2663371" y="13804719"/>
          <a:ext cx="818243"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10" name="楕円 309"/>
        <xdr:cNvSpPr/>
      </xdr:nvSpPr>
      <xdr:spPr>
        <a:xfrm>
          <a:off x="1805214" y="136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137705</xdr:rowOff>
    </xdr:to>
    <xdr:cxnSp macro="">
      <xdr:nvCxnSpPr>
        <xdr:cNvPr id="311" name="直線コネクタ 310"/>
        <xdr:cNvCxnSpPr/>
      </xdr:nvCxnSpPr>
      <xdr:spPr>
        <a:xfrm>
          <a:off x="1856014" y="13739403"/>
          <a:ext cx="807357"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2" name="楕円 311"/>
        <xdr:cNvSpPr/>
      </xdr:nvSpPr>
      <xdr:spPr>
        <a:xfrm>
          <a:off x="997857" y="13711464"/>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95250</xdr:rowOff>
    </xdr:to>
    <xdr:cxnSp macro="">
      <xdr:nvCxnSpPr>
        <xdr:cNvPr id="313" name="直線コネクタ 312"/>
        <xdr:cNvCxnSpPr/>
      </xdr:nvCxnSpPr>
      <xdr:spPr>
        <a:xfrm flipV="1">
          <a:off x="1043214" y="13739403"/>
          <a:ext cx="8128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288130" y="1393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477144" y="1389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669787" y="1387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862430"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85833</xdr:rowOff>
    </xdr:from>
    <xdr:ext cx="405111" cy="259045"/>
    <xdr:sp macro="" textlink="">
      <xdr:nvSpPr>
        <xdr:cNvPr id="318" name="n_1mainValue【公営住宅】&#10;有形固定資産減価償却率"/>
        <xdr:cNvSpPr txBox="1"/>
      </xdr:nvSpPr>
      <xdr:spPr>
        <a:xfrm>
          <a:off x="328813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33582</xdr:rowOff>
    </xdr:from>
    <xdr:ext cx="405111" cy="259045"/>
    <xdr:sp macro="" textlink="">
      <xdr:nvSpPr>
        <xdr:cNvPr id="319" name="n_2mainValue【公営住宅】&#10;有形固定資産減価償却率"/>
        <xdr:cNvSpPr txBox="1"/>
      </xdr:nvSpPr>
      <xdr:spPr>
        <a:xfrm>
          <a:off x="2477144" y="13531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20" name="n_3mainValue【公営住宅】&#10;有形固定資産減価償却率"/>
        <xdr:cNvSpPr txBox="1"/>
      </xdr:nvSpPr>
      <xdr:spPr>
        <a:xfrm>
          <a:off x="1669787" y="1346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1" name="n_4mainValue【公営住宅】&#10;有形固定資産減価償却率"/>
        <xdr:cNvSpPr txBox="1"/>
      </xdr:nvSpPr>
      <xdr:spPr>
        <a:xfrm>
          <a:off x="862430"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048829" y="11625943"/>
          <a:ext cx="4316185"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159500"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159500"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093857"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093857"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1388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1388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048829" y="12749893"/>
          <a:ext cx="4316185"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010729" y="125621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048829" y="1500051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048829" y="146249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614307" y="14485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048829" y="1424940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614307" y="14109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048829" y="1387384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614307" y="137343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048829" y="1349828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614307" y="13358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048829" y="1312545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614307" y="12985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048829" y="127498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614307"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048829" y="12749893"/>
          <a:ext cx="4316185"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9578793" y="13341749"/>
          <a:ext cx="0" cy="127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9617529" y="146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9506857" y="1462114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9617529"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9506857" y="1334174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9617529" y="14045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9544957" y="14067208"/>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8772071" y="140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7964714" y="14053493"/>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141029" y="1404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333671" y="140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4052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6487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8359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0176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2103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91694</xdr:rowOff>
    </xdr:from>
    <xdr:to>
      <xdr:col>55</xdr:col>
      <xdr:colOff>50800</xdr:colOff>
      <xdr:row>82</xdr:row>
      <xdr:rowOff>21844</xdr:rowOff>
    </xdr:to>
    <xdr:sp macro="" textlink="">
      <xdr:nvSpPr>
        <xdr:cNvPr id="361" name="楕円 360"/>
        <xdr:cNvSpPr/>
      </xdr:nvSpPr>
      <xdr:spPr>
        <a:xfrm>
          <a:off x="9544957" y="13758708"/>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114571</xdr:rowOff>
    </xdr:from>
    <xdr:ext cx="469744" cy="259045"/>
    <xdr:sp macro="" textlink="">
      <xdr:nvSpPr>
        <xdr:cNvPr id="362" name="【公営住宅】&#10;一人当たり面積該当値テキスト"/>
        <xdr:cNvSpPr txBox="1"/>
      </xdr:nvSpPr>
      <xdr:spPr>
        <a:xfrm>
          <a:off x="9617529" y="136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98552</xdr:rowOff>
    </xdr:from>
    <xdr:to>
      <xdr:col>50</xdr:col>
      <xdr:colOff>165100</xdr:colOff>
      <xdr:row>82</xdr:row>
      <xdr:rowOff>28702</xdr:rowOff>
    </xdr:to>
    <xdr:sp macro="" textlink="">
      <xdr:nvSpPr>
        <xdr:cNvPr id="363" name="楕円 362"/>
        <xdr:cNvSpPr/>
      </xdr:nvSpPr>
      <xdr:spPr>
        <a:xfrm>
          <a:off x="8772071" y="13765566"/>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142494</xdr:rowOff>
    </xdr:from>
    <xdr:to>
      <xdr:col>55</xdr:col>
      <xdr:colOff>0</xdr:colOff>
      <xdr:row>81</xdr:row>
      <xdr:rowOff>149352</xdr:rowOff>
    </xdr:to>
    <xdr:cxnSp macro="">
      <xdr:nvCxnSpPr>
        <xdr:cNvPr id="364" name="直線コネクタ 363"/>
        <xdr:cNvCxnSpPr/>
      </xdr:nvCxnSpPr>
      <xdr:spPr>
        <a:xfrm flipV="1">
          <a:off x="8822871" y="13809508"/>
          <a:ext cx="756558"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65" name="楕円 364"/>
        <xdr:cNvSpPr/>
      </xdr:nvSpPr>
      <xdr:spPr>
        <a:xfrm>
          <a:off x="7964714" y="13770901"/>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149352</xdr:rowOff>
    </xdr:from>
    <xdr:to>
      <xdr:col>50</xdr:col>
      <xdr:colOff>114300</xdr:colOff>
      <xdr:row>81</xdr:row>
      <xdr:rowOff>154687</xdr:rowOff>
    </xdr:to>
    <xdr:cxnSp macro="">
      <xdr:nvCxnSpPr>
        <xdr:cNvPr id="366" name="直線コネクタ 365"/>
        <xdr:cNvCxnSpPr/>
      </xdr:nvCxnSpPr>
      <xdr:spPr>
        <a:xfrm flipV="1">
          <a:off x="8010071" y="13816366"/>
          <a:ext cx="8128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109220</xdr:rowOff>
    </xdr:from>
    <xdr:to>
      <xdr:col>41</xdr:col>
      <xdr:colOff>101600</xdr:colOff>
      <xdr:row>82</xdr:row>
      <xdr:rowOff>39370</xdr:rowOff>
    </xdr:to>
    <xdr:sp macro="" textlink="">
      <xdr:nvSpPr>
        <xdr:cNvPr id="367" name="楕円 366"/>
        <xdr:cNvSpPr/>
      </xdr:nvSpPr>
      <xdr:spPr>
        <a:xfrm>
          <a:off x="7141029" y="13776234"/>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154687</xdr:rowOff>
    </xdr:from>
    <xdr:to>
      <xdr:col>45</xdr:col>
      <xdr:colOff>177800</xdr:colOff>
      <xdr:row>81</xdr:row>
      <xdr:rowOff>160020</xdr:rowOff>
    </xdr:to>
    <xdr:cxnSp macro="">
      <xdr:nvCxnSpPr>
        <xdr:cNvPr id="368" name="直線コネクタ 367"/>
        <xdr:cNvCxnSpPr/>
      </xdr:nvCxnSpPr>
      <xdr:spPr>
        <a:xfrm flipV="1">
          <a:off x="7191829" y="13821701"/>
          <a:ext cx="818242"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130556</xdr:rowOff>
    </xdr:from>
    <xdr:to>
      <xdr:col>36</xdr:col>
      <xdr:colOff>165100</xdr:colOff>
      <xdr:row>82</xdr:row>
      <xdr:rowOff>60706</xdr:rowOff>
    </xdr:to>
    <xdr:sp macro="" textlink="">
      <xdr:nvSpPr>
        <xdr:cNvPr id="369" name="楕円 368"/>
        <xdr:cNvSpPr/>
      </xdr:nvSpPr>
      <xdr:spPr>
        <a:xfrm>
          <a:off x="6333671" y="13797570"/>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160020</xdr:rowOff>
    </xdr:from>
    <xdr:to>
      <xdr:col>41</xdr:col>
      <xdr:colOff>50800</xdr:colOff>
      <xdr:row>82</xdr:row>
      <xdr:rowOff>9906</xdr:rowOff>
    </xdr:to>
    <xdr:cxnSp macro="">
      <xdr:nvCxnSpPr>
        <xdr:cNvPr id="370" name="直線コネクタ 369"/>
        <xdr:cNvCxnSpPr/>
      </xdr:nvCxnSpPr>
      <xdr:spPr>
        <a:xfrm flipV="1">
          <a:off x="6384471" y="13827034"/>
          <a:ext cx="807358"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8591627" y="141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7796970" y="1414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6973284" y="141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6165927" y="1410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45229</xdr:rowOff>
    </xdr:from>
    <xdr:ext cx="469744" cy="259045"/>
    <xdr:sp macro="" textlink="">
      <xdr:nvSpPr>
        <xdr:cNvPr id="375" name="n_1mainValue【公営住宅】&#10;一人当たり面積"/>
        <xdr:cNvSpPr txBox="1"/>
      </xdr:nvSpPr>
      <xdr:spPr>
        <a:xfrm>
          <a:off x="8591627" y="135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6" name="n_2mainValue【公営住宅】&#10;一人当たり面積"/>
        <xdr:cNvSpPr txBox="1"/>
      </xdr:nvSpPr>
      <xdr:spPr>
        <a:xfrm>
          <a:off x="7796970" y="135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55897</xdr:rowOff>
    </xdr:from>
    <xdr:ext cx="469744" cy="259045"/>
    <xdr:sp macro="" textlink="">
      <xdr:nvSpPr>
        <xdr:cNvPr id="377" name="n_3mainValue【公営住宅】&#10;一人当たり面積"/>
        <xdr:cNvSpPr txBox="1"/>
      </xdr:nvSpPr>
      <xdr:spPr>
        <a:xfrm>
          <a:off x="6973284" y="135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77233</xdr:rowOff>
    </xdr:from>
    <xdr:ext cx="469744" cy="259045"/>
    <xdr:sp macro="" textlink="">
      <xdr:nvSpPr>
        <xdr:cNvPr id="378" name="n_4mainValue【公営住宅】&#10;一人当たり面積"/>
        <xdr:cNvSpPr txBox="1"/>
      </xdr:nvSpPr>
      <xdr:spPr>
        <a:xfrm>
          <a:off x="6165927" y="135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96686" y="15373350"/>
          <a:ext cx="4332514"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236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236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417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417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86743"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86743"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96686" y="16500021"/>
          <a:ext cx="4332514"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74914" y="163122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96686" y="187479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8492" y="18608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696686" y="183750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78492" y="182328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696686" y="179995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42612" y="1786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696686" y="176239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42612" y="174844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696686" y="172484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42612" y="171089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696686" y="168728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42612" y="167333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96686" y="16500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390404" y="1636052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696686" y="16500021"/>
          <a:ext cx="4332514"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242979" y="16818429"/>
          <a:ext cx="0" cy="149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281714" y="183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171043" y="18317936"/>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281714"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171043" y="16818429"/>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xdr:cNvSpPr txBox="1"/>
      </xdr:nvSpPr>
      <xdr:spPr>
        <a:xfrm>
          <a:off x="4281714" y="1775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192814"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436257" y="17751425"/>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612571"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805214"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xdr:cNvSpPr/>
      </xdr:nvSpPr>
      <xdr:spPr>
        <a:xfrm>
          <a:off x="997857" y="17691282"/>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0694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3074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4892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818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690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114936</xdr:rowOff>
    </xdr:from>
    <xdr:to>
      <xdr:col>24</xdr:col>
      <xdr:colOff>114300</xdr:colOff>
      <xdr:row>103</xdr:row>
      <xdr:rowOff>45086</xdr:rowOff>
    </xdr:to>
    <xdr:sp macro="" textlink="">
      <xdr:nvSpPr>
        <xdr:cNvPr id="419" name="楕円 418"/>
        <xdr:cNvSpPr/>
      </xdr:nvSpPr>
      <xdr:spPr>
        <a:xfrm>
          <a:off x="4192814" y="17325250"/>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137813</xdr:rowOff>
    </xdr:from>
    <xdr:ext cx="405111" cy="259045"/>
    <xdr:sp macro="" textlink="">
      <xdr:nvSpPr>
        <xdr:cNvPr id="420" name="【港湾・漁港】&#10;有形固定資産減価償却率該当値テキスト"/>
        <xdr:cNvSpPr txBox="1"/>
      </xdr:nvSpPr>
      <xdr:spPr>
        <a:xfrm>
          <a:off x="4281714" y="1717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107314</xdr:rowOff>
    </xdr:from>
    <xdr:to>
      <xdr:col>20</xdr:col>
      <xdr:colOff>38100</xdr:colOff>
      <xdr:row>103</xdr:row>
      <xdr:rowOff>37464</xdr:rowOff>
    </xdr:to>
    <xdr:sp macro="" textlink="">
      <xdr:nvSpPr>
        <xdr:cNvPr id="421" name="楕円 420"/>
        <xdr:cNvSpPr/>
      </xdr:nvSpPr>
      <xdr:spPr>
        <a:xfrm>
          <a:off x="3436257" y="17317628"/>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158114</xdr:rowOff>
    </xdr:from>
    <xdr:to>
      <xdr:col>24</xdr:col>
      <xdr:colOff>63500</xdr:colOff>
      <xdr:row>102</xdr:row>
      <xdr:rowOff>165736</xdr:rowOff>
    </xdr:to>
    <xdr:cxnSp macro="">
      <xdr:nvCxnSpPr>
        <xdr:cNvPr id="422" name="直線コネクタ 421"/>
        <xdr:cNvCxnSpPr/>
      </xdr:nvCxnSpPr>
      <xdr:spPr>
        <a:xfrm>
          <a:off x="3481614" y="17368428"/>
          <a:ext cx="762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103505</xdr:rowOff>
    </xdr:from>
    <xdr:to>
      <xdr:col>15</xdr:col>
      <xdr:colOff>101600</xdr:colOff>
      <xdr:row>103</xdr:row>
      <xdr:rowOff>33655</xdr:rowOff>
    </xdr:to>
    <xdr:sp macro="" textlink="">
      <xdr:nvSpPr>
        <xdr:cNvPr id="423" name="楕円 422"/>
        <xdr:cNvSpPr/>
      </xdr:nvSpPr>
      <xdr:spPr>
        <a:xfrm>
          <a:off x="2612571" y="17313819"/>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154305</xdr:rowOff>
    </xdr:from>
    <xdr:to>
      <xdr:col>19</xdr:col>
      <xdr:colOff>177800</xdr:colOff>
      <xdr:row>102</xdr:row>
      <xdr:rowOff>158114</xdr:rowOff>
    </xdr:to>
    <xdr:cxnSp macro="">
      <xdr:nvCxnSpPr>
        <xdr:cNvPr id="424" name="直線コネクタ 423"/>
        <xdr:cNvCxnSpPr/>
      </xdr:nvCxnSpPr>
      <xdr:spPr>
        <a:xfrm>
          <a:off x="2663371" y="17364619"/>
          <a:ext cx="818243"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86361</xdr:rowOff>
    </xdr:from>
    <xdr:to>
      <xdr:col>10</xdr:col>
      <xdr:colOff>165100</xdr:colOff>
      <xdr:row>103</xdr:row>
      <xdr:rowOff>16511</xdr:rowOff>
    </xdr:to>
    <xdr:sp macro="" textlink="">
      <xdr:nvSpPr>
        <xdr:cNvPr id="425" name="楕円 424"/>
        <xdr:cNvSpPr/>
      </xdr:nvSpPr>
      <xdr:spPr>
        <a:xfrm>
          <a:off x="1805214" y="17296675"/>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137161</xdr:rowOff>
    </xdr:from>
    <xdr:to>
      <xdr:col>15</xdr:col>
      <xdr:colOff>50800</xdr:colOff>
      <xdr:row>102</xdr:row>
      <xdr:rowOff>154305</xdr:rowOff>
    </xdr:to>
    <xdr:cxnSp macro="">
      <xdr:nvCxnSpPr>
        <xdr:cNvPr id="426" name="直線コネクタ 425"/>
        <xdr:cNvCxnSpPr/>
      </xdr:nvCxnSpPr>
      <xdr:spPr>
        <a:xfrm>
          <a:off x="1856014" y="17347475"/>
          <a:ext cx="807357"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27" name="楕円 426"/>
        <xdr:cNvSpPr/>
      </xdr:nvSpPr>
      <xdr:spPr>
        <a:xfrm>
          <a:off x="997857" y="17264289"/>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104775</xdr:rowOff>
    </xdr:from>
    <xdr:to>
      <xdr:col>10</xdr:col>
      <xdr:colOff>114300</xdr:colOff>
      <xdr:row>102</xdr:row>
      <xdr:rowOff>137161</xdr:rowOff>
    </xdr:to>
    <xdr:cxnSp macro="">
      <xdr:nvCxnSpPr>
        <xdr:cNvPr id="428" name="直線コネクタ 427"/>
        <xdr:cNvCxnSpPr/>
      </xdr:nvCxnSpPr>
      <xdr:spPr>
        <a:xfrm>
          <a:off x="1043214" y="17315089"/>
          <a:ext cx="8128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xdr:cNvSpPr txBox="1"/>
      </xdr:nvSpPr>
      <xdr:spPr>
        <a:xfrm>
          <a:off x="3288130"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xdr:cNvSpPr txBox="1"/>
      </xdr:nvSpPr>
      <xdr:spPr>
        <a:xfrm>
          <a:off x="24771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xdr:cNvSpPr txBox="1"/>
      </xdr:nvSpPr>
      <xdr:spPr>
        <a:xfrm>
          <a:off x="1669787"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xdr:cNvSpPr txBox="1"/>
      </xdr:nvSpPr>
      <xdr:spPr>
        <a:xfrm>
          <a:off x="862430"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53991</xdr:rowOff>
    </xdr:from>
    <xdr:ext cx="405111" cy="259045"/>
    <xdr:sp macro="" textlink="">
      <xdr:nvSpPr>
        <xdr:cNvPr id="433" name="n_1mainValue【港湾・漁港】&#10;有形固定資産減価償却率"/>
        <xdr:cNvSpPr txBox="1"/>
      </xdr:nvSpPr>
      <xdr:spPr>
        <a:xfrm>
          <a:off x="3288130" y="170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50182</xdr:rowOff>
    </xdr:from>
    <xdr:ext cx="405111" cy="259045"/>
    <xdr:sp macro="" textlink="">
      <xdr:nvSpPr>
        <xdr:cNvPr id="434" name="n_2mainValue【港湾・漁港】&#10;有形固定資産減価償却率"/>
        <xdr:cNvSpPr txBox="1"/>
      </xdr:nvSpPr>
      <xdr:spPr>
        <a:xfrm>
          <a:off x="2477144" y="17091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33038</xdr:rowOff>
    </xdr:from>
    <xdr:ext cx="405111" cy="259045"/>
    <xdr:sp macro="" textlink="">
      <xdr:nvSpPr>
        <xdr:cNvPr id="435" name="n_3mainValue【港湾・漁港】&#10;有形固定資産減価償却率"/>
        <xdr:cNvSpPr txBox="1"/>
      </xdr:nvSpPr>
      <xdr:spPr>
        <a:xfrm>
          <a:off x="1669787" y="1707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36" name="n_4mainValue【港湾・漁港】&#10;有形固定資産減価償却率"/>
        <xdr:cNvSpPr txBox="1"/>
      </xdr:nvSpPr>
      <xdr:spPr>
        <a:xfrm>
          <a:off x="862430" y="1704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048829" y="15373350"/>
          <a:ext cx="4316185"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159500"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159500"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093857"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093857"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1388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1388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048829" y="16500021"/>
          <a:ext cx="4316185"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010729" y="163122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048829" y="187479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048829" y="184267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5816371" y="182872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048829" y="1810566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5502395" y="179661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048829" y="1778453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5502395" y="176450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048829" y="1746340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5502395" y="173239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048829" y="17142279"/>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5502395"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048829" y="1682115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5502395" y="166816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048829" y="165000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5502395" y="163605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048829" y="16500021"/>
          <a:ext cx="4316185"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xdr:cNvCxnSpPr/>
      </xdr:nvCxnSpPr>
      <xdr:spPr>
        <a:xfrm flipV="1">
          <a:off x="9578793" y="16996998"/>
          <a:ext cx="0" cy="1429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xdr:cNvSpPr txBox="1"/>
      </xdr:nvSpPr>
      <xdr:spPr>
        <a:xfrm>
          <a:off x="9617529" y="18430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xdr:cNvCxnSpPr/>
      </xdr:nvCxnSpPr>
      <xdr:spPr>
        <a:xfrm>
          <a:off x="9506857" y="1842666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xdr:cNvSpPr txBox="1"/>
      </xdr:nvSpPr>
      <xdr:spPr>
        <a:xfrm>
          <a:off x="9617529" y="1677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xdr:cNvCxnSpPr/>
      </xdr:nvCxnSpPr>
      <xdr:spPr>
        <a:xfrm>
          <a:off x="9506857" y="16996998"/>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xdr:cNvSpPr txBox="1"/>
      </xdr:nvSpPr>
      <xdr:spPr>
        <a:xfrm>
          <a:off x="9617529" y="18037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xdr:cNvSpPr/>
      </xdr:nvSpPr>
      <xdr:spPr>
        <a:xfrm>
          <a:off x="9544957" y="18183416"/>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xdr:cNvSpPr/>
      </xdr:nvSpPr>
      <xdr:spPr>
        <a:xfrm>
          <a:off x="8772071" y="18180943"/>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xdr:cNvSpPr/>
      </xdr:nvSpPr>
      <xdr:spPr>
        <a:xfrm>
          <a:off x="7964714" y="18183991"/>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xdr:cNvSpPr/>
      </xdr:nvSpPr>
      <xdr:spPr>
        <a:xfrm>
          <a:off x="7141029" y="18168998"/>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xdr:cNvSpPr/>
      </xdr:nvSpPr>
      <xdr:spPr>
        <a:xfrm>
          <a:off x="6333671" y="18197818"/>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4052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6487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8359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0176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2103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89427</xdr:rowOff>
    </xdr:from>
    <xdr:to>
      <xdr:col>55</xdr:col>
      <xdr:colOff>50800</xdr:colOff>
      <xdr:row>109</xdr:row>
      <xdr:rowOff>19577</xdr:rowOff>
    </xdr:to>
    <xdr:sp macro="" textlink="">
      <xdr:nvSpPr>
        <xdr:cNvPr id="478" name="楕円 477"/>
        <xdr:cNvSpPr/>
      </xdr:nvSpPr>
      <xdr:spPr>
        <a:xfrm>
          <a:off x="9544957" y="18312113"/>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4354</xdr:rowOff>
    </xdr:from>
    <xdr:ext cx="534377" cy="259045"/>
    <xdr:sp macro="" textlink="">
      <xdr:nvSpPr>
        <xdr:cNvPr id="479" name="【港湾・漁港】&#10;一人当たり有形固定資産（償却資産）額該当値テキスト"/>
        <xdr:cNvSpPr txBox="1"/>
      </xdr:nvSpPr>
      <xdr:spPr>
        <a:xfrm>
          <a:off x="9617529" y="182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92337</xdr:rowOff>
    </xdr:from>
    <xdr:to>
      <xdr:col>50</xdr:col>
      <xdr:colOff>165100</xdr:colOff>
      <xdr:row>109</xdr:row>
      <xdr:rowOff>22487</xdr:rowOff>
    </xdr:to>
    <xdr:sp macro="" textlink="">
      <xdr:nvSpPr>
        <xdr:cNvPr id="480" name="楕円 479"/>
        <xdr:cNvSpPr/>
      </xdr:nvSpPr>
      <xdr:spPr>
        <a:xfrm>
          <a:off x="8772071" y="18315023"/>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140227</xdr:rowOff>
    </xdr:from>
    <xdr:to>
      <xdr:col>55</xdr:col>
      <xdr:colOff>0</xdr:colOff>
      <xdr:row>108</xdr:row>
      <xdr:rowOff>143137</xdr:rowOff>
    </xdr:to>
    <xdr:cxnSp macro="">
      <xdr:nvCxnSpPr>
        <xdr:cNvPr id="481" name="直線コネクタ 480"/>
        <xdr:cNvCxnSpPr/>
      </xdr:nvCxnSpPr>
      <xdr:spPr>
        <a:xfrm flipV="1">
          <a:off x="8822871" y="18362913"/>
          <a:ext cx="756558"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95380</xdr:rowOff>
    </xdr:from>
    <xdr:to>
      <xdr:col>46</xdr:col>
      <xdr:colOff>38100</xdr:colOff>
      <xdr:row>109</xdr:row>
      <xdr:rowOff>25530</xdr:rowOff>
    </xdr:to>
    <xdr:sp macro="" textlink="">
      <xdr:nvSpPr>
        <xdr:cNvPr id="482" name="楕円 481"/>
        <xdr:cNvSpPr/>
      </xdr:nvSpPr>
      <xdr:spPr>
        <a:xfrm>
          <a:off x="7964714" y="18318066"/>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143137</xdr:rowOff>
    </xdr:from>
    <xdr:to>
      <xdr:col>50</xdr:col>
      <xdr:colOff>114300</xdr:colOff>
      <xdr:row>108</xdr:row>
      <xdr:rowOff>146180</xdr:rowOff>
    </xdr:to>
    <xdr:cxnSp macro="">
      <xdr:nvCxnSpPr>
        <xdr:cNvPr id="483" name="直線コネクタ 482"/>
        <xdr:cNvCxnSpPr/>
      </xdr:nvCxnSpPr>
      <xdr:spPr>
        <a:xfrm flipV="1">
          <a:off x="8010071" y="18365823"/>
          <a:ext cx="8128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97186</xdr:rowOff>
    </xdr:from>
    <xdr:to>
      <xdr:col>41</xdr:col>
      <xdr:colOff>101600</xdr:colOff>
      <xdr:row>109</xdr:row>
      <xdr:rowOff>27336</xdr:rowOff>
    </xdr:to>
    <xdr:sp macro="" textlink="">
      <xdr:nvSpPr>
        <xdr:cNvPr id="484" name="楕円 483"/>
        <xdr:cNvSpPr/>
      </xdr:nvSpPr>
      <xdr:spPr>
        <a:xfrm>
          <a:off x="7141029" y="18319872"/>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146180</xdr:rowOff>
    </xdr:from>
    <xdr:to>
      <xdr:col>45</xdr:col>
      <xdr:colOff>177800</xdr:colOff>
      <xdr:row>108</xdr:row>
      <xdr:rowOff>147986</xdr:rowOff>
    </xdr:to>
    <xdr:cxnSp macro="">
      <xdr:nvCxnSpPr>
        <xdr:cNvPr id="485" name="直線コネクタ 484"/>
        <xdr:cNvCxnSpPr/>
      </xdr:nvCxnSpPr>
      <xdr:spPr>
        <a:xfrm flipV="1">
          <a:off x="7191829" y="18368866"/>
          <a:ext cx="818242"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97879</xdr:rowOff>
    </xdr:from>
    <xdr:to>
      <xdr:col>36</xdr:col>
      <xdr:colOff>165100</xdr:colOff>
      <xdr:row>109</xdr:row>
      <xdr:rowOff>28029</xdr:rowOff>
    </xdr:to>
    <xdr:sp macro="" textlink="">
      <xdr:nvSpPr>
        <xdr:cNvPr id="486" name="楕円 485"/>
        <xdr:cNvSpPr/>
      </xdr:nvSpPr>
      <xdr:spPr>
        <a:xfrm>
          <a:off x="6333671" y="18320565"/>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147986</xdr:rowOff>
    </xdr:from>
    <xdr:to>
      <xdr:col>41</xdr:col>
      <xdr:colOff>50800</xdr:colOff>
      <xdr:row>108</xdr:row>
      <xdr:rowOff>148679</xdr:rowOff>
    </xdr:to>
    <xdr:cxnSp macro="">
      <xdr:nvCxnSpPr>
        <xdr:cNvPr id="487" name="直線コネクタ 486"/>
        <xdr:cNvCxnSpPr/>
      </xdr:nvCxnSpPr>
      <xdr:spPr>
        <a:xfrm flipV="1">
          <a:off x="6384471" y="18370672"/>
          <a:ext cx="807358"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xdr:cNvSpPr txBox="1"/>
      </xdr:nvSpPr>
      <xdr:spPr>
        <a:xfrm>
          <a:off x="8559311" y="1795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xdr:cNvSpPr txBox="1"/>
      </xdr:nvSpPr>
      <xdr:spPr>
        <a:xfrm>
          <a:off x="7764654" y="1796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xdr:cNvSpPr txBox="1"/>
      </xdr:nvSpPr>
      <xdr:spPr>
        <a:xfrm>
          <a:off x="6957297" y="179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xdr:cNvSpPr txBox="1"/>
      </xdr:nvSpPr>
      <xdr:spPr>
        <a:xfrm>
          <a:off x="6133611" y="179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13614</xdr:rowOff>
    </xdr:from>
    <xdr:ext cx="534377" cy="259045"/>
    <xdr:sp macro="" textlink="">
      <xdr:nvSpPr>
        <xdr:cNvPr id="492" name="n_1mainValue【港湾・漁港】&#10;一人当たり有形固定資産（償却資産）額"/>
        <xdr:cNvSpPr txBox="1"/>
      </xdr:nvSpPr>
      <xdr:spPr>
        <a:xfrm>
          <a:off x="8559311" y="184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16657</xdr:rowOff>
    </xdr:from>
    <xdr:ext cx="534377" cy="259045"/>
    <xdr:sp macro="" textlink="">
      <xdr:nvSpPr>
        <xdr:cNvPr id="493" name="n_2mainValue【港湾・漁港】&#10;一人当たり有形固定資産（償却資産）額"/>
        <xdr:cNvSpPr txBox="1"/>
      </xdr:nvSpPr>
      <xdr:spPr>
        <a:xfrm>
          <a:off x="7764654" y="184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18463</xdr:rowOff>
    </xdr:from>
    <xdr:ext cx="534377" cy="259045"/>
    <xdr:sp macro="" textlink="">
      <xdr:nvSpPr>
        <xdr:cNvPr id="494" name="n_3mainValue【港湾・漁港】&#10;一人当たり有形固定資産（償却資産）額"/>
        <xdr:cNvSpPr txBox="1"/>
      </xdr:nvSpPr>
      <xdr:spPr>
        <a:xfrm>
          <a:off x="6957297" y="184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19156</xdr:rowOff>
    </xdr:from>
    <xdr:ext cx="534377" cy="259045"/>
    <xdr:sp macro="" textlink="">
      <xdr:nvSpPr>
        <xdr:cNvPr id="495" name="n_4mainValue【港湾・漁港】&#10;一人当たり有形固定資産（償却資産）額"/>
        <xdr:cNvSpPr txBox="1"/>
      </xdr:nvSpPr>
      <xdr:spPr>
        <a:xfrm>
          <a:off x="6133611" y="184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1384643" y="4125686"/>
          <a:ext cx="4316186"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4953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4953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2429671"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2429671"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3474700"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3474700"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1384643" y="5249636"/>
          <a:ext cx="4316186"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1346543" y="50618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1384643" y="75002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966450" y="7360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xdr:cNvCxnSpPr/>
      </xdr:nvCxnSpPr>
      <xdr:spPr>
        <a:xfrm>
          <a:off x="11384643" y="70512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xdr:cNvSpPr txBox="1"/>
      </xdr:nvSpPr>
      <xdr:spPr>
        <a:xfrm>
          <a:off x="11014241" y="69117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xdr:cNvCxnSpPr/>
      </xdr:nvCxnSpPr>
      <xdr:spPr>
        <a:xfrm>
          <a:off x="11384643" y="659946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xdr:cNvSpPr txBox="1"/>
      </xdr:nvSpPr>
      <xdr:spPr>
        <a:xfrm>
          <a:off x="11014241" y="64599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xdr:cNvCxnSpPr/>
      </xdr:nvCxnSpPr>
      <xdr:spPr>
        <a:xfrm>
          <a:off x="11384643" y="6150429"/>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xdr:cNvSpPr txBox="1"/>
      </xdr:nvSpPr>
      <xdr:spPr>
        <a:xfrm>
          <a:off x="11014241" y="6010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xdr:cNvCxnSpPr/>
      </xdr:nvCxnSpPr>
      <xdr:spPr>
        <a:xfrm>
          <a:off x="11384643" y="570139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xdr:cNvSpPr txBox="1"/>
      </xdr:nvSpPr>
      <xdr:spPr>
        <a:xfrm>
          <a:off x="11014241" y="5561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1384643" y="524963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1078361" y="511013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1384643" y="5249636"/>
          <a:ext cx="4316186"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xdr:cNvCxnSpPr/>
      </xdr:nvCxnSpPr>
      <xdr:spPr>
        <a:xfrm flipV="1">
          <a:off x="14930935" y="5995416"/>
          <a:ext cx="0" cy="114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xdr:cNvSpPr txBox="1"/>
      </xdr:nvSpPr>
      <xdr:spPr>
        <a:xfrm>
          <a:off x="14969671"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xdr:cNvCxnSpPr/>
      </xdr:nvCxnSpPr>
      <xdr:spPr>
        <a:xfrm>
          <a:off x="14842671" y="7144512"/>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xdr:cNvSpPr txBox="1"/>
      </xdr:nvSpPr>
      <xdr:spPr>
        <a:xfrm>
          <a:off x="14969671" y="57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xdr:cNvCxnSpPr/>
      </xdr:nvCxnSpPr>
      <xdr:spPr>
        <a:xfrm>
          <a:off x="14842671" y="599541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523" name="【認定こども園・幼稚園・保育所】&#10;有形固定資産減価償却率平均値テキスト"/>
        <xdr:cNvSpPr txBox="1"/>
      </xdr:nvSpPr>
      <xdr:spPr>
        <a:xfrm>
          <a:off x="14969671" y="650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xdr:cNvSpPr/>
      </xdr:nvSpPr>
      <xdr:spPr>
        <a:xfrm>
          <a:off x="14880771" y="6528526"/>
          <a:ext cx="96157"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xdr:cNvSpPr/>
      </xdr:nvSpPr>
      <xdr:spPr>
        <a:xfrm>
          <a:off x="14107886" y="6498808"/>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xdr:cNvSpPr/>
      </xdr:nvSpPr>
      <xdr:spPr>
        <a:xfrm>
          <a:off x="13300529" y="64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xdr:cNvSpPr/>
      </xdr:nvSpPr>
      <xdr:spPr>
        <a:xfrm>
          <a:off x="12493171" y="6494236"/>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xdr:cNvSpPr/>
      </xdr:nvSpPr>
      <xdr:spPr>
        <a:xfrm>
          <a:off x="11669486" y="6491950"/>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7574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9845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31771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23643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5461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34544</xdr:rowOff>
    </xdr:from>
    <xdr:to>
      <xdr:col>85</xdr:col>
      <xdr:colOff>177800</xdr:colOff>
      <xdr:row>37</xdr:row>
      <xdr:rowOff>136144</xdr:rowOff>
    </xdr:to>
    <xdr:sp macro="" textlink="">
      <xdr:nvSpPr>
        <xdr:cNvPr id="534" name="楕円 533"/>
        <xdr:cNvSpPr/>
      </xdr:nvSpPr>
      <xdr:spPr>
        <a:xfrm>
          <a:off x="14880771" y="6277501"/>
          <a:ext cx="9615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57421</xdr:rowOff>
    </xdr:from>
    <xdr:ext cx="405111" cy="259045"/>
    <xdr:sp macro="" textlink="">
      <xdr:nvSpPr>
        <xdr:cNvPr id="535" name="【認定こども園・幼稚園・保育所】&#10;有形固定資産減価償却率該当値テキスト"/>
        <xdr:cNvSpPr txBox="1"/>
      </xdr:nvSpPr>
      <xdr:spPr>
        <a:xfrm>
          <a:off x="14969671" y="613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98552</xdr:rowOff>
    </xdr:from>
    <xdr:to>
      <xdr:col>81</xdr:col>
      <xdr:colOff>101600</xdr:colOff>
      <xdr:row>38</xdr:row>
      <xdr:rowOff>28702</xdr:rowOff>
    </xdr:to>
    <xdr:sp macro="" textlink="">
      <xdr:nvSpPr>
        <xdr:cNvPr id="536" name="楕円 535"/>
        <xdr:cNvSpPr/>
      </xdr:nvSpPr>
      <xdr:spPr>
        <a:xfrm>
          <a:off x="14107886" y="6341509"/>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85344</xdr:rowOff>
    </xdr:from>
    <xdr:to>
      <xdr:col>85</xdr:col>
      <xdr:colOff>127000</xdr:colOff>
      <xdr:row>37</xdr:row>
      <xdr:rowOff>149352</xdr:rowOff>
    </xdr:to>
    <xdr:cxnSp macro="">
      <xdr:nvCxnSpPr>
        <xdr:cNvPr id="537" name="直線コネクタ 536"/>
        <xdr:cNvCxnSpPr/>
      </xdr:nvCxnSpPr>
      <xdr:spPr>
        <a:xfrm flipV="1">
          <a:off x="14158686" y="6328301"/>
          <a:ext cx="772885"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38" name="楕円 537"/>
        <xdr:cNvSpPr/>
      </xdr:nvSpPr>
      <xdr:spPr>
        <a:xfrm>
          <a:off x="13300529" y="63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149352</xdr:rowOff>
    </xdr:to>
    <xdr:cxnSp macro="">
      <xdr:nvCxnSpPr>
        <xdr:cNvPr id="539" name="直線コネクタ 538"/>
        <xdr:cNvCxnSpPr/>
      </xdr:nvCxnSpPr>
      <xdr:spPr>
        <a:xfrm>
          <a:off x="13351329" y="6353447"/>
          <a:ext cx="807357"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61976</xdr:rowOff>
    </xdr:from>
    <xdr:to>
      <xdr:col>72</xdr:col>
      <xdr:colOff>38100</xdr:colOff>
      <xdr:row>37</xdr:row>
      <xdr:rowOff>163576</xdr:rowOff>
    </xdr:to>
    <xdr:sp macro="" textlink="">
      <xdr:nvSpPr>
        <xdr:cNvPr id="540" name="楕円 539"/>
        <xdr:cNvSpPr/>
      </xdr:nvSpPr>
      <xdr:spPr>
        <a:xfrm>
          <a:off x="12493171" y="6304933"/>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112776</xdr:rowOff>
    </xdr:to>
    <xdr:cxnSp macro="">
      <xdr:nvCxnSpPr>
        <xdr:cNvPr id="541" name="直線コネクタ 540"/>
        <xdr:cNvCxnSpPr/>
      </xdr:nvCxnSpPr>
      <xdr:spPr>
        <a:xfrm flipV="1">
          <a:off x="12538528" y="6353447"/>
          <a:ext cx="812801"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xdr:rowOff>
    </xdr:from>
    <xdr:to>
      <xdr:col>67</xdr:col>
      <xdr:colOff>101600</xdr:colOff>
      <xdr:row>37</xdr:row>
      <xdr:rowOff>106426</xdr:rowOff>
    </xdr:to>
    <xdr:sp macro="" textlink="">
      <xdr:nvSpPr>
        <xdr:cNvPr id="542" name="楕円 541"/>
        <xdr:cNvSpPr/>
      </xdr:nvSpPr>
      <xdr:spPr>
        <a:xfrm>
          <a:off x="11669486" y="62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55626</xdr:rowOff>
    </xdr:from>
    <xdr:to>
      <xdr:col>71</xdr:col>
      <xdr:colOff>177800</xdr:colOff>
      <xdr:row>37</xdr:row>
      <xdr:rowOff>112776</xdr:rowOff>
    </xdr:to>
    <xdr:cxnSp macro="">
      <xdr:nvCxnSpPr>
        <xdr:cNvPr id="543" name="直線コネクタ 542"/>
        <xdr:cNvCxnSpPr/>
      </xdr:nvCxnSpPr>
      <xdr:spPr>
        <a:xfrm>
          <a:off x="11720286" y="6298583"/>
          <a:ext cx="818242"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544" name="n_1aveValue【認定こども園・幼稚園・保育所】&#10;有形固定資産減価償却率"/>
        <xdr:cNvSpPr txBox="1"/>
      </xdr:nvSpPr>
      <xdr:spPr>
        <a:xfrm>
          <a:off x="13959758" y="658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545" name="n_2aveValue【認定こども園・幼稚園・保育所】&#10;有形固定資産減価償却率"/>
        <xdr:cNvSpPr txBox="1"/>
      </xdr:nvSpPr>
      <xdr:spPr>
        <a:xfrm>
          <a:off x="13165101" y="657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aveValue【認定こども園・幼稚園・保育所】&#10;有形固定資産減価償却率"/>
        <xdr:cNvSpPr txBox="1"/>
      </xdr:nvSpPr>
      <xdr:spPr>
        <a:xfrm>
          <a:off x="1235774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7" name="n_4aveValue【認定こども園・幼稚園・保育所】&#10;有形固定資産減価償却率"/>
        <xdr:cNvSpPr txBox="1"/>
      </xdr:nvSpPr>
      <xdr:spPr>
        <a:xfrm>
          <a:off x="11534058" y="658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45229</xdr:rowOff>
    </xdr:from>
    <xdr:ext cx="405111" cy="259045"/>
    <xdr:sp macro="" textlink="">
      <xdr:nvSpPr>
        <xdr:cNvPr id="548" name="n_1mainValue【認定こども園・幼稚園・保育所】&#10;有形固定資産減価償却率"/>
        <xdr:cNvSpPr txBox="1"/>
      </xdr:nvSpPr>
      <xdr:spPr>
        <a:xfrm>
          <a:off x="13959758" y="6119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49" name="n_2mainValue【認定こども園・幼稚園・保育所】&#10;有形固定資産減価償却率"/>
        <xdr:cNvSpPr txBox="1"/>
      </xdr:nvSpPr>
      <xdr:spPr>
        <a:xfrm>
          <a:off x="13165101"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8653</xdr:rowOff>
    </xdr:from>
    <xdr:ext cx="405111" cy="259045"/>
    <xdr:sp macro="" textlink="">
      <xdr:nvSpPr>
        <xdr:cNvPr id="550" name="n_3mainValue【認定こども園・幼稚園・保育所】&#10;有形固定資産減価償却率"/>
        <xdr:cNvSpPr txBox="1"/>
      </xdr:nvSpPr>
      <xdr:spPr>
        <a:xfrm>
          <a:off x="12357744" y="608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122953</xdr:rowOff>
    </xdr:from>
    <xdr:ext cx="405111" cy="259045"/>
    <xdr:sp macro="" textlink="">
      <xdr:nvSpPr>
        <xdr:cNvPr id="551" name="n_4mainValue【認定こども園・幼稚園・保育所】&#10;有形固定資産減価償却率"/>
        <xdr:cNvSpPr txBox="1"/>
      </xdr:nvSpPr>
      <xdr:spPr>
        <a:xfrm>
          <a:off x="11534058" y="60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720457" y="4125686"/>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847457"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847457"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7654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7654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8105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8105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720457" y="5249636"/>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698686" y="50618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720457" y="7500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6720457" y="71247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xdr:cNvSpPr txBox="1"/>
      </xdr:nvSpPr>
      <xdr:spPr>
        <a:xfrm>
          <a:off x="16302264" y="69851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6720457" y="674914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xdr:cNvSpPr txBox="1"/>
      </xdr:nvSpPr>
      <xdr:spPr>
        <a:xfrm>
          <a:off x="16302264" y="6609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6720457" y="637630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xdr:cNvSpPr txBox="1"/>
      </xdr:nvSpPr>
      <xdr:spPr>
        <a:xfrm>
          <a:off x="16302264" y="62368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6720457" y="60007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xdr:cNvSpPr txBox="1"/>
      </xdr:nvSpPr>
      <xdr:spPr>
        <a:xfrm>
          <a:off x="16302264" y="58612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6720457" y="56251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xdr:cNvSpPr txBox="1"/>
      </xdr:nvSpPr>
      <xdr:spPr>
        <a:xfrm>
          <a:off x="16302264" y="5485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6720457" y="52496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6302264" y="5110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6720457" y="5249636"/>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xdr:cNvCxnSpPr/>
      </xdr:nvCxnSpPr>
      <xdr:spPr>
        <a:xfrm flipV="1">
          <a:off x="20266750" y="5678533"/>
          <a:ext cx="0" cy="14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xdr:cNvSpPr txBox="1"/>
      </xdr:nvSpPr>
      <xdr:spPr>
        <a:xfrm>
          <a:off x="20305486"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xdr:cNvCxnSpPr/>
      </xdr:nvCxnSpPr>
      <xdr:spPr>
        <a:xfrm>
          <a:off x="20194814" y="708660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xdr:cNvSpPr txBox="1"/>
      </xdr:nvSpPr>
      <xdr:spPr>
        <a:xfrm>
          <a:off x="20305486" y="54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xdr:cNvCxnSpPr/>
      </xdr:nvCxnSpPr>
      <xdr:spPr>
        <a:xfrm>
          <a:off x="20194814" y="5678533"/>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xdr:cNvSpPr txBox="1"/>
      </xdr:nvSpPr>
      <xdr:spPr>
        <a:xfrm>
          <a:off x="20305486" y="653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xdr:cNvSpPr/>
      </xdr:nvSpPr>
      <xdr:spPr>
        <a:xfrm>
          <a:off x="20216586" y="6559006"/>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xdr:cNvSpPr/>
      </xdr:nvSpPr>
      <xdr:spPr>
        <a:xfrm>
          <a:off x="19460029" y="6574246"/>
          <a:ext cx="8527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xdr:cNvSpPr/>
      </xdr:nvSpPr>
      <xdr:spPr>
        <a:xfrm>
          <a:off x="18636343" y="6566626"/>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xdr:cNvSpPr/>
      </xdr:nvSpPr>
      <xdr:spPr>
        <a:xfrm>
          <a:off x="17828986" y="6566626"/>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xdr:cNvSpPr/>
      </xdr:nvSpPr>
      <xdr:spPr>
        <a:xfrm>
          <a:off x="17021629" y="6505666"/>
          <a:ext cx="8527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00932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193312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8512971"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77056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68928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91" name="楕円 590"/>
        <xdr:cNvSpPr/>
      </xdr:nvSpPr>
      <xdr:spPr>
        <a:xfrm>
          <a:off x="20216586" y="6505666"/>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592" name="【認定こども園・幼稚園・保育所】&#10;一人当たり面積該当値テキスト"/>
        <xdr:cNvSpPr txBox="1"/>
      </xdr:nvSpPr>
      <xdr:spPr>
        <a:xfrm>
          <a:off x="20305486" y="635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132080</xdr:rowOff>
    </xdr:from>
    <xdr:to>
      <xdr:col>112</xdr:col>
      <xdr:colOff>38100</xdr:colOff>
      <xdr:row>39</xdr:row>
      <xdr:rowOff>62230</xdr:rowOff>
    </xdr:to>
    <xdr:sp macro="" textlink="">
      <xdr:nvSpPr>
        <xdr:cNvPr id="593" name="楕円 592"/>
        <xdr:cNvSpPr/>
      </xdr:nvSpPr>
      <xdr:spPr>
        <a:xfrm>
          <a:off x="19460029" y="6543766"/>
          <a:ext cx="85271"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39</xdr:row>
      <xdr:rowOff>11430</xdr:rowOff>
    </xdr:to>
    <xdr:cxnSp macro="">
      <xdr:nvCxnSpPr>
        <xdr:cNvPr id="594" name="直線コネクタ 593"/>
        <xdr:cNvCxnSpPr/>
      </xdr:nvCxnSpPr>
      <xdr:spPr>
        <a:xfrm flipV="1">
          <a:off x="19505386" y="6556466"/>
          <a:ext cx="7620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62230</xdr:rowOff>
    </xdr:to>
    <xdr:sp macro="" textlink="">
      <xdr:nvSpPr>
        <xdr:cNvPr id="595" name="楕円 594"/>
        <xdr:cNvSpPr/>
      </xdr:nvSpPr>
      <xdr:spPr>
        <a:xfrm>
          <a:off x="18636343" y="6543766"/>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xdr:rowOff>
    </xdr:from>
    <xdr:to>
      <xdr:col>111</xdr:col>
      <xdr:colOff>177800</xdr:colOff>
      <xdr:row>39</xdr:row>
      <xdr:rowOff>11430</xdr:rowOff>
    </xdr:to>
    <xdr:cxnSp macro="">
      <xdr:nvCxnSpPr>
        <xdr:cNvPr id="596" name="直線コネクタ 595"/>
        <xdr:cNvCxnSpPr/>
      </xdr:nvCxnSpPr>
      <xdr:spPr>
        <a:xfrm>
          <a:off x="18687143" y="6591844"/>
          <a:ext cx="81824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97" name="楕円 596"/>
        <xdr:cNvSpPr/>
      </xdr:nvSpPr>
      <xdr:spPr>
        <a:xfrm>
          <a:off x="17828986" y="6513286"/>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39</xdr:row>
      <xdr:rowOff>11430</xdr:rowOff>
    </xdr:to>
    <xdr:cxnSp macro="">
      <xdr:nvCxnSpPr>
        <xdr:cNvPr id="598" name="直線コネクタ 597"/>
        <xdr:cNvCxnSpPr/>
      </xdr:nvCxnSpPr>
      <xdr:spPr>
        <a:xfrm>
          <a:off x="17879786" y="6564086"/>
          <a:ext cx="807357"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109220</xdr:rowOff>
    </xdr:from>
    <xdr:to>
      <xdr:col>98</xdr:col>
      <xdr:colOff>38100</xdr:colOff>
      <xdr:row>39</xdr:row>
      <xdr:rowOff>39370</xdr:rowOff>
    </xdr:to>
    <xdr:sp macro="" textlink="">
      <xdr:nvSpPr>
        <xdr:cNvPr id="599" name="楕円 598"/>
        <xdr:cNvSpPr/>
      </xdr:nvSpPr>
      <xdr:spPr>
        <a:xfrm>
          <a:off x="17021629" y="6520906"/>
          <a:ext cx="85271"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160020</xdr:rowOff>
    </xdr:to>
    <xdr:cxnSp macro="">
      <xdr:nvCxnSpPr>
        <xdr:cNvPr id="600" name="直線コネクタ 599"/>
        <xdr:cNvCxnSpPr/>
      </xdr:nvCxnSpPr>
      <xdr:spPr>
        <a:xfrm flipV="1">
          <a:off x="17066986" y="6564086"/>
          <a:ext cx="8128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xdr:cNvSpPr txBox="1"/>
      </xdr:nvSpPr>
      <xdr:spPr>
        <a:xfrm>
          <a:off x="19279584" y="666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xdr:cNvSpPr txBox="1"/>
      </xdr:nvSpPr>
      <xdr:spPr>
        <a:xfrm>
          <a:off x="18468598" y="665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xdr:cNvSpPr txBox="1"/>
      </xdr:nvSpPr>
      <xdr:spPr>
        <a:xfrm>
          <a:off x="17661241" y="665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4" name="n_4aveValue【認定こども園・幼稚園・保育所】&#10;一人当たり面積"/>
        <xdr:cNvSpPr txBox="1"/>
      </xdr:nvSpPr>
      <xdr:spPr>
        <a:xfrm>
          <a:off x="16853884" y="62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78757</xdr:rowOff>
    </xdr:from>
    <xdr:ext cx="469744" cy="259045"/>
    <xdr:sp macro="" textlink="">
      <xdr:nvSpPr>
        <xdr:cNvPr id="605" name="n_1mainValue【認定こども園・幼稚園・保育所】&#10;一人当たり面積"/>
        <xdr:cNvSpPr txBox="1"/>
      </xdr:nvSpPr>
      <xdr:spPr>
        <a:xfrm>
          <a:off x="19279584"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78757</xdr:rowOff>
    </xdr:from>
    <xdr:ext cx="469744" cy="259045"/>
    <xdr:sp macro="" textlink="">
      <xdr:nvSpPr>
        <xdr:cNvPr id="606" name="n_2mainValue【認定こども園・幼稚園・保育所】&#10;一人当たり面積"/>
        <xdr:cNvSpPr txBox="1"/>
      </xdr:nvSpPr>
      <xdr:spPr>
        <a:xfrm>
          <a:off x="18468598"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607" name="n_3mainValue【認定こども園・幼稚園・保育所】&#10;一人当たり面積"/>
        <xdr:cNvSpPr txBox="1"/>
      </xdr:nvSpPr>
      <xdr:spPr>
        <a:xfrm>
          <a:off x="17661241" y="629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30497</xdr:rowOff>
    </xdr:from>
    <xdr:ext cx="469744" cy="259045"/>
    <xdr:sp macro="" textlink="">
      <xdr:nvSpPr>
        <xdr:cNvPr id="608" name="n_4mainValue【認定こども園・幼稚園・保育所】&#10;一人当たり面積"/>
        <xdr:cNvSpPr txBox="1"/>
      </xdr:nvSpPr>
      <xdr:spPr>
        <a:xfrm>
          <a:off x="16853884" y="661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1384643" y="7875814"/>
          <a:ext cx="4316186"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4953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4953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2429671"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2429671"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3474700"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3474700"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1384643" y="8999764"/>
          <a:ext cx="4316186"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1346543" y="8811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1384643" y="112503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0966450" y="111108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xdr:cNvCxnSpPr/>
      </xdr:nvCxnSpPr>
      <xdr:spPr>
        <a:xfrm>
          <a:off x="11384643" y="1068705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xdr:cNvSpPr txBox="1"/>
      </xdr:nvSpPr>
      <xdr:spPr>
        <a:xfrm>
          <a:off x="11014241" y="105475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1384643" y="1012371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1014241" y="99842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xdr:cNvCxnSpPr/>
      </xdr:nvCxnSpPr>
      <xdr:spPr>
        <a:xfrm>
          <a:off x="11384643" y="956310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xdr:cNvSpPr txBox="1"/>
      </xdr:nvSpPr>
      <xdr:spPr>
        <a:xfrm>
          <a:off x="11014241" y="94235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1384643" y="899976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1014241" y="88602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1384643" y="8999764"/>
          <a:ext cx="4316186"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xdr:cNvCxnSpPr/>
      </xdr:nvCxnSpPr>
      <xdr:spPr>
        <a:xfrm flipV="1">
          <a:off x="14930935" y="9397228"/>
          <a:ext cx="0" cy="142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xdr:cNvSpPr txBox="1"/>
      </xdr:nvSpPr>
      <xdr:spPr>
        <a:xfrm>
          <a:off x="14969671" y="1083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xdr:cNvCxnSpPr/>
      </xdr:nvCxnSpPr>
      <xdr:spPr>
        <a:xfrm>
          <a:off x="14842671" y="10827204"/>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xdr:cNvSpPr txBox="1"/>
      </xdr:nvSpPr>
      <xdr:spPr>
        <a:xfrm>
          <a:off x="14969671" y="917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xdr:cNvCxnSpPr/>
      </xdr:nvCxnSpPr>
      <xdr:spPr>
        <a:xfrm>
          <a:off x="14842671" y="9397228"/>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634" name="【学校施設】&#10;有形固定資産減価償却率平均値テキスト"/>
        <xdr:cNvSpPr txBox="1"/>
      </xdr:nvSpPr>
      <xdr:spPr>
        <a:xfrm>
          <a:off x="14969671" y="10237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xdr:cNvSpPr/>
      </xdr:nvSpPr>
      <xdr:spPr>
        <a:xfrm>
          <a:off x="14880771" y="10258652"/>
          <a:ext cx="96157"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xdr:cNvSpPr/>
      </xdr:nvSpPr>
      <xdr:spPr>
        <a:xfrm>
          <a:off x="14107886" y="10247221"/>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xdr:cNvSpPr/>
      </xdr:nvSpPr>
      <xdr:spPr>
        <a:xfrm>
          <a:off x="13300529" y="10227219"/>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xdr:cNvSpPr/>
      </xdr:nvSpPr>
      <xdr:spPr>
        <a:xfrm>
          <a:off x="12493171" y="10201502"/>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xdr:cNvSpPr/>
      </xdr:nvSpPr>
      <xdr:spPr>
        <a:xfrm>
          <a:off x="11669486" y="101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7574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9845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31771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23643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5461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645" name="楕円 644"/>
        <xdr:cNvSpPr/>
      </xdr:nvSpPr>
      <xdr:spPr>
        <a:xfrm>
          <a:off x="14880771" y="10064206"/>
          <a:ext cx="96157"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132097</xdr:rowOff>
    </xdr:from>
    <xdr:ext cx="405111" cy="259045"/>
    <xdr:sp macro="" textlink="">
      <xdr:nvSpPr>
        <xdr:cNvPr id="646" name="【学校施設】&#10;有形固定資産減価償却率該当値テキスト"/>
        <xdr:cNvSpPr txBox="1"/>
      </xdr:nvSpPr>
      <xdr:spPr>
        <a:xfrm>
          <a:off x="14969671"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647" name="楕円 646"/>
        <xdr:cNvSpPr/>
      </xdr:nvSpPr>
      <xdr:spPr>
        <a:xfrm>
          <a:off x="14107886" y="10029916"/>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160020</xdr:rowOff>
    </xdr:to>
    <xdr:cxnSp macro="">
      <xdr:nvCxnSpPr>
        <xdr:cNvPr id="648" name="直線コネクタ 647"/>
        <xdr:cNvCxnSpPr/>
      </xdr:nvCxnSpPr>
      <xdr:spPr>
        <a:xfrm>
          <a:off x="14158686" y="10080716"/>
          <a:ext cx="77288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649" name="楕円 648"/>
        <xdr:cNvSpPr/>
      </xdr:nvSpPr>
      <xdr:spPr>
        <a:xfrm>
          <a:off x="13300529" y="99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125730</xdr:rowOff>
    </xdr:to>
    <xdr:cxnSp macro="">
      <xdr:nvCxnSpPr>
        <xdr:cNvPr id="650" name="直線コネクタ 649"/>
        <xdr:cNvCxnSpPr/>
      </xdr:nvCxnSpPr>
      <xdr:spPr>
        <a:xfrm>
          <a:off x="13351329" y="10034996"/>
          <a:ext cx="807357"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26353</xdr:rowOff>
    </xdr:from>
    <xdr:to>
      <xdr:col>72</xdr:col>
      <xdr:colOff>38100</xdr:colOff>
      <xdr:row>59</xdr:row>
      <xdr:rowOff>127953</xdr:rowOff>
    </xdr:to>
    <xdr:sp macro="" textlink="">
      <xdr:nvSpPr>
        <xdr:cNvPr id="651" name="楕円 650"/>
        <xdr:cNvSpPr/>
      </xdr:nvSpPr>
      <xdr:spPr>
        <a:xfrm>
          <a:off x="12493171" y="9981339"/>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77153</xdr:rowOff>
    </xdr:from>
    <xdr:to>
      <xdr:col>76</xdr:col>
      <xdr:colOff>114300</xdr:colOff>
      <xdr:row>59</xdr:row>
      <xdr:rowOff>80010</xdr:rowOff>
    </xdr:to>
    <xdr:cxnSp macro="">
      <xdr:nvCxnSpPr>
        <xdr:cNvPr id="652" name="直線コネクタ 651"/>
        <xdr:cNvCxnSpPr/>
      </xdr:nvCxnSpPr>
      <xdr:spPr>
        <a:xfrm>
          <a:off x="12538528" y="10032139"/>
          <a:ext cx="812801"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653" name="楕円 652"/>
        <xdr:cNvSpPr/>
      </xdr:nvSpPr>
      <xdr:spPr>
        <a:xfrm>
          <a:off x="11669486" y="992976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77153</xdr:rowOff>
    </xdr:to>
    <xdr:cxnSp macro="">
      <xdr:nvCxnSpPr>
        <xdr:cNvPr id="654" name="直線コネクタ 653"/>
        <xdr:cNvCxnSpPr/>
      </xdr:nvCxnSpPr>
      <xdr:spPr>
        <a:xfrm>
          <a:off x="11720286" y="9977846"/>
          <a:ext cx="818242"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655" name="n_1aveValue【学校施設】&#10;有形固定資産減価償却率"/>
        <xdr:cNvSpPr txBox="1"/>
      </xdr:nvSpPr>
      <xdr:spPr>
        <a:xfrm>
          <a:off x="13959758" y="103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56" name="n_2aveValue【学校施設】&#10;有形固定資産減価償却率"/>
        <xdr:cNvSpPr txBox="1"/>
      </xdr:nvSpPr>
      <xdr:spPr>
        <a:xfrm>
          <a:off x="13165101" y="103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657" name="n_3aveValue【学校施設】&#10;有形固定資産減価償却率"/>
        <xdr:cNvSpPr txBox="1"/>
      </xdr:nvSpPr>
      <xdr:spPr>
        <a:xfrm>
          <a:off x="12357744" y="10294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58" name="n_4aveValue【学校施設】&#10;有形固定資産減価償却率"/>
        <xdr:cNvSpPr txBox="1"/>
      </xdr:nvSpPr>
      <xdr:spPr>
        <a:xfrm>
          <a:off x="11534058" y="102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659" name="n_1mainValue【学校施設】&#10;有形固定資産減価償却率"/>
        <xdr:cNvSpPr txBox="1"/>
      </xdr:nvSpPr>
      <xdr:spPr>
        <a:xfrm>
          <a:off x="13959758" y="980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660" name="n_2mainValue【学校施設】&#10;有形固定資産減価償却率"/>
        <xdr:cNvSpPr txBox="1"/>
      </xdr:nvSpPr>
      <xdr:spPr>
        <a:xfrm>
          <a:off x="13165101" y="976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144480</xdr:rowOff>
    </xdr:from>
    <xdr:ext cx="405111" cy="259045"/>
    <xdr:sp macro="" textlink="">
      <xdr:nvSpPr>
        <xdr:cNvPr id="661" name="n_3mainValue【学校施設】&#10;有形固定資産減価償却率"/>
        <xdr:cNvSpPr txBox="1"/>
      </xdr:nvSpPr>
      <xdr:spPr>
        <a:xfrm>
          <a:off x="12357744" y="976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90187</xdr:rowOff>
    </xdr:from>
    <xdr:ext cx="405111" cy="259045"/>
    <xdr:sp macro="" textlink="">
      <xdr:nvSpPr>
        <xdr:cNvPr id="662" name="n_4mainValue【学校施設】&#10;有形固定資産減価償却率"/>
        <xdr:cNvSpPr txBox="1"/>
      </xdr:nvSpPr>
      <xdr:spPr>
        <a:xfrm>
          <a:off x="11534058" y="970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720457" y="7875814"/>
          <a:ext cx="4332514"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847457"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847457"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7654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7654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8105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8105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720457" y="8999764"/>
          <a:ext cx="4332514"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698686" y="881198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720457" y="11250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6302264" y="111108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6720457" y="10929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6302264" y="107897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6720457" y="10608128"/>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6302264" y="104659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6720457" y="1028699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6302264" y="10144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6720457" y="996315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6302264" y="98236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6720457" y="9642022"/>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6302264" y="9502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6720457" y="9320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6302264" y="91813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6720457" y="899976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6302264" y="88602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6720457" y="8999764"/>
          <a:ext cx="4332514"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xdr:cNvCxnSpPr/>
      </xdr:nvCxnSpPr>
      <xdr:spPr>
        <a:xfrm flipV="1">
          <a:off x="20266750" y="9289868"/>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xdr:cNvSpPr txBox="1"/>
      </xdr:nvSpPr>
      <xdr:spPr>
        <a:xfrm>
          <a:off x="20305486"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xdr:cNvCxnSpPr/>
      </xdr:nvCxnSpPr>
      <xdr:spPr>
        <a:xfrm>
          <a:off x="20194814" y="1072134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xdr:cNvSpPr txBox="1"/>
      </xdr:nvSpPr>
      <xdr:spPr>
        <a:xfrm>
          <a:off x="20305486" y="90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xdr:cNvCxnSpPr/>
      </xdr:nvCxnSpPr>
      <xdr:spPr>
        <a:xfrm>
          <a:off x="20194814" y="9289868"/>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694" name="【学校施設】&#10;一人当たり面積平均値テキスト"/>
        <xdr:cNvSpPr txBox="1"/>
      </xdr:nvSpPr>
      <xdr:spPr>
        <a:xfrm>
          <a:off x="20305486" y="988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xdr:cNvSpPr/>
      </xdr:nvSpPr>
      <xdr:spPr>
        <a:xfrm>
          <a:off x="20216586" y="10033182"/>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xdr:cNvSpPr/>
      </xdr:nvSpPr>
      <xdr:spPr>
        <a:xfrm>
          <a:off x="19460029" y="10047877"/>
          <a:ext cx="8527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xdr:cNvSpPr/>
      </xdr:nvSpPr>
      <xdr:spPr>
        <a:xfrm>
          <a:off x="18636343" y="10042979"/>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xdr:cNvSpPr/>
      </xdr:nvSpPr>
      <xdr:spPr>
        <a:xfrm>
          <a:off x="17828986" y="10057674"/>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xdr:cNvSpPr/>
      </xdr:nvSpPr>
      <xdr:spPr>
        <a:xfrm>
          <a:off x="17021629" y="9864453"/>
          <a:ext cx="8527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00932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193312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8512971"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77056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68928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xdr:rowOff>
    </xdr:from>
    <xdr:to>
      <xdr:col>116</xdr:col>
      <xdr:colOff>114300</xdr:colOff>
      <xdr:row>60</xdr:row>
      <xdr:rowOff>106317</xdr:rowOff>
    </xdr:to>
    <xdr:sp macro="" textlink="">
      <xdr:nvSpPr>
        <xdr:cNvPr id="705" name="楕円 704"/>
        <xdr:cNvSpPr/>
      </xdr:nvSpPr>
      <xdr:spPr>
        <a:xfrm>
          <a:off x="20216586"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154594</xdr:rowOff>
    </xdr:from>
    <xdr:ext cx="469744" cy="259045"/>
    <xdr:sp macro="" textlink="">
      <xdr:nvSpPr>
        <xdr:cNvPr id="706" name="【学校施設】&#10;一人当たり面積該当値テキスト"/>
        <xdr:cNvSpPr txBox="1"/>
      </xdr:nvSpPr>
      <xdr:spPr>
        <a:xfrm>
          <a:off x="20305486" y="101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21046</xdr:rowOff>
    </xdr:from>
    <xdr:to>
      <xdr:col>112</xdr:col>
      <xdr:colOff>38100</xdr:colOff>
      <xdr:row>60</xdr:row>
      <xdr:rowOff>122646</xdr:rowOff>
    </xdr:to>
    <xdr:sp macro="" textlink="">
      <xdr:nvSpPr>
        <xdr:cNvPr id="707" name="楕円 706"/>
        <xdr:cNvSpPr/>
      </xdr:nvSpPr>
      <xdr:spPr>
        <a:xfrm>
          <a:off x="19460029" y="10144760"/>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55517</xdr:rowOff>
    </xdr:from>
    <xdr:to>
      <xdr:col>116</xdr:col>
      <xdr:colOff>63500</xdr:colOff>
      <xdr:row>60</xdr:row>
      <xdr:rowOff>71846</xdr:rowOff>
    </xdr:to>
    <xdr:cxnSp macro="">
      <xdr:nvCxnSpPr>
        <xdr:cNvPr id="708" name="直線コネクタ 707"/>
        <xdr:cNvCxnSpPr/>
      </xdr:nvCxnSpPr>
      <xdr:spPr>
        <a:xfrm flipV="1">
          <a:off x="19505386" y="10179231"/>
          <a:ext cx="762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37374</xdr:rowOff>
    </xdr:from>
    <xdr:to>
      <xdr:col>107</xdr:col>
      <xdr:colOff>101600</xdr:colOff>
      <xdr:row>60</xdr:row>
      <xdr:rowOff>138974</xdr:rowOff>
    </xdr:to>
    <xdr:sp macro="" textlink="">
      <xdr:nvSpPr>
        <xdr:cNvPr id="709" name="楕円 708"/>
        <xdr:cNvSpPr/>
      </xdr:nvSpPr>
      <xdr:spPr>
        <a:xfrm>
          <a:off x="18636343"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71846</xdr:rowOff>
    </xdr:from>
    <xdr:to>
      <xdr:col>111</xdr:col>
      <xdr:colOff>177800</xdr:colOff>
      <xdr:row>60</xdr:row>
      <xdr:rowOff>88174</xdr:rowOff>
    </xdr:to>
    <xdr:cxnSp macro="">
      <xdr:nvCxnSpPr>
        <xdr:cNvPr id="710" name="直線コネクタ 709"/>
        <xdr:cNvCxnSpPr/>
      </xdr:nvCxnSpPr>
      <xdr:spPr>
        <a:xfrm flipV="1">
          <a:off x="18687143" y="10195560"/>
          <a:ext cx="818243"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37374</xdr:rowOff>
    </xdr:from>
    <xdr:to>
      <xdr:col>102</xdr:col>
      <xdr:colOff>165100</xdr:colOff>
      <xdr:row>60</xdr:row>
      <xdr:rowOff>138974</xdr:rowOff>
    </xdr:to>
    <xdr:sp macro="" textlink="">
      <xdr:nvSpPr>
        <xdr:cNvPr id="711" name="楕円 710"/>
        <xdr:cNvSpPr/>
      </xdr:nvSpPr>
      <xdr:spPr>
        <a:xfrm>
          <a:off x="17828986"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88174</xdr:rowOff>
    </xdr:from>
    <xdr:to>
      <xdr:col>107</xdr:col>
      <xdr:colOff>50800</xdr:colOff>
      <xdr:row>60</xdr:row>
      <xdr:rowOff>88174</xdr:rowOff>
    </xdr:to>
    <xdr:cxnSp macro="">
      <xdr:nvCxnSpPr>
        <xdr:cNvPr id="712" name="直線コネクタ 711"/>
        <xdr:cNvCxnSpPr/>
      </xdr:nvCxnSpPr>
      <xdr:spPr>
        <a:xfrm>
          <a:off x="17879786" y="10211888"/>
          <a:ext cx="80735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13" name="楕円 712"/>
        <xdr:cNvSpPr/>
      </xdr:nvSpPr>
      <xdr:spPr>
        <a:xfrm>
          <a:off x="17021629" y="10170886"/>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88174</xdr:rowOff>
    </xdr:from>
    <xdr:to>
      <xdr:col>102</xdr:col>
      <xdr:colOff>114300</xdr:colOff>
      <xdr:row>60</xdr:row>
      <xdr:rowOff>97972</xdr:rowOff>
    </xdr:to>
    <xdr:cxnSp macro="">
      <xdr:nvCxnSpPr>
        <xdr:cNvPr id="714" name="直線コネクタ 713"/>
        <xdr:cNvCxnSpPr/>
      </xdr:nvCxnSpPr>
      <xdr:spPr>
        <a:xfrm flipV="1">
          <a:off x="17066986" y="10211888"/>
          <a:ext cx="8128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715" name="n_1aveValue【学校施設】&#10;一人当たり面積"/>
        <xdr:cNvSpPr txBox="1"/>
      </xdr:nvSpPr>
      <xdr:spPr>
        <a:xfrm>
          <a:off x="19279584" y="982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716" name="n_2aveValue【学校施設】&#10;一人当たり面積"/>
        <xdr:cNvSpPr txBox="1"/>
      </xdr:nvSpPr>
      <xdr:spPr>
        <a:xfrm>
          <a:off x="18468598"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717" name="n_3aveValue【学校施設】&#10;一人当たり面積"/>
        <xdr:cNvSpPr txBox="1"/>
      </xdr:nvSpPr>
      <xdr:spPr>
        <a:xfrm>
          <a:off x="17661241" y="983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8" name="n_4aveValue【学校施設】&#10;一人当たり面積"/>
        <xdr:cNvSpPr txBox="1"/>
      </xdr:nvSpPr>
      <xdr:spPr>
        <a:xfrm>
          <a:off x="16853884" y="96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113773</xdr:rowOff>
    </xdr:from>
    <xdr:ext cx="469744" cy="259045"/>
    <xdr:sp macro="" textlink="">
      <xdr:nvSpPr>
        <xdr:cNvPr id="719" name="n_1mainValue【学校施設】&#10;一人当たり面積"/>
        <xdr:cNvSpPr txBox="1"/>
      </xdr:nvSpPr>
      <xdr:spPr>
        <a:xfrm>
          <a:off x="19279584"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130101</xdr:rowOff>
    </xdr:from>
    <xdr:ext cx="469744" cy="259045"/>
    <xdr:sp macro="" textlink="">
      <xdr:nvSpPr>
        <xdr:cNvPr id="720" name="n_2mainValue【学校施設】&#10;一人当たり面積"/>
        <xdr:cNvSpPr txBox="1"/>
      </xdr:nvSpPr>
      <xdr:spPr>
        <a:xfrm>
          <a:off x="18468598" y="1025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130101</xdr:rowOff>
    </xdr:from>
    <xdr:ext cx="469744" cy="259045"/>
    <xdr:sp macro="" textlink="">
      <xdr:nvSpPr>
        <xdr:cNvPr id="721" name="n_3mainValue【学校施設】&#10;一人当たり面積"/>
        <xdr:cNvSpPr txBox="1"/>
      </xdr:nvSpPr>
      <xdr:spPr>
        <a:xfrm>
          <a:off x="17661241" y="1025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2" name="n_4mainValue【学校施設】&#10;一人当たり面積"/>
        <xdr:cNvSpPr txBox="1"/>
      </xdr:nvSpPr>
      <xdr:spPr>
        <a:xfrm>
          <a:off x="16853884" y="102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1384643" y="11625943"/>
          <a:ext cx="4316186"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14953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14953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2429671"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2429671"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3474700"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3474700"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1384643" y="12749893"/>
          <a:ext cx="4316186"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1346543" y="1256211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1384643" y="1500051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0966450" y="14858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1384643" y="146793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0966450" y="145371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1384643" y="1435553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1014241" y="14216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1384643" y="1403440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1014241" y="138949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1384643" y="13713278"/>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10142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1384643" y="1339215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1014241" y="132526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1384643" y="130710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1078361" y="1293151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1384643" y="1274989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1384643" y="12749893"/>
          <a:ext cx="4316186"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xdr:cNvCxnSpPr/>
      </xdr:nvCxnSpPr>
      <xdr:spPr>
        <a:xfrm flipV="1">
          <a:off x="14930935" y="13220156"/>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4969671" y="1468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4842671" y="1467938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xdr:cNvSpPr txBox="1"/>
      </xdr:nvSpPr>
      <xdr:spPr>
        <a:xfrm>
          <a:off x="14969671" y="12998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xdr:cNvCxnSpPr/>
      </xdr:nvCxnSpPr>
      <xdr:spPr>
        <a:xfrm>
          <a:off x="14842671" y="1322015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3" name="【児童館】&#10;有形固定資産減価償却率平均値テキスト"/>
        <xdr:cNvSpPr txBox="1"/>
      </xdr:nvSpPr>
      <xdr:spPr>
        <a:xfrm>
          <a:off x="14969671"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xdr:cNvSpPr/>
      </xdr:nvSpPr>
      <xdr:spPr>
        <a:xfrm>
          <a:off x="14880771" y="13979798"/>
          <a:ext cx="96157"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xdr:cNvSpPr/>
      </xdr:nvSpPr>
      <xdr:spPr>
        <a:xfrm>
          <a:off x="14107886" y="140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xdr:cNvSpPr/>
      </xdr:nvSpPr>
      <xdr:spPr>
        <a:xfrm>
          <a:off x="13300529" y="13976531"/>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xdr:cNvSpPr/>
      </xdr:nvSpPr>
      <xdr:spPr>
        <a:xfrm>
          <a:off x="12493171" y="13978164"/>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xdr:cNvSpPr/>
      </xdr:nvSpPr>
      <xdr:spPr>
        <a:xfrm>
          <a:off x="11669486" y="13956937"/>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47574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39845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31771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23643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15461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127726</xdr:rowOff>
    </xdr:from>
    <xdr:to>
      <xdr:col>85</xdr:col>
      <xdr:colOff>177800</xdr:colOff>
      <xdr:row>85</xdr:row>
      <xdr:rowOff>57876</xdr:rowOff>
    </xdr:to>
    <xdr:sp macro="" textlink="">
      <xdr:nvSpPr>
        <xdr:cNvPr id="764" name="楕円 763"/>
        <xdr:cNvSpPr/>
      </xdr:nvSpPr>
      <xdr:spPr>
        <a:xfrm>
          <a:off x="14880771" y="14300926"/>
          <a:ext cx="96157"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106153</xdr:rowOff>
    </xdr:from>
    <xdr:ext cx="405111" cy="259045"/>
    <xdr:sp macro="" textlink="">
      <xdr:nvSpPr>
        <xdr:cNvPr id="765" name="【児童館】&#10;有形固定資産減価償却率該当値テキスト"/>
        <xdr:cNvSpPr txBox="1"/>
      </xdr:nvSpPr>
      <xdr:spPr>
        <a:xfrm>
          <a:off x="14969671"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106499</xdr:rowOff>
    </xdr:from>
    <xdr:to>
      <xdr:col>81</xdr:col>
      <xdr:colOff>101600</xdr:colOff>
      <xdr:row>85</xdr:row>
      <xdr:rowOff>36649</xdr:rowOff>
    </xdr:to>
    <xdr:sp macro="" textlink="">
      <xdr:nvSpPr>
        <xdr:cNvPr id="766" name="楕円 765"/>
        <xdr:cNvSpPr/>
      </xdr:nvSpPr>
      <xdr:spPr>
        <a:xfrm>
          <a:off x="14107886" y="14279699"/>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157299</xdr:rowOff>
    </xdr:from>
    <xdr:to>
      <xdr:col>85</xdr:col>
      <xdr:colOff>127000</xdr:colOff>
      <xdr:row>85</xdr:row>
      <xdr:rowOff>7076</xdr:rowOff>
    </xdr:to>
    <xdr:cxnSp macro="">
      <xdr:nvCxnSpPr>
        <xdr:cNvPr id="767" name="直線コネクタ 766"/>
        <xdr:cNvCxnSpPr/>
      </xdr:nvCxnSpPr>
      <xdr:spPr>
        <a:xfrm>
          <a:off x="14158686" y="14330499"/>
          <a:ext cx="772885"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83638</xdr:rowOff>
    </xdr:from>
    <xdr:to>
      <xdr:col>76</xdr:col>
      <xdr:colOff>165100</xdr:colOff>
      <xdr:row>85</xdr:row>
      <xdr:rowOff>13788</xdr:rowOff>
    </xdr:to>
    <xdr:sp macro="" textlink="">
      <xdr:nvSpPr>
        <xdr:cNvPr id="768" name="楕円 767"/>
        <xdr:cNvSpPr/>
      </xdr:nvSpPr>
      <xdr:spPr>
        <a:xfrm>
          <a:off x="13300529" y="14256838"/>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134438</xdr:rowOff>
    </xdr:from>
    <xdr:to>
      <xdr:col>81</xdr:col>
      <xdr:colOff>50800</xdr:colOff>
      <xdr:row>84</xdr:row>
      <xdr:rowOff>157299</xdr:rowOff>
    </xdr:to>
    <xdr:cxnSp macro="">
      <xdr:nvCxnSpPr>
        <xdr:cNvPr id="769" name="直線コネクタ 768"/>
        <xdr:cNvCxnSpPr/>
      </xdr:nvCxnSpPr>
      <xdr:spPr>
        <a:xfrm>
          <a:off x="13351329" y="14307638"/>
          <a:ext cx="807357"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50981</xdr:rowOff>
    </xdr:from>
    <xdr:to>
      <xdr:col>72</xdr:col>
      <xdr:colOff>38100</xdr:colOff>
      <xdr:row>84</xdr:row>
      <xdr:rowOff>152581</xdr:rowOff>
    </xdr:to>
    <xdr:sp macro="" textlink="">
      <xdr:nvSpPr>
        <xdr:cNvPr id="770" name="楕円 769"/>
        <xdr:cNvSpPr/>
      </xdr:nvSpPr>
      <xdr:spPr>
        <a:xfrm>
          <a:off x="12493171" y="14224181"/>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101781</xdr:rowOff>
    </xdr:from>
    <xdr:to>
      <xdr:col>76</xdr:col>
      <xdr:colOff>114300</xdr:colOff>
      <xdr:row>84</xdr:row>
      <xdr:rowOff>134438</xdr:rowOff>
    </xdr:to>
    <xdr:cxnSp macro="">
      <xdr:nvCxnSpPr>
        <xdr:cNvPr id="771" name="直線コネクタ 770"/>
        <xdr:cNvCxnSpPr/>
      </xdr:nvCxnSpPr>
      <xdr:spPr>
        <a:xfrm>
          <a:off x="12538528" y="14274981"/>
          <a:ext cx="812801"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19957</xdr:rowOff>
    </xdr:from>
    <xdr:to>
      <xdr:col>67</xdr:col>
      <xdr:colOff>101600</xdr:colOff>
      <xdr:row>84</xdr:row>
      <xdr:rowOff>121557</xdr:rowOff>
    </xdr:to>
    <xdr:sp macro="" textlink="">
      <xdr:nvSpPr>
        <xdr:cNvPr id="772" name="楕円 771"/>
        <xdr:cNvSpPr/>
      </xdr:nvSpPr>
      <xdr:spPr>
        <a:xfrm>
          <a:off x="11669486"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70757</xdr:rowOff>
    </xdr:from>
    <xdr:to>
      <xdr:col>71</xdr:col>
      <xdr:colOff>177800</xdr:colOff>
      <xdr:row>84</xdr:row>
      <xdr:rowOff>101781</xdr:rowOff>
    </xdr:to>
    <xdr:cxnSp macro="">
      <xdr:nvCxnSpPr>
        <xdr:cNvPr id="773" name="直線コネクタ 772"/>
        <xdr:cNvCxnSpPr/>
      </xdr:nvCxnSpPr>
      <xdr:spPr>
        <a:xfrm>
          <a:off x="11720286" y="14243957"/>
          <a:ext cx="818242"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4" name="n_1aveValue【児童館】&#10;有形固定資産減価償却率"/>
        <xdr:cNvSpPr txBox="1"/>
      </xdr:nvSpPr>
      <xdr:spPr>
        <a:xfrm>
          <a:off x="13959758" y="1378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5" name="n_2aveValue【児童館】&#10;有形固定資産減価償却率"/>
        <xdr:cNvSpPr txBox="1"/>
      </xdr:nvSpPr>
      <xdr:spPr>
        <a:xfrm>
          <a:off x="13165101"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6" name="n_3aveValue【児童館】&#10;有形固定資産減価償却率"/>
        <xdr:cNvSpPr txBox="1"/>
      </xdr:nvSpPr>
      <xdr:spPr>
        <a:xfrm>
          <a:off x="12357744" y="137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7" name="n_4aveValue【児童館】&#10;有形固定資産減価償却率"/>
        <xdr:cNvSpPr txBox="1"/>
      </xdr:nvSpPr>
      <xdr:spPr>
        <a:xfrm>
          <a:off x="11534058"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27776</xdr:rowOff>
    </xdr:from>
    <xdr:ext cx="405111" cy="259045"/>
    <xdr:sp macro="" textlink="">
      <xdr:nvSpPr>
        <xdr:cNvPr id="778" name="n_1mainValue【児童館】&#10;有形固定資産減価償却率"/>
        <xdr:cNvSpPr txBox="1"/>
      </xdr:nvSpPr>
      <xdr:spPr>
        <a:xfrm>
          <a:off x="13959758" y="143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4915</xdr:rowOff>
    </xdr:from>
    <xdr:ext cx="405111" cy="259045"/>
    <xdr:sp macro="" textlink="">
      <xdr:nvSpPr>
        <xdr:cNvPr id="779" name="n_2mainValue【児童館】&#10;有形固定資産減価償却率"/>
        <xdr:cNvSpPr txBox="1"/>
      </xdr:nvSpPr>
      <xdr:spPr>
        <a:xfrm>
          <a:off x="13165101" y="1434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143708</xdr:rowOff>
    </xdr:from>
    <xdr:ext cx="405111" cy="259045"/>
    <xdr:sp macro="" textlink="">
      <xdr:nvSpPr>
        <xdr:cNvPr id="780" name="n_3mainValue【児童館】&#10;有形固定資産減価償却率"/>
        <xdr:cNvSpPr txBox="1"/>
      </xdr:nvSpPr>
      <xdr:spPr>
        <a:xfrm>
          <a:off x="12357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112684</xdr:rowOff>
    </xdr:from>
    <xdr:ext cx="405111" cy="259045"/>
    <xdr:sp macro="" textlink="">
      <xdr:nvSpPr>
        <xdr:cNvPr id="781" name="n_4mainValue【児童館】&#10;有形固定資産減価償却率"/>
        <xdr:cNvSpPr txBox="1"/>
      </xdr:nvSpPr>
      <xdr:spPr>
        <a:xfrm>
          <a:off x="11534058"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6720457" y="11625943"/>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6847457"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6847457"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77654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77654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188105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188105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6720457" y="12749893"/>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6698686" y="125621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6720457" y="150005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6720457" y="145487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6302264" y="144092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6720457" y="140997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6302264" y="139602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6720457" y="136506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6302264" y="13508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6720457" y="131989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6302264" y="1305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6720457" y="12749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6302264"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6720457" y="12749893"/>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xdr:cNvCxnSpPr/>
      </xdr:nvCxnSpPr>
      <xdr:spPr>
        <a:xfrm flipV="1">
          <a:off x="20266750" y="13313229"/>
          <a:ext cx="0" cy="121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xdr:cNvSpPr txBox="1"/>
      </xdr:nvSpPr>
      <xdr:spPr>
        <a:xfrm>
          <a:off x="20305486" y="1452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xdr:cNvCxnSpPr/>
      </xdr:nvCxnSpPr>
      <xdr:spPr>
        <a:xfrm>
          <a:off x="20194814" y="1452589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xdr:cNvSpPr txBox="1"/>
      </xdr:nvSpPr>
      <xdr:spPr>
        <a:xfrm>
          <a:off x="20305486"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xdr:cNvCxnSpPr/>
      </xdr:nvCxnSpPr>
      <xdr:spPr>
        <a:xfrm>
          <a:off x="20194814" y="1331322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xdr:cNvSpPr txBox="1"/>
      </xdr:nvSpPr>
      <xdr:spPr>
        <a:xfrm>
          <a:off x="20305486" y="1406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xdr:cNvSpPr/>
      </xdr:nvSpPr>
      <xdr:spPr>
        <a:xfrm>
          <a:off x="20216586"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xdr:cNvSpPr/>
      </xdr:nvSpPr>
      <xdr:spPr>
        <a:xfrm>
          <a:off x="19460029" y="14229080"/>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xdr:cNvSpPr/>
      </xdr:nvSpPr>
      <xdr:spPr>
        <a:xfrm>
          <a:off x="18636343" y="14163221"/>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xdr:cNvSpPr/>
      </xdr:nvSpPr>
      <xdr:spPr>
        <a:xfrm>
          <a:off x="17828986"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xdr:cNvSpPr/>
      </xdr:nvSpPr>
      <xdr:spPr>
        <a:xfrm>
          <a:off x="17021629" y="14183361"/>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00932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193312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18512971"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77056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68928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9" name="楕円 818"/>
        <xdr:cNvSpPr/>
      </xdr:nvSpPr>
      <xdr:spPr>
        <a:xfrm>
          <a:off x="20216586" y="14343380"/>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20" name="【児童館】&#10;一人当たり面積該当値テキスト"/>
        <xdr:cNvSpPr txBox="1"/>
      </xdr:nvSpPr>
      <xdr:spPr>
        <a:xfrm>
          <a:off x="20305486"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21" name="楕円 820"/>
        <xdr:cNvSpPr/>
      </xdr:nvSpPr>
      <xdr:spPr>
        <a:xfrm>
          <a:off x="19460029" y="14320520"/>
          <a:ext cx="8527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49530</xdr:rowOff>
    </xdr:to>
    <xdr:cxnSp macro="">
      <xdr:nvCxnSpPr>
        <xdr:cNvPr id="822" name="直線コネクタ 821"/>
        <xdr:cNvCxnSpPr/>
      </xdr:nvCxnSpPr>
      <xdr:spPr>
        <a:xfrm>
          <a:off x="19505386" y="14368599"/>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23" name="楕円 822"/>
        <xdr:cNvSpPr/>
      </xdr:nvSpPr>
      <xdr:spPr>
        <a:xfrm>
          <a:off x="18636343" y="14320520"/>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24" name="直線コネクタ 823"/>
        <xdr:cNvCxnSpPr/>
      </xdr:nvCxnSpPr>
      <xdr:spPr>
        <a:xfrm>
          <a:off x="18687143" y="14368599"/>
          <a:ext cx="81824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25" name="楕円 824"/>
        <xdr:cNvSpPr/>
      </xdr:nvSpPr>
      <xdr:spPr>
        <a:xfrm>
          <a:off x="17828986" y="14320520"/>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26" name="直線コネクタ 825"/>
        <xdr:cNvCxnSpPr/>
      </xdr:nvCxnSpPr>
      <xdr:spPr>
        <a:xfrm>
          <a:off x="17879786" y="14368599"/>
          <a:ext cx="80735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7" name="楕円 826"/>
        <xdr:cNvSpPr/>
      </xdr:nvSpPr>
      <xdr:spPr>
        <a:xfrm>
          <a:off x="17021629" y="14320520"/>
          <a:ext cx="8527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28" name="直線コネクタ 827"/>
        <xdr:cNvCxnSpPr/>
      </xdr:nvCxnSpPr>
      <xdr:spPr>
        <a:xfrm>
          <a:off x="17066986" y="1436859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29" name="n_1aveValue【児童館】&#10;一人当たり面積"/>
        <xdr:cNvSpPr txBox="1"/>
      </xdr:nvSpPr>
      <xdr:spPr>
        <a:xfrm>
          <a:off x="19279584" y="1400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xdr:cNvSpPr txBox="1"/>
      </xdr:nvSpPr>
      <xdr:spPr>
        <a:xfrm>
          <a:off x="18468598"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1" name="n_3aveValue【児童館】&#10;一人当たり面積"/>
        <xdr:cNvSpPr txBox="1"/>
      </xdr:nvSpPr>
      <xdr:spPr>
        <a:xfrm>
          <a:off x="17661241" y="139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2" name="n_4aveValue【児童館】&#10;一人当たり面積"/>
        <xdr:cNvSpPr txBox="1"/>
      </xdr:nvSpPr>
      <xdr:spPr>
        <a:xfrm>
          <a:off x="16853884" y="1396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33" name="n_1mainValue【児童館】&#10;一人当たり面積"/>
        <xdr:cNvSpPr txBox="1"/>
      </xdr:nvSpPr>
      <xdr:spPr>
        <a:xfrm>
          <a:off x="19279584" y="1441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34" name="n_2mainValue【児童館】&#10;一人当たり面積"/>
        <xdr:cNvSpPr txBox="1"/>
      </xdr:nvSpPr>
      <xdr:spPr>
        <a:xfrm>
          <a:off x="18468598" y="1441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35" name="n_3mainValue【児童館】&#10;一人当たり面積"/>
        <xdr:cNvSpPr txBox="1"/>
      </xdr:nvSpPr>
      <xdr:spPr>
        <a:xfrm>
          <a:off x="17661241" y="1441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36" name="n_4mainValue【児童館】&#10;一人当たり面積"/>
        <xdr:cNvSpPr txBox="1"/>
      </xdr:nvSpPr>
      <xdr:spPr>
        <a:xfrm>
          <a:off x="16853884" y="1441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1384643" y="15373350"/>
          <a:ext cx="4316186"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14953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14953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2429671"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2429671"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3474700"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3474700"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1384643" y="16500021"/>
          <a:ext cx="4316186"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1346543" y="163122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1384643" y="187479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0966450" y="18608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1384643" y="183750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0966450" y="182328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1384643" y="17999529"/>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1014241" y="1786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1384643" y="1762397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1014241" y="174844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1384643" y="1724841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1014241" y="171089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1384643" y="168728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1014241" y="167333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1384643" y="165000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1078361" y="1636052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1384643" y="16500021"/>
          <a:ext cx="4316186"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xdr:cNvCxnSpPr/>
      </xdr:nvCxnSpPr>
      <xdr:spPr>
        <a:xfrm flipV="1">
          <a:off x="14930935" y="17083497"/>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xdr:cNvSpPr txBox="1"/>
      </xdr:nvSpPr>
      <xdr:spPr>
        <a:xfrm>
          <a:off x="14969671" y="183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xdr:cNvCxnSpPr/>
      </xdr:nvCxnSpPr>
      <xdr:spPr>
        <a:xfrm>
          <a:off x="14842671" y="1837508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xdr:cNvSpPr txBox="1"/>
      </xdr:nvSpPr>
      <xdr:spPr>
        <a:xfrm>
          <a:off x="14969671" y="1686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xdr:cNvCxnSpPr/>
      </xdr:nvCxnSpPr>
      <xdr:spPr>
        <a:xfrm>
          <a:off x="14842671" y="17083497"/>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866" name="【公民館】&#10;有形固定資産減価償却率平均値テキスト"/>
        <xdr:cNvSpPr txBox="1"/>
      </xdr:nvSpPr>
      <xdr:spPr>
        <a:xfrm>
          <a:off x="14969671" y="1749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xdr:cNvSpPr/>
      </xdr:nvSpPr>
      <xdr:spPr>
        <a:xfrm>
          <a:off x="14880771" y="17516838"/>
          <a:ext cx="96157"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xdr:cNvSpPr/>
      </xdr:nvSpPr>
      <xdr:spPr>
        <a:xfrm>
          <a:off x="14107886" y="17501598"/>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xdr:cNvSpPr/>
      </xdr:nvSpPr>
      <xdr:spPr>
        <a:xfrm>
          <a:off x="13300529" y="1749207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xdr:cNvSpPr/>
      </xdr:nvSpPr>
      <xdr:spPr>
        <a:xfrm>
          <a:off x="12493171" y="17482548"/>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xdr:cNvSpPr/>
      </xdr:nvSpPr>
      <xdr:spPr>
        <a:xfrm>
          <a:off x="11669486" y="17457782"/>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47574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39845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31771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23643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15461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92075</xdr:rowOff>
    </xdr:from>
    <xdr:to>
      <xdr:col>85</xdr:col>
      <xdr:colOff>177800</xdr:colOff>
      <xdr:row>104</xdr:row>
      <xdr:rowOff>22225</xdr:rowOff>
    </xdr:to>
    <xdr:sp macro="" textlink="">
      <xdr:nvSpPr>
        <xdr:cNvPr id="877" name="楕円 876"/>
        <xdr:cNvSpPr/>
      </xdr:nvSpPr>
      <xdr:spPr>
        <a:xfrm>
          <a:off x="14880771" y="17471118"/>
          <a:ext cx="96157"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114952</xdr:rowOff>
    </xdr:from>
    <xdr:ext cx="405111" cy="259045"/>
    <xdr:sp macro="" textlink="">
      <xdr:nvSpPr>
        <xdr:cNvPr id="878" name="【公民館】&#10;有形固定資産減価償却率該当値テキスト"/>
        <xdr:cNvSpPr txBox="1"/>
      </xdr:nvSpPr>
      <xdr:spPr>
        <a:xfrm>
          <a:off x="14969671" y="1732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879" name="楕円 878"/>
        <xdr:cNvSpPr/>
      </xdr:nvSpPr>
      <xdr:spPr>
        <a:xfrm>
          <a:off x="14107886" y="17461593"/>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142875</xdr:rowOff>
    </xdr:to>
    <xdr:cxnSp macro="">
      <xdr:nvCxnSpPr>
        <xdr:cNvPr id="880" name="直線コネクタ 879"/>
        <xdr:cNvCxnSpPr/>
      </xdr:nvCxnSpPr>
      <xdr:spPr>
        <a:xfrm>
          <a:off x="14158686" y="17512393"/>
          <a:ext cx="77288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881" name="楕円 880"/>
        <xdr:cNvSpPr/>
      </xdr:nvSpPr>
      <xdr:spPr>
        <a:xfrm>
          <a:off x="13300529" y="174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133350</xdr:rowOff>
    </xdr:to>
    <xdr:cxnSp macro="">
      <xdr:nvCxnSpPr>
        <xdr:cNvPr id="882" name="直線コネクタ 881"/>
        <xdr:cNvCxnSpPr/>
      </xdr:nvCxnSpPr>
      <xdr:spPr>
        <a:xfrm>
          <a:off x="13351329" y="17476198"/>
          <a:ext cx="807357"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17780</xdr:rowOff>
    </xdr:from>
    <xdr:to>
      <xdr:col>72</xdr:col>
      <xdr:colOff>38100</xdr:colOff>
      <xdr:row>103</xdr:row>
      <xdr:rowOff>119380</xdr:rowOff>
    </xdr:to>
    <xdr:sp macro="" textlink="">
      <xdr:nvSpPr>
        <xdr:cNvPr id="883" name="楕円 882"/>
        <xdr:cNvSpPr/>
      </xdr:nvSpPr>
      <xdr:spPr>
        <a:xfrm>
          <a:off x="12493171" y="17396823"/>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68580</xdr:rowOff>
    </xdr:from>
    <xdr:to>
      <xdr:col>76</xdr:col>
      <xdr:colOff>114300</xdr:colOff>
      <xdr:row>103</xdr:row>
      <xdr:rowOff>97155</xdr:rowOff>
    </xdr:to>
    <xdr:cxnSp macro="">
      <xdr:nvCxnSpPr>
        <xdr:cNvPr id="884" name="直線コネクタ 883"/>
        <xdr:cNvCxnSpPr/>
      </xdr:nvCxnSpPr>
      <xdr:spPr>
        <a:xfrm>
          <a:off x="12538528" y="17447623"/>
          <a:ext cx="812801"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111125</xdr:rowOff>
    </xdr:from>
    <xdr:to>
      <xdr:col>67</xdr:col>
      <xdr:colOff>101600</xdr:colOff>
      <xdr:row>103</xdr:row>
      <xdr:rowOff>41275</xdr:rowOff>
    </xdr:to>
    <xdr:sp macro="" textlink="">
      <xdr:nvSpPr>
        <xdr:cNvPr id="885" name="楕円 884"/>
        <xdr:cNvSpPr/>
      </xdr:nvSpPr>
      <xdr:spPr>
        <a:xfrm>
          <a:off x="11669486" y="17321439"/>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161925</xdr:rowOff>
    </xdr:from>
    <xdr:to>
      <xdr:col>71</xdr:col>
      <xdr:colOff>177800</xdr:colOff>
      <xdr:row>103</xdr:row>
      <xdr:rowOff>68580</xdr:rowOff>
    </xdr:to>
    <xdr:cxnSp macro="">
      <xdr:nvCxnSpPr>
        <xdr:cNvPr id="886" name="直線コネクタ 885"/>
        <xdr:cNvCxnSpPr/>
      </xdr:nvCxnSpPr>
      <xdr:spPr>
        <a:xfrm>
          <a:off x="11720286" y="17372239"/>
          <a:ext cx="818242" cy="7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887" name="n_1aveValue【公民館】&#10;有形固定資産減価償却率"/>
        <xdr:cNvSpPr txBox="1"/>
      </xdr:nvSpPr>
      <xdr:spPr>
        <a:xfrm>
          <a:off x="13959758" y="1759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888" name="n_2aveValue【公民館】&#10;有形固定資産減価償却率"/>
        <xdr:cNvSpPr txBox="1"/>
      </xdr:nvSpPr>
      <xdr:spPr>
        <a:xfrm>
          <a:off x="13165101" y="1758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889" name="n_3aveValue【公民館】&#10;有形固定資産減価償却率"/>
        <xdr:cNvSpPr txBox="1"/>
      </xdr:nvSpPr>
      <xdr:spPr>
        <a:xfrm>
          <a:off x="12357744" y="1757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890" name="n_4aveValue【公民館】&#10;有形固定資産減価償却率"/>
        <xdr:cNvSpPr txBox="1"/>
      </xdr:nvSpPr>
      <xdr:spPr>
        <a:xfrm>
          <a:off x="11534058" y="1754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891" name="n_1mainValue【公民館】&#10;有形固定資産減価償却率"/>
        <xdr:cNvSpPr txBox="1"/>
      </xdr:nvSpPr>
      <xdr:spPr>
        <a:xfrm>
          <a:off x="13959758"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892" name="n_2mainValue【公民館】&#10;有形固定資産減価償却率"/>
        <xdr:cNvSpPr txBox="1"/>
      </xdr:nvSpPr>
      <xdr:spPr>
        <a:xfrm>
          <a:off x="13165101" y="1720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135907</xdr:rowOff>
    </xdr:from>
    <xdr:ext cx="405111" cy="259045"/>
    <xdr:sp macro="" textlink="">
      <xdr:nvSpPr>
        <xdr:cNvPr id="893" name="n_3mainValue【公民館】&#10;有形固定資産減価償却率"/>
        <xdr:cNvSpPr txBox="1"/>
      </xdr:nvSpPr>
      <xdr:spPr>
        <a:xfrm>
          <a:off x="12357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57802</xdr:rowOff>
    </xdr:from>
    <xdr:ext cx="405111" cy="259045"/>
    <xdr:sp macro="" textlink="">
      <xdr:nvSpPr>
        <xdr:cNvPr id="894" name="n_4mainValue【公民館】&#10;有形固定資産減価償却率"/>
        <xdr:cNvSpPr txBox="1"/>
      </xdr:nvSpPr>
      <xdr:spPr>
        <a:xfrm>
          <a:off x="11534058" y="1709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6720457" y="15373350"/>
          <a:ext cx="4332514"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6847457"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6847457"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77654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77654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188105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188105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6720457" y="16500021"/>
          <a:ext cx="4332514"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6698686" y="163122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6720457" y="187479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6720457" y="183750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6302264" y="182328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6720457" y="179995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6302264"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6720457" y="176239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6302264" y="174844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6720457" y="172484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6302264" y="171089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6720457" y="168728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6302264" y="16733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6720457" y="16500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6302264" y="16360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6720457" y="16500021"/>
          <a:ext cx="4332514"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xdr:cNvCxnSpPr/>
      </xdr:nvCxnSpPr>
      <xdr:spPr>
        <a:xfrm flipV="1">
          <a:off x="20266750" y="17098736"/>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xdr:cNvSpPr txBox="1"/>
      </xdr:nvSpPr>
      <xdr:spPr>
        <a:xfrm>
          <a:off x="20305486"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xdr:cNvCxnSpPr/>
      </xdr:nvCxnSpPr>
      <xdr:spPr>
        <a:xfrm>
          <a:off x="20194814" y="1833698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xdr:cNvSpPr txBox="1"/>
      </xdr:nvSpPr>
      <xdr:spPr>
        <a:xfrm>
          <a:off x="20305486" y="168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xdr:cNvCxnSpPr/>
      </xdr:nvCxnSpPr>
      <xdr:spPr>
        <a:xfrm>
          <a:off x="20194814" y="1709873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3" name="【公民館】&#10;一人当たり面積平均値テキスト"/>
        <xdr:cNvSpPr txBox="1"/>
      </xdr:nvSpPr>
      <xdr:spPr>
        <a:xfrm>
          <a:off x="20305486" y="17769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xdr:cNvSpPr/>
      </xdr:nvSpPr>
      <xdr:spPr>
        <a:xfrm>
          <a:off x="20216586" y="17791430"/>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xdr:cNvSpPr/>
      </xdr:nvSpPr>
      <xdr:spPr>
        <a:xfrm>
          <a:off x="19460029" y="17799050"/>
          <a:ext cx="8527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xdr:cNvSpPr/>
      </xdr:nvSpPr>
      <xdr:spPr>
        <a:xfrm>
          <a:off x="18636343"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xdr:cNvSpPr/>
      </xdr:nvSpPr>
      <xdr:spPr>
        <a:xfrm>
          <a:off x="17828986" y="17806670"/>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xdr:cNvSpPr/>
      </xdr:nvSpPr>
      <xdr:spPr>
        <a:xfrm>
          <a:off x="17021629" y="17791430"/>
          <a:ext cx="8527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00932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193312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18512971"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77056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68928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934" name="楕円 933"/>
        <xdr:cNvSpPr/>
      </xdr:nvSpPr>
      <xdr:spPr>
        <a:xfrm>
          <a:off x="20216586"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935" name="【公民館】&#10;一人当たり面積該当値テキスト"/>
        <xdr:cNvSpPr txBox="1"/>
      </xdr:nvSpPr>
      <xdr:spPr>
        <a:xfrm>
          <a:off x="20305486" y="175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36" name="楕円 935"/>
        <xdr:cNvSpPr/>
      </xdr:nvSpPr>
      <xdr:spPr>
        <a:xfrm>
          <a:off x="19460029" y="17730470"/>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72389</xdr:rowOff>
    </xdr:to>
    <xdr:cxnSp macro="">
      <xdr:nvCxnSpPr>
        <xdr:cNvPr id="937" name="直線コネクタ 936"/>
        <xdr:cNvCxnSpPr/>
      </xdr:nvCxnSpPr>
      <xdr:spPr>
        <a:xfrm>
          <a:off x="19505386" y="17781270"/>
          <a:ext cx="762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8" name="楕円 937"/>
        <xdr:cNvSpPr/>
      </xdr:nvSpPr>
      <xdr:spPr>
        <a:xfrm>
          <a:off x="18636343"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72389</xdr:rowOff>
    </xdr:to>
    <xdr:cxnSp macro="">
      <xdr:nvCxnSpPr>
        <xdr:cNvPr id="939" name="直線コネクタ 938"/>
        <xdr:cNvCxnSpPr/>
      </xdr:nvCxnSpPr>
      <xdr:spPr>
        <a:xfrm flipV="1">
          <a:off x="18687143" y="17781270"/>
          <a:ext cx="818243"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40" name="楕円 939"/>
        <xdr:cNvSpPr/>
      </xdr:nvSpPr>
      <xdr:spPr>
        <a:xfrm>
          <a:off x="17828986"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72389</xdr:rowOff>
    </xdr:to>
    <xdr:cxnSp macro="">
      <xdr:nvCxnSpPr>
        <xdr:cNvPr id="941" name="直線コネクタ 940"/>
        <xdr:cNvCxnSpPr/>
      </xdr:nvCxnSpPr>
      <xdr:spPr>
        <a:xfrm>
          <a:off x="17879786" y="17788889"/>
          <a:ext cx="80735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42" name="楕円 941"/>
        <xdr:cNvSpPr/>
      </xdr:nvSpPr>
      <xdr:spPr>
        <a:xfrm>
          <a:off x="17021629" y="17738089"/>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72389</xdr:rowOff>
    </xdr:from>
    <xdr:to>
      <xdr:col>102</xdr:col>
      <xdr:colOff>114300</xdr:colOff>
      <xdr:row>105</xdr:row>
      <xdr:rowOff>72389</xdr:rowOff>
    </xdr:to>
    <xdr:cxnSp macro="">
      <xdr:nvCxnSpPr>
        <xdr:cNvPr id="943" name="直線コネクタ 942"/>
        <xdr:cNvCxnSpPr/>
      </xdr:nvCxnSpPr>
      <xdr:spPr>
        <a:xfrm>
          <a:off x="17066986" y="1778888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4" name="n_1aveValue【公民館】&#10;一人当たり面積"/>
        <xdr:cNvSpPr txBox="1"/>
      </xdr:nvSpPr>
      <xdr:spPr>
        <a:xfrm>
          <a:off x="19279584" y="1788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5" name="n_2aveValue【公民館】&#10;一人当たり面積"/>
        <xdr:cNvSpPr txBox="1"/>
      </xdr:nvSpPr>
      <xdr:spPr>
        <a:xfrm>
          <a:off x="18468598"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46" name="n_3aveValue【公民館】&#10;一人当たり面積"/>
        <xdr:cNvSpPr txBox="1"/>
      </xdr:nvSpPr>
      <xdr:spPr>
        <a:xfrm>
          <a:off x="17661241" y="1789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947" name="n_4aveValue【公民館】&#10;一人当たり面積"/>
        <xdr:cNvSpPr txBox="1"/>
      </xdr:nvSpPr>
      <xdr:spPr>
        <a:xfrm>
          <a:off x="16853884"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48" name="n_1mainValue【公民館】&#10;一人当たり面積"/>
        <xdr:cNvSpPr txBox="1"/>
      </xdr:nvSpPr>
      <xdr:spPr>
        <a:xfrm>
          <a:off x="19279584" y="1751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49" name="n_2mainValue【公民館】&#10;一人当たり面積"/>
        <xdr:cNvSpPr txBox="1"/>
      </xdr:nvSpPr>
      <xdr:spPr>
        <a:xfrm>
          <a:off x="18468598" y="1751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0" name="n_3mainValue【公民館】&#10;一人当たり面積"/>
        <xdr:cNvSpPr txBox="1"/>
      </xdr:nvSpPr>
      <xdr:spPr>
        <a:xfrm>
          <a:off x="17661241" y="1751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1" name="n_4mainValue【公民館】&#10;一人当たり面積"/>
        <xdr:cNvSpPr txBox="1"/>
      </xdr:nvSpPr>
      <xdr:spPr>
        <a:xfrm>
          <a:off x="16853884" y="1751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696686" y="19123479"/>
          <a:ext cx="20356285" cy="18750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696686" y="19186979"/>
          <a:ext cx="3521528"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772886" y="19435536"/>
          <a:ext cx="20191185" cy="146412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類似団体平均と比較して概ね平均値であるが，学校や保育所については，近年，南海地震対策として，改築工事や耐震工事を集中的に行ってきたことから，類似団体内平均値と比較して有形固定資産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　一方，道路，児童館については有形固定資産減価償却率が類似団体内平均値と比較して高くなっている。道路等については高知市道路橋長寿命化修繕計画，児童館については高知市公共施設マネジメント基本計画等に基づいた整備等を今後も引き続き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6014" y="127000"/>
          <a:ext cx="11605986" cy="62411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417143" y="187779"/>
          <a:ext cx="3635828" cy="5506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436193" y="213179"/>
          <a:ext cx="3591378" cy="4998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461593" y="238579"/>
          <a:ext cx="3534228" cy="4363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868071" y="187779"/>
          <a:ext cx="2432050" cy="5506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893471" y="213179"/>
          <a:ext cx="2387600" cy="4998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918871" y="238579"/>
          <a:ext cx="2330450" cy="4490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6686" y="875393"/>
          <a:ext cx="9231085" cy="1750786"/>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23686" y="907143"/>
          <a:ext cx="1266371"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42886" y="907143"/>
          <a:ext cx="1219200"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322,526
320,822
309.00
168,628,997
161,151,284
4,886,783
81,358,548
210,490,850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62086" y="907143"/>
          <a:ext cx="1393371" cy="16872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55457" y="926193"/>
          <a:ext cx="1852386"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07843" y="926193"/>
          <a:ext cx="1155700" cy="92619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727043" y="938893"/>
          <a:ext cx="586014" cy="92347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55457" y="1687286"/>
          <a:ext cx="1852386"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571343" y="1687286"/>
          <a:ext cx="3135086" cy="6268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127343" y="875393"/>
          <a:ext cx="1393371" cy="1250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371364" y="938893"/>
          <a:ext cx="12192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371364" y="1200150"/>
          <a:ext cx="1219200"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371364" y="1524907"/>
          <a:ext cx="1329872" cy="626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209893" y="1025071"/>
          <a:ext cx="19322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263868" y="976993"/>
          <a:ext cx="85271"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263868" y="1238250"/>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291989" y="1502229"/>
          <a:ext cx="0" cy="13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228943" y="1502229"/>
          <a:ext cx="15512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291989" y="1734911"/>
          <a:ext cx="0" cy="13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228943" y="1875064"/>
          <a:ext cx="155121"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9514" y="27504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9514" y="3062514"/>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9514" y="3374571"/>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9514" y="36893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96686" y="4125686"/>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236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236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417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417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86743"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86743"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96686" y="5249636"/>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74914" y="50618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96686" y="7500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8492" y="7360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96686" y="7179128"/>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8492" y="70396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96686" y="68580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42612" y="67184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96686" y="65368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42612" y="63973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96686" y="621574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42612" y="6076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96686" y="58946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42612" y="57523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96686" y="5570765"/>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90404" y="543126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96686" y="52496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96686" y="5249636"/>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138249</xdr:rowOff>
    </xdr:from>
    <xdr:to>
      <xdr:col>24</xdr:col>
      <xdr:colOff>62865</xdr:colOff>
      <xdr:row>42</xdr:row>
      <xdr:rowOff>84365</xdr:rowOff>
    </xdr:to>
    <xdr:cxnSp macro="">
      <xdr:nvCxnSpPr>
        <xdr:cNvPr id="58" name="直線コネクタ 57"/>
        <xdr:cNvCxnSpPr/>
      </xdr:nvCxnSpPr>
      <xdr:spPr>
        <a:xfrm flipV="1">
          <a:off x="4242979" y="5875020"/>
          <a:ext cx="0" cy="1295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281714"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171043" y="7170965"/>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84926</xdr:rowOff>
    </xdr:from>
    <xdr:ext cx="405111" cy="259045"/>
    <xdr:sp macro="" textlink="">
      <xdr:nvSpPr>
        <xdr:cNvPr id="61" name="【図書館】&#10;有形固定資産減価償却率最大値テキスト"/>
        <xdr:cNvSpPr txBox="1"/>
      </xdr:nvSpPr>
      <xdr:spPr>
        <a:xfrm>
          <a:off x="4281714"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138249</xdr:rowOff>
    </xdr:from>
    <xdr:to>
      <xdr:col>24</xdr:col>
      <xdr:colOff>152400</xdr:colOff>
      <xdr:row>34</xdr:row>
      <xdr:rowOff>138249</xdr:rowOff>
    </xdr:to>
    <xdr:cxnSp macro="">
      <xdr:nvCxnSpPr>
        <xdr:cNvPr id="62" name="直線コネクタ 61"/>
        <xdr:cNvCxnSpPr/>
      </xdr:nvCxnSpPr>
      <xdr:spPr>
        <a:xfrm>
          <a:off x="4171043" y="5875020"/>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8726</xdr:rowOff>
    </xdr:from>
    <xdr:ext cx="405111" cy="259045"/>
    <xdr:sp macro="" textlink="">
      <xdr:nvSpPr>
        <xdr:cNvPr id="63" name="【図書館】&#10;有形固定資産減価償却率平均値テキスト"/>
        <xdr:cNvSpPr txBox="1"/>
      </xdr:nvSpPr>
      <xdr:spPr>
        <a:xfrm>
          <a:off x="4281714" y="6251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64" name="フローチャート: 判断 63"/>
        <xdr:cNvSpPr/>
      </xdr:nvSpPr>
      <xdr:spPr>
        <a:xfrm>
          <a:off x="4192814" y="627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5" name="フローチャート: 判断 64"/>
        <xdr:cNvSpPr/>
      </xdr:nvSpPr>
      <xdr:spPr>
        <a:xfrm>
          <a:off x="3436257" y="6268357"/>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6" name="n_1aveValue【図書館】&#10;有形固定資産減価償却率"/>
        <xdr:cNvSpPr txBox="1"/>
      </xdr:nvSpPr>
      <xdr:spPr>
        <a:xfrm>
          <a:off x="3288130" y="636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170724</xdr:rowOff>
    </xdr:from>
    <xdr:to>
      <xdr:col>15</xdr:col>
      <xdr:colOff>101600</xdr:colOff>
      <xdr:row>37</xdr:row>
      <xdr:rowOff>100874</xdr:rowOff>
    </xdr:to>
    <xdr:sp macro="" textlink="">
      <xdr:nvSpPr>
        <xdr:cNvPr id="67" name="フローチャート: 判断 66"/>
        <xdr:cNvSpPr/>
      </xdr:nvSpPr>
      <xdr:spPr>
        <a:xfrm>
          <a:off x="2612571" y="624495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92001</xdr:rowOff>
    </xdr:from>
    <xdr:ext cx="405111" cy="259045"/>
    <xdr:sp macro="" textlink="">
      <xdr:nvSpPr>
        <xdr:cNvPr id="68" name="n_2aveValue【図書館】&#10;有形固定資産減価償却率"/>
        <xdr:cNvSpPr txBox="1"/>
      </xdr:nvSpPr>
      <xdr:spPr>
        <a:xfrm>
          <a:off x="2477144" y="633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147864</xdr:rowOff>
    </xdr:from>
    <xdr:to>
      <xdr:col>10</xdr:col>
      <xdr:colOff>165100</xdr:colOff>
      <xdr:row>37</xdr:row>
      <xdr:rowOff>78014</xdr:rowOff>
    </xdr:to>
    <xdr:sp macro="" textlink="">
      <xdr:nvSpPr>
        <xdr:cNvPr id="69" name="フローチャート: 判断 68"/>
        <xdr:cNvSpPr/>
      </xdr:nvSpPr>
      <xdr:spPr>
        <a:xfrm>
          <a:off x="1805214" y="622209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69141</xdr:rowOff>
    </xdr:from>
    <xdr:ext cx="405111" cy="259045"/>
    <xdr:sp macro="" textlink="">
      <xdr:nvSpPr>
        <xdr:cNvPr id="70" name="n_3aveValue【図書館】&#10;有形固定資産減価償却率"/>
        <xdr:cNvSpPr txBox="1"/>
      </xdr:nvSpPr>
      <xdr:spPr>
        <a:xfrm>
          <a:off x="1669787" y="631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121739</xdr:rowOff>
    </xdr:from>
    <xdr:to>
      <xdr:col>6</xdr:col>
      <xdr:colOff>38100</xdr:colOff>
      <xdr:row>37</xdr:row>
      <xdr:rowOff>51889</xdr:rowOff>
    </xdr:to>
    <xdr:sp macro="" textlink="">
      <xdr:nvSpPr>
        <xdr:cNvPr id="71" name="フローチャート: 判断 70"/>
        <xdr:cNvSpPr/>
      </xdr:nvSpPr>
      <xdr:spPr>
        <a:xfrm>
          <a:off x="997857" y="6195968"/>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43016</xdr:rowOff>
    </xdr:from>
    <xdr:ext cx="405111" cy="259045"/>
    <xdr:sp macro="" textlink="">
      <xdr:nvSpPr>
        <xdr:cNvPr id="72" name="n_4aveValue【図書館】&#10;有形固定資産減価償却率"/>
        <xdr:cNvSpPr txBox="1"/>
      </xdr:nvSpPr>
      <xdr:spPr>
        <a:xfrm>
          <a:off x="862430" y="628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0694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3074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4892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6818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869043"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87449</xdr:rowOff>
    </xdr:from>
    <xdr:to>
      <xdr:col>24</xdr:col>
      <xdr:colOff>114300</xdr:colOff>
      <xdr:row>35</xdr:row>
      <xdr:rowOff>17599</xdr:rowOff>
    </xdr:to>
    <xdr:sp macro="" textlink="">
      <xdr:nvSpPr>
        <xdr:cNvPr id="78" name="楕円 77"/>
        <xdr:cNvSpPr/>
      </xdr:nvSpPr>
      <xdr:spPr>
        <a:xfrm>
          <a:off x="4192814" y="5824220"/>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40476</xdr:rowOff>
    </xdr:from>
    <xdr:ext cx="405111" cy="259045"/>
    <xdr:sp macro="" textlink="">
      <xdr:nvSpPr>
        <xdr:cNvPr id="79" name="【図書館】&#10;有形固定資産減価償却率該当値テキスト"/>
        <xdr:cNvSpPr txBox="1"/>
      </xdr:nvSpPr>
      <xdr:spPr>
        <a:xfrm>
          <a:off x="4281714" y="577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35197</xdr:rowOff>
    </xdr:from>
    <xdr:to>
      <xdr:col>20</xdr:col>
      <xdr:colOff>38100</xdr:colOff>
      <xdr:row>34</xdr:row>
      <xdr:rowOff>136797</xdr:rowOff>
    </xdr:to>
    <xdr:sp macro="" textlink="">
      <xdr:nvSpPr>
        <xdr:cNvPr id="80" name="楕円 79"/>
        <xdr:cNvSpPr/>
      </xdr:nvSpPr>
      <xdr:spPr>
        <a:xfrm>
          <a:off x="3436257" y="5771968"/>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85997</xdr:rowOff>
    </xdr:from>
    <xdr:to>
      <xdr:col>24</xdr:col>
      <xdr:colOff>63500</xdr:colOff>
      <xdr:row>34</xdr:row>
      <xdr:rowOff>138249</xdr:rowOff>
    </xdr:to>
    <xdr:cxnSp macro="">
      <xdr:nvCxnSpPr>
        <xdr:cNvPr id="81" name="直線コネクタ 80"/>
        <xdr:cNvCxnSpPr/>
      </xdr:nvCxnSpPr>
      <xdr:spPr>
        <a:xfrm>
          <a:off x="3481614" y="5822768"/>
          <a:ext cx="762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165826</xdr:rowOff>
    </xdr:from>
    <xdr:to>
      <xdr:col>15</xdr:col>
      <xdr:colOff>101600</xdr:colOff>
      <xdr:row>34</xdr:row>
      <xdr:rowOff>95976</xdr:rowOff>
    </xdr:to>
    <xdr:sp macro="" textlink="">
      <xdr:nvSpPr>
        <xdr:cNvPr id="82" name="楕円 81"/>
        <xdr:cNvSpPr/>
      </xdr:nvSpPr>
      <xdr:spPr>
        <a:xfrm>
          <a:off x="2612571" y="5733869"/>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45176</xdr:rowOff>
    </xdr:from>
    <xdr:to>
      <xdr:col>19</xdr:col>
      <xdr:colOff>177800</xdr:colOff>
      <xdr:row>34</xdr:row>
      <xdr:rowOff>85997</xdr:rowOff>
    </xdr:to>
    <xdr:cxnSp macro="">
      <xdr:nvCxnSpPr>
        <xdr:cNvPr id="83" name="直線コネクタ 82"/>
        <xdr:cNvCxnSpPr/>
      </xdr:nvCxnSpPr>
      <xdr:spPr>
        <a:xfrm>
          <a:off x="2663371" y="5781947"/>
          <a:ext cx="818243"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111942</xdr:rowOff>
    </xdr:from>
    <xdr:to>
      <xdr:col>10</xdr:col>
      <xdr:colOff>165100</xdr:colOff>
      <xdr:row>34</xdr:row>
      <xdr:rowOff>42092</xdr:rowOff>
    </xdr:to>
    <xdr:sp macro="" textlink="">
      <xdr:nvSpPr>
        <xdr:cNvPr id="84" name="楕円 83"/>
        <xdr:cNvSpPr/>
      </xdr:nvSpPr>
      <xdr:spPr>
        <a:xfrm>
          <a:off x="1805214" y="5679985"/>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162742</xdr:rowOff>
    </xdr:from>
    <xdr:to>
      <xdr:col>15</xdr:col>
      <xdr:colOff>50800</xdr:colOff>
      <xdr:row>34</xdr:row>
      <xdr:rowOff>45176</xdr:rowOff>
    </xdr:to>
    <xdr:cxnSp macro="">
      <xdr:nvCxnSpPr>
        <xdr:cNvPr id="85" name="直線コネクタ 84"/>
        <xdr:cNvCxnSpPr/>
      </xdr:nvCxnSpPr>
      <xdr:spPr>
        <a:xfrm>
          <a:off x="1856014" y="5730785"/>
          <a:ext cx="807357"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66222</xdr:rowOff>
    </xdr:from>
    <xdr:to>
      <xdr:col>6</xdr:col>
      <xdr:colOff>38100</xdr:colOff>
      <xdr:row>33</xdr:row>
      <xdr:rowOff>167822</xdr:rowOff>
    </xdr:to>
    <xdr:sp macro="" textlink="">
      <xdr:nvSpPr>
        <xdr:cNvPr id="86" name="楕円 85"/>
        <xdr:cNvSpPr/>
      </xdr:nvSpPr>
      <xdr:spPr>
        <a:xfrm>
          <a:off x="997857" y="5634265"/>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117022</xdr:rowOff>
    </xdr:from>
    <xdr:to>
      <xdr:col>10</xdr:col>
      <xdr:colOff>114300</xdr:colOff>
      <xdr:row>33</xdr:row>
      <xdr:rowOff>162742</xdr:rowOff>
    </xdr:to>
    <xdr:cxnSp macro="">
      <xdr:nvCxnSpPr>
        <xdr:cNvPr id="87" name="直線コネクタ 86"/>
        <xdr:cNvCxnSpPr/>
      </xdr:nvCxnSpPr>
      <xdr:spPr>
        <a:xfrm>
          <a:off x="1043214" y="5685065"/>
          <a:ext cx="8128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153324</xdr:rowOff>
    </xdr:from>
    <xdr:ext cx="405111" cy="259045"/>
    <xdr:sp macro="" textlink="">
      <xdr:nvSpPr>
        <xdr:cNvPr id="88" name="n_1mainValue【図書館】&#10;有形固定資産減価償却率"/>
        <xdr:cNvSpPr txBox="1"/>
      </xdr:nvSpPr>
      <xdr:spPr>
        <a:xfrm>
          <a:off x="3288130" y="555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112503</xdr:rowOff>
    </xdr:from>
    <xdr:ext cx="405111" cy="259045"/>
    <xdr:sp macro="" textlink="">
      <xdr:nvSpPr>
        <xdr:cNvPr id="89" name="n_2mainValue【図書館】&#10;有形固定資産減価償却率"/>
        <xdr:cNvSpPr txBox="1"/>
      </xdr:nvSpPr>
      <xdr:spPr>
        <a:xfrm>
          <a:off x="2477144" y="551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58619</xdr:rowOff>
    </xdr:from>
    <xdr:ext cx="340478" cy="259045"/>
    <xdr:sp macro="" textlink="">
      <xdr:nvSpPr>
        <xdr:cNvPr id="90" name="n_3mainValue【図書館】&#10;有形固定資産減価償却率"/>
        <xdr:cNvSpPr txBox="1"/>
      </xdr:nvSpPr>
      <xdr:spPr>
        <a:xfrm>
          <a:off x="1702104" y="5457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12899</xdr:rowOff>
    </xdr:from>
    <xdr:ext cx="340478" cy="259045"/>
    <xdr:sp macro="" textlink="">
      <xdr:nvSpPr>
        <xdr:cNvPr id="91" name="n_4mainValue【図書館】&#10;有形固定資産減価償却率"/>
        <xdr:cNvSpPr txBox="1"/>
      </xdr:nvSpPr>
      <xdr:spPr>
        <a:xfrm>
          <a:off x="878418" y="54122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048829" y="4125686"/>
          <a:ext cx="4316185"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159500"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159500"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093857"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093857"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1388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1388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048829" y="5249636"/>
          <a:ext cx="4316185"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010729" y="50618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048829" y="75002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048829" y="70512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614307" y="69117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048829" y="659946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614307" y="64599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048829" y="6150429"/>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614307" y="6010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048829" y="57013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614307" y="5561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048829" y="524963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614307" y="5110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048829" y="5249636"/>
          <a:ext cx="4316185"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3" name="直線コネクタ 112"/>
        <xdr:cNvCxnSpPr/>
      </xdr:nvCxnSpPr>
      <xdr:spPr>
        <a:xfrm flipV="1">
          <a:off x="9578793" y="5724253"/>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9617529" y="69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9506857" y="6916783"/>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xdr:cNvSpPr txBox="1"/>
      </xdr:nvSpPr>
      <xdr:spPr>
        <a:xfrm>
          <a:off x="9617529" y="55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xdr:cNvCxnSpPr/>
      </xdr:nvCxnSpPr>
      <xdr:spPr>
        <a:xfrm>
          <a:off x="9506857" y="5724253"/>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8" name="【図書館】&#10;一人当たり面積平均値テキスト"/>
        <xdr:cNvSpPr txBox="1"/>
      </xdr:nvSpPr>
      <xdr:spPr>
        <a:xfrm>
          <a:off x="9617529" y="6395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9" name="フローチャート: 判断 118"/>
        <xdr:cNvSpPr/>
      </xdr:nvSpPr>
      <xdr:spPr>
        <a:xfrm>
          <a:off x="9544957" y="6414226"/>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8772071" y="641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21" name="n_1aveValue【図書館】&#10;一人当たり面積"/>
        <xdr:cNvSpPr txBox="1"/>
      </xdr:nvSpPr>
      <xdr:spPr>
        <a:xfrm>
          <a:off x="8591627" y="65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22" name="フローチャート: 判断 121"/>
        <xdr:cNvSpPr/>
      </xdr:nvSpPr>
      <xdr:spPr>
        <a:xfrm>
          <a:off x="7964714" y="6437086"/>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118127</xdr:rowOff>
    </xdr:from>
    <xdr:ext cx="469744" cy="259045"/>
    <xdr:sp macro="" textlink="">
      <xdr:nvSpPr>
        <xdr:cNvPr id="123" name="n_2aveValue【図書館】&#10;一人当たり面積"/>
        <xdr:cNvSpPr txBox="1"/>
      </xdr:nvSpPr>
      <xdr:spPr>
        <a:xfrm>
          <a:off x="7796970" y="652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25400</xdr:rowOff>
    </xdr:from>
    <xdr:to>
      <xdr:col>41</xdr:col>
      <xdr:colOff>101600</xdr:colOff>
      <xdr:row>38</xdr:row>
      <xdr:rowOff>127000</xdr:rowOff>
    </xdr:to>
    <xdr:sp macro="" textlink="">
      <xdr:nvSpPr>
        <xdr:cNvPr id="124" name="フローチャート: 判断 123"/>
        <xdr:cNvSpPr/>
      </xdr:nvSpPr>
      <xdr:spPr>
        <a:xfrm>
          <a:off x="7141029" y="64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118127</xdr:rowOff>
    </xdr:from>
    <xdr:ext cx="469744" cy="259045"/>
    <xdr:sp macro="" textlink="">
      <xdr:nvSpPr>
        <xdr:cNvPr id="125" name="n_3aveValue【図書館】&#10;一人当たり面積"/>
        <xdr:cNvSpPr txBox="1"/>
      </xdr:nvSpPr>
      <xdr:spPr>
        <a:xfrm>
          <a:off x="6973284" y="652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2540</xdr:rowOff>
    </xdr:from>
    <xdr:to>
      <xdr:col>36</xdr:col>
      <xdr:colOff>165100</xdr:colOff>
      <xdr:row>38</xdr:row>
      <xdr:rowOff>104140</xdr:rowOff>
    </xdr:to>
    <xdr:sp macro="" textlink="">
      <xdr:nvSpPr>
        <xdr:cNvPr id="126" name="フローチャート: 判断 125"/>
        <xdr:cNvSpPr/>
      </xdr:nvSpPr>
      <xdr:spPr>
        <a:xfrm>
          <a:off x="6333671" y="641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95267</xdr:rowOff>
    </xdr:from>
    <xdr:ext cx="469744" cy="259045"/>
    <xdr:sp macro="" textlink="">
      <xdr:nvSpPr>
        <xdr:cNvPr id="127" name="n_4aveValue【図書館】&#10;一人当たり面積"/>
        <xdr:cNvSpPr txBox="1"/>
      </xdr:nvSpPr>
      <xdr:spPr>
        <a:xfrm>
          <a:off x="6165927" y="65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xdr:cNvSpPr txBox="1"/>
      </xdr:nvSpPr>
      <xdr:spPr>
        <a:xfrm>
          <a:off x="94052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6487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8359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0176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2103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116840</xdr:rowOff>
    </xdr:from>
    <xdr:to>
      <xdr:col>55</xdr:col>
      <xdr:colOff>50800</xdr:colOff>
      <xdr:row>35</xdr:row>
      <xdr:rowOff>46990</xdr:rowOff>
    </xdr:to>
    <xdr:sp macro="" textlink="">
      <xdr:nvSpPr>
        <xdr:cNvPr id="133" name="楕円 132"/>
        <xdr:cNvSpPr/>
      </xdr:nvSpPr>
      <xdr:spPr>
        <a:xfrm>
          <a:off x="9544957" y="5853611"/>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139717</xdr:rowOff>
    </xdr:from>
    <xdr:ext cx="469744" cy="259045"/>
    <xdr:sp macro="" textlink="">
      <xdr:nvSpPr>
        <xdr:cNvPr id="134" name="【図書館】&#10;一人当たり面積該当値テキスト"/>
        <xdr:cNvSpPr txBox="1"/>
      </xdr:nvSpPr>
      <xdr:spPr>
        <a:xfrm>
          <a:off x="9617529" y="570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35" name="楕円 134"/>
        <xdr:cNvSpPr/>
      </xdr:nvSpPr>
      <xdr:spPr>
        <a:xfrm>
          <a:off x="8772071" y="5876471"/>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167640</xdr:rowOff>
    </xdr:from>
    <xdr:to>
      <xdr:col>55</xdr:col>
      <xdr:colOff>0</xdr:colOff>
      <xdr:row>35</xdr:row>
      <xdr:rowOff>19050</xdr:rowOff>
    </xdr:to>
    <xdr:cxnSp macro="">
      <xdr:nvCxnSpPr>
        <xdr:cNvPr id="136" name="直線コネクタ 135"/>
        <xdr:cNvCxnSpPr/>
      </xdr:nvCxnSpPr>
      <xdr:spPr>
        <a:xfrm flipV="1">
          <a:off x="8822871" y="5904411"/>
          <a:ext cx="756558"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7" name="楕円 136"/>
        <xdr:cNvSpPr/>
      </xdr:nvSpPr>
      <xdr:spPr>
        <a:xfrm>
          <a:off x="7964714" y="5876471"/>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19050</xdr:rowOff>
    </xdr:to>
    <xdr:cxnSp macro="">
      <xdr:nvCxnSpPr>
        <xdr:cNvPr id="138" name="直線コネクタ 137"/>
        <xdr:cNvCxnSpPr/>
      </xdr:nvCxnSpPr>
      <xdr:spPr>
        <a:xfrm>
          <a:off x="8010071" y="59245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9" name="楕円 138"/>
        <xdr:cNvSpPr/>
      </xdr:nvSpPr>
      <xdr:spPr>
        <a:xfrm>
          <a:off x="7141029" y="5876471"/>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19050</xdr:rowOff>
    </xdr:to>
    <xdr:cxnSp macro="">
      <xdr:nvCxnSpPr>
        <xdr:cNvPr id="140" name="直線コネクタ 139"/>
        <xdr:cNvCxnSpPr/>
      </xdr:nvCxnSpPr>
      <xdr:spPr>
        <a:xfrm>
          <a:off x="7191829" y="5924550"/>
          <a:ext cx="8182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116840</xdr:rowOff>
    </xdr:from>
    <xdr:to>
      <xdr:col>36</xdr:col>
      <xdr:colOff>165100</xdr:colOff>
      <xdr:row>35</xdr:row>
      <xdr:rowOff>46990</xdr:rowOff>
    </xdr:to>
    <xdr:sp macro="" textlink="">
      <xdr:nvSpPr>
        <xdr:cNvPr id="141" name="楕円 140"/>
        <xdr:cNvSpPr/>
      </xdr:nvSpPr>
      <xdr:spPr>
        <a:xfrm>
          <a:off x="6333671" y="5853611"/>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167640</xdr:rowOff>
    </xdr:from>
    <xdr:to>
      <xdr:col>41</xdr:col>
      <xdr:colOff>50800</xdr:colOff>
      <xdr:row>35</xdr:row>
      <xdr:rowOff>19050</xdr:rowOff>
    </xdr:to>
    <xdr:cxnSp macro="">
      <xdr:nvCxnSpPr>
        <xdr:cNvPr id="142" name="直線コネクタ 141"/>
        <xdr:cNvCxnSpPr/>
      </xdr:nvCxnSpPr>
      <xdr:spPr>
        <a:xfrm>
          <a:off x="6384471" y="5904411"/>
          <a:ext cx="807358"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86377</xdr:rowOff>
    </xdr:from>
    <xdr:ext cx="469744" cy="259045"/>
    <xdr:sp macro="" textlink="">
      <xdr:nvSpPr>
        <xdr:cNvPr id="143" name="n_1mainValue【図書館】&#10;一人当たり面積"/>
        <xdr:cNvSpPr txBox="1"/>
      </xdr:nvSpPr>
      <xdr:spPr>
        <a:xfrm>
          <a:off x="8591627" y="5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4" name="n_2mainValue【図書館】&#10;一人当たり面積"/>
        <xdr:cNvSpPr txBox="1"/>
      </xdr:nvSpPr>
      <xdr:spPr>
        <a:xfrm>
          <a:off x="7796970" y="5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5" name="n_3mainValue【図書館】&#10;一人当たり面積"/>
        <xdr:cNvSpPr txBox="1"/>
      </xdr:nvSpPr>
      <xdr:spPr>
        <a:xfrm>
          <a:off x="6973284" y="5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63517</xdr:rowOff>
    </xdr:from>
    <xdr:ext cx="469744" cy="259045"/>
    <xdr:sp macro="" textlink="">
      <xdr:nvSpPr>
        <xdr:cNvPr id="146" name="n_4mainValue【図書館】&#10;一人当たり面積"/>
        <xdr:cNvSpPr txBox="1"/>
      </xdr:nvSpPr>
      <xdr:spPr>
        <a:xfrm>
          <a:off x="6165927" y="5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96686" y="7875814"/>
          <a:ext cx="4332514"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236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236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417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417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86743"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86743"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96686" y="8999764"/>
          <a:ext cx="4332514"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74914" y="8811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96686" y="11250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8492" y="111108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96686" y="108748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8492" y="1073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96686" y="104992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42612" y="10359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96686" y="101237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42612" y="99842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96686" y="975087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42612" y="961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96686" y="93753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42612" y="92358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96686" y="899976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90404" y="886026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96686" y="8999764"/>
          <a:ext cx="4332514"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1" name="直線コネクタ 170"/>
        <xdr:cNvCxnSpPr/>
      </xdr:nvCxnSpPr>
      <xdr:spPr>
        <a:xfrm flipV="1">
          <a:off x="4242979" y="9500235"/>
          <a:ext cx="0" cy="129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2" name="【体育館・プール】&#10;有形固定資産減価償却率最小値テキスト"/>
        <xdr:cNvSpPr txBox="1"/>
      </xdr:nvSpPr>
      <xdr:spPr>
        <a:xfrm>
          <a:off x="4281714" y="1080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171043" y="10798629"/>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4" name="【体育館・プール】&#10;有形固定資産減価償却率最大値テキスト"/>
        <xdr:cNvSpPr txBox="1"/>
      </xdr:nvSpPr>
      <xdr:spPr>
        <a:xfrm>
          <a:off x="4281714" y="928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5" name="直線コネクタ 174"/>
        <xdr:cNvCxnSpPr/>
      </xdr:nvCxnSpPr>
      <xdr:spPr>
        <a:xfrm>
          <a:off x="4171043" y="9500235"/>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6" name="【体育館・プール】&#10;有形固定資産減価償却率平均値テキスト"/>
        <xdr:cNvSpPr txBox="1"/>
      </xdr:nvSpPr>
      <xdr:spPr>
        <a:xfrm>
          <a:off x="4281714" y="9946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7" name="フローチャート: 判断 176"/>
        <xdr:cNvSpPr/>
      </xdr:nvSpPr>
      <xdr:spPr>
        <a:xfrm>
          <a:off x="4192814" y="996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8" name="フローチャート: 判断 177"/>
        <xdr:cNvSpPr/>
      </xdr:nvSpPr>
      <xdr:spPr>
        <a:xfrm>
          <a:off x="3436257" y="9943102"/>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78122</xdr:rowOff>
    </xdr:from>
    <xdr:ext cx="405111" cy="259045"/>
    <xdr:sp macro="" textlink="">
      <xdr:nvSpPr>
        <xdr:cNvPr id="179" name="n_1aveValue【体育館・プール】&#10;有形固定資産減価償却率"/>
        <xdr:cNvSpPr txBox="1"/>
      </xdr:nvSpPr>
      <xdr:spPr>
        <a:xfrm>
          <a:off x="3288130" y="1003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145415</xdr:rowOff>
    </xdr:from>
    <xdr:to>
      <xdr:col>15</xdr:col>
      <xdr:colOff>101600</xdr:colOff>
      <xdr:row>59</xdr:row>
      <xdr:rowOff>75565</xdr:rowOff>
    </xdr:to>
    <xdr:sp macro="" textlink="">
      <xdr:nvSpPr>
        <xdr:cNvPr id="180" name="フローチャート: 判断 179"/>
        <xdr:cNvSpPr/>
      </xdr:nvSpPr>
      <xdr:spPr>
        <a:xfrm>
          <a:off x="2612571" y="9931672"/>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66692</xdr:rowOff>
    </xdr:from>
    <xdr:ext cx="405111" cy="259045"/>
    <xdr:sp macro="" textlink="">
      <xdr:nvSpPr>
        <xdr:cNvPr id="181" name="n_2aveValue【体育館・プール】&#10;有形固定資産減価償却率"/>
        <xdr:cNvSpPr txBox="1"/>
      </xdr:nvSpPr>
      <xdr:spPr>
        <a:xfrm>
          <a:off x="2477144" y="1002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xdr:cNvSpPr/>
      </xdr:nvSpPr>
      <xdr:spPr>
        <a:xfrm>
          <a:off x="1805214" y="9925957"/>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60977</xdr:rowOff>
    </xdr:from>
    <xdr:ext cx="405111" cy="259045"/>
    <xdr:sp macro="" textlink="">
      <xdr:nvSpPr>
        <xdr:cNvPr id="183" name="n_3aveValue【体育館・プール】&#10;有形固定資産減価償却率"/>
        <xdr:cNvSpPr txBox="1"/>
      </xdr:nvSpPr>
      <xdr:spPr>
        <a:xfrm>
          <a:off x="1669787"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101600</xdr:rowOff>
    </xdr:from>
    <xdr:to>
      <xdr:col>6</xdr:col>
      <xdr:colOff>38100</xdr:colOff>
      <xdr:row>59</xdr:row>
      <xdr:rowOff>31750</xdr:rowOff>
    </xdr:to>
    <xdr:sp macro="" textlink="">
      <xdr:nvSpPr>
        <xdr:cNvPr id="184" name="フローチャート: 判断 183"/>
        <xdr:cNvSpPr/>
      </xdr:nvSpPr>
      <xdr:spPr>
        <a:xfrm>
          <a:off x="997857" y="9887857"/>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22877</xdr:rowOff>
    </xdr:from>
    <xdr:ext cx="405111" cy="259045"/>
    <xdr:sp macro="" textlink="">
      <xdr:nvSpPr>
        <xdr:cNvPr id="185" name="n_4aveValue【体育館・プール】&#10;有形固定資産減価償却率"/>
        <xdr:cNvSpPr txBox="1"/>
      </xdr:nvSpPr>
      <xdr:spPr>
        <a:xfrm>
          <a:off x="862430" y="997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6" name="テキスト ボックス 185"/>
        <xdr:cNvSpPr txBox="1"/>
      </xdr:nvSpPr>
      <xdr:spPr>
        <a:xfrm>
          <a:off x="40694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3074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892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818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69043"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91" name="楕円 190"/>
        <xdr:cNvSpPr/>
      </xdr:nvSpPr>
      <xdr:spPr>
        <a:xfrm>
          <a:off x="4192814" y="9878332"/>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92" name="【体育館・プール】&#10;有形固定資産減価償却率該当値テキスト"/>
        <xdr:cNvSpPr txBox="1"/>
      </xdr:nvSpPr>
      <xdr:spPr>
        <a:xfrm>
          <a:off x="4281714" y="973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93" name="楕円 192"/>
        <xdr:cNvSpPr/>
      </xdr:nvSpPr>
      <xdr:spPr>
        <a:xfrm>
          <a:off x="3436257" y="9842137"/>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106680</xdr:rowOff>
    </xdr:from>
    <xdr:to>
      <xdr:col>24</xdr:col>
      <xdr:colOff>63500</xdr:colOff>
      <xdr:row>58</xdr:row>
      <xdr:rowOff>142875</xdr:rowOff>
    </xdr:to>
    <xdr:cxnSp macro="">
      <xdr:nvCxnSpPr>
        <xdr:cNvPr id="194" name="直線コネクタ 193"/>
        <xdr:cNvCxnSpPr/>
      </xdr:nvCxnSpPr>
      <xdr:spPr>
        <a:xfrm>
          <a:off x="3481614" y="9892937"/>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95" name="楕円 194"/>
        <xdr:cNvSpPr/>
      </xdr:nvSpPr>
      <xdr:spPr>
        <a:xfrm>
          <a:off x="2612571" y="98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106680</xdr:rowOff>
    </xdr:to>
    <xdr:cxnSp macro="">
      <xdr:nvCxnSpPr>
        <xdr:cNvPr id="196" name="直線コネクタ 195"/>
        <xdr:cNvCxnSpPr/>
      </xdr:nvCxnSpPr>
      <xdr:spPr>
        <a:xfrm>
          <a:off x="2663371" y="9854837"/>
          <a:ext cx="818243"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97" name="楕円 196"/>
        <xdr:cNvSpPr/>
      </xdr:nvSpPr>
      <xdr:spPr>
        <a:xfrm>
          <a:off x="1805214" y="97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55245</xdr:rowOff>
    </xdr:from>
    <xdr:to>
      <xdr:col>15</xdr:col>
      <xdr:colOff>50800</xdr:colOff>
      <xdr:row>58</xdr:row>
      <xdr:rowOff>68580</xdr:rowOff>
    </xdr:to>
    <xdr:cxnSp macro="">
      <xdr:nvCxnSpPr>
        <xdr:cNvPr id="198" name="直線コネクタ 197"/>
        <xdr:cNvCxnSpPr/>
      </xdr:nvCxnSpPr>
      <xdr:spPr>
        <a:xfrm>
          <a:off x="1856014" y="9841502"/>
          <a:ext cx="807357"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122555</xdr:rowOff>
    </xdr:from>
    <xdr:to>
      <xdr:col>6</xdr:col>
      <xdr:colOff>38100</xdr:colOff>
      <xdr:row>58</xdr:row>
      <xdr:rowOff>52705</xdr:rowOff>
    </xdr:to>
    <xdr:sp macro="" textlink="">
      <xdr:nvSpPr>
        <xdr:cNvPr id="199" name="楕円 198"/>
        <xdr:cNvSpPr/>
      </xdr:nvSpPr>
      <xdr:spPr>
        <a:xfrm>
          <a:off x="997857" y="9740084"/>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xdr:rowOff>
    </xdr:from>
    <xdr:to>
      <xdr:col>10</xdr:col>
      <xdr:colOff>114300</xdr:colOff>
      <xdr:row>58</xdr:row>
      <xdr:rowOff>55245</xdr:rowOff>
    </xdr:to>
    <xdr:cxnSp macro="">
      <xdr:nvCxnSpPr>
        <xdr:cNvPr id="200" name="直線コネクタ 199"/>
        <xdr:cNvCxnSpPr/>
      </xdr:nvCxnSpPr>
      <xdr:spPr>
        <a:xfrm>
          <a:off x="1043214" y="9788162"/>
          <a:ext cx="8128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2557</xdr:rowOff>
    </xdr:from>
    <xdr:ext cx="405111" cy="259045"/>
    <xdr:sp macro="" textlink="">
      <xdr:nvSpPr>
        <xdr:cNvPr id="201" name="n_1mainValue【体育館・プール】&#10;有形固定資産減価償却率"/>
        <xdr:cNvSpPr txBox="1"/>
      </xdr:nvSpPr>
      <xdr:spPr>
        <a:xfrm>
          <a:off x="3288130" y="962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202" name="n_2mainValue【体育館・プール】&#10;有形固定資産減価償却率"/>
        <xdr:cNvSpPr txBox="1"/>
      </xdr:nvSpPr>
      <xdr:spPr>
        <a:xfrm>
          <a:off x="24771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122572</xdr:rowOff>
    </xdr:from>
    <xdr:ext cx="405111" cy="259045"/>
    <xdr:sp macro="" textlink="">
      <xdr:nvSpPr>
        <xdr:cNvPr id="203" name="n_3mainValue【体育館・プール】&#10;有形固定資産減価償却率"/>
        <xdr:cNvSpPr txBox="1"/>
      </xdr:nvSpPr>
      <xdr:spPr>
        <a:xfrm>
          <a:off x="1669787"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69232</xdr:rowOff>
    </xdr:from>
    <xdr:ext cx="405111" cy="259045"/>
    <xdr:sp macro="" textlink="">
      <xdr:nvSpPr>
        <xdr:cNvPr id="204" name="n_4mainValue【体育館・プール】&#10;有形固定資産減価償却率"/>
        <xdr:cNvSpPr txBox="1"/>
      </xdr:nvSpPr>
      <xdr:spPr>
        <a:xfrm>
          <a:off x="862430"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048829" y="7875814"/>
          <a:ext cx="4316185"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159500"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159500"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093857"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093857"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1388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1388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048829" y="8999764"/>
          <a:ext cx="4316185"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010729" y="881198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048829" y="1125038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048829" y="10798629"/>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5614307" y="10659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048829" y="103495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5614307" y="102100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048829" y="990055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5614307" y="9761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048829" y="944880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5614307" y="93092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048829" y="899976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614307" y="88602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048829" y="8999764"/>
          <a:ext cx="4316185"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6" name="直線コネクタ 225"/>
        <xdr:cNvCxnSpPr/>
      </xdr:nvCxnSpPr>
      <xdr:spPr>
        <a:xfrm flipV="1">
          <a:off x="9578793" y="9579102"/>
          <a:ext cx="0" cy="120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9617529"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9506857" y="10787634"/>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9" name="【体育館・プール】&#10;一人当たり面積最大値テキスト"/>
        <xdr:cNvSpPr txBox="1"/>
      </xdr:nvSpPr>
      <xdr:spPr>
        <a:xfrm>
          <a:off x="9617529" y="935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30" name="直線コネクタ 229"/>
        <xdr:cNvCxnSpPr/>
      </xdr:nvCxnSpPr>
      <xdr:spPr>
        <a:xfrm>
          <a:off x="9506857" y="9579102"/>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1" name="【体育館・プール】&#10;一人当たり面積平均値テキスト"/>
        <xdr:cNvSpPr txBox="1"/>
      </xdr:nvSpPr>
      <xdr:spPr>
        <a:xfrm>
          <a:off x="9617529" y="1034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2" name="フローチャート: 判断 231"/>
        <xdr:cNvSpPr/>
      </xdr:nvSpPr>
      <xdr:spPr>
        <a:xfrm>
          <a:off x="9544957" y="10490381"/>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3" name="フローチャート: 判断 232"/>
        <xdr:cNvSpPr/>
      </xdr:nvSpPr>
      <xdr:spPr>
        <a:xfrm>
          <a:off x="8772071" y="1049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151909</xdr:rowOff>
    </xdr:from>
    <xdr:ext cx="469744" cy="259045"/>
    <xdr:sp macro="" textlink="">
      <xdr:nvSpPr>
        <xdr:cNvPr id="234" name="n_1aveValue【体育館・プール】&#10;一人当たり面積"/>
        <xdr:cNvSpPr txBox="1"/>
      </xdr:nvSpPr>
      <xdr:spPr>
        <a:xfrm>
          <a:off x="8591627" y="102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36068</xdr:rowOff>
    </xdr:from>
    <xdr:to>
      <xdr:col>46</xdr:col>
      <xdr:colOff>38100</xdr:colOff>
      <xdr:row>62</xdr:row>
      <xdr:rowOff>137668</xdr:rowOff>
    </xdr:to>
    <xdr:sp macro="" textlink="">
      <xdr:nvSpPr>
        <xdr:cNvPr id="235" name="フローチャート: 判断 234"/>
        <xdr:cNvSpPr/>
      </xdr:nvSpPr>
      <xdr:spPr>
        <a:xfrm>
          <a:off x="7964714" y="10497239"/>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154195</xdr:rowOff>
    </xdr:from>
    <xdr:ext cx="469744" cy="259045"/>
    <xdr:sp macro="" textlink="">
      <xdr:nvSpPr>
        <xdr:cNvPr id="236" name="n_2aveValue【体育館・プール】&#10;一人当たり面積"/>
        <xdr:cNvSpPr txBox="1"/>
      </xdr:nvSpPr>
      <xdr:spPr>
        <a:xfrm>
          <a:off x="7796970" y="102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36068</xdr:rowOff>
    </xdr:from>
    <xdr:to>
      <xdr:col>41</xdr:col>
      <xdr:colOff>101600</xdr:colOff>
      <xdr:row>62</xdr:row>
      <xdr:rowOff>137668</xdr:rowOff>
    </xdr:to>
    <xdr:sp macro="" textlink="">
      <xdr:nvSpPr>
        <xdr:cNvPr id="237" name="フローチャート: 判断 236"/>
        <xdr:cNvSpPr/>
      </xdr:nvSpPr>
      <xdr:spPr>
        <a:xfrm>
          <a:off x="7141029" y="104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154195</xdr:rowOff>
    </xdr:from>
    <xdr:ext cx="469744" cy="259045"/>
    <xdr:sp macro="" textlink="">
      <xdr:nvSpPr>
        <xdr:cNvPr id="238" name="n_3aveValue【体育館・プール】&#10;一人当たり面積"/>
        <xdr:cNvSpPr txBox="1"/>
      </xdr:nvSpPr>
      <xdr:spPr>
        <a:xfrm>
          <a:off x="6973284" y="102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161798</xdr:rowOff>
    </xdr:from>
    <xdr:to>
      <xdr:col>36</xdr:col>
      <xdr:colOff>165100</xdr:colOff>
      <xdr:row>62</xdr:row>
      <xdr:rowOff>91948</xdr:rowOff>
    </xdr:to>
    <xdr:sp macro="" textlink="">
      <xdr:nvSpPr>
        <xdr:cNvPr id="239" name="フローチャート: 判断 238"/>
        <xdr:cNvSpPr/>
      </xdr:nvSpPr>
      <xdr:spPr>
        <a:xfrm>
          <a:off x="6333671" y="10454241"/>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108475</xdr:rowOff>
    </xdr:from>
    <xdr:ext cx="469744" cy="259045"/>
    <xdr:sp macro="" textlink="">
      <xdr:nvSpPr>
        <xdr:cNvPr id="240" name="n_4aveValue【体育館・プール】&#10;一人当たり面積"/>
        <xdr:cNvSpPr txBox="1"/>
      </xdr:nvSpPr>
      <xdr:spPr>
        <a:xfrm>
          <a:off x="6165927" y="102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1" name="テキスト ボックス 240"/>
        <xdr:cNvSpPr txBox="1"/>
      </xdr:nvSpPr>
      <xdr:spPr>
        <a:xfrm>
          <a:off x="94052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6487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8359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0176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2103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77216</xdr:rowOff>
    </xdr:from>
    <xdr:to>
      <xdr:col>55</xdr:col>
      <xdr:colOff>50800</xdr:colOff>
      <xdr:row>63</xdr:row>
      <xdr:rowOff>7366</xdr:rowOff>
    </xdr:to>
    <xdr:sp macro="" textlink="">
      <xdr:nvSpPr>
        <xdr:cNvPr id="246" name="楕円 245"/>
        <xdr:cNvSpPr/>
      </xdr:nvSpPr>
      <xdr:spPr>
        <a:xfrm>
          <a:off x="9544957" y="10538387"/>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55643</xdr:rowOff>
    </xdr:from>
    <xdr:ext cx="469744" cy="259045"/>
    <xdr:sp macro="" textlink="">
      <xdr:nvSpPr>
        <xdr:cNvPr id="247" name="【体育館・プール】&#10;一人当たり面積該当値テキスト"/>
        <xdr:cNvSpPr txBox="1"/>
      </xdr:nvSpPr>
      <xdr:spPr>
        <a:xfrm>
          <a:off x="9617529" y="1051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79502</xdr:rowOff>
    </xdr:from>
    <xdr:to>
      <xdr:col>50</xdr:col>
      <xdr:colOff>165100</xdr:colOff>
      <xdr:row>63</xdr:row>
      <xdr:rowOff>9652</xdr:rowOff>
    </xdr:to>
    <xdr:sp macro="" textlink="">
      <xdr:nvSpPr>
        <xdr:cNvPr id="248" name="楕円 247"/>
        <xdr:cNvSpPr/>
      </xdr:nvSpPr>
      <xdr:spPr>
        <a:xfrm>
          <a:off x="8772071" y="10540673"/>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128016</xdr:rowOff>
    </xdr:from>
    <xdr:to>
      <xdr:col>55</xdr:col>
      <xdr:colOff>0</xdr:colOff>
      <xdr:row>62</xdr:row>
      <xdr:rowOff>130302</xdr:rowOff>
    </xdr:to>
    <xdr:cxnSp macro="">
      <xdr:nvCxnSpPr>
        <xdr:cNvPr id="249" name="直線コネクタ 248"/>
        <xdr:cNvCxnSpPr/>
      </xdr:nvCxnSpPr>
      <xdr:spPr>
        <a:xfrm flipV="1">
          <a:off x="8822871" y="10589187"/>
          <a:ext cx="756558"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79502</xdr:rowOff>
    </xdr:from>
    <xdr:to>
      <xdr:col>46</xdr:col>
      <xdr:colOff>38100</xdr:colOff>
      <xdr:row>63</xdr:row>
      <xdr:rowOff>9652</xdr:rowOff>
    </xdr:to>
    <xdr:sp macro="" textlink="">
      <xdr:nvSpPr>
        <xdr:cNvPr id="250" name="楕円 249"/>
        <xdr:cNvSpPr/>
      </xdr:nvSpPr>
      <xdr:spPr>
        <a:xfrm>
          <a:off x="7964714" y="10540673"/>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130302</xdr:rowOff>
    </xdr:from>
    <xdr:to>
      <xdr:col>50</xdr:col>
      <xdr:colOff>114300</xdr:colOff>
      <xdr:row>62</xdr:row>
      <xdr:rowOff>130302</xdr:rowOff>
    </xdr:to>
    <xdr:cxnSp macro="">
      <xdr:nvCxnSpPr>
        <xdr:cNvPr id="251" name="直線コネクタ 250"/>
        <xdr:cNvCxnSpPr/>
      </xdr:nvCxnSpPr>
      <xdr:spPr>
        <a:xfrm>
          <a:off x="8010071" y="1059147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81788</xdr:rowOff>
    </xdr:from>
    <xdr:to>
      <xdr:col>41</xdr:col>
      <xdr:colOff>101600</xdr:colOff>
      <xdr:row>63</xdr:row>
      <xdr:rowOff>11938</xdr:rowOff>
    </xdr:to>
    <xdr:sp macro="" textlink="">
      <xdr:nvSpPr>
        <xdr:cNvPr id="252" name="楕円 251"/>
        <xdr:cNvSpPr/>
      </xdr:nvSpPr>
      <xdr:spPr>
        <a:xfrm>
          <a:off x="7141029" y="10542959"/>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130302</xdr:rowOff>
    </xdr:from>
    <xdr:to>
      <xdr:col>45</xdr:col>
      <xdr:colOff>177800</xdr:colOff>
      <xdr:row>62</xdr:row>
      <xdr:rowOff>132588</xdr:rowOff>
    </xdr:to>
    <xdr:cxnSp macro="">
      <xdr:nvCxnSpPr>
        <xdr:cNvPr id="253" name="直線コネクタ 252"/>
        <xdr:cNvCxnSpPr/>
      </xdr:nvCxnSpPr>
      <xdr:spPr>
        <a:xfrm flipV="1">
          <a:off x="7191829" y="10591473"/>
          <a:ext cx="818242"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84074</xdr:rowOff>
    </xdr:from>
    <xdr:to>
      <xdr:col>36</xdr:col>
      <xdr:colOff>165100</xdr:colOff>
      <xdr:row>63</xdr:row>
      <xdr:rowOff>14224</xdr:rowOff>
    </xdr:to>
    <xdr:sp macro="" textlink="">
      <xdr:nvSpPr>
        <xdr:cNvPr id="254" name="楕円 253"/>
        <xdr:cNvSpPr/>
      </xdr:nvSpPr>
      <xdr:spPr>
        <a:xfrm>
          <a:off x="6333671" y="10545245"/>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132588</xdr:rowOff>
    </xdr:from>
    <xdr:to>
      <xdr:col>41</xdr:col>
      <xdr:colOff>50800</xdr:colOff>
      <xdr:row>62</xdr:row>
      <xdr:rowOff>134874</xdr:rowOff>
    </xdr:to>
    <xdr:cxnSp macro="">
      <xdr:nvCxnSpPr>
        <xdr:cNvPr id="255" name="直線コネクタ 254"/>
        <xdr:cNvCxnSpPr/>
      </xdr:nvCxnSpPr>
      <xdr:spPr>
        <a:xfrm flipV="1">
          <a:off x="6384471" y="10593759"/>
          <a:ext cx="807358"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779</xdr:rowOff>
    </xdr:from>
    <xdr:ext cx="469744" cy="259045"/>
    <xdr:sp macro="" textlink="">
      <xdr:nvSpPr>
        <xdr:cNvPr id="256" name="n_1mainValue【体育館・プール】&#10;一人当たり面積"/>
        <xdr:cNvSpPr txBox="1"/>
      </xdr:nvSpPr>
      <xdr:spPr>
        <a:xfrm>
          <a:off x="85916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779</xdr:rowOff>
    </xdr:from>
    <xdr:ext cx="469744" cy="259045"/>
    <xdr:sp macro="" textlink="">
      <xdr:nvSpPr>
        <xdr:cNvPr id="257" name="n_2mainValue【体育館・プール】&#10;一人当たり面積"/>
        <xdr:cNvSpPr txBox="1"/>
      </xdr:nvSpPr>
      <xdr:spPr>
        <a:xfrm>
          <a:off x="7796970"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3065</xdr:rowOff>
    </xdr:from>
    <xdr:ext cx="469744" cy="259045"/>
    <xdr:sp macro="" textlink="">
      <xdr:nvSpPr>
        <xdr:cNvPr id="258" name="n_3mainValue【体育館・プール】&#10;一人当たり面積"/>
        <xdr:cNvSpPr txBox="1"/>
      </xdr:nvSpPr>
      <xdr:spPr>
        <a:xfrm>
          <a:off x="6973284"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5351</xdr:rowOff>
    </xdr:from>
    <xdr:ext cx="469744" cy="259045"/>
    <xdr:sp macro="" textlink="">
      <xdr:nvSpPr>
        <xdr:cNvPr id="259" name="n_4mainValue【体育館・プール】&#10;一人当たり面積"/>
        <xdr:cNvSpPr txBox="1"/>
      </xdr:nvSpPr>
      <xdr:spPr>
        <a:xfrm>
          <a:off x="61659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96686" y="11625943"/>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236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236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7417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7417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786743"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786743"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96686" y="12749893"/>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74914" y="1256211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96686" y="150005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8492" y="14858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696686" y="145487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78492" y="144092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696686" y="140997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42612" y="139602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696686" y="136506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42612" y="13508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696686" y="131989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42612" y="1305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96686" y="12749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42612" y="126103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696686" y="12749893"/>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2" name="直線コネクタ 281"/>
        <xdr:cNvCxnSpPr/>
      </xdr:nvCxnSpPr>
      <xdr:spPr>
        <a:xfrm flipV="1">
          <a:off x="4242979" y="13210359"/>
          <a:ext cx="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3" name="【福祉施設】&#10;有形固定資産減価償却率最小値テキスト"/>
        <xdr:cNvSpPr txBox="1"/>
      </xdr:nvSpPr>
      <xdr:spPr>
        <a:xfrm>
          <a:off x="4281714" y="143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4" name="直線コネクタ 283"/>
        <xdr:cNvCxnSpPr/>
      </xdr:nvCxnSpPr>
      <xdr:spPr>
        <a:xfrm>
          <a:off x="4171043" y="14373171"/>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5" name="【福祉施設】&#10;有形固定資産減価償却率最大値テキスト"/>
        <xdr:cNvSpPr txBox="1"/>
      </xdr:nvSpPr>
      <xdr:spPr>
        <a:xfrm>
          <a:off x="4281714" y="12991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6" name="直線コネクタ 285"/>
        <xdr:cNvCxnSpPr/>
      </xdr:nvCxnSpPr>
      <xdr:spPr>
        <a:xfrm>
          <a:off x="4171043" y="13210359"/>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7" name="【福祉施設】&#10;有形固定資産減価償却率平均値テキスト"/>
        <xdr:cNvSpPr txBox="1"/>
      </xdr:nvSpPr>
      <xdr:spPr>
        <a:xfrm>
          <a:off x="4281714" y="13491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8" name="フローチャート: 判断 287"/>
        <xdr:cNvSpPr/>
      </xdr:nvSpPr>
      <xdr:spPr>
        <a:xfrm>
          <a:off x="4192814" y="135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9" name="フローチャート: 判断 288"/>
        <xdr:cNvSpPr/>
      </xdr:nvSpPr>
      <xdr:spPr>
        <a:xfrm>
          <a:off x="3436257" y="13476877"/>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68597</xdr:rowOff>
    </xdr:from>
    <xdr:ext cx="405111" cy="259045"/>
    <xdr:sp macro="" textlink="">
      <xdr:nvSpPr>
        <xdr:cNvPr id="290" name="n_1aveValue【福祉施設】&#10;有形固定資産減価償却率"/>
        <xdr:cNvSpPr txBox="1"/>
      </xdr:nvSpPr>
      <xdr:spPr>
        <a:xfrm>
          <a:off x="3288130" y="1356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110744</xdr:rowOff>
    </xdr:from>
    <xdr:to>
      <xdr:col>15</xdr:col>
      <xdr:colOff>101600</xdr:colOff>
      <xdr:row>80</xdr:row>
      <xdr:rowOff>40894</xdr:rowOff>
    </xdr:to>
    <xdr:sp macro="" textlink="">
      <xdr:nvSpPr>
        <xdr:cNvPr id="291" name="フローチャート: 判断 290"/>
        <xdr:cNvSpPr/>
      </xdr:nvSpPr>
      <xdr:spPr>
        <a:xfrm>
          <a:off x="2612571" y="13440301"/>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32021</xdr:rowOff>
    </xdr:from>
    <xdr:ext cx="405111" cy="259045"/>
    <xdr:sp macro="" textlink="">
      <xdr:nvSpPr>
        <xdr:cNvPr id="292" name="n_2aveValue【福祉施設】&#10;有形固定資産減価償却率"/>
        <xdr:cNvSpPr txBox="1"/>
      </xdr:nvSpPr>
      <xdr:spPr>
        <a:xfrm>
          <a:off x="2477144" y="135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90170</xdr:rowOff>
    </xdr:from>
    <xdr:to>
      <xdr:col>10</xdr:col>
      <xdr:colOff>165100</xdr:colOff>
      <xdr:row>80</xdr:row>
      <xdr:rowOff>20320</xdr:rowOff>
    </xdr:to>
    <xdr:sp macro="" textlink="">
      <xdr:nvSpPr>
        <xdr:cNvPr id="293" name="フローチャート: 判断 292"/>
        <xdr:cNvSpPr/>
      </xdr:nvSpPr>
      <xdr:spPr>
        <a:xfrm>
          <a:off x="1805214" y="13419727"/>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11447</xdr:rowOff>
    </xdr:from>
    <xdr:ext cx="405111" cy="259045"/>
    <xdr:sp macro="" textlink="">
      <xdr:nvSpPr>
        <xdr:cNvPr id="294" name="n_3aveValue【福祉施設】&#10;有形固定資産減価償却率"/>
        <xdr:cNvSpPr txBox="1"/>
      </xdr:nvSpPr>
      <xdr:spPr>
        <a:xfrm>
          <a:off x="1669787" y="135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51308</xdr:rowOff>
    </xdr:from>
    <xdr:to>
      <xdr:col>6</xdr:col>
      <xdr:colOff>38100</xdr:colOff>
      <xdr:row>79</xdr:row>
      <xdr:rowOff>152908</xdr:rowOff>
    </xdr:to>
    <xdr:sp macro="" textlink="">
      <xdr:nvSpPr>
        <xdr:cNvPr id="295" name="フローチャート: 判断 294"/>
        <xdr:cNvSpPr/>
      </xdr:nvSpPr>
      <xdr:spPr>
        <a:xfrm>
          <a:off x="997857" y="13380865"/>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144035</xdr:rowOff>
    </xdr:from>
    <xdr:ext cx="405111" cy="259045"/>
    <xdr:sp macro="" textlink="">
      <xdr:nvSpPr>
        <xdr:cNvPr id="296" name="n_4aveValue【福祉施設】&#10;有形固定資産減価償却率"/>
        <xdr:cNvSpPr txBox="1"/>
      </xdr:nvSpPr>
      <xdr:spPr>
        <a:xfrm>
          <a:off x="862430" y="1347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7" name="テキスト ボックス 296"/>
        <xdr:cNvSpPr txBox="1"/>
      </xdr:nvSpPr>
      <xdr:spPr>
        <a:xfrm>
          <a:off x="40694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3074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892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818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69043"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60452</xdr:rowOff>
    </xdr:from>
    <xdr:to>
      <xdr:col>24</xdr:col>
      <xdr:colOff>114300</xdr:colOff>
      <xdr:row>79</xdr:row>
      <xdr:rowOff>162052</xdr:rowOff>
    </xdr:to>
    <xdr:sp macro="" textlink="">
      <xdr:nvSpPr>
        <xdr:cNvPr id="302" name="楕円 301"/>
        <xdr:cNvSpPr/>
      </xdr:nvSpPr>
      <xdr:spPr>
        <a:xfrm>
          <a:off x="4192814" y="133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83329</xdr:rowOff>
    </xdr:from>
    <xdr:ext cx="405111" cy="259045"/>
    <xdr:sp macro="" textlink="">
      <xdr:nvSpPr>
        <xdr:cNvPr id="303" name="【福祉施設】&#10;有形固定資産減価償却率該当値テキスト"/>
        <xdr:cNvSpPr txBox="1"/>
      </xdr:nvSpPr>
      <xdr:spPr>
        <a:xfrm>
          <a:off x="4281714" y="1324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xdr:rowOff>
    </xdr:from>
    <xdr:to>
      <xdr:col>20</xdr:col>
      <xdr:colOff>38100</xdr:colOff>
      <xdr:row>79</xdr:row>
      <xdr:rowOff>114046</xdr:rowOff>
    </xdr:to>
    <xdr:sp macro="" textlink="">
      <xdr:nvSpPr>
        <xdr:cNvPr id="304" name="楕円 303"/>
        <xdr:cNvSpPr/>
      </xdr:nvSpPr>
      <xdr:spPr>
        <a:xfrm>
          <a:off x="3436257" y="13342003"/>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63246</xdr:rowOff>
    </xdr:from>
    <xdr:to>
      <xdr:col>24</xdr:col>
      <xdr:colOff>63500</xdr:colOff>
      <xdr:row>79</xdr:row>
      <xdr:rowOff>111252</xdr:rowOff>
    </xdr:to>
    <xdr:cxnSp macro="">
      <xdr:nvCxnSpPr>
        <xdr:cNvPr id="305" name="直線コネクタ 304"/>
        <xdr:cNvCxnSpPr/>
      </xdr:nvCxnSpPr>
      <xdr:spPr>
        <a:xfrm>
          <a:off x="3481614" y="13392803"/>
          <a:ext cx="762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142748</xdr:rowOff>
    </xdr:from>
    <xdr:to>
      <xdr:col>15</xdr:col>
      <xdr:colOff>101600</xdr:colOff>
      <xdr:row>79</xdr:row>
      <xdr:rowOff>72898</xdr:rowOff>
    </xdr:to>
    <xdr:sp macro="" textlink="">
      <xdr:nvSpPr>
        <xdr:cNvPr id="306" name="楕円 305"/>
        <xdr:cNvSpPr/>
      </xdr:nvSpPr>
      <xdr:spPr>
        <a:xfrm>
          <a:off x="2612571" y="13303577"/>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22098</xdr:rowOff>
    </xdr:from>
    <xdr:to>
      <xdr:col>19</xdr:col>
      <xdr:colOff>177800</xdr:colOff>
      <xdr:row>79</xdr:row>
      <xdr:rowOff>63246</xdr:rowOff>
    </xdr:to>
    <xdr:cxnSp macro="">
      <xdr:nvCxnSpPr>
        <xdr:cNvPr id="307" name="直線コネクタ 306"/>
        <xdr:cNvCxnSpPr/>
      </xdr:nvCxnSpPr>
      <xdr:spPr>
        <a:xfrm>
          <a:off x="2663371" y="13351655"/>
          <a:ext cx="818243"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28448</xdr:rowOff>
    </xdr:from>
    <xdr:to>
      <xdr:col>10</xdr:col>
      <xdr:colOff>165100</xdr:colOff>
      <xdr:row>79</xdr:row>
      <xdr:rowOff>130048</xdr:rowOff>
    </xdr:to>
    <xdr:sp macro="" textlink="">
      <xdr:nvSpPr>
        <xdr:cNvPr id="308" name="楕円 307"/>
        <xdr:cNvSpPr/>
      </xdr:nvSpPr>
      <xdr:spPr>
        <a:xfrm>
          <a:off x="1805214" y="133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22098</xdr:rowOff>
    </xdr:from>
    <xdr:to>
      <xdr:col>15</xdr:col>
      <xdr:colOff>50800</xdr:colOff>
      <xdr:row>79</xdr:row>
      <xdr:rowOff>79248</xdr:rowOff>
    </xdr:to>
    <xdr:cxnSp macro="">
      <xdr:nvCxnSpPr>
        <xdr:cNvPr id="309" name="直線コネクタ 308"/>
        <xdr:cNvCxnSpPr/>
      </xdr:nvCxnSpPr>
      <xdr:spPr>
        <a:xfrm flipV="1">
          <a:off x="1856014" y="13351655"/>
          <a:ext cx="807357"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129032</xdr:rowOff>
    </xdr:from>
    <xdr:to>
      <xdr:col>6</xdr:col>
      <xdr:colOff>38100</xdr:colOff>
      <xdr:row>79</xdr:row>
      <xdr:rowOff>59182</xdr:rowOff>
    </xdr:to>
    <xdr:sp macro="" textlink="">
      <xdr:nvSpPr>
        <xdr:cNvPr id="310" name="楕円 309"/>
        <xdr:cNvSpPr/>
      </xdr:nvSpPr>
      <xdr:spPr>
        <a:xfrm>
          <a:off x="997857" y="13289861"/>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xdr:rowOff>
    </xdr:from>
    <xdr:to>
      <xdr:col>10</xdr:col>
      <xdr:colOff>114300</xdr:colOff>
      <xdr:row>79</xdr:row>
      <xdr:rowOff>79248</xdr:rowOff>
    </xdr:to>
    <xdr:cxnSp macro="">
      <xdr:nvCxnSpPr>
        <xdr:cNvPr id="311" name="直線コネクタ 310"/>
        <xdr:cNvCxnSpPr/>
      </xdr:nvCxnSpPr>
      <xdr:spPr>
        <a:xfrm>
          <a:off x="1043214" y="13337939"/>
          <a:ext cx="8128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130573</xdr:rowOff>
    </xdr:from>
    <xdr:ext cx="405111" cy="259045"/>
    <xdr:sp macro="" textlink="">
      <xdr:nvSpPr>
        <xdr:cNvPr id="312" name="n_1mainValue【福祉施設】&#10;有形固定資産減価償却率"/>
        <xdr:cNvSpPr txBox="1"/>
      </xdr:nvSpPr>
      <xdr:spPr>
        <a:xfrm>
          <a:off x="3288130" y="1312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89425</xdr:rowOff>
    </xdr:from>
    <xdr:ext cx="405111" cy="259045"/>
    <xdr:sp macro="" textlink="">
      <xdr:nvSpPr>
        <xdr:cNvPr id="313" name="n_2mainValue【福祉施設】&#10;有形固定資産減価償却率"/>
        <xdr:cNvSpPr txBox="1"/>
      </xdr:nvSpPr>
      <xdr:spPr>
        <a:xfrm>
          <a:off x="2477144" y="1308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146575</xdr:rowOff>
    </xdr:from>
    <xdr:ext cx="405111" cy="259045"/>
    <xdr:sp macro="" textlink="">
      <xdr:nvSpPr>
        <xdr:cNvPr id="314" name="n_3mainValue【福祉施設】&#10;有形固定資産減価償却率"/>
        <xdr:cNvSpPr txBox="1"/>
      </xdr:nvSpPr>
      <xdr:spPr>
        <a:xfrm>
          <a:off x="1669787" y="1313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75709</xdr:rowOff>
    </xdr:from>
    <xdr:ext cx="405111" cy="259045"/>
    <xdr:sp macro="" textlink="">
      <xdr:nvSpPr>
        <xdr:cNvPr id="315" name="n_4mainValue【福祉施設】&#10;有形固定資産減価償却率"/>
        <xdr:cNvSpPr txBox="1"/>
      </xdr:nvSpPr>
      <xdr:spPr>
        <a:xfrm>
          <a:off x="862430" y="1306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048829" y="11625943"/>
          <a:ext cx="4316185"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159500"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159500"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093857"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093857"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1388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1388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048829" y="12749893"/>
          <a:ext cx="4316185"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010729" y="125621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048829" y="15000514"/>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048829" y="1467938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5614307" y="145371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048829" y="1435553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5614307" y="142160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048829" y="1403440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5614307" y="13894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048829" y="13713278"/>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5614307"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048829" y="13392150"/>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5614307" y="132526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048829" y="130710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5614307" y="129315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048829" y="12749893"/>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614307"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048829" y="12749893"/>
          <a:ext cx="4316185"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1" name="直線コネクタ 340"/>
        <xdr:cNvCxnSpPr/>
      </xdr:nvCxnSpPr>
      <xdr:spPr>
        <a:xfrm flipV="1">
          <a:off x="9578793" y="13275129"/>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9617529"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9506857" y="14635843"/>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4" name="【福祉施設】&#10;一人当たり面積最大値テキスト"/>
        <xdr:cNvSpPr txBox="1"/>
      </xdr:nvSpPr>
      <xdr:spPr>
        <a:xfrm>
          <a:off x="9617529"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5" name="直線コネクタ 344"/>
        <xdr:cNvCxnSpPr/>
      </xdr:nvCxnSpPr>
      <xdr:spPr>
        <a:xfrm>
          <a:off x="9506857" y="1327512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6" name="【福祉施設】&#10;一人当たり面積平均値テキスト"/>
        <xdr:cNvSpPr txBox="1"/>
      </xdr:nvSpPr>
      <xdr:spPr>
        <a:xfrm>
          <a:off x="9617529" y="140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7" name="フローチャート: 判断 346"/>
        <xdr:cNvSpPr/>
      </xdr:nvSpPr>
      <xdr:spPr>
        <a:xfrm>
          <a:off x="9544957" y="14070692"/>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8772071" y="14092464"/>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9270</xdr:rowOff>
    </xdr:from>
    <xdr:ext cx="469744" cy="259045"/>
    <xdr:sp macro="" textlink="">
      <xdr:nvSpPr>
        <xdr:cNvPr id="349" name="n_1aveValue【福祉施設】&#10;一人当たり面積"/>
        <xdr:cNvSpPr txBox="1"/>
      </xdr:nvSpPr>
      <xdr:spPr>
        <a:xfrm>
          <a:off x="85916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87993</xdr:rowOff>
    </xdr:from>
    <xdr:to>
      <xdr:col>46</xdr:col>
      <xdr:colOff>38100</xdr:colOff>
      <xdr:row>84</xdr:row>
      <xdr:rowOff>18143</xdr:rowOff>
    </xdr:to>
    <xdr:sp macro="" textlink="">
      <xdr:nvSpPr>
        <xdr:cNvPr id="350" name="フローチャート: 判断 349"/>
        <xdr:cNvSpPr/>
      </xdr:nvSpPr>
      <xdr:spPr>
        <a:xfrm>
          <a:off x="7964714" y="14092464"/>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9270</xdr:rowOff>
    </xdr:from>
    <xdr:ext cx="469744" cy="259045"/>
    <xdr:sp macro="" textlink="">
      <xdr:nvSpPr>
        <xdr:cNvPr id="351" name="n_2aveValue【福祉施設】&#10;一人当たり面積"/>
        <xdr:cNvSpPr txBox="1"/>
      </xdr:nvSpPr>
      <xdr:spPr>
        <a:xfrm>
          <a:off x="7796970"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87993</xdr:rowOff>
    </xdr:from>
    <xdr:to>
      <xdr:col>41</xdr:col>
      <xdr:colOff>101600</xdr:colOff>
      <xdr:row>84</xdr:row>
      <xdr:rowOff>18143</xdr:rowOff>
    </xdr:to>
    <xdr:sp macro="" textlink="">
      <xdr:nvSpPr>
        <xdr:cNvPr id="352" name="フローチャート: 判断 351"/>
        <xdr:cNvSpPr/>
      </xdr:nvSpPr>
      <xdr:spPr>
        <a:xfrm>
          <a:off x="7141029" y="14092464"/>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9270</xdr:rowOff>
    </xdr:from>
    <xdr:ext cx="469744" cy="259045"/>
    <xdr:sp macro="" textlink="">
      <xdr:nvSpPr>
        <xdr:cNvPr id="353" name="n_3aveValue【福祉施設】&#10;一人当たり面積"/>
        <xdr:cNvSpPr txBox="1"/>
      </xdr:nvSpPr>
      <xdr:spPr>
        <a:xfrm>
          <a:off x="6973284"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44450</xdr:rowOff>
    </xdr:from>
    <xdr:to>
      <xdr:col>36</xdr:col>
      <xdr:colOff>165100</xdr:colOff>
      <xdr:row>83</xdr:row>
      <xdr:rowOff>146050</xdr:rowOff>
    </xdr:to>
    <xdr:sp macro="" textlink="">
      <xdr:nvSpPr>
        <xdr:cNvPr id="354" name="フローチャート: 判断 353"/>
        <xdr:cNvSpPr/>
      </xdr:nvSpPr>
      <xdr:spPr>
        <a:xfrm>
          <a:off x="6333671" y="1404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137177</xdr:rowOff>
    </xdr:from>
    <xdr:ext cx="469744" cy="259045"/>
    <xdr:sp macro="" textlink="">
      <xdr:nvSpPr>
        <xdr:cNvPr id="355" name="n_4aveValue【福祉施設】&#10;一人当たり面積"/>
        <xdr:cNvSpPr txBox="1"/>
      </xdr:nvSpPr>
      <xdr:spPr>
        <a:xfrm>
          <a:off x="6165927" y="141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6" name="テキスト ボックス 355"/>
        <xdr:cNvSpPr txBox="1"/>
      </xdr:nvSpPr>
      <xdr:spPr>
        <a:xfrm>
          <a:off x="94052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6487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8359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0176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2103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104321</xdr:rowOff>
    </xdr:from>
    <xdr:to>
      <xdr:col>55</xdr:col>
      <xdr:colOff>50800</xdr:colOff>
      <xdr:row>82</xdr:row>
      <xdr:rowOff>34471</xdr:rowOff>
    </xdr:to>
    <xdr:sp macro="" textlink="">
      <xdr:nvSpPr>
        <xdr:cNvPr id="361" name="楕円 360"/>
        <xdr:cNvSpPr/>
      </xdr:nvSpPr>
      <xdr:spPr>
        <a:xfrm>
          <a:off x="9544957" y="13771335"/>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127198</xdr:rowOff>
    </xdr:from>
    <xdr:ext cx="469744" cy="259045"/>
    <xdr:sp macro="" textlink="">
      <xdr:nvSpPr>
        <xdr:cNvPr id="362" name="【福祉施設】&#10;一人当たり面積該当値テキスト"/>
        <xdr:cNvSpPr txBox="1"/>
      </xdr:nvSpPr>
      <xdr:spPr>
        <a:xfrm>
          <a:off x="9617529"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115207</xdr:rowOff>
    </xdr:from>
    <xdr:to>
      <xdr:col>50</xdr:col>
      <xdr:colOff>165100</xdr:colOff>
      <xdr:row>82</xdr:row>
      <xdr:rowOff>45357</xdr:rowOff>
    </xdr:to>
    <xdr:sp macro="" textlink="">
      <xdr:nvSpPr>
        <xdr:cNvPr id="363" name="楕円 362"/>
        <xdr:cNvSpPr/>
      </xdr:nvSpPr>
      <xdr:spPr>
        <a:xfrm>
          <a:off x="8772071" y="13782221"/>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155121</xdr:rowOff>
    </xdr:from>
    <xdr:to>
      <xdr:col>55</xdr:col>
      <xdr:colOff>0</xdr:colOff>
      <xdr:row>81</xdr:row>
      <xdr:rowOff>166007</xdr:rowOff>
    </xdr:to>
    <xdr:cxnSp macro="">
      <xdr:nvCxnSpPr>
        <xdr:cNvPr id="364" name="直線コネクタ 363"/>
        <xdr:cNvCxnSpPr/>
      </xdr:nvCxnSpPr>
      <xdr:spPr>
        <a:xfrm flipV="1">
          <a:off x="8822871" y="13822135"/>
          <a:ext cx="756558"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136979</xdr:rowOff>
    </xdr:from>
    <xdr:to>
      <xdr:col>46</xdr:col>
      <xdr:colOff>38100</xdr:colOff>
      <xdr:row>82</xdr:row>
      <xdr:rowOff>67129</xdr:rowOff>
    </xdr:to>
    <xdr:sp macro="" textlink="">
      <xdr:nvSpPr>
        <xdr:cNvPr id="365" name="楕円 364"/>
        <xdr:cNvSpPr/>
      </xdr:nvSpPr>
      <xdr:spPr>
        <a:xfrm>
          <a:off x="7964714" y="13803993"/>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166007</xdr:rowOff>
    </xdr:from>
    <xdr:to>
      <xdr:col>50</xdr:col>
      <xdr:colOff>114300</xdr:colOff>
      <xdr:row>82</xdr:row>
      <xdr:rowOff>16329</xdr:rowOff>
    </xdr:to>
    <xdr:cxnSp macro="">
      <xdr:nvCxnSpPr>
        <xdr:cNvPr id="366" name="直線コネクタ 365"/>
        <xdr:cNvCxnSpPr/>
      </xdr:nvCxnSpPr>
      <xdr:spPr>
        <a:xfrm flipV="1">
          <a:off x="8010071" y="13833021"/>
          <a:ext cx="8128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367" name="楕円 366"/>
        <xdr:cNvSpPr/>
      </xdr:nvSpPr>
      <xdr:spPr>
        <a:xfrm>
          <a:off x="7141029" y="13599886"/>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82</xdr:row>
      <xdr:rowOff>16329</xdr:rowOff>
    </xdr:to>
    <xdr:cxnSp macro="">
      <xdr:nvCxnSpPr>
        <xdr:cNvPr id="368" name="直線コネクタ 367"/>
        <xdr:cNvCxnSpPr/>
      </xdr:nvCxnSpPr>
      <xdr:spPr>
        <a:xfrm>
          <a:off x="7191829" y="13650686"/>
          <a:ext cx="818242" cy="20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145143</xdr:rowOff>
    </xdr:from>
    <xdr:to>
      <xdr:col>36</xdr:col>
      <xdr:colOff>165100</xdr:colOff>
      <xdr:row>81</xdr:row>
      <xdr:rowOff>75293</xdr:rowOff>
    </xdr:to>
    <xdr:sp macro="" textlink="">
      <xdr:nvSpPr>
        <xdr:cNvPr id="369" name="楕円 368"/>
        <xdr:cNvSpPr/>
      </xdr:nvSpPr>
      <xdr:spPr>
        <a:xfrm>
          <a:off x="6333671" y="13643429"/>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152400</xdr:rowOff>
    </xdr:from>
    <xdr:to>
      <xdr:col>41</xdr:col>
      <xdr:colOff>50800</xdr:colOff>
      <xdr:row>81</xdr:row>
      <xdr:rowOff>24493</xdr:rowOff>
    </xdr:to>
    <xdr:cxnSp macro="">
      <xdr:nvCxnSpPr>
        <xdr:cNvPr id="370" name="直線コネクタ 369"/>
        <xdr:cNvCxnSpPr/>
      </xdr:nvCxnSpPr>
      <xdr:spPr>
        <a:xfrm flipV="1">
          <a:off x="6384471" y="13650686"/>
          <a:ext cx="807358"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61884</xdr:rowOff>
    </xdr:from>
    <xdr:ext cx="469744" cy="259045"/>
    <xdr:sp macro="" textlink="">
      <xdr:nvSpPr>
        <xdr:cNvPr id="371" name="n_1mainValue【福祉施設】&#10;一人当たり面積"/>
        <xdr:cNvSpPr txBox="1"/>
      </xdr:nvSpPr>
      <xdr:spPr>
        <a:xfrm>
          <a:off x="85916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83656</xdr:rowOff>
    </xdr:from>
    <xdr:ext cx="469744" cy="259045"/>
    <xdr:sp macro="" textlink="">
      <xdr:nvSpPr>
        <xdr:cNvPr id="372" name="n_2mainValue【福祉施設】&#10;一人当たり面積"/>
        <xdr:cNvSpPr txBox="1"/>
      </xdr:nvSpPr>
      <xdr:spPr>
        <a:xfrm>
          <a:off x="7796970" y="1358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73" name="n_3mainValue【福祉施設】&#10;一人当たり面積"/>
        <xdr:cNvSpPr txBox="1"/>
      </xdr:nvSpPr>
      <xdr:spPr>
        <a:xfrm>
          <a:off x="6973284" y="1337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91820</xdr:rowOff>
    </xdr:from>
    <xdr:ext cx="469744" cy="259045"/>
    <xdr:sp macro="" textlink="">
      <xdr:nvSpPr>
        <xdr:cNvPr id="374" name="n_4mainValue【福祉施設】&#10;一人当たり面積"/>
        <xdr:cNvSpPr txBox="1"/>
      </xdr:nvSpPr>
      <xdr:spPr>
        <a:xfrm>
          <a:off x="61659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96686" y="15373350"/>
          <a:ext cx="4332514"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236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236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417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417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86743"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86743"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96686" y="16500021"/>
          <a:ext cx="4332514"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74914" y="163122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96686" y="187479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8492" y="18608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696686" y="183750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78492" y="182328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696686" y="179995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42612" y="1786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696686" y="176239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42612" y="174844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696686" y="172484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42612" y="171089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696686" y="168728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42612" y="167333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696686" y="16500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390404" y="1636052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696686" y="16500021"/>
          <a:ext cx="4332514"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9" name="直線コネクタ 398"/>
        <xdr:cNvCxnSpPr/>
      </xdr:nvCxnSpPr>
      <xdr:spPr>
        <a:xfrm flipV="1">
          <a:off x="4242979" y="16837479"/>
          <a:ext cx="0" cy="153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xdr:cNvSpPr txBox="1"/>
      </xdr:nvSpPr>
      <xdr:spPr>
        <a:xfrm>
          <a:off x="4281714" y="183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xdr:cNvCxnSpPr/>
      </xdr:nvCxnSpPr>
      <xdr:spPr>
        <a:xfrm>
          <a:off x="4171043" y="18375086"/>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2" name="【市民会館】&#10;有形固定資産減価償却率最大値テキスト"/>
        <xdr:cNvSpPr txBox="1"/>
      </xdr:nvSpPr>
      <xdr:spPr>
        <a:xfrm>
          <a:off x="4281714" y="1661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3" name="直線コネクタ 402"/>
        <xdr:cNvCxnSpPr/>
      </xdr:nvCxnSpPr>
      <xdr:spPr>
        <a:xfrm>
          <a:off x="4171043" y="16837479"/>
          <a:ext cx="1614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4" name="【市民会館】&#10;有形固定資産減価償却率平均値テキスト"/>
        <xdr:cNvSpPr txBox="1"/>
      </xdr:nvSpPr>
      <xdr:spPr>
        <a:xfrm>
          <a:off x="4281714" y="17382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5" name="フローチャート: 判断 404"/>
        <xdr:cNvSpPr/>
      </xdr:nvSpPr>
      <xdr:spPr>
        <a:xfrm>
          <a:off x="4192814" y="1740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6" name="フローチャート: 判断 405"/>
        <xdr:cNvSpPr/>
      </xdr:nvSpPr>
      <xdr:spPr>
        <a:xfrm>
          <a:off x="3436257" y="17402538"/>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116222</xdr:rowOff>
    </xdr:from>
    <xdr:ext cx="405111" cy="259045"/>
    <xdr:sp macro="" textlink="">
      <xdr:nvSpPr>
        <xdr:cNvPr id="407" name="n_1aveValue【市民会館】&#10;有形固定資産減価償却率"/>
        <xdr:cNvSpPr txBox="1"/>
      </xdr:nvSpPr>
      <xdr:spPr>
        <a:xfrm>
          <a:off x="3288130" y="1749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170180</xdr:rowOff>
    </xdr:from>
    <xdr:to>
      <xdr:col>15</xdr:col>
      <xdr:colOff>101600</xdr:colOff>
      <xdr:row>103</xdr:row>
      <xdr:rowOff>100330</xdr:rowOff>
    </xdr:to>
    <xdr:sp macro="" textlink="">
      <xdr:nvSpPr>
        <xdr:cNvPr id="408" name="フローチャート: 判断 407"/>
        <xdr:cNvSpPr/>
      </xdr:nvSpPr>
      <xdr:spPr>
        <a:xfrm>
          <a:off x="2612571" y="17380494"/>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91457</xdr:rowOff>
    </xdr:from>
    <xdr:ext cx="405111" cy="259045"/>
    <xdr:sp macro="" textlink="">
      <xdr:nvSpPr>
        <xdr:cNvPr id="409" name="n_2aveValue【市民会館】&#10;有形固定資産減価償却率"/>
        <xdr:cNvSpPr txBox="1"/>
      </xdr:nvSpPr>
      <xdr:spPr>
        <a:xfrm>
          <a:off x="2477144" y="1747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52070</xdr:rowOff>
    </xdr:from>
    <xdr:to>
      <xdr:col>10</xdr:col>
      <xdr:colOff>165100</xdr:colOff>
      <xdr:row>103</xdr:row>
      <xdr:rowOff>153670</xdr:rowOff>
    </xdr:to>
    <xdr:sp macro="" textlink="">
      <xdr:nvSpPr>
        <xdr:cNvPr id="410" name="フローチャート: 判断 409"/>
        <xdr:cNvSpPr/>
      </xdr:nvSpPr>
      <xdr:spPr>
        <a:xfrm>
          <a:off x="1805214" y="1743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144797</xdr:rowOff>
    </xdr:from>
    <xdr:ext cx="405111" cy="259045"/>
    <xdr:sp macro="" textlink="">
      <xdr:nvSpPr>
        <xdr:cNvPr id="411" name="n_3aveValue【市民会館】&#10;有形固定資産減価償却率"/>
        <xdr:cNvSpPr txBox="1"/>
      </xdr:nvSpPr>
      <xdr:spPr>
        <a:xfrm>
          <a:off x="1669787" y="1752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8255</xdr:rowOff>
    </xdr:from>
    <xdr:to>
      <xdr:col>6</xdr:col>
      <xdr:colOff>38100</xdr:colOff>
      <xdr:row>103</xdr:row>
      <xdr:rowOff>109855</xdr:rowOff>
    </xdr:to>
    <xdr:sp macro="" textlink="">
      <xdr:nvSpPr>
        <xdr:cNvPr id="412" name="フローチャート: 判断 411"/>
        <xdr:cNvSpPr/>
      </xdr:nvSpPr>
      <xdr:spPr>
        <a:xfrm>
          <a:off x="997857" y="17387298"/>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100982</xdr:rowOff>
    </xdr:from>
    <xdr:ext cx="405111" cy="259045"/>
    <xdr:sp macro="" textlink="">
      <xdr:nvSpPr>
        <xdr:cNvPr id="413" name="n_4aveValue【市民会館】&#10;有形固定資産減価償却率"/>
        <xdr:cNvSpPr txBox="1"/>
      </xdr:nvSpPr>
      <xdr:spPr>
        <a:xfrm>
          <a:off x="862430" y="1748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4" name="テキスト ボックス 413"/>
        <xdr:cNvSpPr txBox="1"/>
      </xdr:nvSpPr>
      <xdr:spPr>
        <a:xfrm>
          <a:off x="40694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3074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4892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818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69043"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137795</xdr:rowOff>
    </xdr:from>
    <xdr:to>
      <xdr:col>24</xdr:col>
      <xdr:colOff>114300</xdr:colOff>
      <xdr:row>103</xdr:row>
      <xdr:rowOff>67945</xdr:rowOff>
    </xdr:to>
    <xdr:sp macro="" textlink="">
      <xdr:nvSpPr>
        <xdr:cNvPr id="419" name="楕円 418"/>
        <xdr:cNvSpPr/>
      </xdr:nvSpPr>
      <xdr:spPr>
        <a:xfrm>
          <a:off x="4192814" y="17348109"/>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160672</xdr:rowOff>
    </xdr:from>
    <xdr:ext cx="405111" cy="259045"/>
    <xdr:sp macro="" textlink="">
      <xdr:nvSpPr>
        <xdr:cNvPr id="420" name="【市民会館】&#10;有形固定資産減価償却率該当値テキスト"/>
        <xdr:cNvSpPr txBox="1"/>
      </xdr:nvSpPr>
      <xdr:spPr>
        <a:xfrm>
          <a:off x="4281714" y="1720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128270</xdr:rowOff>
    </xdr:from>
    <xdr:to>
      <xdr:col>20</xdr:col>
      <xdr:colOff>38100</xdr:colOff>
      <xdr:row>103</xdr:row>
      <xdr:rowOff>58420</xdr:rowOff>
    </xdr:to>
    <xdr:sp macro="" textlink="">
      <xdr:nvSpPr>
        <xdr:cNvPr id="421" name="楕円 420"/>
        <xdr:cNvSpPr/>
      </xdr:nvSpPr>
      <xdr:spPr>
        <a:xfrm>
          <a:off x="3436257" y="17338584"/>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xdr:rowOff>
    </xdr:from>
    <xdr:to>
      <xdr:col>24</xdr:col>
      <xdr:colOff>63500</xdr:colOff>
      <xdr:row>103</xdr:row>
      <xdr:rowOff>17145</xdr:rowOff>
    </xdr:to>
    <xdr:cxnSp macro="">
      <xdr:nvCxnSpPr>
        <xdr:cNvPr id="422" name="直線コネクタ 421"/>
        <xdr:cNvCxnSpPr/>
      </xdr:nvCxnSpPr>
      <xdr:spPr>
        <a:xfrm>
          <a:off x="3481614" y="17386663"/>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111125</xdr:rowOff>
    </xdr:from>
    <xdr:to>
      <xdr:col>15</xdr:col>
      <xdr:colOff>101600</xdr:colOff>
      <xdr:row>103</xdr:row>
      <xdr:rowOff>41275</xdr:rowOff>
    </xdr:to>
    <xdr:sp macro="" textlink="">
      <xdr:nvSpPr>
        <xdr:cNvPr id="423" name="楕円 422"/>
        <xdr:cNvSpPr/>
      </xdr:nvSpPr>
      <xdr:spPr>
        <a:xfrm>
          <a:off x="2612571" y="17321439"/>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161925</xdr:rowOff>
    </xdr:from>
    <xdr:to>
      <xdr:col>19</xdr:col>
      <xdr:colOff>177800</xdr:colOff>
      <xdr:row>103</xdr:row>
      <xdr:rowOff>7620</xdr:rowOff>
    </xdr:to>
    <xdr:cxnSp macro="">
      <xdr:nvCxnSpPr>
        <xdr:cNvPr id="424" name="直線コネクタ 423"/>
        <xdr:cNvCxnSpPr/>
      </xdr:nvCxnSpPr>
      <xdr:spPr>
        <a:xfrm>
          <a:off x="2663371" y="17372239"/>
          <a:ext cx="818243"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78739</xdr:rowOff>
    </xdr:from>
    <xdr:to>
      <xdr:col>10</xdr:col>
      <xdr:colOff>165100</xdr:colOff>
      <xdr:row>103</xdr:row>
      <xdr:rowOff>8889</xdr:rowOff>
    </xdr:to>
    <xdr:sp macro="" textlink="">
      <xdr:nvSpPr>
        <xdr:cNvPr id="425" name="楕円 424"/>
        <xdr:cNvSpPr/>
      </xdr:nvSpPr>
      <xdr:spPr>
        <a:xfrm>
          <a:off x="1805214" y="17289053"/>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129539</xdr:rowOff>
    </xdr:from>
    <xdr:to>
      <xdr:col>15</xdr:col>
      <xdr:colOff>50800</xdr:colOff>
      <xdr:row>102</xdr:row>
      <xdr:rowOff>161925</xdr:rowOff>
    </xdr:to>
    <xdr:cxnSp macro="">
      <xdr:nvCxnSpPr>
        <xdr:cNvPr id="426" name="直線コネクタ 425"/>
        <xdr:cNvCxnSpPr/>
      </xdr:nvCxnSpPr>
      <xdr:spPr>
        <a:xfrm>
          <a:off x="1856014" y="17339853"/>
          <a:ext cx="807357"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46355</xdr:rowOff>
    </xdr:from>
    <xdr:to>
      <xdr:col>6</xdr:col>
      <xdr:colOff>38100</xdr:colOff>
      <xdr:row>102</xdr:row>
      <xdr:rowOff>147955</xdr:rowOff>
    </xdr:to>
    <xdr:sp macro="" textlink="">
      <xdr:nvSpPr>
        <xdr:cNvPr id="427" name="楕円 426"/>
        <xdr:cNvSpPr/>
      </xdr:nvSpPr>
      <xdr:spPr>
        <a:xfrm>
          <a:off x="997857" y="17256669"/>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97155</xdr:rowOff>
    </xdr:from>
    <xdr:to>
      <xdr:col>10</xdr:col>
      <xdr:colOff>114300</xdr:colOff>
      <xdr:row>102</xdr:row>
      <xdr:rowOff>129539</xdr:rowOff>
    </xdr:to>
    <xdr:cxnSp macro="">
      <xdr:nvCxnSpPr>
        <xdr:cNvPr id="428" name="直線コネクタ 427"/>
        <xdr:cNvCxnSpPr/>
      </xdr:nvCxnSpPr>
      <xdr:spPr>
        <a:xfrm>
          <a:off x="1043214" y="17307469"/>
          <a:ext cx="8128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74947</xdr:rowOff>
    </xdr:from>
    <xdr:ext cx="405111" cy="259045"/>
    <xdr:sp macro="" textlink="">
      <xdr:nvSpPr>
        <xdr:cNvPr id="429" name="n_1mainValue【市民会館】&#10;有形固定資産減価償却率"/>
        <xdr:cNvSpPr txBox="1"/>
      </xdr:nvSpPr>
      <xdr:spPr>
        <a:xfrm>
          <a:off x="3288130" y="171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57802</xdr:rowOff>
    </xdr:from>
    <xdr:ext cx="405111" cy="259045"/>
    <xdr:sp macro="" textlink="">
      <xdr:nvSpPr>
        <xdr:cNvPr id="430" name="n_2mainValue【市民会館】&#10;有形固定資産減価償却率"/>
        <xdr:cNvSpPr txBox="1"/>
      </xdr:nvSpPr>
      <xdr:spPr>
        <a:xfrm>
          <a:off x="2477144" y="1709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25416</xdr:rowOff>
    </xdr:from>
    <xdr:ext cx="405111" cy="259045"/>
    <xdr:sp macro="" textlink="">
      <xdr:nvSpPr>
        <xdr:cNvPr id="431" name="n_3mainValue【市民会館】&#10;有形固定資産減価償却率"/>
        <xdr:cNvSpPr txBox="1"/>
      </xdr:nvSpPr>
      <xdr:spPr>
        <a:xfrm>
          <a:off x="1669787" y="170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164482</xdr:rowOff>
    </xdr:from>
    <xdr:ext cx="405111" cy="259045"/>
    <xdr:sp macro="" textlink="">
      <xdr:nvSpPr>
        <xdr:cNvPr id="432" name="n_4mainValue【市民会館】&#10;有形固定資産減価償却率"/>
        <xdr:cNvSpPr txBox="1"/>
      </xdr:nvSpPr>
      <xdr:spPr>
        <a:xfrm>
          <a:off x="862430" y="1703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048829" y="15373350"/>
          <a:ext cx="4316185"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159500"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159500"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093857"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093857"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1388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1388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048829" y="16500021"/>
          <a:ext cx="4316185"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010729" y="163122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048829" y="187479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048829" y="18187307"/>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4" name="テキスト ボックス 443"/>
        <xdr:cNvSpPr txBox="1"/>
      </xdr:nvSpPr>
      <xdr:spPr>
        <a:xfrm>
          <a:off x="5614307" y="180478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048829" y="1762397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5614307" y="174844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048829" y="17060636"/>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8" name="テキスト ボックス 447"/>
        <xdr:cNvSpPr txBox="1"/>
      </xdr:nvSpPr>
      <xdr:spPr>
        <a:xfrm>
          <a:off x="5614307" y="16921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048829" y="16500021"/>
          <a:ext cx="427808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5614307" y="16360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048829" y="16500021"/>
          <a:ext cx="4316185"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2" name="直線コネクタ 451"/>
        <xdr:cNvCxnSpPr/>
      </xdr:nvCxnSpPr>
      <xdr:spPr>
        <a:xfrm flipV="1">
          <a:off x="9578793" y="16989062"/>
          <a:ext cx="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3" name="【市民会館】&#10;一人当たり面積最小値テキスト"/>
        <xdr:cNvSpPr txBox="1"/>
      </xdr:nvSpPr>
      <xdr:spPr>
        <a:xfrm>
          <a:off x="9617529" y="1816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4" name="直線コネクタ 453"/>
        <xdr:cNvCxnSpPr/>
      </xdr:nvCxnSpPr>
      <xdr:spPr>
        <a:xfrm>
          <a:off x="9506857" y="18158732"/>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5" name="【市民会館】&#10;一人当たり面積最大値テキスト"/>
        <xdr:cNvSpPr txBox="1"/>
      </xdr:nvSpPr>
      <xdr:spPr>
        <a:xfrm>
          <a:off x="9617529" y="1676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6" name="直線コネクタ 455"/>
        <xdr:cNvCxnSpPr/>
      </xdr:nvCxnSpPr>
      <xdr:spPr>
        <a:xfrm>
          <a:off x="9506857" y="16989062"/>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7" name="【市民会館】&#10;一人当たり面積平均値テキスト"/>
        <xdr:cNvSpPr txBox="1"/>
      </xdr:nvSpPr>
      <xdr:spPr>
        <a:xfrm>
          <a:off x="9617529" y="17688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8" name="フローチャート: 判断 457"/>
        <xdr:cNvSpPr/>
      </xdr:nvSpPr>
      <xdr:spPr>
        <a:xfrm>
          <a:off x="9544957" y="17710332"/>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9" name="フローチャート: 判断 458"/>
        <xdr:cNvSpPr/>
      </xdr:nvSpPr>
      <xdr:spPr>
        <a:xfrm>
          <a:off x="8772071"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106697</xdr:rowOff>
    </xdr:from>
    <xdr:ext cx="469744" cy="259045"/>
    <xdr:sp macro="" textlink="">
      <xdr:nvSpPr>
        <xdr:cNvPr id="460" name="n_1aveValue【市民会館】&#10;一人当たり面積"/>
        <xdr:cNvSpPr txBox="1"/>
      </xdr:nvSpPr>
      <xdr:spPr>
        <a:xfrm>
          <a:off x="859162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13970</xdr:rowOff>
    </xdr:from>
    <xdr:to>
      <xdr:col>46</xdr:col>
      <xdr:colOff>38100</xdr:colOff>
      <xdr:row>105</xdr:row>
      <xdr:rowOff>115570</xdr:rowOff>
    </xdr:to>
    <xdr:sp macro="" textlink="">
      <xdr:nvSpPr>
        <xdr:cNvPr id="461" name="フローチャート: 判断 460"/>
        <xdr:cNvSpPr/>
      </xdr:nvSpPr>
      <xdr:spPr>
        <a:xfrm>
          <a:off x="7964714" y="17730470"/>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106697</xdr:rowOff>
    </xdr:from>
    <xdr:ext cx="469744" cy="259045"/>
    <xdr:sp macro="" textlink="">
      <xdr:nvSpPr>
        <xdr:cNvPr id="462" name="n_2aveValue【市民会館】&#10;一人当たり面積"/>
        <xdr:cNvSpPr txBox="1"/>
      </xdr:nvSpPr>
      <xdr:spPr>
        <a:xfrm>
          <a:off x="7796970"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19686</xdr:rowOff>
    </xdr:from>
    <xdr:to>
      <xdr:col>41</xdr:col>
      <xdr:colOff>101600</xdr:colOff>
      <xdr:row>105</xdr:row>
      <xdr:rowOff>121286</xdr:rowOff>
    </xdr:to>
    <xdr:sp macro="" textlink="">
      <xdr:nvSpPr>
        <xdr:cNvPr id="463" name="フローチャート: 判断 462"/>
        <xdr:cNvSpPr/>
      </xdr:nvSpPr>
      <xdr:spPr>
        <a:xfrm>
          <a:off x="7141029"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112413</xdr:rowOff>
    </xdr:from>
    <xdr:ext cx="469744" cy="259045"/>
    <xdr:sp macro="" textlink="">
      <xdr:nvSpPr>
        <xdr:cNvPr id="464" name="n_3aveValue【市民会館】&#10;一人当たり面積"/>
        <xdr:cNvSpPr txBox="1"/>
      </xdr:nvSpPr>
      <xdr:spPr>
        <a:xfrm>
          <a:off x="6973284" y="178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8255</xdr:rowOff>
    </xdr:from>
    <xdr:to>
      <xdr:col>36</xdr:col>
      <xdr:colOff>165100</xdr:colOff>
      <xdr:row>105</xdr:row>
      <xdr:rowOff>109855</xdr:rowOff>
    </xdr:to>
    <xdr:sp macro="" textlink="">
      <xdr:nvSpPr>
        <xdr:cNvPr id="465" name="フローチャート: 判断 464"/>
        <xdr:cNvSpPr/>
      </xdr:nvSpPr>
      <xdr:spPr>
        <a:xfrm>
          <a:off x="6333671"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100982</xdr:rowOff>
    </xdr:from>
    <xdr:ext cx="469744" cy="259045"/>
    <xdr:sp macro="" textlink="">
      <xdr:nvSpPr>
        <xdr:cNvPr id="466" name="n_4aveValue【市民会館】&#10;一人当たり面積"/>
        <xdr:cNvSpPr txBox="1"/>
      </xdr:nvSpPr>
      <xdr:spPr>
        <a:xfrm>
          <a:off x="61659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67" name="テキスト ボックス 466"/>
        <xdr:cNvSpPr txBox="1"/>
      </xdr:nvSpPr>
      <xdr:spPr>
        <a:xfrm>
          <a:off x="94052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86487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78359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0176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2103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111125</xdr:rowOff>
    </xdr:from>
    <xdr:to>
      <xdr:col>55</xdr:col>
      <xdr:colOff>50800</xdr:colOff>
      <xdr:row>104</xdr:row>
      <xdr:rowOff>41275</xdr:rowOff>
    </xdr:to>
    <xdr:sp macro="" textlink="">
      <xdr:nvSpPr>
        <xdr:cNvPr id="472" name="楕円 471"/>
        <xdr:cNvSpPr/>
      </xdr:nvSpPr>
      <xdr:spPr>
        <a:xfrm>
          <a:off x="9544957" y="17490168"/>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134002</xdr:rowOff>
    </xdr:from>
    <xdr:ext cx="469744" cy="259045"/>
    <xdr:sp macro="" textlink="">
      <xdr:nvSpPr>
        <xdr:cNvPr id="473" name="【市民会館】&#10;一人当たり面積該当値テキスト"/>
        <xdr:cNvSpPr txBox="1"/>
      </xdr:nvSpPr>
      <xdr:spPr>
        <a:xfrm>
          <a:off x="9617529" y="1734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122555</xdr:rowOff>
    </xdr:from>
    <xdr:to>
      <xdr:col>50</xdr:col>
      <xdr:colOff>165100</xdr:colOff>
      <xdr:row>104</xdr:row>
      <xdr:rowOff>52705</xdr:rowOff>
    </xdr:to>
    <xdr:sp macro="" textlink="">
      <xdr:nvSpPr>
        <xdr:cNvPr id="474" name="楕円 473"/>
        <xdr:cNvSpPr/>
      </xdr:nvSpPr>
      <xdr:spPr>
        <a:xfrm>
          <a:off x="8772071" y="17501598"/>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161925</xdr:rowOff>
    </xdr:from>
    <xdr:to>
      <xdr:col>55</xdr:col>
      <xdr:colOff>0</xdr:colOff>
      <xdr:row>104</xdr:row>
      <xdr:rowOff>1905</xdr:rowOff>
    </xdr:to>
    <xdr:cxnSp macro="">
      <xdr:nvCxnSpPr>
        <xdr:cNvPr id="475" name="直線コネクタ 474"/>
        <xdr:cNvCxnSpPr/>
      </xdr:nvCxnSpPr>
      <xdr:spPr>
        <a:xfrm flipV="1">
          <a:off x="8822871" y="17540968"/>
          <a:ext cx="756558"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128270</xdr:rowOff>
    </xdr:from>
    <xdr:to>
      <xdr:col>46</xdr:col>
      <xdr:colOff>38100</xdr:colOff>
      <xdr:row>104</xdr:row>
      <xdr:rowOff>58420</xdr:rowOff>
    </xdr:to>
    <xdr:sp macro="" textlink="">
      <xdr:nvSpPr>
        <xdr:cNvPr id="476" name="楕円 475"/>
        <xdr:cNvSpPr/>
      </xdr:nvSpPr>
      <xdr:spPr>
        <a:xfrm>
          <a:off x="7964714" y="17507313"/>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1905</xdr:rowOff>
    </xdr:from>
    <xdr:to>
      <xdr:col>50</xdr:col>
      <xdr:colOff>114300</xdr:colOff>
      <xdr:row>104</xdr:row>
      <xdr:rowOff>7620</xdr:rowOff>
    </xdr:to>
    <xdr:cxnSp macro="">
      <xdr:nvCxnSpPr>
        <xdr:cNvPr id="477" name="直線コネクタ 476"/>
        <xdr:cNvCxnSpPr/>
      </xdr:nvCxnSpPr>
      <xdr:spPr>
        <a:xfrm flipV="1">
          <a:off x="8010071" y="17549676"/>
          <a:ext cx="8128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133986</xdr:rowOff>
    </xdr:from>
    <xdr:to>
      <xdr:col>41</xdr:col>
      <xdr:colOff>101600</xdr:colOff>
      <xdr:row>104</xdr:row>
      <xdr:rowOff>64136</xdr:rowOff>
    </xdr:to>
    <xdr:sp macro="" textlink="">
      <xdr:nvSpPr>
        <xdr:cNvPr id="478" name="楕円 477"/>
        <xdr:cNvSpPr/>
      </xdr:nvSpPr>
      <xdr:spPr>
        <a:xfrm>
          <a:off x="7141029" y="17513029"/>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xdr:rowOff>
    </xdr:from>
    <xdr:to>
      <xdr:col>45</xdr:col>
      <xdr:colOff>177800</xdr:colOff>
      <xdr:row>104</xdr:row>
      <xdr:rowOff>13336</xdr:rowOff>
    </xdr:to>
    <xdr:cxnSp macro="">
      <xdr:nvCxnSpPr>
        <xdr:cNvPr id="479" name="直線コネクタ 478"/>
        <xdr:cNvCxnSpPr/>
      </xdr:nvCxnSpPr>
      <xdr:spPr>
        <a:xfrm flipV="1">
          <a:off x="7191829" y="17555391"/>
          <a:ext cx="818242"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133986</xdr:rowOff>
    </xdr:from>
    <xdr:to>
      <xdr:col>36</xdr:col>
      <xdr:colOff>165100</xdr:colOff>
      <xdr:row>104</xdr:row>
      <xdr:rowOff>64136</xdr:rowOff>
    </xdr:to>
    <xdr:sp macro="" textlink="">
      <xdr:nvSpPr>
        <xdr:cNvPr id="480" name="楕円 479"/>
        <xdr:cNvSpPr/>
      </xdr:nvSpPr>
      <xdr:spPr>
        <a:xfrm>
          <a:off x="6333671" y="17513029"/>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13336</xdr:rowOff>
    </xdr:from>
    <xdr:to>
      <xdr:col>41</xdr:col>
      <xdr:colOff>50800</xdr:colOff>
      <xdr:row>104</xdr:row>
      <xdr:rowOff>13336</xdr:rowOff>
    </xdr:to>
    <xdr:cxnSp macro="">
      <xdr:nvCxnSpPr>
        <xdr:cNvPr id="481" name="直線コネクタ 480"/>
        <xdr:cNvCxnSpPr/>
      </xdr:nvCxnSpPr>
      <xdr:spPr>
        <a:xfrm>
          <a:off x="6384471" y="17561107"/>
          <a:ext cx="80735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69232</xdr:rowOff>
    </xdr:from>
    <xdr:ext cx="469744" cy="259045"/>
    <xdr:sp macro="" textlink="">
      <xdr:nvSpPr>
        <xdr:cNvPr id="482" name="n_1mainValue【市民会館】&#10;一人当たり面積"/>
        <xdr:cNvSpPr txBox="1"/>
      </xdr:nvSpPr>
      <xdr:spPr>
        <a:xfrm>
          <a:off x="8591627" y="1727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74947</xdr:rowOff>
    </xdr:from>
    <xdr:ext cx="469744" cy="259045"/>
    <xdr:sp macro="" textlink="">
      <xdr:nvSpPr>
        <xdr:cNvPr id="483" name="n_2mainValue【市民会館】&#10;一人当たり面積"/>
        <xdr:cNvSpPr txBox="1"/>
      </xdr:nvSpPr>
      <xdr:spPr>
        <a:xfrm>
          <a:off x="7796970" y="172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80663</xdr:rowOff>
    </xdr:from>
    <xdr:ext cx="469744" cy="259045"/>
    <xdr:sp macro="" textlink="">
      <xdr:nvSpPr>
        <xdr:cNvPr id="484" name="n_3mainValue【市民会館】&#10;一人当たり面積"/>
        <xdr:cNvSpPr txBox="1"/>
      </xdr:nvSpPr>
      <xdr:spPr>
        <a:xfrm>
          <a:off x="6973284" y="1729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80663</xdr:rowOff>
    </xdr:from>
    <xdr:ext cx="469744" cy="259045"/>
    <xdr:sp macro="" textlink="">
      <xdr:nvSpPr>
        <xdr:cNvPr id="485" name="n_4mainValue【市民会館】&#10;一人当たり面積"/>
        <xdr:cNvSpPr txBox="1"/>
      </xdr:nvSpPr>
      <xdr:spPr>
        <a:xfrm>
          <a:off x="6165927" y="1729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1384643" y="4125686"/>
          <a:ext cx="4316186"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14953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14953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2429671"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2429671"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3474700"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3474700"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1384643" y="5249636"/>
          <a:ext cx="4316186"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1346543" y="50618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1384643" y="75002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0966450" y="7360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1384643" y="712470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0966450" y="69851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1384643" y="674914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1014241" y="66096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1384643" y="637630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1014241" y="62368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1384643" y="600075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1014241" y="58612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1384643" y="562519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1014241" y="5485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1384643" y="524963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1078361" y="511013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1384643" y="5249636"/>
          <a:ext cx="4316186"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10" name="直線コネクタ 509"/>
        <xdr:cNvCxnSpPr/>
      </xdr:nvCxnSpPr>
      <xdr:spPr>
        <a:xfrm flipV="1">
          <a:off x="14930935" y="5594713"/>
          <a:ext cx="0" cy="142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1" name="【一般廃棄物処理施設】&#10;有形固定資産減価償却率最小値テキスト"/>
        <xdr:cNvSpPr txBox="1"/>
      </xdr:nvSpPr>
      <xdr:spPr>
        <a:xfrm>
          <a:off x="14969671" y="702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2" name="直線コネクタ 511"/>
        <xdr:cNvCxnSpPr/>
      </xdr:nvCxnSpPr>
      <xdr:spPr>
        <a:xfrm>
          <a:off x="14842671" y="701883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3" name="【一般廃棄物処理施設】&#10;有形固定資産減価償却率最大値テキスト"/>
        <xdr:cNvSpPr txBox="1"/>
      </xdr:nvSpPr>
      <xdr:spPr>
        <a:xfrm>
          <a:off x="14969671" y="537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4" name="直線コネクタ 513"/>
        <xdr:cNvCxnSpPr/>
      </xdr:nvCxnSpPr>
      <xdr:spPr>
        <a:xfrm>
          <a:off x="14842671" y="5594713"/>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5" name="【一般廃棄物処理施設】&#10;有形固定資産減価償却率平均値テキスト"/>
        <xdr:cNvSpPr txBox="1"/>
      </xdr:nvSpPr>
      <xdr:spPr>
        <a:xfrm>
          <a:off x="14969671"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6" name="フローチャート: 判断 515"/>
        <xdr:cNvSpPr/>
      </xdr:nvSpPr>
      <xdr:spPr>
        <a:xfrm>
          <a:off x="14880771" y="6302647"/>
          <a:ext cx="9615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7" name="フローチャート: 判断 516"/>
        <xdr:cNvSpPr/>
      </xdr:nvSpPr>
      <xdr:spPr>
        <a:xfrm>
          <a:off x="14107886"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162577</xdr:rowOff>
    </xdr:from>
    <xdr:ext cx="405111" cy="259045"/>
    <xdr:sp macro="" textlink="">
      <xdr:nvSpPr>
        <xdr:cNvPr id="518" name="n_1aveValue【一般廃棄物処理施設】&#10;有形固定資産減価償却率"/>
        <xdr:cNvSpPr txBox="1"/>
      </xdr:nvSpPr>
      <xdr:spPr>
        <a:xfrm>
          <a:off x="13959758"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33020</xdr:rowOff>
    </xdr:from>
    <xdr:to>
      <xdr:col>76</xdr:col>
      <xdr:colOff>165100</xdr:colOff>
      <xdr:row>37</xdr:row>
      <xdr:rowOff>134620</xdr:rowOff>
    </xdr:to>
    <xdr:sp macro="" textlink="">
      <xdr:nvSpPr>
        <xdr:cNvPr id="519" name="フローチャート: 判断 518"/>
        <xdr:cNvSpPr/>
      </xdr:nvSpPr>
      <xdr:spPr>
        <a:xfrm>
          <a:off x="13300529"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151147</xdr:rowOff>
    </xdr:from>
    <xdr:ext cx="405111" cy="259045"/>
    <xdr:sp macro="" textlink="">
      <xdr:nvSpPr>
        <xdr:cNvPr id="520" name="n_2aveValue【一般廃棄物処理施設】&#10;有形固定資産減価償却率"/>
        <xdr:cNvSpPr txBox="1"/>
      </xdr:nvSpPr>
      <xdr:spPr>
        <a:xfrm>
          <a:off x="13165101"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61595</xdr:rowOff>
    </xdr:from>
    <xdr:to>
      <xdr:col>72</xdr:col>
      <xdr:colOff>38100</xdr:colOff>
      <xdr:row>37</xdr:row>
      <xdr:rowOff>163195</xdr:rowOff>
    </xdr:to>
    <xdr:sp macro="" textlink="">
      <xdr:nvSpPr>
        <xdr:cNvPr id="521" name="フローチャート: 判断 520"/>
        <xdr:cNvSpPr/>
      </xdr:nvSpPr>
      <xdr:spPr>
        <a:xfrm>
          <a:off x="12493171" y="6304552"/>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8272</xdr:rowOff>
    </xdr:from>
    <xdr:ext cx="405111" cy="259045"/>
    <xdr:sp macro="" textlink="">
      <xdr:nvSpPr>
        <xdr:cNvPr id="522" name="n_3aveValue【一般廃棄物処理施設】&#10;有形固定資産減価償却率"/>
        <xdr:cNvSpPr txBox="1"/>
      </xdr:nvSpPr>
      <xdr:spPr>
        <a:xfrm>
          <a:off x="12357744" y="608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65405</xdr:rowOff>
    </xdr:from>
    <xdr:to>
      <xdr:col>67</xdr:col>
      <xdr:colOff>101600</xdr:colOff>
      <xdr:row>37</xdr:row>
      <xdr:rowOff>167005</xdr:rowOff>
    </xdr:to>
    <xdr:sp macro="" textlink="">
      <xdr:nvSpPr>
        <xdr:cNvPr id="523" name="フローチャート: 判断 522"/>
        <xdr:cNvSpPr/>
      </xdr:nvSpPr>
      <xdr:spPr>
        <a:xfrm>
          <a:off x="11669486" y="630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12082</xdr:rowOff>
    </xdr:from>
    <xdr:ext cx="405111" cy="259045"/>
    <xdr:sp macro="" textlink="">
      <xdr:nvSpPr>
        <xdr:cNvPr id="524" name="n_4aveValue【一般廃棄物処理施設】&#10;有形固定資産減価償却率"/>
        <xdr:cNvSpPr txBox="1"/>
      </xdr:nvSpPr>
      <xdr:spPr>
        <a:xfrm>
          <a:off x="11534058" y="608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5" name="テキスト ボックス 524"/>
        <xdr:cNvSpPr txBox="1"/>
      </xdr:nvSpPr>
      <xdr:spPr>
        <a:xfrm>
          <a:off x="14757400"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9845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31771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2364357"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5461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530" name="楕円 529"/>
        <xdr:cNvSpPr/>
      </xdr:nvSpPr>
      <xdr:spPr>
        <a:xfrm>
          <a:off x="14880771" y="6820263"/>
          <a:ext cx="96157"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531" name="【一般廃棄物処理施設】&#10;有形固定資産減価償却率該当値テキスト"/>
        <xdr:cNvSpPr txBox="1"/>
      </xdr:nvSpPr>
      <xdr:spPr>
        <a:xfrm>
          <a:off x="14969671" y="679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32" name="楕円 531"/>
        <xdr:cNvSpPr/>
      </xdr:nvSpPr>
      <xdr:spPr>
        <a:xfrm>
          <a:off x="14107886" y="6820263"/>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121920</xdr:rowOff>
    </xdr:to>
    <xdr:cxnSp macro="">
      <xdr:nvCxnSpPr>
        <xdr:cNvPr id="533" name="直線コネクタ 532"/>
        <xdr:cNvCxnSpPr/>
      </xdr:nvCxnSpPr>
      <xdr:spPr>
        <a:xfrm>
          <a:off x="14158686" y="6871063"/>
          <a:ext cx="77288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65405</xdr:rowOff>
    </xdr:from>
    <xdr:to>
      <xdr:col>76</xdr:col>
      <xdr:colOff>165100</xdr:colOff>
      <xdr:row>40</xdr:row>
      <xdr:rowOff>167005</xdr:rowOff>
    </xdr:to>
    <xdr:sp macro="" textlink="">
      <xdr:nvSpPr>
        <xdr:cNvPr id="534" name="楕円 533"/>
        <xdr:cNvSpPr/>
      </xdr:nvSpPr>
      <xdr:spPr>
        <a:xfrm>
          <a:off x="13300529" y="68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116205</xdr:rowOff>
    </xdr:from>
    <xdr:to>
      <xdr:col>81</xdr:col>
      <xdr:colOff>50800</xdr:colOff>
      <xdr:row>40</xdr:row>
      <xdr:rowOff>121920</xdr:rowOff>
    </xdr:to>
    <xdr:cxnSp macro="">
      <xdr:nvCxnSpPr>
        <xdr:cNvPr id="535" name="直線コネクタ 534"/>
        <xdr:cNvCxnSpPr/>
      </xdr:nvCxnSpPr>
      <xdr:spPr>
        <a:xfrm>
          <a:off x="13351329" y="6865348"/>
          <a:ext cx="807357"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84455</xdr:rowOff>
    </xdr:from>
    <xdr:to>
      <xdr:col>72</xdr:col>
      <xdr:colOff>38100</xdr:colOff>
      <xdr:row>41</xdr:row>
      <xdr:rowOff>14605</xdr:rowOff>
    </xdr:to>
    <xdr:sp macro="" textlink="">
      <xdr:nvSpPr>
        <xdr:cNvPr id="536" name="楕円 535"/>
        <xdr:cNvSpPr/>
      </xdr:nvSpPr>
      <xdr:spPr>
        <a:xfrm>
          <a:off x="12493171" y="6833598"/>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116205</xdr:rowOff>
    </xdr:from>
    <xdr:to>
      <xdr:col>76</xdr:col>
      <xdr:colOff>114300</xdr:colOff>
      <xdr:row>40</xdr:row>
      <xdr:rowOff>135255</xdr:rowOff>
    </xdr:to>
    <xdr:cxnSp macro="">
      <xdr:nvCxnSpPr>
        <xdr:cNvPr id="537" name="直線コネクタ 536"/>
        <xdr:cNvCxnSpPr/>
      </xdr:nvCxnSpPr>
      <xdr:spPr>
        <a:xfrm flipV="1">
          <a:off x="12538528" y="6865348"/>
          <a:ext cx="812801"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95885</xdr:rowOff>
    </xdr:from>
    <xdr:to>
      <xdr:col>67</xdr:col>
      <xdr:colOff>101600</xdr:colOff>
      <xdr:row>41</xdr:row>
      <xdr:rowOff>26035</xdr:rowOff>
    </xdr:to>
    <xdr:sp macro="" textlink="">
      <xdr:nvSpPr>
        <xdr:cNvPr id="538" name="楕円 537"/>
        <xdr:cNvSpPr/>
      </xdr:nvSpPr>
      <xdr:spPr>
        <a:xfrm>
          <a:off x="11669486" y="6845028"/>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135255</xdr:rowOff>
    </xdr:from>
    <xdr:to>
      <xdr:col>71</xdr:col>
      <xdr:colOff>177800</xdr:colOff>
      <xdr:row>40</xdr:row>
      <xdr:rowOff>146685</xdr:rowOff>
    </xdr:to>
    <xdr:cxnSp macro="">
      <xdr:nvCxnSpPr>
        <xdr:cNvPr id="539" name="直線コネクタ 538"/>
        <xdr:cNvCxnSpPr/>
      </xdr:nvCxnSpPr>
      <xdr:spPr>
        <a:xfrm flipV="1">
          <a:off x="11720286" y="6884398"/>
          <a:ext cx="818242"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163847</xdr:rowOff>
    </xdr:from>
    <xdr:ext cx="405111" cy="259045"/>
    <xdr:sp macro="" textlink="">
      <xdr:nvSpPr>
        <xdr:cNvPr id="540" name="n_1mainValue【一般廃棄物処理施設】&#10;有形固定資産減価償却率"/>
        <xdr:cNvSpPr txBox="1"/>
      </xdr:nvSpPr>
      <xdr:spPr>
        <a:xfrm>
          <a:off x="13959758"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158132</xdr:rowOff>
    </xdr:from>
    <xdr:ext cx="405111" cy="259045"/>
    <xdr:sp macro="" textlink="">
      <xdr:nvSpPr>
        <xdr:cNvPr id="541" name="n_2mainValue【一般廃棄物処理施設】&#10;有形固定資産減価償却率"/>
        <xdr:cNvSpPr txBox="1"/>
      </xdr:nvSpPr>
      <xdr:spPr>
        <a:xfrm>
          <a:off x="13165101" y="690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5732</xdr:rowOff>
    </xdr:from>
    <xdr:ext cx="405111" cy="259045"/>
    <xdr:sp macro="" textlink="">
      <xdr:nvSpPr>
        <xdr:cNvPr id="542" name="n_3mainValue【一般廃棄物処理施設】&#10;有形固定資産減価償却率"/>
        <xdr:cNvSpPr txBox="1"/>
      </xdr:nvSpPr>
      <xdr:spPr>
        <a:xfrm>
          <a:off x="12357744" y="692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17162</xdr:rowOff>
    </xdr:from>
    <xdr:ext cx="405111" cy="259045"/>
    <xdr:sp macro="" textlink="">
      <xdr:nvSpPr>
        <xdr:cNvPr id="543" name="n_4mainValue【一般廃棄物処理施設】&#10;有形固定資産減価償却率"/>
        <xdr:cNvSpPr txBox="1"/>
      </xdr:nvSpPr>
      <xdr:spPr>
        <a:xfrm>
          <a:off x="11534058" y="693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6720457" y="4125686"/>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6847457"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6847457"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7765486" y="4775200"/>
          <a:ext cx="1393371"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7765486" y="4975679"/>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18810514" y="4775200"/>
          <a:ext cx="1393372" cy="2512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18810514" y="4975679"/>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6720457" y="5249636"/>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6698686" y="50618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6720457" y="75002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6720457" y="71247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xdr:cNvSpPr txBox="1"/>
      </xdr:nvSpPr>
      <xdr:spPr>
        <a:xfrm>
          <a:off x="16504328" y="698519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6720457" y="674914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xdr:cNvSpPr txBox="1"/>
      </xdr:nvSpPr>
      <xdr:spPr>
        <a:xfrm>
          <a:off x="16238144" y="66096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6720457" y="637630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6190352" y="62368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6720457" y="60007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xdr:cNvSpPr txBox="1"/>
      </xdr:nvSpPr>
      <xdr:spPr>
        <a:xfrm>
          <a:off x="16190352" y="58612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6720457" y="56251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xdr:cNvSpPr txBox="1"/>
      </xdr:nvSpPr>
      <xdr:spPr>
        <a:xfrm>
          <a:off x="16190352" y="5485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6720457" y="524963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6190352" y="5110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6720457" y="5249636"/>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7" name="直線コネクタ 566"/>
        <xdr:cNvCxnSpPr/>
      </xdr:nvCxnSpPr>
      <xdr:spPr>
        <a:xfrm flipV="1">
          <a:off x="20266750" y="5651231"/>
          <a:ext cx="0" cy="145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8" name="【一般廃棄物処理施設】&#10;一人当たり有形固定資産（償却資産）額最小値テキスト"/>
        <xdr:cNvSpPr txBox="1"/>
      </xdr:nvSpPr>
      <xdr:spPr>
        <a:xfrm>
          <a:off x="20305486"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9" name="直線コネクタ 568"/>
        <xdr:cNvCxnSpPr/>
      </xdr:nvCxnSpPr>
      <xdr:spPr>
        <a:xfrm>
          <a:off x="20194814" y="710412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70" name="【一般廃棄物処理施設】&#10;一人当たり有形固定資産（償却資産）額最大値テキスト"/>
        <xdr:cNvSpPr txBox="1"/>
      </xdr:nvSpPr>
      <xdr:spPr>
        <a:xfrm>
          <a:off x="20305486" y="54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1" name="直線コネクタ 570"/>
        <xdr:cNvCxnSpPr/>
      </xdr:nvCxnSpPr>
      <xdr:spPr>
        <a:xfrm>
          <a:off x="20194814" y="5651231"/>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2" name="【一般廃棄物処理施設】&#10;一人当たり有形固定資産（償却資産）額平均値テキスト"/>
        <xdr:cNvSpPr txBox="1"/>
      </xdr:nvSpPr>
      <xdr:spPr>
        <a:xfrm>
          <a:off x="20305486" y="6501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3" name="フローチャート: 判断 572"/>
        <xdr:cNvSpPr/>
      </xdr:nvSpPr>
      <xdr:spPr>
        <a:xfrm>
          <a:off x="20216586" y="6522651"/>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4" name="フローチャート: 判断 573"/>
        <xdr:cNvSpPr/>
      </xdr:nvSpPr>
      <xdr:spPr>
        <a:xfrm>
          <a:off x="19460029" y="6541571"/>
          <a:ext cx="8527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51162</xdr:rowOff>
    </xdr:from>
    <xdr:ext cx="534377" cy="259045"/>
    <xdr:sp macro="" textlink="">
      <xdr:nvSpPr>
        <xdr:cNvPr id="575" name="n_1aveValue【一般廃棄物処理施設】&#10;一人当たり有形固定資産（償却資産）額"/>
        <xdr:cNvSpPr txBox="1"/>
      </xdr:nvSpPr>
      <xdr:spPr>
        <a:xfrm>
          <a:off x="19247268" y="66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143495</xdr:rowOff>
    </xdr:from>
    <xdr:to>
      <xdr:col>107</xdr:col>
      <xdr:colOff>101600</xdr:colOff>
      <xdr:row>39</xdr:row>
      <xdr:rowOff>73645</xdr:rowOff>
    </xdr:to>
    <xdr:sp macro="" textlink="">
      <xdr:nvSpPr>
        <xdr:cNvPr id="576" name="フローチャート: 判断 575"/>
        <xdr:cNvSpPr/>
      </xdr:nvSpPr>
      <xdr:spPr>
        <a:xfrm>
          <a:off x="18636343" y="6555181"/>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64772</xdr:rowOff>
    </xdr:from>
    <xdr:ext cx="534377" cy="259045"/>
    <xdr:sp macro="" textlink="">
      <xdr:nvSpPr>
        <xdr:cNvPr id="577" name="n_2aveValue【一般廃棄物処理施設】&#10;一人当たり有形固定資産（償却資産）額"/>
        <xdr:cNvSpPr txBox="1"/>
      </xdr:nvSpPr>
      <xdr:spPr>
        <a:xfrm>
          <a:off x="18452611" y="66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168877</xdr:rowOff>
    </xdr:from>
    <xdr:to>
      <xdr:col>102</xdr:col>
      <xdr:colOff>165100</xdr:colOff>
      <xdr:row>39</xdr:row>
      <xdr:rowOff>99027</xdr:rowOff>
    </xdr:to>
    <xdr:sp macro="" textlink="">
      <xdr:nvSpPr>
        <xdr:cNvPr id="578" name="フローチャート: 判断 577"/>
        <xdr:cNvSpPr/>
      </xdr:nvSpPr>
      <xdr:spPr>
        <a:xfrm>
          <a:off x="17828986" y="658056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90154</xdr:rowOff>
    </xdr:from>
    <xdr:ext cx="534377" cy="259045"/>
    <xdr:sp macro="" textlink="">
      <xdr:nvSpPr>
        <xdr:cNvPr id="579" name="n_3aveValue【一般廃棄物処理施設】&#10;一人当たり有形固定資産（償却資産）額"/>
        <xdr:cNvSpPr txBox="1"/>
      </xdr:nvSpPr>
      <xdr:spPr>
        <a:xfrm>
          <a:off x="17628925" y="66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168946</xdr:rowOff>
    </xdr:from>
    <xdr:to>
      <xdr:col>98</xdr:col>
      <xdr:colOff>38100</xdr:colOff>
      <xdr:row>39</xdr:row>
      <xdr:rowOff>99096</xdr:rowOff>
    </xdr:to>
    <xdr:sp macro="" textlink="">
      <xdr:nvSpPr>
        <xdr:cNvPr id="580" name="フローチャート: 判断 579"/>
        <xdr:cNvSpPr/>
      </xdr:nvSpPr>
      <xdr:spPr>
        <a:xfrm>
          <a:off x="17021629" y="6580632"/>
          <a:ext cx="8527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90223</xdr:rowOff>
    </xdr:from>
    <xdr:ext cx="534377" cy="259045"/>
    <xdr:sp macro="" textlink="">
      <xdr:nvSpPr>
        <xdr:cNvPr id="581" name="n_4aveValue【一般廃棄物処理施設】&#10;一人当たり有形固定資産（償却資産）額"/>
        <xdr:cNvSpPr txBox="1"/>
      </xdr:nvSpPr>
      <xdr:spPr>
        <a:xfrm>
          <a:off x="16821568" y="66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2" name="テキスト ボックス 581"/>
        <xdr:cNvSpPr txBox="1"/>
      </xdr:nvSpPr>
      <xdr:spPr>
        <a:xfrm>
          <a:off x="200932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93312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8512971"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7056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892814" y="749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42903</xdr:rowOff>
    </xdr:from>
    <xdr:to>
      <xdr:col>116</xdr:col>
      <xdr:colOff>114300</xdr:colOff>
      <xdr:row>36</xdr:row>
      <xdr:rowOff>144503</xdr:rowOff>
    </xdr:to>
    <xdr:sp macro="" textlink="">
      <xdr:nvSpPr>
        <xdr:cNvPr id="587" name="楕円 586"/>
        <xdr:cNvSpPr/>
      </xdr:nvSpPr>
      <xdr:spPr>
        <a:xfrm>
          <a:off x="20216586" y="61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65780</xdr:rowOff>
    </xdr:from>
    <xdr:ext cx="599010" cy="259045"/>
    <xdr:sp macro="" textlink="">
      <xdr:nvSpPr>
        <xdr:cNvPr id="588" name="【一般廃棄物処理施設】&#10;一人当たり有形固定資産（償却資産）額該当値テキスト"/>
        <xdr:cNvSpPr txBox="1"/>
      </xdr:nvSpPr>
      <xdr:spPr>
        <a:xfrm>
          <a:off x="20305486" y="597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63782</xdr:rowOff>
    </xdr:from>
    <xdr:to>
      <xdr:col>112</xdr:col>
      <xdr:colOff>38100</xdr:colOff>
      <xdr:row>36</xdr:row>
      <xdr:rowOff>165382</xdr:rowOff>
    </xdr:to>
    <xdr:sp macro="" textlink="">
      <xdr:nvSpPr>
        <xdr:cNvPr id="589" name="楕円 588"/>
        <xdr:cNvSpPr/>
      </xdr:nvSpPr>
      <xdr:spPr>
        <a:xfrm>
          <a:off x="19460029" y="6138011"/>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93703</xdr:rowOff>
    </xdr:from>
    <xdr:to>
      <xdr:col>116</xdr:col>
      <xdr:colOff>63500</xdr:colOff>
      <xdr:row>36</xdr:row>
      <xdr:rowOff>114582</xdr:rowOff>
    </xdr:to>
    <xdr:cxnSp macro="">
      <xdr:nvCxnSpPr>
        <xdr:cNvPr id="590" name="直線コネクタ 589"/>
        <xdr:cNvCxnSpPr/>
      </xdr:nvCxnSpPr>
      <xdr:spPr>
        <a:xfrm flipV="1">
          <a:off x="19505386" y="6167932"/>
          <a:ext cx="762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78946</xdr:rowOff>
    </xdr:from>
    <xdr:to>
      <xdr:col>107</xdr:col>
      <xdr:colOff>101600</xdr:colOff>
      <xdr:row>37</xdr:row>
      <xdr:rowOff>9096</xdr:rowOff>
    </xdr:to>
    <xdr:sp macro="" textlink="">
      <xdr:nvSpPr>
        <xdr:cNvPr id="591" name="楕円 590"/>
        <xdr:cNvSpPr/>
      </xdr:nvSpPr>
      <xdr:spPr>
        <a:xfrm>
          <a:off x="18636343" y="6153175"/>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114582</xdr:rowOff>
    </xdr:from>
    <xdr:to>
      <xdr:col>111</xdr:col>
      <xdr:colOff>177800</xdr:colOff>
      <xdr:row>36</xdr:row>
      <xdr:rowOff>129746</xdr:rowOff>
    </xdr:to>
    <xdr:cxnSp macro="">
      <xdr:nvCxnSpPr>
        <xdr:cNvPr id="592" name="直線コネクタ 591"/>
        <xdr:cNvCxnSpPr/>
      </xdr:nvCxnSpPr>
      <xdr:spPr>
        <a:xfrm flipV="1">
          <a:off x="18687143" y="6188811"/>
          <a:ext cx="818243"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103109</xdr:rowOff>
    </xdr:from>
    <xdr:to>
      <xdr:col>102</xdr:col>
      <xdr:colOff>165100</xdr:colOff>
      <xdr:row>37</xdr:row>
      <xdr:rowOff>33259</xdr:rowOff>
    </xdr:to>
    <xdr:sp macro="" textlink="">
      <xdr:nvSpPr>
        <xdr:cNvPr id="593" name="楕円 592"/>
        <xdr:cNvSpPr/>
      </xdr:nvSpPr>
      <xdr:spPr>
        <a:xfrm>
          <a:off x="17828986" y="6177338"/>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129746</xdr:rowOff>
    </xdr:from>
    <xdr:to>
      <xdr:col>107</xdr:col>
      <xdr:colOff>50800</xdr:colOff>
      <xdr:row>36</xdr:row>
      <xdr:rowOff>153909</xdr:rowOff>
    </xdr:to>
    <xdr:cxnSp macro="">
      <xdr:nvCxnSpPr>
        <xdr:cNvPr id="594" name="直線コネクタ 593"/>
        <xdr:cNvCxnSpPr/>
      </xdr:nvCxnSpPr>
      <xdr:spPr>
        <a:xfrm flipV="1">
          <a:off x="17879786" y="6203975"/>
          <a:ext cx="807357"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128727</xdr:rowOff>
    </xdr:from>
    <xdr:to>
      <xdr:col>98</xdr:col>
      <xdr:colOff>38100</xdr:colOff>
      <xdr:row>37</xdr:row>
      <xdr:rowOff>58877</xdr:rowOff>
    </xdr:to>
    <xdr:sp macro="" textlink="">
      <xdr:nvSpPr>
        <xdr:cNvPr id="595" name="楕円 594"/>
        <xdr:cNvSpPr/>
      </xdr:nvSpPr>
      <xdr:spPr>
        <a:xfrm>
          <a:off x="17021629" y="6202956"/>
          <a:ext cx="85271"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153909</xdr:rowOff>
    </xdr:from>
    <xdr:to>
      <xdr:col>102</xdr:col>
      <xdr:colOff>114300</xdr:colOff>
      <xdr:row>37</xdr:row>
      <xdr:rowOff>8077</xdr:rowOff>
    </xdr:to>
    <xdr:cxnSp macro="">
      <xdr:nvCxnSpPr>
        <xdr:cNvPr id="596" name="直線コネクタ 595"/>
        <xdr:cNvCxnSpPr/>
      </xdr:nvCxnSpPr>
      <xdr:spPr>
        <a:xfrm flipV="1">
          <a:off x="17066986" y="6228138"/>
          <a:ext cx="8128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10459</xdr:rowOff>
    </xdr:from>
    <xdr:ext cx="599010" cy="259045"/>
    <xdr:sp macro="" textlink="">
      <xdr:nvSpPr>
        <xdr:cNvPr id="597" name="n_1mainValue【一般廃棄物処理施設】&#10;一人当たり有形固定資産（償却資産）額"/>
        <xdr:cNvSpPr txBox="1"/>
      </xdr:nvSpPr>
      <xdr:spPr>
        <a:xfrm>
          <a:off x="19214952" y="591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25623</xdr:rowOff>
    </xdr:from>
    <xdr:ext cx="599010" cy="259045"/>
    <xdr:sp macro="" textlink="">
      <xdr:nvSpPr>
        <xdr:cNvPr id="598" name="n_2mainValue【一般廃棄物処理施設】&#10;一人当たり有形固定資産（償却資産）額"/>
        <xdr:cNvSpPr txBox="1"/>
      </xdr:nvSpPr>
      <xdr:spPr>
        <a:xfrm>
          <a:off x="18420295" y="593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49786</xdr:rowOff>
    </xdr:from>
    <xdr:ext cx="599010" cy="259045"/>
    <xdr:sp macro="" textlink="">
      <xdr:nvSpPr>
        <xdr:cNvPr id="599" name="n_3mainValue【一般廃棄物処理施設】&#10;一人当たり有形固定資産（償却資産）額"/>
        <xdr:cNvSpPr txBox="1"/>
      </xdr:nvSpPr>
      <xdr:spPr>
        <a:xfrm>
          <a:off x="17596609" y="595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75404</xdr:rowOff>
    </xdr:from>
    <xdr:ext cx="599010" cy="259045"/>
    <xdr:sp macro="" textlink="">
      <xdr:nvSpPr>
        <xdr:cNvPr id="600" name="n_4mainValue【一般廃棄物処理施設】&#10;一人当たり有形固定資産（償却資産）額"/>
        <xdr:cNvSpPr txBox="1"/>
      </xdr:nvSpPr>
      <xdr:spPr>
        <a:xfrm>
          <a:off x="16789252" y="598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1384643" y="7875814"/>
          <a:ext cx="4316186"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14953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14953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2429671"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2429671"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3474700"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3474700"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1384643" y="8999764"/>
          <a:ext cx="4316186"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1346543" y="8811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1384643" y="112503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0966450" y="111108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1384643" y="10874829"/>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xdr:cNvSpPr txBox="1"/>
      </xdr:nvSpPr>
      <xdr:spPr>
        <a:xfrm>
          <a:off x="11014241" y="1073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1384643" y="1049927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1014241" y="10359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1384643" y="1012371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1014241" y="99842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1384643" y="9750879"/>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1014241" y="961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1384643" y="93753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xdr:cNvSpPr txBox="1"/>
      </xdr:nvSpPr>
      <xdr:spPr>
        <a:xfrm>
          <a:off x="11078361" y="923582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1384643" y="899976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1384643" y="8999764"/>
          <a:ext cx="4316186"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4" name="直線コネクタ 623"/>
        <xdr:cNvCxnSpPr/>
      </xdr:nvCxnSpPr>
      <xdr:spPr>
        <a:xfrm flipV="1">
          <a:off x="14930935" y="946023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5" name="【保健センター・保健所】&#10;有形固定資産減価償却率最小値テキスト"/>
        <xdr:cNvSpPr txBox="1"/>
      </xdr:nvSpPr>
      <xdr:spPr>
        <a:xfrm>
          <a:off x="14969671"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6" name="直線コネクタ 625"/>
        <xdr:cNvCxnSpPr/>
      </xdr:nvCxnSpPr>
      <xdr:spPr>
        <a:xfrm>
          <a:off x="14842671" y="10738485"/>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7" name="【保健センター・保健所】&#10;有形固定資産減価償却率最大値テキスト"/>
        <xdr:cNvSpPr txBox="1"/>
      </xdr:nvSpPr>
      <xdr:spPr>
        <a:xfrm>
          <a:off x="14969671" y="92409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8" name="直線コネクタ 627"/>
        <xdr:cNvCxnSpPr/>
      </xdr:nvCxnSpPr>
      <xdr:spPr>
        <a:xfrm>
          <a:off x="14842671" y="946023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9" name="【保健センター・保健所】&#10;有形固定資産減価償却率平均値テキスト"/>
        <xdr:cNvSpPr txBox="1"/>
      </xdr:nvSpPr>
      <xdr:spPr>
        <a:xfrm>
          <a:off x="14969671"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30" name="フローチャート: 判断 629"/>
        <xdr:cNvSpPr/>
      </xdr:nvSpPr>
      <xdr:spPr>
        <a:xfrm>
          <a:off x="14880771" y="10152924"/>
          <a:ext cx="9615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xdr:cNvSpPr/>
      </xdr:nvSpPr>
      <xdr:spPr>
        <a:xfrm>
          <a:off x="14107886" y="10094686"/>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60977</xdr:rowOff>
    </xdr:from>
    <xdr:ext cx="405111" cy="259045"/>
    <xdr:sp macro="" textlink="">
      <xdr:nvSpPr>
        <xdr:cNvPr id="632" name="n_1aveValue【保健センター・保健所】&#10;有形固定資産減価償却率"/>
        <xdr:cNvSpPr txBox="1"/>
      </xdr:nvSpPr>
      <xdr:spPr>
        <a:xfrm>
          <a:off x="13959758" y="101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139700</xdr:rowOff>
    </xdr:from>
    <xdr:to>
      <xdr:col>76</xdr:col>
      <xdr:colOff>165100</xdr:colOff>
      <xdr:row>60</xdr:row>
      <xdr:rowOff>69850</xdr:rowOff>
    </xdr:to>
    <xdr:sp macro="" textlink="">
      <xdr:nvSpPr>
        <xdr:cNvPr id="633" name="フローチャート: 判断 632"/>
        <xdr:cNvSpPr/>
      </xdr:nvSpPr>
      <xdr:spPr>
        <a:xfrm>
          <a:off x="13300529" y="10094686"/>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60977</xdr:rowOff>
    </xdr:from>
    <xdr:ext cx="405111" cy="259045"/>
    <xdr:sp macro="" textlink="">
      <xdr:nvSpPr>
        <xdr:cNvPr id="634" name="n_2aveValue【保健センター・保健所】&#10;有形固定資産減価償却率"/>
        <xdr:cNvSpPr txBox="1"/>
      </xdr:nvSpPr>
      <xdr:spPr>
        <a:xfrm>
          <a:off x="13165101" y="101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97790</xdr:rowOff>
    </xdr:from>
    <xdr:to>
      <xdr:col>72</xdr:col>
      <xdr:colOff>38100</xdr:colOff>
      <xdr:row>60</xdr:row>
      <xdr:rowOff>27940</xdr:rowOff>
    </xdr:to>
    <xdr:sp macro="" textlink="">
      <xdr:nvSpPr>
        <xdr:cNvPr id="635" name="フローチャート: 判断 634"/>
        <xdr:cNvSpPr/>
      </xdr:nvSpPr>
      <xdr:spPr>
        <a:xfrm>
          <a:off x="12493171" y="10052776"/>
          <a:ext cx="85272"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19067</xdr:rowOff>
    </xdr:from>
    <xdr:ext cx="405111" cy="259045"/>
    <xdr:sp macro="" textlink="">
      <xdr:nvSpPr>
        <xdr:cNvPr id="636" name="n_3aveValue【保健センター・保健所】&#10;有形固定資産減価償却率"/>
        <xdr:cNvSpPr txBox="1"/>
      </xdr:nvSpPr>
      <xdr:spPr>
        <a:xfrm>
          <a:off x="12357744"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73025</xdr:rowOff>
    </xdr:from>
    <xdr:to>
      <xdr:col>67</xdr:col>
      <xdr:colOff>101600</xdr:colOff>
      <xdr:row>60</xdr:row>
      <xdr:rowOff>3175</xdr:rowOff>
    </xdr:to>
    <xdr:sp macro="" textlink="">
      <xdr:nvSpPr>
        <xdr:cNvPr id="637" name="フローチャート: 判断 636"/>
        <xdr:cNvSpPr/>
      </xdr:nvSpPr>
      <xdr:spPr>
        <a:xfrm>
          <a:off x="11669486" y="10028011"/>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165752</xdr:rowOff>
    </xdr:from>
    <xdr:ext cx="405111" cy="259045"/>
    <xdr:sp macro="" textlink="">
      <xdr:nvSpPr>
        <xdr:cNvPr id="638" name="n_4aveValue【保健センター・保健所】&#10;有形固定資産減価償却率"/>
        <xdr:cNvSpPr txBox="1"/>
      </xdr:nvSpPr>
      <xdr:spPr>
        <a:xfrm>
          <a:off x="11534058" y="1012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39" name="テキスト ボックス 638"/>
        <xdr:cNvSpPr txBox="1"/>
      </xdr:nvSpPr>
      <xdr:spPr>
        <a:xfrm>
          <a:off x="14757400"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39845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31771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2364357"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15461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44" name="楕円 643"/>
        <xdr:cNvSpPr/>
      </xdr:nvSpPr>
      <xdr:spPr>
        <a:xfrm>
          <a:off x="14880771" y="9972766"/>
          <a:ext cx="9615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645" name="【保健センター・保健所】&#10;有形固定資産減価償却率該当値テキスト"/>
        <xdr:cNvSpPr txBox="1"/>
      </xdr:nvSpPr>
      <xdr:spPr>
        <a:xfrm>
          <a:off x="14969671"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646" name="楕円 645"/>
        <xdr:cNvSpPr/>
      </xdr:nvSpPr>
      <xdr:spPr>
        <a:xfrm>
          <a:off x="14107886" y="993738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68580</xdr:rowOff>
    </xdr:to>
    <xdr:cxnSp macro="">
      <xdr:nvCxnSpPr>
        <xdr:cNvPr id="647" name="直線コネクタ 646"/>
        <xdr:cNvCxnSpPr/>
      </xdr:nvCxnSpPr>
      <xdr:spPr>
        <a:xfrm>
          <a:off x="14158686" y="9985466"/>
          <a:ext cx="77288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48" name="楕円 647"/>
        <xdr:cNvSpPr/>
      </xdr:nvSpPr>
      <xdr:spPr>
        <a:xfrm>
          <a:off x="13300529" y="989928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30480</xdr:rowOff>
    </xdr:to>
    <xdr:cxnSp macro="">
      <xdr:nvCxnSpPr>
        <xdr:cNvPr id="649" name="直線コネクタ 648"/>
        <xdr:cNvCxnSpPr/>
      </xdr:nvCxnSpPr>
      <xdr:spPr>
        <a:xfrm>
          <a:off x="13351329" y="9950087"/>
          <a:ext cx="807357"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50" name="楕円 649"/>
        <xdr:cNvSpPr/>
      </xdr:nvSpPr>
      <xdr:spPr>
        <a:xfrm>
          <a:off x="12493171" y="9855472"/>
          <a:ext cx="8527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163830</xdr:rowOff>
    </xdr:to>
    <xdr:cxnSp macro="">
      <xdr:nvCxnSpPr>
        <xdr:cNvPr id="651" name="直線コネクタ 650"/>
        <xdr:cNvCxnSpPr/>
      </xdr:nvCxnSpPr>
      <xdr:spPr>
        <a:xfrm>
          <a:off x="12538528" y="9906272"/>
          <a:ext cx="812801"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31115</xdr:rowOff>
    </xdr:from>
    <xdr:to>
      <xdr:col>67</xdr:col>
      <xdr:colOff>101600</xdr:colOff>
      <xdr:row>58</xdr:row>
      <xdr:rowOff>132715</xdr:rowOff>
    </xdr:to>
    <xdr:sp macro="" textlink="">
      <xdr:nvSpPr>
        <xdr:cNvPr id="652" name="楕円 651"/>
        <xdr:cNvSpPr/>
      </xdr:nvSpPr>
      <xdr:spPr>
        <a:xfrm>
          <a:off x="11669486" y="98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81915</xdr:rowOff>
    </xdr:from>
    <xdr:to>
      <xdr:col>71</xdr:col>
      <xdr:colOff>177800</xdr:colOff>
      <xdr:row>58</xdr:row>
      <xdr:rowOff>120015</xdr:rowOff>
    </xdr:to>
    <xdr:cxnSp macro="">
      <xdr:nvCxnSpPr>
        <xdr:cNvPr id="653" name="直線コネクタ 652"/>
        <xdr:cNvCxnSpPr/>
      </xdr:nvCxnSpPr>
      <xdr:spPr>
        <a:xfrm>
          <a:off x="11720286" y="9868172"/>
          <a:ext cx="818242"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97807</xdr:rowOff>
    </xdr:from>
    <xdr:ext cx="405111" cy="259045"/>
    <xdr:sp macro="" textlink="">
      <xdr:nvSpPr>
        <xdr:cNvPr id="654" name="n_1mainValue【保健センター・保健所】&#10;有形固定資産減価償却率"/>
        <xdr:cNvSpPr txBox="1"/>
      </xdr:nvSpPr>
      <xdr:spPr>
        <a:xfrm>
          <a:off x="13959758"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655" name="n_2mainValue【保健センター・保健所】&#10;有形固定資産減価償却率"/>
        <xdr:cNvSpPr txBox="1"/>
      </xdr:nvSpPr>
      <xdr:spPr>
        <a:xfrm>
          <a:off x="13165101"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6" name="n_3mainValue【保健センター・保健所】&#10;有形固定資産減価償却率"/>
        <xdr:cNvSpPr txBox="1"/>
      </xdr:nvSpPr>
      <xdr:spPr>
        <a:xfrm>
          <a:off x="12357744" y="963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657" name="n_4mainValue【保健センター・保健所】&#10;有形固定資産減価償却率"/>
        <xdr:cNvSpPr txBox="1"/>
      </xdr:nvSpPr>
      <xdr:spPr>
        <a:xfrm>
          <a:off x="11534058"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6720457" y="7875814"/>
          <a:ext cx="4332514" cy="6241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6847457"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6847457"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7765486" y="8525329"/>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7765486" y="872580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18810514" y="8525329"/>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18810514" y="872580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6720457" y="8999764"/>
          <a:ext cx="4332514" cy="2250622"/>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6698686" y="881198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6720457" y="112503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6720457" y="107986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6302264" y="10659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6720457" y="103495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6302264" y="102100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6720457" y="99005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6302264" y="9761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6720457" y="94488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6302264" y="93092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6720457" y="899976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6302264" y="88602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6720457" y="8999764"/>
          <a:ext cx="4332514" cy="225062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9" name="直線コネクタ 678"/>
        <xdr:cNvCxnSpPr/>
      </xdr:nvCxnSpPr>
      <xdr:spPr>
        <a:xfrm flipV="1">
          <a:off x="20266750" y="9360081"/>
          <a:ext cx="0" cy="142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xdr:cNvSpPr txBox="1"/>
      </xdr:nvSpPr>
      <xdr:spPr>
        <a:xfrm>
          <a:off x="20305486"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xdr:cNvCxnSpPr/>
      </xdr:nvCxnSpPr>
      <xdr:spPr>
        <a:xfrm>
          <a:off x="20194814" y="10783062"/>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2" name="【保健センター・保健所】&#10;一人当たり面積最大値テキスト"/>
        <xdr:cNvSpPr txBox="1"/>
      </xdr:nvSpPr>
      <xdr:spPr>
        <a:xfrm>
          <a:off x="20305486" y="913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3" name="直線コネクタ 682"/>
        <xdr:cNvCxnSpPr/>
      </xdr:nvCxnSpPr>
      <xdr:spPr>
        <a:xfrm>
          <a:off x="20194814" y="9360081"/>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xdr:cNvSpPr txBox="1"/>
      </xdr:nvSpPr>
      <xdr:spPr>
        <a:xfrm>
          <a:off x="20305486" y="10369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xdr:cNvSpPr/>
      </xdr:nvSpPr>
      <xdr:spPr>
        <a:xfrm>
          <a:off x="20216586" y="1051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6" name="フローチャート: 判断 685"/>
        <xdr:cNvSpPr/>
      </xdr:nvSpPr>
      <xdr:spPr>
        <a:xfrm>
          <a:off x="19460029" y="10515527"/>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1033</xdr:rowOff>
    </xdr:from>
    <xdr:ext cx="469744" cy="259045"/>
    <xdr:sp macro="" textlink="">
      <xdr:nvSpPr>
        <xdr:cNvPr id="687" name="n_1aveValue【保健センター・保健所】&#10;一人当たり面積"/>
        <xdr:cNvSpPr txBox="1"/>
      </xdr:nvSpPr>
      <xdr:spPr>
        <a:xfrm>
          <a:off x="19279584" y="102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63500</xdr:rowOff>
    </xdr:from>
    <xdr:to>
      <xdr:col>107</xdr:col>
      <xdr:colOff>101600</xdr:colOff>
      <xdr:row>62</xdr:row>
      <xdr:rowOff>165100</xdr:rowOff>
    </xdr:to>
    <xdr:sp macro="" textlink="">
      <xdr:nvSpPr>
        <xdr:cNvPr id="688" name="フローチャート: 判断 687"/>
        <xdr:cNvSpPr/>
      </xdr:nvSpPr>
      <xdr:spPr>
        <a:xfrm>
          <a:off x="18636343" y="1052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10177</xdr:rowOff>
    </xdr:from>
    <xdr:ext cx="469744" cy="259045"/>
    <xdr:sp macro="" textlink="">
      <xdr:nvSpPr>
        <xdr:cNvPr id="689" name="n_2aveValue【保健センター・保健所】&#10;一人当たり面積"/>
        <xdr:cNvSpPr txBox="1"/>
      </xdr:nvSpPr>
      <xdr:spPr>
        <a:xfrm>
          <a:off x="18468598" y="10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54356</xdr:rowOff>
    </xdr:from>
    <xdr:to>
      <xdr:col>102</xdr:col>
      <xdr:colOff>165100</xdr:colOff>
      <xdr:row>62</xdr:row>
      <xdr:rowOff>155956</xdr:rowOff>
    </xdr:to>
    <xdr:sp macro="" textlink="">
      <xdr:nvSpPr>
        <xdr:cNvPr id="690" name="フローチャート: 判断 689"/>
        <xdr:cNvSpPr/>
      </xdr:nvSpPr>
      <xdr:spPr>
        <a:xfrm>
          <a:off x="17828986" y="1051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1033</xdr:rowOff>
    </xdr:from>
    <xdr:ext cx="469744" cy="259045"/>
    <xdr:sp macro="" textlink="">
      <xdr:nvSpPr>
        <xdr:cNvPr id="691" name="n_3aveValue【保健センター・保健所】&#10;一人当たり面積"/>
        <xdr:cNvSpPr txBox="1"/>
      </xdr:nvSpPr>
      <xdr:spPr>
        <a:xfrm>
          <a:off x="17661241" y="102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45212</xdr:rowOff>
    </xdr:from>
    <xdr:to>
      <xdr:col>98</xdr:col>
      <xdr:colOff>38100</xdr:colOff>
      <xdr:row>62</xdr:row>
      <xdr:rowOff>146812</xdr:rowOff>
    </xdr:to>
    <xdr:sp macro="" textlink="">
      <xdr:nvSpPr>
        <xdr:cNvPr id="692" name="フローチャート: 判断 691"/>
        <xdr:cNvSpPr/>
      </xdr:nvSpPr>
      <xdr:spPr>
        <a:xfrm>
          <a:off x="17021629" y="10506383"/>
          <a:ext cx="85271"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163339</xdr:rowOff>
    </xdr:from>
    <xdr:ext cx="469744" cy="259045"/>
    <xdr:sp macro="" textlink="">
      <xdr:nvSpPr>
        <xdr:cNvPr id="693" name="n_4aveValue【保健センター・保健所】&#10;一人当たり面積"/>
        <xdr:cNvSpPr txBox="1"/>
      </xdr:nvSpPr>
      <xdr:spPr>
        <a:xfrm>
          <a:off x="16853884" y="1028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4" name="テキスト ボックス 693"/>
        <xdr:cNvSpPr txBox="1"/>
      </xdr:nvSpPr>
      <xdr:spPr>
        <a:xfrm>
          <a:off x="200932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193312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18512971"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77056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6892814" y="112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9" name="楕円 698"/>
        <xdr:cNvSpPr/>
      </xdr:nvSpPr>
      <xdr:spPr>
        <a:xfrm>
          <a:off x="20216586" y="1060696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700" name="【保健センター・保健所】&#10;一人当たり面積該当値テキスト"/>
        <xdr:cNvSpPr txBox="1"/>
      </xdr:nvSpPr>
      <xdr:spPr>
        <a:xfrm>
          <a:off x="20305486" y="105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701" name="楕円 700"/>
        <xdr:cNvSpPr/>
      </xdr:nvSpPr>
      <xdr:spPr>
        <a:xfrm>
          <a:off x="19460029" y="10606967"/>
          <a:ext cx="8527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702" name="直線コネクタ 701"/>
        <xdr:cNvCxnSpPr/>
      </xdr:nvCxnSpPr>
      <xdr:spPr>
        <a:xfrm>
          <a:off x="19505386" y="1065504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703" name="楕円 702"/>
        <xdr:cNvSpPr/>
      </xdr:nvSpPr>
      <xdr:spPr>
        <a:xfrm>
          <a:off x="18636343" y="1060696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04" name="直線コネクタ 703"/>
        <xdr:cNvCxnSpPr/>
      </xdr:nvCxnSpPr>
      <xdr:spPr>
        <a:xfrm>
          <a:off x="18687143" y="10655046"/>
          <a:ext cx="81824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5" name="楕円 704"/>
        <xdr:cNvSpPr/>
      </xdr:nvSpPr>
      <xdr:spPr>
        <a:xfrm>
          <a:off x="17828986" y="1060696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6" name="直線コネクタ 705"/>
        <xdr:cNvCxnSpPr/>
      </xdr:nvCxnSpPr>
      <xdr:spPr>
        <a:xfrm>
          <a:off x="17879786" y="10655046"/>
          <a:ext cx="80735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7" name="楕円 706"/>
        <xdr:cNvSpPr/>
      </xdr:nvSpPr>
      <xdr:spPr>
        <a:xfrm>
          <a:off x="17021629" y="10606967"/>
          <a:ext cx="8527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8" name="直線コネクタ 707"/>
        <xdr:cNvCxnSpPr/>
      </xdr:nvCxnSpPr>
      <xdr:spPr>
        <a:xfrm>
          <a:off x="17066986" y="1065504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67073</xdr:rowOff>
    </xdr:from>
    <xdr:ext cx="469744" cy="259045"/>
    <xdr:sp macro="" textlink="">
      <xdr:nvSpPr>
        <xdr:cNvPr id="709" name="n_1mainValue【保健センター・保健所】&#10;一人当たり面積"/>
        <xdr:cNvSpPr txBox="1"/>
      </xdr:nvSpPr>
      <xdr:spPr>
        <a:xfrm>
          <a:off x="19279584"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0" name="n_2mainValue【保健センター・保健所】&#10;一人当たり面積"/>
        <xdr:cNvSpPr txBox="1"/>
      </xdr:nvSpPr>
      <xdr:spPr>
        <a:xfrm>
          <a:off x="18468598"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1" name="n_3mainValue【保健センター・保健所】&#10;一人当たり面積"/>
        <xdr:cNvSpPr txBox="1"/>
      </xdr:nvSpPr>
      <xdr:spPr>
        <a:xfrm>
          <a:off x="17661241"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2" name="n_4mainValue【保健センター・保健所】&#10;一人当たり面積"/>
        <xdr:cNvSpPr txBox="1"/>
      </xdr:nvSpPr>
      <xdr:spPr>
        <a:xfrm>
          <a:off x="16853884"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1384643" y="11625943"/>
          <a:ext cx="4316186"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14953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14953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2429671"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2429671"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3474700"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3474700"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1384643" y="12749893"/>
          <a:ext cx="4316186"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1346543" y="1256211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1384643" y="1500051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0966450" y="14858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1384643" y="1462495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0966450" y="14485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1384643" y="1424940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1014241" y="141098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1384643" y="1387384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1014241" y="137343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1384643" y="1349828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1014241" y="13358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1384643" y="1312545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1014241" y="129859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1384643" y="1274989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1078361" y="12610391"/>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1384643" y="12749893"/>
          <a:ext cx="4316186"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7" name="直線コネクタ 736"/>
        <xdr:cNvCxnSpPr/>
      </xdr:nvCxnSpPr>
      <xdr:spPr>
        <a:xfrm flipV="1">
          <a:off x="14930935" y="13360037"/>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8" name="【消防施設】&#10;有形固定資産減価償却率最小値テキスト"/>
        <xdr:cNvSpPr txBox="1"/>
      </xdr:nvSpPr>
      <xdr:spPr>
        <a:xfrm>
          <a:off x="14969671" y="1442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9" name="直線コネクタ 738"/>
        <xdr:cNvCxnSpPr/>
      </xdr:nvCxnSpPr>
      <xdr:spPr>
        <a:xfrm>
          <a:off x="14842671" y="14418129"/>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40" name="【消防施設】&#10;有形固定資産減価償却率最大値テキスト"/>
        <xdr:cNvSpPr txBox="1"/>
      </xdr:nvSpPr>
      <xdr:spPr>
        <a:xfrm>
          <a:off x="14969671"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1" name="直線コネクタ 740"/>
        <xdr:cNvCxnSpPr/>
      </xdr:nvCxnSpPr>
      <xdr:spPr>
        <a:xfrm>
          <a:off x="14842671" y="13360037"/>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2" name="【消防施設】&#10;有形固定資産減価償却率平均値テキスト"/>
        <xdr:cNvSpPr txBox="1"/>
      </xdr:nvSpPr>
      <xdr:spPr>
        <a:xfrm>
          <a:off x="14969671" y="13762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3" name="フローチャート: 判断 742"/>
        <xdr:cNvSpPr/>
      </xdr:nvSpPr>
      <xdr:spPr>
        <a:xfrm>
          <a:off x="14880771" y="13783853"/>
          <a:ext cx="96157"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4" name="フローチャート: 判断 743"/>
        <xdr:cNvSpPr/>
      </xdr:nvSpPr>
      <xdr:spPr>
        <a:xfrm>
          <a:off x="14107886" y="13755278"/>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9541</xdr:rowOff>
    </xdr:from>
    <xdr:ext cx="405111" cy="259045"/>
    <xdr:sp macro="" textlink="">
      <xdr:nvSpPr>
        <xdr:cNvPr id="745" name="n_1aveValue【消防施設】&#10;有形固定資産減価償却率"/>
        <xdr:cNvSpPr txBox="1"/>
      </xdr:nvSpPr>
      <xdr:spPr>
        <a:xfrm>
          <a:off x="13959758" y="1384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67311</xdr:rowOff>
    </xdr:from>
    <xdr:to>
      <xdr:col>76</xdr:col>
      <xdr:colOff>165100</xdr:colOff>
      <xdr:row>81</xdr:row>
      <xdr:rowOff>168911</xdr:rowOff>
    </xdr:to>
    <xdr:sp macro="" textlink="">
      <xdr:nvSpPr>
        <xdr:cNvPr id="746" name="フローチャート: 判断 745"/>
        <xdr:cNvSpPr/>
      </xdr:nvSpPr>
      <xdr:spPr>
        <a:xfrm>
          <a:off x="13300529" y="1373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160038</xdr:rowOff>
    </xdr:from>
    <xdr:ext cx="405111" cy="259045"/>
    <xdr:sp macro="" textlink="">
      <xdr:nvSpPr>
        <xdr:cNvPr id="747" name="n_2aveValue【消防施設】&#10;有形固定資産減価償却率"/>
        <xdr:cNvSpPr txBox="1"/>
      </xdr:nvSpPr>
      <xdr:spPr>
        <a:xfrm>
          <a:off x="13165101" y="1382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46355</xdr:rowOff>
    </xdr:from>
    <xdr:to>
      <xdr:col>72</xdr:col>
      <xdr:colOff>38100</xdr:colOff>
      <xdr:row>81</xdr:row>
      <xdr:rowOff>147955</xdr:rowOff>
    </xdr:to>
    <xdr:sp macro="" textlink="">
      <xdr:nvSpPr>
        <xdr:cNvPr id="748" name="フローチャート: 判断 747"/>
        <xdr:cNvSpPr/>
      </xdr:nvSpPr>
      <xdr:spPr>
        <a:xfrm>
          <a:off x="12493171" y="13713369"/>
          <a:ext cx="8527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139082</xdr:rowOff>
    </xdr:from>
    <xdr:ext cx="405111" cy="259045"/>
    <xdr:sp macro="" textlink="">
      <xdr:nvSpPr>
        <xdr:cNvPr id="749" name="n_3aveValue【消防施設】&#10;有形固定資産減価償却率"/>
        <xdr:cNvSpPr txBox="1"/>
      </xdr:nvSpPr>
      <xdr:spPr>
        <a:xfrm>
          <a:off x="12357744" y="1380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23495</xdr:rowOff>
    </xdr:from>
    <xdr:to>
      <xdr:col>67</xdr:col>
      <xdr:colOff>101600</xdr:colOff>
      <xdr:row>81</xdr:row>
      <xdr:rowOff>125095</xdr:rowOff>
    </xdr:to>
    <xdr:sp macro="" textlink="">
      <xdr:nvSpPr>
        <xdr:cNvPr id="750" name="フローチャート: 判断 749"/>
        <xdr:cNvSpPr/>
      </xdr:nvSpPr>
      <xdr:spPr>
        <a:xfrm>
          <a:off x="11669486" y="1369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116222</xdr:rowOff>
    </xdr:from>
    <xdr:ext cx="405111" cy="259045"/>
    <xdr:sp macro="" textlink="">
      <xdr:nvSpPr>
        <xdr:cNvPr id="751" name="n_4aveValue【消防施設】&#10;有形固定資産減価償却率"/>
        <xdr:cNvSpPr txBox="1"/>
      </xdr:nvSpPr>
      <xdr:spPr>
        <a:xfrm>
          <a:off x="11534058" y="1378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2" name="テキスト ボックス 751"/>
        <xdr:cNvSpPr txBox="1"/>
      </xdr:nvSpPr>
      <xdr:spPr>
        <a:xfrm>
          <a:off x="14757400"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39845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31771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2364357"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15461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151130</xdr:rowOff>
    </xdr:from>
    <xdr:to>
      <xdr:col>85</xdr:col>
      <xdr:colOff>177800</xdr:colOff>
      <xdr:row>79</xdr:row>
      <xdr:rowOff>81280</xdr:rowOff>
    </xdr:to>
    <xdr:sp macro="" textlink="">
      <xdr:nvSpPr>
        <xdr:cNvPr id="757" name="楕円 756"/>
        <xdr:cNvSpPr/>
      </xdr:nvSpPr>
      <xdr:spPr>
        <a:xfrm>
          <a:off x="14880771" y="13311959"/>
          <a:ext cx="96157"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104157</xdr:rowOff>
    </xdr:from>
    <xdr:ext cx="405111" cy="259045"/>
    <xdr:sp macro="" textlink="">
      <xdr:nvSpPr>
        <xdr:cNvPr id="758" name="【消防施設】&#10;有形固定資産減価償却率該当値テキスト"/>
        <xdr:cNvSpPr txBox="1"/>
      </xdr:nvSpPr>
      <xdr:spPr>
        <a:xfrm>
          <a:off x="14969671" y="1326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111125</xdr:rowOff>
    </xdr:from>
    <xdr:to>
      <xdr:col>81</xdr:col>
      <xdr:colOff>101600</xdr:colOff>
      <xdr:row>79</xdr:row>
      <xdr:rowOff>41275</xdr:rowOff>
    </xdr:to>
    <xdr:sp macro="" textlink="">
      <xdr:nvSpPr>
        <xdr:cNvPr id="759" name="楕円 758"/>
        <xdr:cNvSpPr/>
      </xdr:nvSpPr>
      <xdr:spPr>
        <a:xfrm>
          <a:off x="14107886" y="13271954"/>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161925</xdr:rowOff>
    </xdr:from>
    <xdr:to>
      <xdr:col>85</xdr:col>
      <xdr:colOff>127000</xdr:colOff>
      <xdr:row>79</xdr:row>
      <xdr:rowOff>30480</xdr:rowOff>
    </xdr:to>
    <xdr:cxnSp macro="">
      <xdr:nvCxnSpPr>
        <xdr:cNvPr id="760" name="直線コネクタ 759"/>
        <xdr:cNvCxnSpPr/>
      </xdr:nvCxnSpPr>
      <xdr:spPr>
        <a:xfrm>
          <a:off x="14158686" y="13322754"/>
          <a:ext cx="772885" cy="3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61595</xdr:rowOff>
    </xdr:from>
    <xdr:to>
      <xdr:col>76</xdr:col>
      <xdr:colOff>165100</xdr:colOff>
      <xdr:row>78</xdr:row>
      <xdr:rowOff>163195</xdr:rowOff>
    </xdr:to>
    <xdr:sp macro="" textlink="">
      <xdr:nvSpPr>
        <xdr:cNvPr id="761" name="楕円 760"/>
        <xdr:cNvSpPr/>
      </xdr:nvSpPr>
      <xdr:spPr>
        <a:xfrm>
          <a:off x="13300529" y="132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112395</xdr:rowOff>
    </xdr:from>
    <xdr:to>
      <xdr:col>81</xdr:col>
      <xdr:colOff>50800</xdr:colOff>
      <xdr:row>78</xdr:row>
      <xdr:rowOff>161925</xdr:rowOff>
    </xdr:to>
    <xdr:cxnSp macro="">
      <xdr:nvCxnSpPr>
        <xdr:cNvPr id="762" name="直線コネクタ 761"/>
        <xdr:cNvCxnSpPr/>
      </xdr:nvCxnSpPr>
      <xdr:spPr>
        <a:xfrm>
          <a:off x="13351329" y="13273224"/>
          <a:ext cx="807357"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154939</xdr:rowOff>
    </xdr:from>
    <xdr:to>
      <xdr:col>72</xdr:col>
      <xdr:colOff>38100</xdr:colOff>
      <xdr:row>79</xdr:row>
      <xdr:rowOff>85089</xdr:rowOff>
    </xdr:to>
    <xdr:sp macro="" textlink="">
      <xdr:nvSpPr>
        <xdr:cNvPr id="763" name="楕円 762"/>
        <xdr:cNvSpPr/>
      </xdr:nvSpPr>
      <xdr:spPr>
        <a:xfrm>
          <a:off x="12493171" y="13315768"/>
          <a:ext cx="85272"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112395</xdr:rowOff>
    </xdr:from>
    <xdr:to>
      <xdr:col>76</xdr:col>
      <xdr:colOff>114300</xdr:colOff>
      <xdr:row>79</xdr:row>
      <xdr:rowOff>34289</xdr:rowOff>
    </xdr:to>
    <xdr:cxnSp macro="">
      <xdr:nvCxnSpPr>
        <xdr:cNvPr id="764" name="直線コネクタ 763"/>
        <xdr:cNvCxnSpPr/>
      </xdr:nvCxnSpPr>
      <xdr:spPr>
        <a:xfrm flipV="1">
          <a:off x="12538528" y="13273224"/>
          <a:ext cx="812801" cy="9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765" name="楕円 764"/>
        <xdr:cNvSpPr/>
      </xdr:nvSpPr>
      <xdr:spPr>
        <a:xfrm>
          <a:off x="11669486" y="13277668"/>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79</xdr:row>
      <xdr:rowOff>34289</xdr:rowOff>
    </xdr:to>
    <xdr:cxnSp macro="">
      <xdr:nvCxnSpPr>
        <xdr:cNvPr id="766" name="直線コネクタ 765"/>
        <xdr:cNvCxnSpPr/>
      </xdr:nvCxnSpPr>
      <xdr:spPr>
        <a:xfrm>
          <a:off x="11720286" y="13328468"/>
          <a:ext cx="818242"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57802</xdr:rowOff>
    </xdr:from>
    <xdr:ext cx="405111" cy="259045"/>
    <xdr:sp macro="" textlink="">
      <xdr:nvSpPr>
        <xdr:cNvPr id="767" name="n_1mainValue【消防施設】&#10;有形固定資産減価償却率"/>
        <xdr:cNvSpPr txBox="1"/>
      </xdr:nvSpPr>
      <xdr:spPr>
        <a:xfrm>
          <a:off x="13959758"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8272</xdr:rowOff>
    </xdr:from>
    <xdr:ext cx="405111" cy="259045"/>
    <xdr:sp macro="" textlink="">
      <xdr:nvSpPr>
        <xdr:cNvPr id="768" name="n_2mainValue【消防施設】&#10;有形固定資産減価償却率"/>
        <xdr:cNvSpPr txBox="1"/>
      </xdr:nvSpPr>
      <xdr:spPr>
        <a:xfrm>
          <a:off x="13165101"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101616</xdr:rowOff>
    </xdr:from>
    <xdr:ext cx="405111" cy="259045"/>
    <xdr:sp macro="" textlink="">
      <xdr:nvSpPr>
        <xdr:cNvPr id="769" name="n_3mainValue【消防施設】&#10;有形固定資産減価償却率"/>
        <xdr:cNvSpPr txBox="1"/>
      </xdr:nvSpPr>
      <xdr:spPr>
        <a:xfrm>
          <a:off x="123577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770" name="n_4mainValue【消防施設】&#10;有形固定資産減価償却率"/>
        <xdr:cNvSpPr txBox="1"/>
      </xdr:nvSpPr>
      <xdr:spPr>
        <a:xfrm>
          <a:off x="11534058"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6720457" y="11625943"/>
          <a:ext cx="4332514" cy="6241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6847457"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6847457"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7765486" y="12275457"/>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7765486" y="1247593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18810514" y="12275457"/>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18810514" y="1247593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6720457" y="12749893"/>
          <a:ext cx="4332514" cy="22506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6698686" y="125621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6720457" y="150005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6720457" y="146249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6302264" y="14485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6720457" y="1424940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6302264" y="14109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6720457" y="1387384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6302264" y="137343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6720457" y="134982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6302264" y="13358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6720457" y="13125450"/>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6302264" y="129859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6720457" y="12749893"/>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6302264" y="12610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6720457" y="12749893"/>
          <a:ext cx="4332514" cy="22506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4" name="直線コネクタ 793"/>
        <xdr:cNvCxnSpPr/>
      </xdr:nvCxnSpPr>
      <xdr:spPr>
        <a:xfrm flipV="1">
          <a:off x="20266750" y="13112750"/>
          <a:ext cx="0" cy="139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xdr:cNvSpPr txBox="1"/>
      </xdr:nvSpPr>
      <xdr:spPr>
        <a:xfrm>
          <a:off x="20305486"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xdr:cNvCxnSpPr/>
      </xdr:nvCxnSpPr>
      <xdr:spPr>
        <a:xfrm>
          <a:off x="20194814" y="14510657"/>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7" name="【消防施設】&#10;一人当たり面積最大値テキスト"/>
        <xdr:cNvSpPr txBox="1"/>
      </xdr:nvSpPr>
      <xdr:spPr>
        <a:xfrm>
          <a:off x="20305486" y="1289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8" name="直線コネクタ 797"/>
        <xdr:cNvCxnSpPr/>
      </xdr:nvCxnSpPr>
      <xdr:spPr>
        <a:xfrm>
          <a:off x="20194814" y="13112750"/>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9" name="【消防施設】&#10;一人当たり面積平均値テキスト"/>
        <xdr:cNvSpPr txBox="1"/>
      </xdr:nvSpPr>
      <xdr:spPr>
        <a:xfrm>
          <a:off x="20305486" y="1394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xdr:cNvSpPr/>
      </xdr:nvSpPr>
      <xdr:spPr>
        <a:xfrm>
          <a:off x="20216586" y="1396274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xdr:cNvSpPr/>
      </xdr:nvSpPr>
      <xdr:spPr>
        <a:xfrm>
          <a:off x="19460029" y="13962743"/>
          <a:ext cx="8527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48277</xdr:rowOff>
    </xdr:from>
    <xdr:ext cx="469744" cy="259045"/>
    <xdr:sp macro="" textlink="">
      <xdr:nvSpPr>
        <xdr:cNvPr id="802" name="n_1aveValue【消防施設】&#10;一人当たり面積"/>
        <xdr:cNvSpPr txBox="1"/>
      </xdr:nvSpPr>
      <xdr:spPr>
        <a:xfrm>
          <a:off x="19279584" y="140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127000</xdr:rowOff>
    </xdr:from>
    <xdr:to>
      <xdr:col>107</xdr:col>
      <xdr:colOff>101600</xdr:colOff>
      <xdr:row>83</xdr:row>
      <xdr:rowOff>57150</xdr:rowOff>
    </xdr:to>
    <xdr:sp macro="" textlink="">
      <xdr:nvSpPr>
        <xdr:cNvPr id="803" name="フローチャート: 判断 802"/>
        <xdr:cNvSpPr/>
      </xdr:nvSpPr>
      <xdr:spPr>
        <a:xfrm>
          <a:off x="18636343" y="1396274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48277</xdr:rowOff>
    </xdr:from>
    <xdr:ext cx="469744" cy="259045"/>
    <xdr:sp macro="" textlink="">
      <xdr:nvSpPr>
        <xdr:cNvPr id="804" name="n_2aveValue【消防施設】&#10;一人当たり面積"/>
        <xdr:cNvSpPr txBox="1"/>
      </xdr:nvSpPr>
      <xdr:spPr>
        <a:xfrm>
          <a:off x="18468598" y="140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139700</xdr:rowOff>
    </xdr:from>
    <xdr:to>
      <xdr:col>102</xdr:col>
      <xdr:colOff>165100</xdr:colOff>
      <xdr:row>83</xdr:row>
      <xdr:rowOff>69850</xdr:rowOff>
    </xdr:to>
    <xdr:sp macro="" textlink="">
      <xdr:nvSpPr>
        <xdr:cNvPr id="805" name="フローチャート: 判断 804"/>
        <xdr:cNvSpPr/>
      </xdr:nvSpPr>
      <xdr:spPr>
        <a:xfrm>
          <a:off x="17828986" y="13975443"/>
          <a:ext cx="101600"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60977</xdr:rowOff>
    </xdr:from>
    <xdr:ext cx="469744" cy="259045"/>
    <xdr:sp macro="" textlink="">
      <xdr:nvSpPr>
        <xdr:cNvPr id="806" name="n_3aveValue【消防施設】&#10;一人当たり面積"/>
        <xdr:cNvSpPr txBox="1"/>
      </xdr:nvSpPr>
      <xdr:spPr>
        <a:xfrm>
          <a:off x="17661241" y="1406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101600</xdr:rowOff>
    </xdr:from>
    <xdr:to>
      <xdr:col>98</xdr:col>
      <xdr:colOff>38100</xdr:colOff>
      <xdr:row>83</xdr:row>
      <xdr:rowOff>31750</xdr:rowOff>
    </xdr:to>
    <xdr:sp macro="" textlink="">
      <xdr:nvSpPr>
        <xdr:cNvPr id="807" name="フローチャート: 判断 806"/>
        <xdr:cNvSpPr/>
      </xdr:nvSpPr>
      <xdr:spPr>
        <a:xfrm>
          <a:off x="17021629" y="13937343"/>
          <a:ext cx="8527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22877</xdr:rowOff>
    </xdr:from>
    <xdr:ext cx="469744" cy="259045"/>
    <xdr:sp macro="" textlink="">
      <xdr:nvSpPr>
        <xdr:cNvPr id="808" name="n_4aveValue【消防施設】&#10;一人当たり面積"/>
        <xdr:cNvSpPr txBox="1"/>
      </xdr:nvSpPr>
      <xdr:spPr>
        <a:xfrm>
          <a:off x="16853884" y="14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09" name="テキスト ボックス 808"/>
        <xdr:cNvSpPr txBox="1"/>
      </xdr:nvSpPr>
      <xdr:spPr>
        <a:xfrm>
          <a:off x="200932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193312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18512971"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77056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6892814" y="149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69850</xdr:rowOff>
    </xdr:from>
    <xdr:to>
      <xdr:col>116</xdr:col>
      <xdr:colOff>114300</xdr:colOff>
      <xdr:row>80</xdr:row>
      <xdr:rowOff>0</xdr:rowOff>
    </xdr:to>
    <xdr:sp macro="" textlink="">
      <xdr:nvSpPr>
        <xdr:cNvPr id="814" name="楕円 813"/>
        <xdr:cNvSpPr/>
      </xdr:nvSpPr>
      <xdr:spPr>
        <a:xfrm>
          <a:off x="20216586" y="1339940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92727</xdr:rowOff>
    </xdr:from>
    <xdr:ext cx="469744" cy="259045"/>
    <xdr:sp macro="" textlink="">
      <xdr:nvSpPr>
        <xdr:cNvPr id="815" name="【消防施設】&#10;一人当たり面積該当値テキスト"/>
        <xdr:cNvSpPr txBox="1"/>
      </xdr:nvSpPr>
      <xdr:spPr>
        <a:xfrm>
          <a:off x="20305486" y="132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69850</xdr:rowOff>
    </xdr:from>
    <xdr:to>
      <xdr:col>112</xdr:col>
      <xdr:colOff>38100</xdr:colOff>
      <xdr:row>80</xdr:row>
      <xdr:rowOff>0</xdr:rowOff>
    </xdr:to>
    <xdr:sp macro="" textlink="">
      <xdr:nvSpPr>
        <xdr:cNvPr id="816" name="楕円 815"/>
        <xdr:cNvSpPr/>
      </xdr:nvSpPr>
      <xdr:spPr>
        <a:xfrm>
          <a:off x="19460029" y="13399407"/>
          <a:ext cx="8527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120650</xdr:rowOff>
    </xdr:from>
    <xdr:to>
      <xdr:col>116</xdr:col>
      <xdr:colOff>63500</xdr:colOff>
      <xdr:row>79</xdr:row>
      <xdr:rowOff>120650</xdr:rowOff>
    </xdr:to>
    <xdr:cxnSp macro="">
      <xdr:nvCxnSpPr>
        <xdr:cNvPr id="817" name="直線コネクタ 816"/>
        <xdr:cNvCxnSpPr/>
      </xdr:nvCxnSpPr>
      <xdr:spPr>
        <a:xfrm>
          <a:off x="19505386" y="1345020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818" name="楕円 817"/>
        <xdr:cNvSpPr/>
      </xdr:nvSpPr>
      <xdr:spPr>
        <a:xfrm>
          <a:off x="18636343" y="13412107"/>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120650</xdr:rowOff>
    </xdr:from>
    <xdr:to>
      <xdr:col>111</xdr:col>
      <xdr:colOff>177800</xdr:colOff>
      <xdr:row>79</xdr:row>
      <xdr:rowOff>133350</xdr:rowOff>
    </xdr:to>
    <xdr:cxnSp macro="">
      <xdr:nvCxnSpPr>
        <xdr:cNvPr id="819" name="直線コネクタ 818"/>
        <xdr:cNvCxnSpPr/>
      </xdr:nvCxnSpPr>
      <xdr:spPr>
        <a:xfrm flipV="1">
          <a:off x="18687143" y="13450207"/>
          <a:ext cx="818243"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76200</xdr:rowOff>
    </xdr:from>
    <xdr:to>
      <xdr:col>102</xdr:col>
      <xdr:colOff>165100</xdr:colOff>
      <xdr:row>81</xdr:row>
      <xdr:rowOff>6350</xdr:rowOff>
    </xdr:to>
    <xdr:sp macro="" textlink="">
      <xdr:nvSpPr>
        <xdr:cNvPr id="820" name="楕円 819"/>
        <xdr:cNvSpPr/>
      </xdr:nvSpPr>
      <xdr:spPr>
        <a:xfrm>
          <a:off x="17828986" y="13574486"/>
          <a:ext cx="101600"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80</xdr:row>
      <xdr:rowOff>127000</xdr:rowOff>
    </xdr:to>
    <xdr:cxnSp macro="">
      <xdr:nvCxnSpPr>
        <xdr:cNvPr id="821" name="直線コネクタ 820"/>
        <xdr:cNvCxnSpPr/>
      </xdr:nvCxnSpPr>
      <xdr:spPr>
        <a:xfrm flipV="1">
          <a:off x="17879786" y="13462907"/>
          <a:ext cx="807357" cy="16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822" name="楕円 821"/>
        <xdr:cNvSpPr/>
      </xdr:nvSpPr>
      <xdr:spPr>
        <a:xfrm>
          <a:off x="17021629" y="13561786"/>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127000</xdr:rowOff>
    </xdr:to>
    <xdr:cxnSp macro="">
      <xdr:nvCxnSpPr>
        <xdr:cNvPr id="823" name="直線コネクタ 822"/>
        <xdr:cNvCxnSpPr/>
      </xdr:nvCxnSpPr>
      <xdr:spPr>
        <a:xfrm>
          <a:off x="17066986" y="13612586"/>
          <a:ext cx="8128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16527</xdr:rowOff>
    </xdr:from>
    <xdr:ext cx="469744" cy="259045"/>
    <xdr:sp macro="" textlink="">
      <xdr:nvSpPr>
        <xdr:cNvPr id="824" name="n_1mainValue【消防施設】&#10;一人当たり面積"/>
        <xdr:cNvSpPr txBox="1"/>
      </xdr:nvSpPr>
      <xdr:spPr>
        <a:xfrm>
          <a:off x="19279584" y="131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825" name="n_2mainValue【消防施設】&#10;一人当たり面積"/>
        <xdr:cNvSpPr txBox="1"/>
      </xdr:nvSpPr>
      <xdr:spPr>
        <a:xfrm>
          <a:off x="18468598" y="131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22877</xdr:rowOff>
    </xdr:from>
    <xdr:ext cx="469744" cy="259045"/>
    <xdr:sp macro="" textlink="">
      <xdr:nvSpPr>
        <xdr:cNvPr id="826" name="n_3mainValue【消防施設】&#10;一人当たり面積"/>
        <xdr:cNvSpPr txBox="1"/>
      </xdr:nvSpPr>
      <xdr:spPr>
        <a:xfrm>
          <a:off x="17661241" y="1335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827" name="n_4mainValue【消防施設】&#10;一人当たり面積"/>
        <xdr:cNvSpPr txBox="1"/>
      </xdr:nvSpPr>
      <xdr:spPr>
        <a:xfrm>
          <a:off x="16853884" y="133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1384643" y="15373350"/>
          <a:ext cx="4316186"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14953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14953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2429671"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2429671"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3474700"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3474700"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1384643" y="16500021"/>
          <a:ext cx="4316186"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1346543" y="163122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1384643" y="187479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0966450" y="18608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1384643" y="18426793"/>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0966450" y="18287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1384643" y="18105664"/>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1014241" y="179661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1384643" y="17784536"/>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1014241" y="176450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1384643" y="17463407"/>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1014241" y="173239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1384643" y="17142279"/>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10142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1384643" y="16821150"/>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1078361" y="166816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1384643" y="16500021"/>
          <a:ext cx="42889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1384643" y="16500021"/>
          <a:ext cx="4316186"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107</xdr:row>
      <xdr:rowOff>148045</xdr:rowOff>
    </xdr:to>
    <xdr:cxnSp macro="">
      <xdr:nvCxnSpPr>
        <xdr:cNvPr id="853" name="直線コネクタ 852"/>
        <xdr:cNvCxnSpPr/>
      </xdr:nvCxnSpPr>
      <xdr:spPr>
        <a:xfrm flipV="1">
          <a:off x="14930935" y="17060636"/>
          <a:ext cx="0" cy="114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54" name="【庁舎】&#10;有形固定資産減価償却率最小値テキスト"/>
        <xdr:cNvSpPr txBox="1"/>
      </xdr:nvSpPr>
      <xdr:spPr>
        <a:xfrm>
          <a:off x="14969671" y="1820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55" name="直線コネクタ 854"/>
        <xdr:cNvCxnSpPr/>
      </xdr:nvCxnSpPr>
      <xdr:spPr>
        <a:xfrm>
          <a:off x="14842671" y="18202002"/>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56" name="【庁舎】&#10;有形固定資産減価償却率最大値テキスト"/>
        <xdr:cNvSpPr txBox="1"/>
      </xdr:nvSpPr>
      <xdr:spPr>
        <a:xfrm>
          <a:off x="14969671" y="1684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57" name="直線コネクタ 856"/>
        <xdr:cNvCxnSpPr/>
      </xdr:nvCxnSpPr>
      <xdr:spPr>
        <a:xfrm>
          <a:off x="14842671" y="1706063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858" name="【庁舎】&#10;有形固定資産減価償却率平均値テキスト"/>
        <xdr:cNvSpPr txBox="1"/>
      </xdr:nvSpPr>
      <xdr:spPr>
        <a:xfrm>
          <a:off x="14969671" y="17612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859" name="フローチャート: 判断 858"/>
        <xdr:cNvSpPr/>
      </xdr:nvSpPr>
      <xdr:spPr>
        <a:xfrm>
          <a:off x="14880771" y="17633587"/>
          <a:ext cx="96157"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860" name="フローチャート: 判断 859"/>
        <xdr:cNvSpPr/>
      </xdr:nvSpPr>
      <xdr:spPr>
        <a:xfrm>
          <a:off x="14107886" y="176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150784</xdr:rowOff>
    </xdr:from>
    <xdr:ext cx="405111" cy="259045"/>
    <xdr:sp macro="" textlink="">
      <xdr:nvSpPr>
        <xdr:cNvPr id="861" name="n_1aveValue【庁舎】&#10;有形固定資産減価償却率"/>
        <xdr:cNvSpPr txBox="1"/>
      </xdr:nvSpPr>
      <xdr:spPr>
        <a:xfrm>
          <a:off x="13959758" y="1769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72752</xdr:rowOff>
    </xdr:from>
    <xdr:to>
      <xdr:col>76</xdr:col>
      <xdr:colOff>165100</xdr:colOff>
      <xdr:row>105</xdr:row>
      <xdr:rowOff>2902</xdr:rowOff>
    </xdr:to>
    <xdr:sp macro="" textlink="">
      <xdr:nvSpPr>
        <xdr:cNvPr id="862" name="フローチャート: 判断 861"/>
        <xdr:cNvSpPr/>
      </xdr:nvSpPr>
      <xdr:spPr>
        <a:xfrm>
          <a:off x="13300529" y="17620523"/>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165479</xdr:rowOff>
    </xdr:from>
    <xdr:ext cx="405111" cy="259045"/>
    <xdr:sp macro="" textlink="">
      <xdr:nvSpPr>
        <xdr:cNvPr id="863" name="n_2aveValue【庁舎】&#10;有形固定資産減価償却率"/>
        <xdr:cNvSpPr txBox="1"/>
      </xdr:nvSpPr>
      <xdr:spPr>
        <a:xfrm>
          <a:off x="13165101" y="1771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98879</xdr:rowOff>
    </xdr:from>
    <xdr:to>
      <xdr:col>72</xdr:col>
      <xdr:colOff>38100</xdr:colOff>
      <xdr:row>105</xdr:row>
      <xdr:rowOff>29029</xdr:rowOff>
    </xdr:to>
    <xdr:sp macro="" textlink="">
      <xdr:nvSpPr>
        <xdr:cNvPr id="864" name="フローチャート: 判断 863"/>
        <xdr:cNvSpPr/>
      </xdr:nvSpPr>
      <xdr:spPr>
        <a:xfrm>
          <a:off x="12493171" y="17646650"/>
          <a:ext cx="85272"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45556</xdr:rowOff>
    </xdr:from>
    <xdr:ext cx="405111" cy="259045"/>
    <xdr:sp macro="" textlink="">
      <xdr:nvSpPr>
        <xdr:cNvPr id="865" name="n_3aveValue【庁舎】&#10;有形固定資産減価償却率"/>
        <xdr:cNvSpPr txBox="1"/>
      </xdr:nvSpPr>
      <xdr:spPr>
        <a:xfrm>
          <a:off x="12357744" y="1742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71120</xdr:rowOff>
    </xdr:from>
    <xdr:to>
      <xdr:col>67</xdr:col>
      <xdr:colOff>101600</xdr:colOff>
      <xdr:row>105</xdr:row>
      <xdr:rowOff>1270</xdr:rowOff>
    </xdr:to>
    <xdr:sp macro="" textlink="">
      <xdr:nvSpPr>
        <xdr:cNvPr id="866" name="フローチャート: 判断 865"/>
        <xdr:cNvSpPr/>
      </xdr:nvSpPr>
      <xdr:spPr>
        <a:xfrm>
          <a:off x="11669486" y="17618891"/>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17797</xdr:rowOff>
    </xdr:from>
    <xdr:ext cx="405111" cy="259045"/>
    <xdr:sp macro="" textlink="">
      <xdr:nvSpPr>
        <xdr:cNvPr id="867" name="n_4aveValue【庁舎】&#10;有形固定資産減価償却率"/>
        <xdr:cNvSpPr txBox="1"/>
      </xdr:nvSpPr>
      <xdr:spPr>
        <a:xfrm>
          <a:off x="11534058" y="1739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68" name="テキスト ボックス 867"/>
        <xdr:cNvSpPr txBox="1"/>
      </xdr:nvSpPr>
      <xdr:spPr>
        <a:xfrm>
          <a:off x="14757400"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39845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31771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2364357"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15461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873" name="楕円 872"/>
        <xdr:cNvSpPr/>
      </xdr:nvSpPr>
      <xdr:spPr>
        <a:xfrm>
          <a:off x="14880771" y="17073517"/>
          <a:ext cx="9615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118308</xdr:rowOff>
    </xdr:from>
    <xdr:ext cx="405111" cy="259045"/>
    <xdr:sp macro="" textlink="">
      <xdr:nvSpPr>
        <xdr:cNvPr id="874" name="【庁舎】&#10;有形固定資産減価償却率該当値テキスト"/>
        <xdr:cNvSpPr txBox="1"/>
      </xdr:nvSpPr>
      <xdr:spPr>
        <a:xfrm>
          <a:off x="14969671" y="1699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142966</xdr:rowOff>
    </xdr:from>
    <xdr:to>
      <xdr:col>81</xdr:col>
      <xdr:colOff>101600</xdr:colOff>
      <xdr:row>101</xdr:row>
      <xdr:rowOff>73116</xdr:rowOff>
    </xdr:to>
    <xdr:sp macro="" textlink="">
      <xdr:nvSpPr>
        <xdr:cNvPr id="875" name="楕円 874"/>
        <xdr:cNvSpPr/>
      </xdr:nvSpPr>
      <xdr:spPr>
        <a:xfrm>
          <a:off x="14107886" y="17015823"/>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22316</xdr:rowOff>
    </xdr:from>
    <xdr:to>
      <xdr:col>85</xdr:col>
      <xdr:colOff>127000</xdr:colOff>
      <xdr:row>101</xdr:row>
      <xdr:rowOff>82731</xdr:rowOff>
    </xdr:to>
    <xdr:cxnSp macro="">
      <xdr:nvCxnSpPr>
        <xdr:cNvPr id="876" name="直線コネクタ 875"/>
        <xdr:cNvCxnSpPr/>
      </xdr:nvCxnSpPr>
      <xdr:spPr>
        <a:xfrm>
          <a:off x="14158686" y="17063902"/>
          <a:ext cx="772885"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85816</xdr:rowOff>
    </xdr:from>
    <xdr:to>
      <xdr:col>76</xdr:col>
      <xdr:colOff>165100</xdr:colOff>
      <xdr:row>101</xdr:row>
      <xdr:rowOff>15966</xdr:rowOff>
    </xdr:to>
    <xdr:sp macro="" textlink="">
      <xdr:nvSpPr>
        <xdr:cNvPr id="877" name="楕円 876"/>
        <xdr:cNvSpPr/>
      </xdr:nvSpPr>
      <xdr:spPr>
        <a:xfrm>
          <a:off x="13300529" y="16958673"/>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136616</xdr:rowOff>
    </xdr:from>
    <xdr:to>
      <xdr:col>81</xdr:col>
      <xdr:colOff>50800</xdr:colOff>
      <xdr:row>101</xdr:row>
      <xdr:rowOff>22316</xdr:rowOff>
    </xdr:to>
    <xdr:cxnSp macro="">
      <xdr:nvCxnSpPr>
        <xdr:cNvPr id="878" name="直線コネクタ 877"/>
        <xdr:cNvCxnSpPr/>
      </xdr:nvCxnSpPr>
      <xdr:spPr>
        <a:xfrm>
          <a:off x="13351329" y="17009473"/>
          <a:ext cx="807357"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879" name="楕円 878"/>
        <xdr:cNvSpPr/>
      </xdr:nvSpPr>
      <xdr:spPr>
        <a:xfrm>
          <a:off x="12493171" y="17705433"/>
          <a:ext cx="85272"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136616</xdr:rowOff>
    </xdr:from>
    <xdr:to>
      <xdr:col>76</xdr:col>
      <xdr:colOff>114300</xdr:colOff>
      <xdr:row>105</xdr:row>
      <xdr:rowOff>37012</xdr:rowOff>
    </xdr:to>
    <xdr:cxnSp macro="">
      <xdr:nvCxnSpPr>
        <xdr:cNvPr id="880" name="直線コネクタ 879"/>
        <xdr:cNvCxnSpPr/>
      </xdr:nvCxnSpPr>
      <xdr:spPr>
        <a:xfrm flipV="1">
          <a:off x="12538528" y="17009473"/>
          <a:ext cx="812801" cy="74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123371</xdr:rowOff>
    </xdr:from>
    <xdr:to>
      <xdr:col>67</xdr:col>
      <xdr:colOff>101600</xdr:colOff>
      <xdr:row>105</xdr:row>
      <xdr:rowOff>53521</xdr:rowOff>
    </xdr:to>
    <xdr:sp macro="" textlink="">
      <xdr:nvSpPr>
        <xdr:cNvPr id="881" name="楕円 880"/>
        <xdr:cNvSpPr/>
      </xdr:nvSpPr>
      <xdr:spPr>
        <a:xfrm>
          <a:off x="11669486" y="17671142"/>
          <a:ext cx="101600"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105</xdr:row>
      <xdr:rowOff>37012</xdr:rowOff>
    </xdr:to>
    <xdr:cxnSp macro="">
      <xdr:nvCxnSpPr>
        <xdr:cNvPr id="882" name="直線コネクタ 881"/>
        <xdr:cNvCxnSpPr/>
      </xdr:nvCxnSpPr>
      <xdr:spPr>
        <a:xfrm>
          <a:off x="11720286" y="17719221"/>
          <a:ext cx="818242"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89643</xdr:rowOff>
    </xdr:from>
    <xdr:ext cx="405111" cy="259045"/>
    <xdr:sp macro="" textlink="">
      <xdr:nvSpPr>
        <xdr:cNvPr id="883" name="n_1mainValue【庁舎】&#10;有形固定資産減価償却率"/>
        <xdr:cNvSpPr txBox="1"/>
      </xdr:nvSpPr>
      <xdr:spPr>
        <a:xfrm>
          <a:off x="13959758" y="1679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32493</xdr:rowOff>
    </xdr:from>
    <xdr:ext cx="405111" cy="259045"/>
    <xdr:sp macro="" textlink="">
      <xdr:nvSpPr>
        <xdr:cNvPr id="884" name="n_2mainValue【庁舎】&#10;有形固定資産減価償却率"/>
        <xdr:cNvSpPr txBox="1"/>
      </xdr:nvSpPr>
      <xdr:spPr>
        <a:xfrm>
          <a:off x="13165101" y="167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78939</xdr:rowOff>
    </xdr:from>
    <xdr:ext cx="405111" cy="259045"/>
    <xdr:sp macro="" textlink="">
      <xdr:nvSpPr>
        <xdr:cNvPr id="885" name="n_3mainValue【庁舎】&#10;有形固定資産減価償却率"/>
        <xdr:cNvSpPr txBox="1"/>
      </xdr:nvSpPr>
      <xdr:spPr>
        <a:xfrm>
          <a:off x="12357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44648</xdr:rowOff>
    </xdr:from>
    <xdr:ext cx="405111" cy="259045"/>
    <xdr:sp macro="" textlink="">
      <xdr:nvSpPr>
        <xdr:cNvPr id="886" name="n_4mainValue【庁舎】&#10;有形固定資産減価償却率"/>
        <xdr:cNvSpPr txBox="1"/>
      </xdr:nvSpPr>
      <xdr:spPr>
        <a:xfrm>
          <a:off x="11534058"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6720457" y="15373350"/>
          <a:ext cx="4332514" cy="6268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6847457"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6847457"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7765486" y="16025586"/>
          <a:ext cx="1393371"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7765486" y="16223343"/>
          <a:ext cx="1393371"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18810514" y="16025586"/>
          <a:ext cx="1393372"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18810514" y="16223343"/>
          <a:ext cx="1393372" cy="2512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6720457" y="16500021"/>
          <a:ext cx="4332514" cy="22479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6698686" y="1631224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6720457" y="187479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6720457" y="18375086"/>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6302264" y="182328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6720457" y="17999529"/>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6302264"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6720457" y="1762397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6302264" y="174844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6720457" y="17248414"/>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6302264" y="171089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6720457" y="16872857"/>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6302264" y="167333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6720457" y="16500021"/>
          <a:ext cx="4294414"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6302264" y="163605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6720457" y="16500021"/>
          <a:ext cx="4332514" cy="22479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10" name="直線コネクタ 909"/>
        <xdr:cNvCxnSpPr/>
      </xdr:nvCxnSpPr>
      <xdr:spPr>
        <a:xfrm flipV="1">
          <a:off x="20266750" y="17113975"/>
          <a:ext cx="0" cy="105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11" name="【庁舎】&#10;一人当たり面積最小値テキスト"/>
        <xdr:cNvSpPr txBox="1"/>
      </xdr:nvSpPr>
      <xdr:spPr>
        <a:xfrm>
          <a:off x="20305486" y="1816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2" name="直線コネクタ 911"/>
        <xdr:cNvCxnSpPr/>
      </xdr:nvCxnSpPr>
      <xdr:spPr>
        <a:xfrm>
          <a:off x="20194814" y="18164446"/>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3" name="【庁舎】&#10;一人当たり面積最大値テキスト"/>
        <xdr:cNvSpPr txBox="1"/>
      </xdr:nvSpPr>
      <xdr:spPr>
        <a:xfrm>
          <a:off x="20305486" y="168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4" name="直線コネクタ 913"/>
        <xdr:cNvCxnSpPr/>
      </xdr:nvCxnSpPr>
      <xdr:spPr>
        <a:xfrm>
          <a:off x="20194814" y="17113975"/>
          <a:ext cx="16147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5" name="【庁舎】&#10;一人当たり面積平均値テキスト"/>
        <xdr:cNvSpPr txBox="1"/>
      </xdr:nvSpPr>
      <xdr:spPr>
        <a:xfrm>
          <a:off x="20305486"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6" name="フローチャート: 判断 915"/>
        <xdr:cNvSpPr/>
      </xdr:nvSpPr>
      <xdr:spPr>
        <a:xfrm>
          <a:off x="20216586"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7" name="フローチャート: 判断 916"/>
        <xdr:cNvSpPr/>
      </xdr:nvSpPr>
      <xdr:spPr>
        <a:xfrm>
          <a:off x="19460029" y="17791430"/>
          <a:ext cx="8527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167657</xdr:rowOff>
    </xdr:from>
    <xdr:ext cx="469744" cy="259045"/>
    <xdr:sp macro="" textlink="">
      <xdr:nvSpPr>
        <xdr:cNvPr id="918" name="n_1aveValue【庁舎】&#10;一人当たり面積"/>
        <xdr:cNvSpPr txBox="1"/>
      </xdr:nvSpPr>
      <xdr:spPr>
        <a:xfrm>
          <a:off x="19279584"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74930</xdr:rowOff>
    </xdr:from>
    <xdr:to>
      <xdr:col>107</xdr:col>
      <xdr:colOff>101600</xdr:colOff>
      <xdr:row>106</xdr:row>
      <xdr:rowOff>5080</xdr:rowOff>
    </xdr:to>
    <xdr:sp macro="" textlink="">
      <xdr:nvSpPr>
        <xdr:cNvPr id="919" name="フローチャート: 判断 918"/>
        <xdr:cNvSpPr/>
      </xdr:nvSpPr>
      <xdr:spPr>
        <a:xfrm>
          <a:off x="18636343" y="17791430"/>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167657</xdr:rowOff>
    </xdr:from>
    <xdr:ext cx="469744" cy="259045"/>
    <xdr:sp macro="" textlink="">
      <xdr:nvSpPr>
        <xdr:cNvPr id="920" name="n_2aveValue【庁舎】&#10;一人当たり面積"/>
        <xdr:cNvSpPr txBox="1"/>
      </xdr:nvSpPr>
      <xdr:spPr>
        <a:xfrm>
          <a:off x="18468598"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86361</xdr:rowOff>
    </xdr:from>
    <xdr:to>
      <xdr:col>102</xdr:col>
      <xdr:colOff>165100</xdr:colOff>
      <xdr:row>106</xdr:row>
      <xdr:rowOff>16511</xdr:rowOff>
    </xdr:to>
    <xdr:sp macro="" textlink="">
      <xdr:nvSpPr>
        <xdr:cNvPr id="921" name="フローチャート: 判断 920"/>
        <xdr:cNvSpPr/>
      </xdr:nvSpPr>
      <xdr:spPr>
        <a:xfrm>
          <a:off x="17828986" y="17802861"/>
          <a:ext cx="101600"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33038</xdr:rowOff>
    </xdr:from>
    <xdr:ext cx="469744" cy="259045"/>
    <xdr:sp macro="" textlink="">
      <xdr:nvSpPr>
        <xdr:cNvPr id="922" name="n_3aveValue【庁舎】&#10;一人当たり面積"/>
        <xdr:cNvSpPr txBox="1"/>
      </xdr:nvSpPr>
      <xdr:spPr>
        <a:xfrm>
          <a:off x="17661241" y="1758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71120</xdr:rowOff>
    </xdr:from>
    <xdr:to>
      <xdr:col>98</xdr:col>
      <xdr:colOff>38100</xdr:colOff>
      <xdr:row>106</xdr:row>
      <xdr:rowOff>1270</xdr:rowOff>
    </xdr:to>
    <xdr:sp macro="" textlink="">
      <xdr:nvSpPr>
        <xdr:cNvPr id="923" name="フローチャート: 判断 922"/>
        <xdr:cNvSpPr/>
      </xdr:nvSpPr>
      <xdr:spPr>
        <a:xfrm>
          <a:off x="17021629" y="17787620"/>
          <a:ext cx="8527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17797</xdr:rowOff>
    </xdr:from>
    <xdr:ext cx="469744" cy="259045"/>
    <xdr:sp macro="" textlink="">
      <xdr:nvSpPr>
        <xdr:cNvPr id="924" name="n_4aveValue【庁舎】&#10;一人当たり面積"/>
        <xdr:cNvSpPr txBox="1"/>
      </xdr:nvSpPr>
      <xdr:spPr>
        <a:xfrm>
          <a:off x="16853884" y="1756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5" name="テキスト ボックス 924"/>
        <xdr:cNvSpPr txBox="1"/>
      </xdr:nvSpPr>
      <xdr:spPr>
        <a:xfrm>
          <a:off x="200932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193312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18512971"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77056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6892814" y="187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930" name="楕円 929"/>
        <xdr:cNvSpPr/>
      </xdr:nvSpPr>
      <xdr:spPr>
        <a:xfrm>
          <a:off x="20216586"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931" name="【庁舎】&#10;一人当たり面積該当値テキスト"/>
        <xdr:cNvSpPr txBox="1"/>
      </xdr:nvSpPr>
      <xdr:spPr>
        <a:xfrm>
          <a:off x="20305486"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932" name="楕円 931"/>
        <xdr:cNvSpPr/>
      </xdr:nvSpPr>
      <xdr:spPr>
        <a:xfrm>
          <a:off x="19460029" y="17726661"/>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60961</xdr:rowOff>
    </xdr:to>
    <xdr:cxnSp macro="">
      <xdr:nvCxnSpPr>
        <xdr:cNvPr id="933" name="直線コネクタ 932"/>
        <xdr:cNvCxnSpPr/>
      </xdr:nvCxnSpPr>
      <xdr:spPr>
        <a:xfrm flipV="1">
          <a:off x="19505386" y="17773650"/>
          <a:ext cx="762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934" name="楕円 933"/>
        <xdr:cNvSpPr/>
      </xdr:nvSpPr>
      <xdr:spPr>
        <a:xfrm>
          <a:off x="18636343"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60961</xdr:rowOff>
    </xdr:to>
    <xdr:cxnSp macro="">
      <xdr:nvCxnSpPr>
        <xdr:cNvPr id="935" name="直線コネクタ 934"/>
        <xdr:cNvCxnSpPr/>
      </xdr:nvCxnSpPr>
      <xdr:spPr>
        <a:xfrm>
          <a:off x="18687143" y="17773650"/>
          <a:ext cx="818243"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936" name="楕円 935"/>
        <xdr:cNvSpPr/>
      </xdr:nvSpPr>
      <xdr:spPr>
        <a:xfrm>
          <a:off x="17828986" y="180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107</xdr:row>
      <xdr:rowOff>72389</xdr:rowOff>
    </xdr:to>
    <xdr:cxnSp macro="">
      <xdr:nvCxnSpPr>
        <xdr:cNvPr id="937" name="直線コネクタ 936"/>
        <xdr:cNvCxnSpPr/>
      </xdr:nvCxnSpPr>
      <xdr:spPr>
        <a:xfrm flipV="1">
          <a:off x="17879786" y="17773650"/>
          <a:ext cx="807357"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938" name="楕円 937"/>
        <xdr:cNvSpPr/>
      </xdr:nvSpPr>
      <xdr:spPr>
        <a:xfrm>
          <a:off x="17021629" y="18079357"/>
          <a:ext cx="85271"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76200</xdr:rowOff>
    </xdr:to>
    <xdr:cxnSp macro="">
      <xdr:nvCxnSpPr>
        <xdr:cNvPr id="939" name="直線コネクタ 938"/>
        <xdr:cNvCxnSpPr/>
      </xdr:nvCxnSpPr>
      <xdr:spPr>
        <a:xfrm flipV="1">
          <a:off x="17066986" y="18126346"/>
          <a:ext cx="8128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40" name="n_1mainValue【庁舎】&#10;一人当たり面積"/>
        <xdr:cNvSpPr txBox="1"/>
      </xdr:nvSpPr>
      <xdr:spPr>
        <a:xfrm>
          <a:off x="19279584" y="175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941" name="n_2mainValue【庁舎】&#10;一人当たり面積"/>
        <xdr:cNvSpPr txBox="1"/>
      </xdr:nvSpPr>
      <xdr:spPr>
        <a:xfrm>
          <a:off x="18468598" y="175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942" name="n_3mainValue【庁舎】&#10;一人当たり面積"/>
        <xdr:cNvSpPr txBox="1"/>
      </xdr:nvSpPr>
      <xdr:spPr>
        <a:xfrm>
          <a:off x="17661241" y="1816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943" name="n_4mainValue【庁舎】&#10;一人当たり面積"/>
        <xdr:cNvSpPr txBox="1"/>
      </xdr:nvSpPr>
      <xdr:spPr>
        <a:xfrm>
          <a:off x="16853884" y="1817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696686" y="19123479"/>
          <a:ext cx="20356285" cy="18750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696686" y="19186979"/>
          <a:ext cx="3521528"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772886" y="19435536"/>
          <a:ext cx="20191185" cy="146412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では，一般廃棄物処理施設以外は有形固定資産減価償却率は類似団体内平均値と比較して平均値以上の数値であり，類似団体と比較すると施設は概ね良好に維持されていると考えられる。中でも図書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て替えにより新施設が開館していることから，類似団体と比較して有形固定資産減価償却率が大幅に低く，１人あたりの面積も大幅に増えている。また，消防施設については南海地震対策等で集中的に建替え等の整備を行っていること，庁舎についても令和元年度に新庁舎が供用開始したことから，有形固定資産減価償却率が減少した。</a:t>
          </a:r>
        </a:p>
        <a:p>
          <a:r>
            <a:rPr kumimoji="1" lang="ja-JP" altLang="en-US" sz="1300">
              <a:latin typeface="ＭＳ Ｐゴシック" panose="020B0600070205080204" pitchFamily="50" charset="-128"/>
              <a:ea typeface="ＭＳ Ｐゴシック" panose="020B0600070205080204" pitchFamily="50" charset="-128"/>
            </a:rPr>
            <a:t>　 一方，一般廃棄物処理施設については，有形固定資産減価償却率が大幅に高くなっており，類似団体と比較すると施設の老朽化が進んでいると考えられ，各施設ごとの長寿命計画を含めた整備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487;&#12540;&#12479;&#65288;&#31649;&#36001;&#35506;&#12392;&#32080;&#21512;&#24460;&#65289;/&#12304;&#36001;&#25919;&#29366;&#27841;&#36039;&#26009;&#38598;&#12305;_392014_&#39640;&#3069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165.3</v>
          </cell>
          <cell r="BX51">
            <v>165.9</v>
          </cell>
          <cell r="CF51">
            <v>180.2</v>
          </cell>
          <cell r="CN51">
            <v>172.2</v>
          </cell>
          <cell r="CV51">
            <v>173</v>
          </cell>
        </row>
        <row r="53">
          <cell r="BP53">
            <v>61.5</v>
          </cell>
          <cell r="BX53">
            <v>62.5</v>
          </cell>
          <cell r="CF53">
            <v>61.8</v>
          </cell>
          <cell r="CN53">
            <v>63.1</v>
          </cell>
          <cell r="CV53">
            <v>64.3</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165.3</v>
          </cell>
          <cell r="BX73">
            <v>165.9</v>
          </cell>
          <cell r="CF73">
            <v>180.2</v>
          </cell>
          <cell r="CN73">
            <v>172.2</v>
          </cell>
          <cell r="CV73">
            <v>173</v>
          </cell>
        </row>
        <row r="75">
          <cell r="BP75">
            <v>14.7</v>
          </cell>
          <cell r="BX75">
            <v>14.6</v>
          </cell>
          <cell r="CF75">
            <v>14.2</v>
          </cell>
          <cell r="CN75">
            <v>13.6</v>
          </cell>
          <cell r="CV75">
            <v>13</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75" zeroHeight="1"/>
  <cols>
    <col min="1" max="11" width="2.15234375" style="1" customWidth="1"/>
    <col min="12" max="12" width="2.23046875" style="1" customWidth="1"/>
    <col min="13" max="17" width="2.3828125" style="1" customWidth="1"/>
    <col min="18" max="119" width="2.15234375" style="1" customWidth="1"/>
    <col min="120" max="120" width="0" style="1" hidden="1" customWidth="1"/>
    <col min="121" max="16384" width="0" style="1" hidden="1"/>
  </cols>
  <sheetData>
    <row r="1" spans="1:119" ht="33" customHeight="1">
      <c r="B1" s="318" t="s">
        <v>134</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2"/>
      <c r="DK1" s="2"/>
      <c r="DL1" s="2"/>
      <c r="DM1" s="2"/>
      <c r="DN1" s="2"/>
      <c r="DO1" s="2"/>
    </row>
    <row r="2" spans="1:119" ht="23.6">
      <c r="B2" s="3" t="s">
        <v>136</v>
      </c>
      <c r="C2" s="3"/>
      <c r="D2" s="9"/>
    </row>
    <row r="3" spans="1:119" ht="18.75" customHeight="1">
      <c r="A3" s="2"/>
      <c r="B3" s="462" t="s">
        <v>138</v>
      </c>
      <c r="C3" s="463"/>
      <c r="D3" s="463"/>
      <c r="E3" s="464"/>
      <c r="F3" s="464"/>
      <c r="G3" s="464"/>
      <c r="H3" s="464"/>
      <c r="I3" s="464"/>
      <c r="J3" s="464"/>
      <c r="K3" s="464"/>
      <c r="L3" s="464" t="s">
        <v>140</v>
      </c>
      <c r="M3" s="464"/>
      <c r="N3" s="464"/>
      <c r="O3" s="464"/>
      <c r="P3" s="464"/>
      <c r="Q3" s="464"/>
      <c r="R3" s="471"/>
      <c r="S3" s="471"/>
      <c r="T3" s="471"/>
      <c r="U3" s="471"/>
      <c r="V3" s="472"/>
      <c r="W3" s="322" t="s">
        <v>142</v>
      </c>
      <c r="X3" s="323"/>
      <c r="Y3" s="323"/>
      <c r="Z3" s="323"/>
      <c r="AA3" s="323"/>
      <c r="AB3" s="463"/>
      <c r="AC3" s="471" t="s">
        <v>144</v>
      </c>
      <c r="AD3" s="323"/>
      <c r="AE3" s="323"/>
      <c r="AF3" s="323"/>
      <c r="AG3" s="323"/>
      <c r="AH3" s="323"/>
      <c r="AI3" s="323"/>
      <c r="AJ3" s="323"/>
      <c r="AK3" s="323"/>
      <c r="AL3" s="324"/>
      <c r="AM3" s="322" t="s">
        <v>147</v>
      </c>
      <c r="AN3" s="323"/>
      <c r="AO3" s="323"/>
      <c r="AP3" s="323"/>
      <c r="AQ3" s="323"/>
      <c r="AR3" s="323"/>
      <c r="AS3" s="323"/>
      <c r="AT3" s="323"/>
      <c r="AU3" s="323"/>
      <c r="AV3" s="323"/>
      <c r="AW3" s="323"/>
      <c r="AX3" s="324"/>
      <c r="AY3" s="319" t="s">
        <v>6</v>
      </c>
      <c r="AZ3" s="320"/>
      <c r="BA3" s="320"/>
      <c r="BB3" s="320"/>
      <c r="BC3" s="320"/>
      <c r="BD3" s="320"/>
      <c r="BE3" s="320"/>
      <c r="BF3" s="320"/>
      <c r="BG3" s="320"/>
      <c r="BH3" s="320"/>
      <c r="BI3" s="320"/>
      <c r="BJ3" s="320"/>
      <c r="BK3" s="320"/>
      <c r="BL3" s="320"/>
      <c r="BM3" s="321"/>
      <c r="BN3" s="322" t="s">
        <v>151</v>
      </c>
      <c r="BO3" s="323"/>
      <c r="BP3" s="323"/>
      <c r="BQ3" s="323"/>
      <c r="BR3" s="323"/>
      <c r="BS3" s="323"/>
      <c r="BT3" s="323"/>
      <c r="BU3" s="324"/>
      <c r="BV3" s="322" t="s">
        <v>12</v>
      </c>
      <c r="BW3" s="323"/>
      <c r="BX3" s="323"/>
      <c r="BY3" s="323"/>
      <c r="BZ3" s="323"/>
      <c r="CA3" s="323"/>
      <c r="CB3" s="323"/>
      <c r="CC3" s="324"/>
      <c r="CD3" s="319" t="s">
        <v>6</v>
      </c>
      <c r="CE3" s="320"/>
      <c r="CF3" s="320"/>
      <c r="CG3" s="320"/>
      <c r="CH3" s="320"/>
      <c r="CI3" s="320"/>
      <c r="CJ3" s="320"/>
      <c r="CK3" s="320"/>
      <c r="CL3" s="320"/>
      <c r="CM3" s="320"/>
      <c r="CN3" s="320"/>
      <c r="CO3" s="320"/>
      <c r="CP3" s="320"/>
      <c r="CQ3" s="320"/>
      <c r="CR3" s="320"/>
      <c r="CS3" s="321"/>
      <c r="CT3" s="322" t="s">
        <v>153</v>
      </c>
      <c r="CU3" s="323"/>
      <c r="CV3" s="323"/>
      <c r="CW3" s="323"/>
      <c r="CX3" s="323"/>
      <c r="CY3" s="323"/>
      <c r="CZ3" s="323"/>
      <c r="DA3" s="324"/>
      <c r="DB3" s="322" t="s">
        <v>154</v>
      </c>
      <c r="DC3" s="323"/>
      <c r="DD3" s="323"/>
      <c r="DE3" s="323"/>
      <c r="DF3" s="323"/>
      <c r="DG3" s="323"/>
      <c r="DH3" s="323"/>
      <c r="DI3" s="324"/>
    </row>
    <row r="4" spans="1:119" ht="18.75" customHeight="1">
      <c r="A4" s="2"/>
      <c r="B4" s="465"/>
      <c r="C4" s="466"/>
      <c r="D4" s="466"/>
      <c r="E4" s="467"/>
      <c r="F4" s="467"/>
      <c r="G4" s="467"/>
      <c r="H4" s="467"/>
      <c r="I4" s="467"/>
      <c r="J4" s="467"/>
      <c r="K4" s="467"/>
      <c r="L4" s="467"/>
      <c r="M4" s="467"/>
      <c r="N4" s="467"/>
      <c r="O4" s="467"/>
      <c r="P4" s="467"/>
      <c r="Q4" s="467"/>
      <c r="R4" s="473"/>
      <c r="S4" s="473"/>
      <c r="T4" s="473"/>
      <c r="U4" s="473"/>
      <c r="V4" s="474"/>
      <c r="W4" s="477"/>
      <c r="X4" s="456"/>
      <c r="Y4" s="456"/>
      <c r="Z4" s="456"/>
      <c r="AA4" s="456"/>
      <c r="AB4" s="466"/>
      <c r="AC4" s="473"/>
      <c r="AD4" s="456"/>
      <c r="AE4" s="456"/>
      <c r="AF4" s="456"/>
      <c r="AG4" s="456"/>
      <c r="AH4" s="456"/>
      <c r="AI4" s="456"/>
      <c r="AJ4" s="456"/>
      <c r="AK4" s="456"/>
      <c r="AL4" s="480"/>
      <c r="AM4" s="478"/>
      <c r="AN4" s="479"/>
      <c r="AO4" s="479"/>
      <c r="AP4" s="479"/>
      <c r="AQ4" s="479"/>
      <c r="AR4" s="479"/>
      <c r="AS4" s="479"/>
      <c r="AT4" s="479"/>
      <c r="AU4" s="479"/>
      <c r="AV4" s="479"/>
      <c r="AW4" s="479"/>
      <c r="AX4" s="481"/>
      <c r="AY4" s="325" t="s">
        <v>156</v>
      </c>
      <c r="AZ4" s="326"/>
      <c r="BA4" s="326"/>
      <c r="BB4" s="326"/>
      <c r="BC4" s="326"/>
      <c r="BD4" s="326"/>
      <c r="BE4" s="326"/>
      <c r="BF4" s="326"/>
      <c r="BG4" s="326"/>
      <c r="BH4" s="326"/>
      <c r="BI4" s="326"/>
      <c r="BJ4" s="326"/>
      <c r="BK4" s="326"/>
      <c r="BL4" s="326"/>
      <c r="BM4" s="327"/>
      <c r="BN4" s="328">
        <v>168628997</v>
      </c>
      <c r="BO4" s="329"/>
      <c r="BP4" s="329"/>
      <c r="BQ4" s="329"/>
      <c r="BR4" s="329"/>
      <c r="BS4" s="329"/>
      <c r="BT4" s="329"/>
      <c r="BU4" s="330"/>
      <c r="BV4" s="328">
        <v>183971577</v>
      </c>
      <c r="BW4" s="329"/>
      <c r="BX4" s="329"/>
      <c r="BY4" s="329"/>
      <c r="BZ4" s="329"/>
      <c r="CA4" s="329"/>
      <c r="CB4" s="329"/>
      <c r="CC4" s="330"/>
      <c r="CD4" s="331" t="s">
        <v>157</v>
      </c>
      <c r="CE4" s="332"/>
      <c r="CF4" s="332"/>
      <c r="CG4" s="332"/>
      <c r="CH4" s="332"/>
      <c r="CI4" s="332"/>
      <c r="CJ4" s="332"/>
      <c r="CK4" s="332"/>
      <c r="CL4" s="332"/>
      <c r="CM4" s="332"/>
      <c r="CN4" s="332"/>
      <c r="CO4" s="332"/>
      <c r="CP4" s="332"/>
      <c r="CQ4" s="332"/>
      <c r="CR4" s="332"/>
      <c r="CS4" s="333"/>
      <c r="CT4" s="334">
        <v>6</v>
      </c>
      <c r="CU4" s="335"/>
      <c r="CV4" s="335"/>
      <c r="CW4" s="335"/>
      <c r="CX4" s="335"/>
      <c r="CY4" s="335"/>
      <c r="CZ4" s="335"/>
      <c r="DA4" s="336"/>
      <c r="DB4" s="334">
        <v>0.7</v>
      </c>
      <c r="DC4" s="335"/>
      <c r="DD4" s="335"/>
      <c r="DE4" s="335"/>
      <c r="DF4" s="335"/>
      <c r="DG4" s="335"/>
      <c r="DH4" s="335"/>
      <c r="DI4" s="336"/>
    </row>
    <row r="5" spans="1:119" ht="18.75" customHeight="1">
      <c r="A5" s="2"/>
      <c r="B5" s="468"/>
      <c r="C5" s="469"/>
      <c r="D5" s="469"/>
      <c r="E5" s="470"/>
      <c r="F5" s="470"/>
      <c r="G5" s="470"/>
      <c r="H5" s="470"/>
      <c r="I5" s="470"/>
      <c r="J5" s="470"/>
      <c r="K5" s="470"/>
      <c r="L5" s="470"/>
      <c r="M5" s="470"/>
      <c r="N5" s="470"/>
      <c r="O5" s="470"/>
      <c r="P5" s="470"/>
      <c r="Q5" s="470"/>
      <c r="R5" s="475"/>
      <c r="S5" s="475"/>
      <c r="T5" s="475"/>
      <c r="U5" s="475"/>
      <c r="V5" s="476"/>
      <c r="W5" s="478"/>
      <c r="X5" s="479"/>
      <c r="Y5" s="479"/>
      <c r="Z5" s="479"/>
      <c r="AA5" s="479"/>
      <c r="AB5" s="469"/>
      <c r="AC5" s="475"/>
      <c r="AD5" s="479"/>
      <c r="AE5" s="479"/>
      <c r="AF5" s="479"/>
      <c r="AG5" s="479"/>
      <c r="AH5" s="479"/>
      <c r="AI5" s="479"/>
      <c r="AJ5" s="479"/>
      <c r="AK5" s="479"/>
      <c r="AL5" s="481"/>
      <c r="AM5" s="337" t="s">
        <v>159</v>
      </c>
      <c r="AN5" s="338"/>
      <c r="AO5" s="338"/>
      <c r="AP5" s="338"/>
      <c r="AQ5" s="338"/>
      <c r="AR5" s="338"/>
      <c r="AS5" s="338"/>
      <c r="AT5" s="339"/>
      <c r="AU5" s="340" t="s">
        <v>74</v>
      </c>
      <c r="AV5" s="341"/>
      <c r="AW5" s="341"/>
      <c r="AX5" s="341"/>
      <c r="AY5" s="342" t="s">
        <v>148</v>
      </c>
      <c r="AZ5" s="343"/>
      <c r="BA5" s="343"/>
      <c r="BB5" s="343"/>
      <c r="BC5" s="343"/>
      <c r="BD5" s="343"/>
      <c r="BE5" s="343"/>
      <c r="BF5" s="343"/>
      <c r="BG5" s="343"/>
      <c r="BH5" s="343"/>
      <c r="BI5" s="343"/>
      <c r="BJ5" s="343"/>
      <c r="BK5" s="343"/>
      <c r="BL5" s="343"/>
      <c r="BM5" s="344"/>
      <c r="BN5" s="345">
        <v>161151284</v>
      </c>
      <c r="BO5" s="346"/>
      <c r="BP5" s="346"/>
      <c r="BQ5" s="346"/>
      <c r="BR5" s="346"/>
      <c r="BS5" s="346"/>
      <c r="BT5" s="346"/>
      <c r="BU5" s="347"/>
      <c r="BV5" s="345">
        <v>182236645</v>
      </c>
      <c r="BW5" s="346"/>
      <c r="BX5" s="346"/>
      <c r="BY5" s="346"/>
      <c r="BZ5" s="346"/>
      <c r="CA5" s="346"/>
      <c r="CB5" s="346"/>
      <c r="CC5" s="347"/>
      <c r="CD5" s="348" t="s">
        <v>161</v>
      </c>
      <c r="CE5" s="349"/>
      <c r="CF5" s="349"/>
      <c r="CG5" s="349"/>
      <c r="CH5" s="349"/>
      <c r="CI5" s="349"/>
      <c r="CJ5" s="349"/>
      <c r="CK5" s="349"/>
      <c r="CL5" s="349"/>
      <c r="CM5" s="349"/>
      <c r="CN5" s="349"/>
      <c r="CO5" s="349"/>
      <c r="CP5" s="349"/>
      <c r="CQ5" s="349"/>
      <c r="CR5" s="349"/>
      <c r="CS5" s="350"/>
      <c r="CT5" s="351">
        <v>90.3</v>
      </c>
      <c r="CU5" s="352"/>
      <c r="CV5" s="352"/>
      <c r="CW5" s="352"/>
      <c r="CX5" s="352"/>
      <c r="CY5" s="352"/>
      <c r="CZ5" s="352"/>
      <c r="DA5" s="353"/>
      <c r="DB5" s="351">
        <v>96.3</v>
      </c>
      <c r="DC5" s="352"/>
      <c r="DD5" s="352"/>
      <c r="DE5" s="352"/>
      <c r="DF5" s="352"/>
      <c r="DG5" s="352"/>
      <c r="DH5" s="352"/>
      <c r="DI5" s="353"/>
    </row>
    <row r="6" spans="1:119" ht="18.75" customHeight="1">
      <c r="A6" s="2"/>
      <c r="B6" s="482" t="s">
        <v>163</v>
      </c>
      <c r="C6" s="483"/>
      <c r="D6" s="483"/>
      <c r="E6" s="484"/>
      <c r="F6" s="484"/>
      <c r="G6" s="484"/>
      <c r="H6" s="484"/>
      <c r="I6" s="484"/>
      <c r="J6" s="484"/>
      <c r="K6" s="484"/>
      <c r="L6" s="484" t="s">
        <v>165</v>
      </c>
      <c r="M6" s="484"/>
      <c r="N6" s="484"/>
      <c r="O6" s="484"/>
      <c r="P6" s="484"/>
      <c r="Q6" s="484"/>
      <c r="R6" s="488"/>
      <c r="S6" s="488"/>
      <c r="T6" s="488"/>
      <c r="U6" s="488"/>
      <c r="V6" s="489"/>
      <c r="W6" s="492" t="s">
        <v>166</v>
      </c>
      <c r="X6" s="493"/>
      <c r="Y6" s="493"/>
      <c r="Z6" s="493"/>
      <c r="AA6" s="493"/>
      <c r="AB6" s="483"/>
      <c r="AC6" s="496" t="s">
        <v>167</v>
      </c>
      <c r="AD6" s="497"/>
      <c r="AE6" s="497"/>
      <c r="AF6" s="497"/>
      <c r="AG6" s="497"/>
      <c r="AH6" s="497"/>
      <c r="AI6" s="497"/>
      <c r="AJ6" s="497"/>
      <c r="AK6" s="497"/>
      <c r="AL6" s="498"/>
      <c r="AM6" s="337" t="s">
        <v>78</v>
      </c>
      <c r="AN6" s="338"/>
      <c r="AO6" s="338"/>
      <c r="AP6" s="338"/>
      <c r="AQ6" s="338"/>
      <c r="AR6" s="338"/>
      <c r="AS6" s="338"/>
      <c r="AT6" s="339"/>
      <c r="AU6" s="340" t="s">
        <v>74</v>
      </c>
      <c r="AV6" s="341"/>
      <c r="AW6" s="341"/>
      <c r="AX6" s="341"/>
      <c r="AY6" s="342" t="s">
        <v>169</v>
      </c>
      <c r="AZ6" s="343"/>
      <c r="BA6" s="343"/>
      <c r="BB6" s="343"/>
      <c r="BC6" s="343"/>
      <c r="BD6" s="343"/>
      <c r="BE6" s="343"/>
      <c r="BF6" s="343"/>
      <c r="BG6" s="343"/>
      <c r="BH6" s="343"/>
      <c r="BI6" s="343"/>
      <c r="BJ6" s="343"/>
      <c r="BK6" s="343"/>
      <c r="BL6" s="343"/>
      <c r="BM6" s="344"/>
      <c r="BN6" s="345">
        <v>7477713</v>
      </c>
      <c r="BO6" s="346"/>
      <c r="BP6" s="346"/>
      <c r="BQ6" s="346"/>
      <c r="BR6" s="346"/>
      <c r="BS6" s="346"/>
      <c r="BT6" s="346"/>
      <c r="BU6" s="347"/>
      <c r="BV6" s="345">
        <v>1734932</v>
      </c>
      <c r="BW6" s="346"/>
      <c r="BX6" s="346"/>
      <c r="BY6" s="346"/>
      <c r="BZ6" s="346"/>
      <c r="CA6" s="346"/>
      <c r="CB6" s="346"/>
      <c r="CC6" s="347"/>
      <c r="CD6" s="348" t="s">
        <v>172</v>
      </c>
      <c r="CE6" s="349"/>
      <c r="CF6" s="349"/>
      <c r="CG6" s="349"/>
      <c r="CH6" s="349"/>
      <c r="CI6" s="349"/>
      <c r="CJ6" s="349"/>
      <c r="CK6" s="349"/>
      <c r="CL6" s="349"/>
      <c r="CM6" s="349"/>
      <c r="CN6" s="349"/>
      <c r="CO6" s="349"/>
      <c r="CP6" s="349"/>
      <c r="CQ6" s="349"/>
      <c r="CR6" s="349"/>
      <c r="CS6" s="350"/>
      <c r="CT6" s="354">
        <v>97</v>
      </c>
      <c r="CU6" s="355"/>
      <c r="CV6" s="355"/>
      <c r="CW6" s="355"/>
      <c r="CX6" s="355"/>
      <c r="CY6" s="355"/>
      <c r="CZ6" s="355"/>
      <c r="DA6" s="356"/>
      <c r="DB6" s="354">
        <v>102.6</v>
      </c>
      <c r="DC6" s="355"/>
      <c r="DD6" s="355"/>
      <c r="DE6" s="355"/>
      <c r="DF6" s="355"/>
      <c r="DG6" s="355"/>
      <c r="DH6" s="355"/>
      <c r="DI6" s="356"/>
    </row>
    <row r="7" spans="1:119" ht="18.75" customHeight="1">
      <c r="A7" s="2"/>
      <c r="B7" s="465"/>
      <c r="C7" s="466"/>
      <c r="D7" s="466"/>
      <c r="E7" s="467"/>
      <c r="F7" s="467"/>
      <c r="G7" s="467"/>
      <c r="H7" s="467"/>
      <c r="I7" s="467"/>
      <c r="J7" s="467"/>
      <c r="K7" s="467"/>
      <c r="L7" s="467"/>
      <c r="M7" s="467"/>
      <c r="N7" s="467"/>
      <c r="O7" s="467"/>
      <c r="P7" s="467"/>
      <c r="Q7" s="467"/>
      <c r="R7" s="473"/>
      <c r="S7" s="473"/>
      <c r="T7" s="473"/>
      <c r="U7" s="473"/>
      <c r="V7" s="474"/>
      <c r="W7" s="477"/>
      <c r="X7" s="456"/>
      <c r="Y7" s="456"/>
      <c r="Z7" s="456"/>
      <c r="AA7" s="456"/>
      <c r="AB7" s="466"/>
      <c r="AC7" s="499"/>
      <c r="AD7" s="455"/>
      <c r="AE7" s="455"/>
      <c r="AF7" s="455"/>
      <c r="AG7" s="455"/>
      <c r="AH7" s="455"/>
      <c r="AI7" s="455"/>
      <c r="AJ7" s="455"/>
      <c r="AK7" s="455"/>
      <c r="AL7" s="500"/>
      <c r="AM7" s="337" t="s">
        <v>174</v>
      </c>
      <c r="AN7" s="338"/>
      <c r="AO7" s="338"/>
      <c r="AP7" s="338"/>
      <c r="AQ7" s="338"/>
      <c r="AR7" s="338"/>
      <c r="AS7" s="338"/>
      <c r="AT7" s="339"/>
      <c r="AU7" s="340" t="s">
        <v>74</v>
      </c>
      <c r="AV7" s="341"/>
      <c r="AW7" s="341"/>
      <c r="AX7" s="341"/>
      <c r="AY7" s="342" t="s">
        <v>175</v>
      </c>
      <c r="AZ7" s="343"/>
      <c r="BA7" s="343"/>
      <c r="BB7" s="343"/>
      <c r="BC7" s="343"/>
      <c r="BD7" s="343"/>
      <c r="BE7" s="343"/>
      <c r="BF7" s="343"/>
      <c r="BG7" s="343"/>
      <c r="BH7" s="343"/>
      <c r="BI7" s="343"/>
      <c r="BJ7" s="343"/>
      <c r="BK7" s="343"/>
      <c r="BL7" s="343"/>
      <c r="BM7" s="344"/>
      <c r="BN7" s="345">
        <v>2590930</v>
      </c>
      <c r="BO7" s="346"/>
      <c r="BP7" s="346"/>
      <c r="BQ7" s="346"/>
      <c r="BR7" s="346"/>
      <c r="BS7" s="346"/>
      <c r="BT7" s="346"/>
      <c r="BU7" s="347"/>
      <c r="BV7" s="345">
        <v>1189786</v>
      </c>
      <c r="BW7" s="346"/>
      <c r="BX7" s="346"/>
      <c r="BY7" s="346"/>
      <c r="BZ7" s="346"/>
      <c r="CA7" s="346"/>
      <c r="CB7" s="346"/>
      <c r="CC7" s="347"/>
      <c r="CD7" s="348" t="s">
        <v>176</v>
      </c>
      <c r="CE7" s="349"/>
      <c r="CF7" s="349"/>
      <c r="CG7" s="349"/>
      <c r="CH7" s="349"/>
      <c r="CI7" s="349"/>
      <c r="CJ7" s="349"/>
      <c r="CK7" s="349"/>
      <c r="CL7" s="349"/>
      <c r="CM7" s="349"/>
      <c r="CN7" s="349"/>
      <c r="CO7" s="349"/>
      <c r="CP7" s="349"/>
      <c r="CQ7" s="349"/>
      <c r="CR7" s="349"/>
      <c r="CS7" s="350"/>
      <c r="CT7" s="345">
        <v>81358548</v>
      </c>
      <c r="CU7" s="346"/>
      <c r="CV7" s="346"/>
      <c r="CW7" s="346"/>
      <c r="CX7" s="346"/>
      <c r="CY7" s="346"/>
      <c r="CZ7" s="346"/>
      <c r="DA7" s="347"/>
      <c r="DB7" s="345">
        <v>78960151</v>
      </c>
      <c r="DC7" s="346"/>
      <c r="DD7" s="346"/>
      <c r="DE7" s="346"/>
      <c r="DF7" s="346"/>
      <c r="DG7" s="346"/>
      <c r="DH7" s="346"/>
      <c r="DI7" s="347"/>
    </row>
    <row r="8" spans="1:119" ht="18.75" customHeight="1">
      <c r="A8" s="2"/>
      <c r="B8" s="485"/>
      <c r="C8" s="486"/>
      <c r="D8" s="486"/>
      <c r="E8" s="487"/>
      <c r="F8" s="487"/>
      <c r="G8" s="487"/>
      <c r="H8" s="487"/>
      <c r="I8" s="487"/>
      <c r="J8" s="487"/>
      <c r="K8" s="487"/>
      <c r="L8" s="487"/>
      <c r="M8" s="487"/>
      <c r="N8" s="487"/>
      <c r="O8" s="487"/>
      <c r="P8" s="487"/>
      <c r="Q8" s="487"/>
      <c r="R8" s="490"/>
      <c r="S8" s="490"/>
      <c r="T8" s="490"/>
      <c r="U8" s="490"/>
      <c r="V8" s="491"/>
      <c r="W8" s="494"/>
      <c r="X8" s="495"/>
      <c r="Y8" s="495"/>
      <c r="Z8" s="495"/>
      <c r="AA8" s="495"/>
      <c r="AB8" s="486"/>
      <c r="AC8" s="501"/>
      <c r="AD8" s="502"/>
      <c r="AE8" s="502"/>
      <c r="AF8" s="502"/>
      <c r="AG8" s="502"/>
      <c r="AH8" s="502"/>
      <c r="AI8" s="502"/>
      <c r="AJ8" s="502"/>
      <c r="AK8" s="502"/>
      <c r="AL8" s="503"/>
      <c r="AM8" s="337" t="s">
        <v>178</v>
      </c>
      <c r="AN8" s="338"/>
      <c r="AO8" s="338"/>
      <c r="AP8" s="338"/>
      <c r="AQ8" s="338"/>
      <c r="AR8" s="338"/>
      <c r="AS8" s="338"/>
      <c r="AT8" s="339"/>
      <c r="AU8" s="340" t="s">
        <v>74</v>
      </c>
      <c r="AV8" s="341"/>
      <c r="AW8" s="341"/>
      <c r="AX8" s="341"/>
      <c r="AY8" s="342" t="s">
        <v>180</v>
      </c>
      <c r="AZ8" s="343"/>
      <c r="BA8" s="343"/>
      <c r="BB8" s="343"/>
      <c r="BC8" s="343"/>
      <c r="BD8" s="343"/>
      <c r="BE8" s="343"/>
      <c r="BF8" s="343"/>
      <c r="BG8" s="343"/>
      <c r="BH8" s="343"/>
      <c r="BI8" s="343"/>
      <c r="BJ8" s="343"/>
      <c r="BK8" s="343"/>
      <c r="BL8" s="343"/>
      <c r="BM8" s="344"/>
      <c r="BN8" s="345">
        <v>4886783</v>
      </c>
      <c r="BO8" s="346"/>
      <c r="BP8" s="346"/>
      <c r="BQ8" s="346"/>
      <c r="BR8" s="346"/>
      <c r="BS8" s="346"/>
      <c r="BT8" s="346"/>
      <c r="BU8" s="347"/>
      <c r="BV8" s="345">
        <v>545146</v>
      </c>
      <c r="BW8" s="346"/>
      <c r="BX8" s="346"/>
      <c r="BY8" s="346"/>
      <c r="BZ8" s="346"/>
      <c r="CA8" s="346"/>
      <c r="CB8" s="346"/>
      <c r="CC8" s="347"/>
      <c r="CD8" s="348" t="s">
        <v>181</v>
      </c>
      <c r="CE8" s="349"/>
      <c r="CF8" s="349"/>
      <c r="CG8" s="349"/>
      <c r="CH8" s="349"/>
      <c r="CI8" s="349"/>
      <c r="CJ8" s="349"/>
      <c r="CK8" s="349"/>
      <c r="CL8" s="349"/>
      <c r="CM8" s="349"/>
      <c r="CN8" s="349"/>
      <c r="CO8" s="349"/>
      <c r="CP8" s="349"/>
      <c r="CQ8" s="349"/>
      <c r="CR8" s="349"/>
      <c r="CS8" s="350"/>
      <c r="CT8" s="357">
        <v>0.63</v>
      </c>
      <c r="CU8" s="358"/>
      <c r="CV8" s="358"/>
      <c r="CW8" s="358"/>
      <c r="CX8" s="358"/>
      <c r="CY8" s="358"/>
      <c r="CZ8" s="358"/>
      <c r="DA8" s="359"/>
      <c r="DB8" s="357">
        <v>0.64</v>
      </c>
      <c r="DC8" s="358"/>
      <c r="DD8" s="358"/>
      <c r="DE8" s="358"/>
      <c r="DF8" s="358"/>
      <c r="DG8" s="358"/>
      <c r="DH8" s="358"/>
      <c r="DI8" s="359"/>
    </row>
    <row r="9" spans="1:119" ht="18.75" customHeight="1">
      <c r="A9" s="2"/>
      <c r="B9" s="319" t="s">
        <v>22</v>
      </c>
      <c r="C9" s="320"/>
      <c r="D9" s="320"/>
      <c r="E9" s="320"/>
      <c r="F9" s="320"/>
      <c r="G9" s="320"/>
      <c r="H9" s="320"/>
      <c r="I9" s="320"/>
      <c r="J9" s="320"/>
      <c r="K9" s="417"/>
      <c r="L9" s="360" t="s">
        <v>13</v>
      </c>
      <c r="M9" s="361"/>
      <c r="N9" s="361"/>
      <c r="O9" s="361"/>
      <c r="P9" s="361"/>
      <c r="Q9" s="362"/>
      <c r="R9" s="363">
        <v>326545</v>
      </c>
      <c r="S9" s="364"/>
      <c r="T9" s="364"/>
      <c r="U9" s="364"/>
      <c r="V9" s="365"/>
      <c r="W9" s="322" t="s">
        <v>182</v>
      </c>
      <c r="X9" s="323"/>
      <c r="Y9" s="323"/>
      <c r="Z9" s="323"/>
      <c r="AA9" s="323"/>
      <c r="AB9" s="323"/>
      <c r="AC9" s="323"/>
      <c r="AD9" s="323"/>
      <c r="AE9" s="323"/>
      <c r="AF9" s="323"/>
      <c r="AG9" s="323"/>
      <c r="AH9" s="323"/>
      <c r="AI9" s="323"/>
      <c r="AJ9" s="323"/>
      <c r="AK9" s="323"/>
      <c r="AL9" s="324"/>
      <c r="AM9" s="337" t="s">
        <v>184</v>
      </c>
      <c r="AN9" s="338"/>
      <c r="AO9" s="338"/>
      <c r="AP9" s="338"/>
      <c r="AQ9" s="338"/>
      <c r="AR9" s="338"/>
      <c r="AS9" s="338"/>
      <c r="AT9" s="339"/>
      <c r="AU9" s="340" t="s">
        <v>74</v>
      </c>
      <c r="AV9" s="341"/>
      <c r="AW9" s="341"/>
      <c r="AX9" s="341"/>
      <c r="AY9" s="342" t="s">
        <v>76</v>
      </c>
      <c r="AZ9" s="343"/>
      <c r="BA9" s="343"/>
      <c r="BB9" s="343"/>
      <c r="BC9" s="343"/>
      <c r="BD9" s="343"/>
      <c r="BE9" s="343"/>
      <c r="BF9" s="343"/>
      <c r="BG9" s="343"/>
      <c r="BH9" s="343"/>
      <c r="BI9" s="343"/>
      <c r="BJ9" s="343"/>
      <c r="BK9" s="343"/>
      <c r="BL9" s="343"/>
      <c r="BM9" s="344"/>
      <c r="BN9" s="345">
        <v>4341637</v>
      </c>
      <c r="BO9" s="346"/>
      <c r="BP9" s="346"/>
      <c r="BQ9" s="346"/>
      <c r="BR9" s="346"/>
      <c r="BS9" s="346"/>
      <c r="BT9" s="346"/>
      <c r="BU9" s="347"/>
      <c r="BV9" s="345">
        <v>139532</v>
      </c>
      <c r="BW9" s="346"/>
      <c r="BX9" s="346"/>
      <c r="BY9" s="346"/>
      <c r="BZ9" s="346"/>
      <c r="CA9" s="346"/>
      <c r="CB9" s="346"/>
      <c r="CC9" s="347"/>
      <c r="CD9" s="348" t="s">
        <v>72</v>
      </c>
      <c r="CE9" s="349"/>
      <c r="CF9" s="349"/>
      <c r="CG9" s="349"/>
      <c r="CH9" s="349"/>
      <c r="CI9" s="349"/>
      <c r="CJ9" s="349"/>
      <c r="CK9" s="349"/>
      <c r="CL9" s="349"/>
      <c r="CM9" s="349"/>
      <c r="CN9" s="349"/>
      <c r="CO9" s="349"/>
      <c r="CP9" s="349"/>
      <c r="CQ9" s="349"/>
      <c r="CR9" s="349"/>
      <c r="CS9" s="350"/>
      <c r="CT9" s="351">
        <v>16.2</v>
      </c>
      <c r="CU9" s="352"/>
      <c r="CV9" s="352"/>
      <c r="CW9" s="352"/>
      <c r="CX9" s="352"/>
      <c r="CY9" s="352"/>
      <c r="CZ9" s="352"/>
      <c r="DA9" s="353"/>
      <c r="DB9" s="351">
        <v>17.600000000000001</v>
      </c>
      <c r="DC9" s="352"/>
      <c r="DD9" s="352"/>
      <c r="DE9" s="352"/>
      <c r="DF9" s="352"/>
      <c r="DG9" s="352"/>
      <c r="DH9" s="352"/>
      <c r="DI9" s="353"/>
    </row>
    <row r="10" spans="1:119" ht="18.75" customHeight="1">
      <c r="A10" s="2"/>
      <c r="B10" s="319"/>
      <c r="C10" s="320"/>
      <c r="D10" s="320"/>
      <c r="E10" s="320"/>
      <c r="F10" s="320"/>
      <c r="G10" s="320"/>
      <c r="H10" s="320"/>
      <c r="I10" s="320"/>
      <c r="J10" s="320"/>
      <c r="K10" s="417"/>
      <c r="L10" s="366" t="s">
        <v>186</v>
      </c>
      <c r="M10" s="338"/>
      <c r="N10" s="338"/>
      <c r="O10" s="338"/>
      <c r="P10" s="338"/>
      <c r="Q10" s="339"/>
      <c r="R10" s="367">
        <v>337190</v>
      </c>
      <c r="S10" s="368"/>
      <c r="T10" s="368"/>
      <c r="U10" s="368"/>
      <c r="V10" s="369"/>
      <c r="W10" s="477"/>
      <c r="X10" s="456"/>
      <c r="Y10" s="456"/>
      <c r="Z10" s="456"/>
      <c r="AA10" s="456"/>
      <c r="AB10" s="456"/>
      <c r="AC10" s="456"/>
      <c r="AD10" s="456"/>
      <c r="AE10" s="456"/>
      <c r="AF10" s="456"/>
      <c r="AG10" s="456"/>
      <c r="AH10" s="456"/>
      <c r="AI10" s="456"/>
      <c r="AJ10" s="456"/>
      <c r="AK10" s="456"/>
      <c r="AL10" s="480"/>
      <c r="AM10" s="337" t="s">
        <v>188</v>
      </c>
      <c r="AN10" s="338"/>
      <c r="AO10" s="338"/>
      <c r="AP10" s="338"/>
      <c r="AQ10" s="338"/>
      <c r="AR10" s="338"/>
      <c r="AS10" s="338"/>
      <c r="AT10" s="339"/>
      <c r="AU10" s="340" t="s">
        <v>190</v>
      </c>
      <c r="AV10" s="341"/>
      <c r="AW10" s="341"/>
      <c r="AX10" s="341"/>
      <c r="AY10" s="342" t="s">
        <v>192</v>
      </c>
      <c r="AZ10" s="343"/>
      <c r="BA10" s="343"/>
      <c r="BB10" s="343"/>
      <c r="BC10" s="343"/>
      <c r="BD10" s="343"/>
      <c r="BE10" s="343"/>
      <c r="BF10" s="343"/>
      <c r="BG10" s="343"/>
      <c r="BH10" s="343"/>
      <c r="BI10" s="343"/>
      <c r="BJ10" s="343"/>
      <c r="BK10" s="343"/>
      <c r="BL10" s="343"/>
      <c r="BM10" s="344"/>
      <c r="BN10" s="345">
        <v>65</v>
      </c>
      <c r="BO10" s="346"/>
      <c r="BP10" s="346"/>
      <c r="BQ10" s="346"/>
      <c r="BR10" s="346"/>
      <c r="BS10" s="346"/>
      <c r="BT10" s="346"/>
      <c r="BU10" s="347"/>
      <c r="BV10" s="345">
        <v>254</v>
      </c>
      <c r="BW10" s="346"/>
      <c r="BX10" s="346"/>
      <c r="BY10" s="346"/>
      <c r="BZ10" s="346"/>
      <c r="CA10" s="346"/>
      <c r="CB10" s="346"/>
      <c r="CC10" s="347"/>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c r="A11" s="2"/>
      <c r="B11" s="319"/>
      <c r="C11" s="320"/>
      <c r="D11" s="320"/>
      <c r="E11" s="320"/>
      <c r="F11" s="320"/>
      <c r="G11" s="320"/>
      <c r="H11" s="320"/>
      <c r="I11" s="320"/>
      <c r="J11" s="320"/>
      <c r="K11" s="417"/>
      <c r="L11" s="370" t="s">
        <v>195</v>
      </c>
      <c r="M11" s="371"/>
      <c r="N11" s="371"/>
      <c r="O11" s="371"/>
      <c r="P11" s="371"/>
      <c r="Q11" s="372"/>
      <c r="R11" s="373" t="s">
        <v>199</v>
      </c>
      <c r="S11" s="374"/>
      <c r="T11" s="374"/>
      <c r="U11" s="374"/>
      <c r="V11" s="375"/>
      <c r="W11" s="477"/>
      <c r="X11" s="456"/>
      <c r="Y11" s="456"/>
      <c r="Z11" s="456"/>
      <c r="AA11" s="456"/>
      <c r="AB11" s="456"/>
      <c r="AC11" s="456"/>
      <c r="AD11" s="456"/>
      <c r="AE11" s="456"/>
      <c r="AF11" s="456"/>
      <c r="AG11" s="456"/>
      <c r="AH11" s="456"/>
      <c r="AI11" s="456"/>
      <c r="AJ11" s="456"/>
      <c r="AK11" s="456"/>
      <c r="AL11" s="480"/>
      <c r="AM11" s="337" t="s">
        <v>200</v>
      </c>
      <c r="AN11" s="338"/>
      <c r="AO11" s="338"/>
      <c r="AP11" s="338"/>
      <c r="AQ11" s="338"/>
      <c r="AR11" s="338"/>
      <c r="AS11" s="338"/>
      <c r="AT11" s="339"/>
      <c r="AU11" s="340" t="s">
        <v>190</v>
      </c>
      <c r="AV11" s="341"/>
      <c r="AW11" s="341"/>
      <c r="AX11" s="341"/>
      <c r="AY11" s="342" t="s">
        <v>201</v>
      </c>
      <c r="AZ11" s="343"/>
      <c r="BA11" s="343"/>
      <c r="BB11" s="343"/>
      <c r="BC11" s="343"/>
      <c r="BD11" s="343"/>
      <c r="BE11" s="343"/>
      <c r="BF11" s="343"/>
      <c r="BG11" s="343"/>
      <c r="BH11" s="343"/>
      <c r="BI11" s="343"/>
      <c r="BJ11" s="343"/>
      <c r="BK11" s="343"/>
      <c r="BL11" s="343"/>
      <c r="BM11" s="344"/>
      <c r="BN11" s="345">
        <v>60</v>
      </c>
      <c r="BO11" s="346"/>
      <c r="BP11" s="346"/>
      <c r="BQ11" s="346"/>
      <c r="BR11" s="346"/>
      <c r="BS11" s="346"/>
      <c r="BT11" s="346"/>
      <c r="BU11" s="347"/>
      <c r="BV11" s="345">
        <v>4377</v>
      </c>
      <c r="BW11" s="346"/>
      <c r="BX11" s="346"/>
      <c r="BY11" s="346"/>
      <c r="BZ11" s="346"/>
      <c r="CA11" s="346"/>
      <c r="CB11" s="346"/>
      <c r="CC11" s="347"/>
      <c r="CD11" s="348" t="s">
        <v>204</v>
      </c>
      <c r="CE11" s="349"/>
      <c r="CF11" s="349"/>
      <c r="CG11" s="349"/>
      <c r="CH11" s="349"/>
      <c r="CI11" s="349"/>
      <c r="CJ11" s="349"/>
      <c r="CK11" s="349"/>
      <c r="CL11" s="349"/>
      <c r="CM11" s="349"/>
      <c r="CN11" s="349"/>
      <c r="CO11" s="349"/>
      <c r="CP11" s="349"/>
      <c r="CQ11" s="349"/>
      <c r="CR11" s="349"/>
      <c r="CS11" s="350"/>
      <c r="CT11" s="357" t="s">
        <v>205</v>
      </c>
      <c r="CU11" s="358"/>
      <c r="CV11" s="358"/>
      <c r="CW11" s="358"/>
      <c r="CX11" s="358"/>
      <c r="CY11" s="358"/>
      <c r="CZ11" s="358"/>
      <c r="DA11" s="359"/>
      <c r="DB11" s="357" t="s">
        <v>205</v>
      </c>
      <c r="DC11" s="358"/>
      <c r="DD11" s="358"/>
      <c r="DE11" s="358"/>
      <c r="DF11" s="358"/>
      <c r="DG11" s="358"/>
      <c r="DH11" s="358"/>
      <c r="DI11" s="359"/>
    </row>
    <row r="12" spans="1:119" ht="18.75" customHeight="1">
      <c r="A12" s="2"/>
      <c r="B12" s="504" t="s">
        <v>61</v>
      </c>
      <c r="C12" s="505"/>
      <c r="D12" s="505"/>
      <c r="E12" s="505"/>
      <c r="F12" s="505"/>
      <c r="G12" s="505"/>
      <c r="H12" s="505"/>
      <c r="I12" s="505"/>
      <c r="J12" s="505"/>
      <c r="K12" s="506"/>
      <c r="L12" s="376" t="s">
        <v>206</v>
      </c>
      <c r="M12" s="377"/>
      <c r="N12" s="377"/>
      <c r="O12" s="377"/>
      <c r="P12" s="377"/>
      <c r="Q12" s="378"/>
      <c r="R12" s="379">
        <v>322526</v>
      </c>
      <c r="S12" s="380"/>
      <c r="T12" s="380"/>
      <c r="U12" s="380"/>
      <c r="V12" s="381"/>
      <c r="W12" s="382" t="s">
        <v>6</v>
      </c>
      <c r="X12" s="341"/>
      <c r="Y12" s="341"/>
      <c r="Z12" s="341"/>
      <c r="AA12" s="341"/>
      <c r="AB12" s="383"/>
      <c r="AC12" s="384" t="s">
        <v>120</v>
      </c>
      <c r="AD12" s="385"/>
      <c r="AE12" s="385"/>
      <c r="AF12" s="385"/>
      <c r="AG12" s="386"/>
      <c r="AH12" s="384" t="s">
        <v>209</v>
      </c>
      <c r="AI12" s="385"/>
      <c r="AJ12" s="385"/>
      <c r="AK12" s="385"/>
      <c r="AL12" s="387"/>
      <c r="AM12" s="337" t="s">
        <v>212</v>
      </c>
      <c r="AN12" s="338"/>
      <c r="AO12" s="338"/>
      <c r="AP12" s="338"/>
      <c r="AQ12" s="338"/>
      <c r="AR12" s="338"/>
      <c r="AS12" s="338"/>
      <c r="AT12" s="339"/>
      <c r="AU12" s="340" t="s">
        <v>190</v>
      </c>
      <c r="AV12" s="341"/>
      <c r="AW12" s="341"/>
      <c r="AX12" s="341"/>
      <c r="AY12" s="342" t="s">
        <v>214</v>
      </c>
      <c r="AZ12" s="343"/>
      <c r="BA12" s="343"/>
      <c r="BB12" s="343"/>
      <c r="BC12" s="343"/>
      <c r="BD12" s="343"/>
      <c r="BE12" s="343"/>
      <c r="BF12" s="343"/>
      <c r="BG12" s="343"/>
      <c r="BH12" s="343"/>
      <c r="BI12" s="343"/>
      <c r="BJ12" s="343"/>
      <c r="BK12" s="343"/>
      <c r="BL12" s="343"/>
      <c r="BM12" s="344"/>
      <c r="BN12" s="345">
        <v>0</v>
      </c>
      <c r="BO12" s="346"/>
      <c r="BP12" s="346"/>
      <c r="BQ12" s="346"/>
      <c r="BR12" s="346"/>
      <c r="BS12" s="346"/>
      <c r="BT12" s="346"/>
      <c r="BU12" s="347"/>
      <c r="BV12" s="345">
        <v>0</v>
      </c>
      <c r="BW12" s="346"/>
      <c r="BX12" s="346"/>
      <c r="BY12" s="346"/>
      <c r="BZ12" s="346"/>
      <c r="CA12" s="346"/>
      <c r="CB12" s="346"/>
      <c r="CC12" s="347"/>
      <c r="CD12" s="348" t="s">
        <v>216</v>
      </c>
      <c r="CE12" s="349"/>
      <c r="CF12" s="349"/>
      <c r="CG12" s="349"/>
      <c r="CH12" s="349"/>
      <c r="CI12" s="349"/>
      <c r="CJ12" s="349"/>
      <c r="CK12" s="349"/>
      <c r="CL12" s="349"/>
      <c r="CM12" s="349"/>
      <c r="CN12" s="349"/>
      <c r="CO12" s="349"/>
      <c r="CP12" s="349"/>
      <c r="CQ12" s="349"/>
      <c r="CR12" s="349"/>
      <c r="CS12" s="350"/>
      <c r="CT12" s="357" t="s">
        <v>205</v>
      </c>
      <c r="CU12" s="358"/>
      <c r="CV12" s="358"/>
      <c r="CW12" s="358"/>
      <c r="CX12" s="358"/>
      <c r="CY12" s="358"/>
      <c r="CZ12" s="358"/>
      <c r="DA12" s="359"/>
      <c r="DB12" s="357" t="s">
        <v>205</v>
      </c>
      <c r="DC12" s="358"/>
      <c r="DD12" s="358"/>
      <c r="DE12" s="358"/>
      <c r="DF12" s="358"/>
      <c r="DG12" s="358"/>
      <c r="DH12" s="358"/>
      <c r="DI12" s="359"/>
    </row>
    <row r="13" spans="1:119" ht="18.75" customHeight="1">
      <c r="A13" s="2"/>
      <c r="B13" s="507"/>
      <c r="C13" s="508"/>
      <c r="D13" s="508"/>
      <c r="E13" s="508"/>
      <c r="F13" s="508"/>
      <c r="G13" s="508"/>
      <c r="H13" s="508"/>
      <c r="I13" s="508"/>
      <c r="J13" s="508"/>
      <c r="K13" s="509"/>
      <c r="L13" s="14"/>
      <c r="M13" s="388" t="s">
        <v>217</v>
      </c>
      <c r="N13" s="389"/>
      <c r="O13" s="389"/>
      <c r="P13" s="389"/>
      <c r="Q13" s="390"/>
      <c r="R13" s="391">
        <v>320822</v>
      </c>
      <c r="S13" s="392"/>
      <c r="T13" s="392"/>
      <c r="U13" s="392"/>
      <c r="V13" s="393"/>
      <c r="W13" s="492" t="s">
        <v>219</v>
      </c>
      <c r="X13" s="493"/>
      <c r="Y13" s="493"/>
      <c r="Z13" s="493"/>
      <c r="AA13" s="493"/>
      <c r="AB13" s="483"/>
      <c r="AC13" s="367">
        <v>3929</v>
      </c>
      <c r="AD13" s="368"/>
      <c r="AE13" s="368"/>
      <c r="AF13" s="368"/>
      <c r="AG13" s="394"/>
      <c r="AH13" s="367">
        <v>4176</v>
      </c>
      <c r="AI13" s="368"/>
      <c r="AJ13" s="368"/>
      <c r="AK13" s="368"/>
      <c r="AL13" s="369"/>
      <c r="AM13" s="337" t="s">
        <v>220</v>
      </c>
      <c r="AN13" s="338"/>
      <c r="AO13" s="338"/>
      <c r="AP13" s="338"/>
      <c r="AQ13" s="338"/>
      <c r="AR13" s="338"/>
      <c r="AS13" s="338"/>
      <c r="AT13" s="339"/>
      <c r="AU13" s="340" t="s">
        <v>190</v>
      </c>
      <c r="AV13" s="341"/>
      <c r="AW13" s="341"/>
      <c r="AX13" s="341"/>
      <c r="AY13" s="342" t="s">
        <v>145</v>
      </c>
      <c r="AZ13" s="343"/>
      <c r="BA13" s="343"/>
      <c r="BB13" s="343"/>
      <c r="BC13" s="343"/>
      <c r="BD13" s="343"/>
      <c r="BE13" s="343"/>
      <c r="BF13" s="343"/>
      <c r="BG13" s="343"/>
      <c r="BH13" s="343"/>
      <c r="BI13" s="343"/>
      <c r="BJ13" s="343"/>
      <c r="BK13" s="343"/>
      <c r="BL13" s="343"/>
      <c r="BM13" s="344"/>
      <c r="BN13" s="345">
        <v>4341762</v>
      </c>
      <c r="BO13" s="346"/>
      <c r="BP13" s="346"/>
      <c r="BQ13" s="346"/>
      <c r="BR13" s="346"/>
      <c r="BS13" s="346"/>
      <c r="BT13" s="346"/>
      <c r="BU13" s="347"/>
      <c r="BV13" s="345">
        <v>144163</v>
      </c>
      <c r="BW13" s="346"/>
      <c r="BX13" s="346"/>
      <c r="BY13" s="346"/>
      <c r="BZ13" s="346"/>
      <c r="CA13" s="346"/>
      <c r="CB13" s="346"/>
      <c r="CC13" s="347"/>
      <c r="CD13" s="348" t="s">
        <v>222</v>
      </c>
      <c r="CE13" s="349"/>
      <c r="CF13" s="349"/>
      <c r="CG13" s="349"/>
      <c r="CH13" s="349"/>
      <c r="CI13" s="349"/>
      <c r="CJ13" s="349"/>
      <c r="CK13" s="349"/>
      <c r="CL13" s="349"/>
      <c r="CM13" s="349"/>
      <c r="CN13" s="349"/>
      <c r="CO13" s="349"/>
      <c r="CP13" s="349"/>
      <c r="CQ13" s="349"/>
      <c r="CR13" s="349"/>
      <c r="CS13" s="350"/>
      <c r="CT13" s="351">
        <v>13</v>
      </c>
      <c r="CU13" s="352"/>
      <c r="CV13" s="352"/>
      <c r="CW13" s="352"/>
      <c r="CX13" s="352"/>
      <c r="CY13" s="352"/>
      <c r="CZ13" s="352"/>
      <c r="DA13" s="353"/>
      <c r="DB13" s="351">
        <v>13.6</v>
      </c>
      <c r="DC13" s="352"/>
      <c r="DD13" s="352"/>
      <c r="DE13" s="352"/>
      <c r="DF13" s="352"/>
      <c r="DG13" s="352"/>
      <c r="DH13" s="352"/>
      <c r="DI13" s="353"/>
    </row>
    <row r="14" spans="1:119" ht="18.75" customHeight="1">
      <c r="A14" s="2"/>
      <c r="B14" s="507"/>
      <c r="C14" s="508"/>
      <c r="D14" s="508"/>
      <c r="E14" s="508"/>
      <c r="F14" s="508"/>
      <c r="G14" s="508"/>
      <c r="H14" s="508"/>
      <c r="I14" s="508"/>
      <c r="J14" s="508"/>
      <c r="K14" s="509"/>
      <c r="L14" s="395" t="s">
        <v>223</v>
      </c>
      <c r="M14" s="396"/>
      <c r="N14" s="396"/>
      <c r="O14" s="396"/>
      <c r="P14" s="396"/>
      <c r="Q14" s="397"/>
      <c r="R14" s="391">
        <v>325218</v>
      </c>
      <c r="S14" s="392"/>
      <c r="T14" s="392"/>
      <c r="U14" s="392"/>
      <c r="V14" s="393"/>
      <c r="W14" s="478"/>
      <c r="X14" s="479"/>
      <c r="Y14" s="479"/>
      <c r="Z14" s="479"/>
      <c r="AA14" s="479"/>
      <c r="AB14" s="469"/>
      <c r="AC14" s="398">
        <v>2.9</v>
      </c>
      <c r="AD14" s="399"/>
      <c r="AE14" s="399"/>
      <c r="AF14" s="399"/>
      <c r="AG14" s="400"/>
      <c r="AH14" s="398">
        <v>3.1</v>
      </c>
      <c r="AI14" s="399"/>
      <c r="AJ14" s="399"/>
      <c r="AK14" s="399"/>
      <c r="AL14" s="401"/>
      <c r="AM14" s="337"/>
      <c r="AN14" s="338"/>
      <c r="AO14" s="338"/>
      <c r="AP14" s="338"/>
      <c r="AQ14" s="338"/>
      <c r="AR14" s="338"/>
      <c r="AS14" s="338"/>
      <c r="AT14" s="339"/>
      <c r="AU14" s="340"/>
      <c r="AV14" s="341"/>
      <c r="AW14" s="341"/>
      <c r="AX14" s="341"/>
      <c r="AY14" s="342"/>
      <c r="AZ14" s="343"/>
      <c r="BA14" s="343"/>
      <c r="BB14" s="343"/>
      <c r="BC14" s="343"/>
      <c r="BD14" s="343"/>
      <c r="BE14" s="343"/>
      <c r="BF14" s="343"/>
      <c r="BG14" s="343"/>
      <c r="BH14" s="343"/>
      <c r="BI14" s="343"/>
      <c r="BJ14" s="343"/>
      <c r="BK14" s="343"/>
      <c r="BL14" s="343"/>
      <c r="BM14" s="344"/>
      <c r="BN14" s="345"/>
      <c r="BO14" s="346"/>
      <c r="BP14" s="346"/>
      <c r="BQ14" s="346"/>
      <c r="BR14" s="346"/>
      <c r="BS14" s="346"/>
      <c r="BT14" s="346"/>
      <c r="BU14" s="347"/>
      <c r="BV14" s="345"/>
      <c r="BW14" s="346"/>
      <c r="BX14" s="346"/>
      <c r="BY14" s="346"/>
      <c r="BZ14" s="346"/>
      <c r="CA14" s="346"/>
      <c r="CB14" s="346"/>
      <c r="CC14" s="347"/>
      <c r="CD14" s="402" t="s">
        <v>227</v>
      </c>
      <c r="CE14" s="403"/>
      <c r="CF14" s="403"/>
      <c r="CG14" s="403"/>
      <c r="CH14" s="403"/>
      <c r="CI14" s="403"/>
      <c r="CJ14" s="403"/>
      <c r="CK14" s="403"/>
      <c r="CL14" s="403"/>
      <c r="CM14" s="403"/>
      <c r="CN14" s="403"/>
      <c r="CO14" s="403"/>
      <c r="CP14" s="403"/>
      <c r="CQ14" s="403"/>
      <c r="CR14" s="403"/>
      <c r="CS14" s="404"/>
      <c r="CT14" s="405">
        <v>173</v>
      </c>
      <c r="CU14" s="406"/>
      <c r="CV14" s="406"/>
      <c r="CW14" s="406"/>
      <c r="CX14" s="406"/>
      <c r="CY14" s="406"/>
      <c r="CZ14" s="406"/>
      <c r="DA14" s="407"/>
      <c r="DB14" s="405">
        <v>172.2</v>
      </c>
      <c r="DC14" s="406"/>
      <c r="DD14" s="406"/>
      <c r="DE14" s="406"/>
      <c r="DF14" s="406"/>
      <c r="DG14" s="406"/>
      <c r="DH14" s="406"/>
      <c r="DI14" s="407"/>
    </row>
    <row r="15" spans="1:119" ht="18.75" customHeight="1">
      <c r="A15" s="2"/>
      <c r="B15" s="507"/>
      <c r="C15" s="508"/>
      <c r="D15" s="508"/>
      <c r="E15" s="508"/>
      <c r="F15" s="508"/>
      <c r="G15" s="508"/>
      <c r="H15" s="508"/>
      <c r="I15" s="508"/>
      <c r="J15" s="508"/>
      <c r="K15" s="509"/>
      <c r="L15" s="14"/>
      <c r="M15" s="388" t="s">
        <v>217</v>
      </c>
      <c r="N15" s="389"/>
      <c r="O15" s="389"/>
      <c r="P15" s="389"/>
      <c r="Q15" s="390"/>
      <c r="R15" s="391">
        <v>323443</v>
      </c>
      <c r="S15" s="392"/>
      <c r="T15" s="392"/>
      <c r="U15" s="392"/>
      <c r="V15" s="393"/>
      <c r="W15" s="492" t="s">
        <v>9</v>
      </c>
      <c r="X15" s="493"/>
      <c r="Y15" s="493"/>
      <c r="Z15" s="493"/>
      <c r="AA15" s="493"/>
      <c r="AB15" s="483"/>
      <c r="AC15" s="367">
        <v>21075</v>
      </c>
      <c r="AD15" s="368"/>
      <c r="AE15" s="368"/>
      <c r="AF15" s="368"/>
      <c r="AG15" s="394"/>
      <c r="AH15" s="367">
        <v>21559</v>
      </c>
      <c r="AI15" s="368"/>
      <c r="AJ15" s="368"/>
      <c r="AK15" s="368"/>
      <c r="AL15" s="369"/>
      <c r="AM15" s="337"/>
      <c r="AN15" s="338"/>
      <c r="AO15" s="338"/>
      <c r="AP15" s="338"/>
      <c r="AQ15" s="338"/>
      <c r="AR15" s="338"/>
      <c r="AS15" s="338"/>
      <c r="AT15" s="339"/>
      <c r="AU15" s="340"/>
      <c r="AV15" s="341"/>
      <c r="AW15" s="341"/>
      <c r="AX15" s="341"/>
      <c r="AY15" s="325" t="s">
        <v>230</v>
      </c>
      <c r="AZ15" s="326"/>
      <c r="BA15" s="326"/>
      <c r="BB15" s="326"/>
      <c r="BC15" s="326"/>
      <c r="BD15" s="326"/>
      <c r="BE15" s="326"/>
      <c r="BF15" s="326"/>
      <c r="BG15" s="326"/>
      <c r="BH15" s="326"/>
      <c r="BI15" s="326"/>
      <c r="BJ15" s="326"/>
      <c r="BK15" s="326"/>
      <c r="BL15" s="326"/>
      <c r="BM15" s="327"/>
      <c r="BN15" s="328">
        <v>39894029</v>
      </c>
      <c r="BO15" s="329"/>
      <c r="BP15" s="329"/>
      <c r="BQ15" s="329"/>
      <c r="BR15" s="329"/>
      <c r="BS15" s="329"/>
      <c r="BT15" s="329"/>
      <c r="BU15" s="330"/>
      <c r="BV15" s="328">
        <v>41278950</v>
      </c>
      <c r="BW15" s="329"/>
      <c r="BX15" s="329"/>
      <c r="BY15" s="329"/>
      <c r="BZ15" s="329"/>
      <c r="CA15" s="329"/>
      <c r="CB15" s="329"/>
      <c r="CC15" s="330"/>
      <c r="CD15" s="331" t="s">
        <v>218</v>
      </c>
      <c r="CE15" s="332"/>
      <c r="CF15" s="332"/>
      <c r="CG15" s="332"/>
      <c r="CH15" s="332"/>
      <c r="CI15" s="332"/>
      <c r="CJ15" s="332"/>
      <c r="CK15" s="332"/>
      <c r="CL15" s="332"/>
      <c r="CM15" s="332"/>
      <c r="CN15" s="332"/>
      <c r="CO15" s="332"/>
      <c r="CP15" s="332"/>
      <c r="CQ15" s="332"/>
      <c r="CR15" s="332"/>
      <c r="CS15" s="333"/>
      <c r="CT15" s="28"/>
      <c r="CU15" s="31"/>
      <c r="CV15" s="31"/>
      <c r="CW15" s="31"/>
      <c r="CX15" s="31"/>
      <c r="CY15" s="31"/>
      <c r="CZ15" s="31"/>
      <c r="DA15" s="34"/>
      <c r="DB15" s="28"/>
      <c r="DC15" s="31"/>
      <c r="DD15" s="31"/>
      <c r="DE15" s="31"/>
      <c r="DF15" s="31"/>
      <c r="DG15" s="31"/>
      <c r="DH15" s="31"/>
      <c r="DI15" s="34"/>
    </row>
    <row r="16" spans="1:119" ht="18.75" customHeight="1">
      <c r="A16" s="2"/>
      <c r="B16" s="507"/>
      <c r="C16" s="508"/>
      <c r="D16" s="508"/>
      <c r="E16" s="508"/>
      <c r="F16" s="508"/>
      <c r="G16" s="508"/>
      <c r="H16" s="508"/>
      <c r="I16" s="508"/>
      <c r="J16" s="508"/>
      <c r="K16" s="509"/>
      <c r="L16" s="395" t="s">
        <v>47</v>
      </c>
      <c r="M16" s="408"/>
      <c r="N16" s="408"/>
      <c r="O16" s="408"/>
      <c r="P16" s="408"/>
      <c r="Q16" s="409"/>
      <c r="R16" s="410" t="s">
        <v>231</v>
      </c>
      <c r="S16" s="411"/>
      <c r="T16" s="411"/>
      <c r="U16" s="411"/>
      <c r="V16" s="412"/>
      <c r="W16" s="478"/>
      <c r="X16" s="479"/>
      <c r="Y16" s="479"/>
      <c r="Z16" s="479"/>
      <c r="AA16" s="479"/>
      <c r="AB16" s="469"/>
      <c r="AC16" s="398">
        <v>15.6</v>
      </c>
      <c r="AD16" s="399"/>
      <c r="AE16" s="399"/>
      <c r="AF16" s="399"/>
      <c r="AG16" s="400"/>
      <c r="AH16" s="398">
        <v>16</v>
      </c>
      <c r="AI16" s="399"/>
      <c r="AJ16" s="399"/>
      <c r="AK16" s="399"/>
      <c r="AL16" s="401"/>
      <c r="AM16" s="337"/>
      <c r="AN16" s="338"/>
      <c r="AO16" s="338"/>
      <c r="AP16" s="338"/>
      <c r="AQ16" s="338"/>
      <c r="AR16" s="338"/>
      <c r="AS16" s="338"/>
      <c r="AT16" s="339"/>
      <c r="AU16" s="340"/>
      <c r="AV16" s="341"/>
      <c r="AW16" s="341"/>
      <c r="AX16" s="341"/>
      <c r="AY16" s="342" t="s">
        <v>117</v>
      </c>
      <c r="AZ16" s="343"/>
      <c r="BA16" s="343"/>
      <c r="BB16" s="343"/>
      <c r="BC16" s="343"/>
      <c r="BD16" s="343"/>
      <c r="BE16" s="343"/>
      <c r="BF16" s="343"/>
      <c r="BG16" s="343"/>
      <c r="BH16" s="343"/>
      <c r="BI16" s="343"/>
      <c r="BJ16" s="343"/>
      <c r="BK16" s="343"/>
      <c r="BL16" s="343"/>
      <c r="BM16" s="344"/>
      <c r="BN16" s="345">
        <v>64543614</v>
      </c>
      <c r="BO16" s="346"/>
      <c r="BP16" s="346"/>
      <c r="BQ16" s="346"/>
      <c r="BR16" s="346"/>
      <c r="BS16" s="346"/>
      <c r="BT16" s="346"/>
      <c r="BU16" s="347"/>
      <c r="BV16" s="345">
        <v>63185636</v>
      </c>
      <c r="BW16" s="346"/>
      <c r="BX16" s="346"/>
      <c r="BY16" s="346"/>
      <c r="BZ16" s="346"/>
      <c r="CA16" s="346"/>
      <c r="CB16" s="346"/>
      <c r="CC16" s="347"/>
      <c r="CD16" s="21"/>
      <c r="CE16" s="513" t="s">
        <v>232</v>
      </c>
      <c r="CF16" s="513"/>
      <c r="CG16" s="513"/>
      <c r="CH16" s="513"/>
      <c r="CI16" s="513"/>
      <c r="CJ16" s="513"/>
      <c r="CK16" s="513"/>
      <c r="CL16" s="513"/>
      <c r="CM16" s="513"/>
      <c r="CN16" s="513"/>
      <c r="CO16" s="513"/>
      <c r="CP16" s="513"/>
      <c r="CQ16" s="513"/>
      <c r="CR16" s="513"/>
      <c r="CS16" s="514"/>
      <c r="CT16" s="351">
        <v>119.5</v>
      </c>
      <c r="CU16" s="352"/>
      <c r="CV16" s="352"/>
      <c r="CW16" s="352"/>
      <c r="CX16" s="352"/>
      <c r="CY16" s="352"/>
      <c r="CZ16" s="352"/>
      <c r="DA16" s="353"/>
      <c r="DB16" s="351" t="s">
        <v>205</v>
      </c>
      <c r="DC16" s="352"/>
      <c r="DD16" s="352"/>
      <c r="DE16" s="352"/>
      <c r="DF16" s="352"/>
      <c r="DG16" s="352"/>
      <c r="DH16" s="352"/>
      <c r="DI16" s="353"/>
    </row>
    <row r="17" spans="1:113" ht="18.75" customHeight="1">
      <c r="A17" s="2"/>
      <c r="B17" s="510"/>
      <c r="C17" s="511"/>
      <c r="D17" s="511"/>
      <c r="E17" s="511"/>
      <c r="F17" s="511"/>
      <c r="G17" s="511"/>
      <c r="H17" s="511"/>
      <c r="I17" s="511"/>
      <c r="J17" s="511"/>
      <c r="K17" s="512"/>
      <c r="L17" s="15"/>
      <c r="M17" s="413" t="s">
        <v>108</v>
      </c>
      <c r="N17" s="414"/>
      <c r="O17" s="414"/>
      <c r="P17" s="414"/>
      <c r="Q17" s="415"/>
      <c r="R17" s="410" t="s">
        <v>231</v>
      </c>
      <c r="S17" s="411"/>
      <c r="T17" s="411"/>
      <c r="U17" s="411"/>
      <c r="V17" s="412"/>
      <c r="W17" s="492" t="s">
        <v>100</v>
      </c>
      <c r="X17" s="493"/>
      <c r="Y17" s="493"/>
      <c r="Z17" s="493"/>
      <c r="AA17" s="493"/>
      <c r="AB17" s="483"/>
      <c r="AC17" s="367">
        <v>110162</v>
      </c>
      <c r="AD17" s="368"/>
      <c r="AE17" s="368"/>
      <c r="AF17" s="368"/>
      <c r="AG17" s="394"/>
      <c r="AH17" s="367">
        <v>108937</v>
      </c>
      <c r="AI17" s="368"/>
      <c r="AJ17" s="368"/>
      <c r="AK17" s="368"/>
      <c r="AL17" s="369"/>
      <c r="AM17" s="337"/>
      <c r="AN17" s="338"/>
      <c r="AO17" s="338"/>
      <c r="AP17" s="338"/>
      <c r="AQ17" s="338"/>
      <c r="AR17" s="338"/>
      <c r="AS17" s="338"/>
      <c r="AT17" s="339"/>
      <c r="AU17" s="340"/>
      <c r="AV17" s="341"/>
      <c r="AW17" s="341"/>
      <c r="AX17" s="341"/>
      <c r="AY17" s="342" t="s">
        <v>234</v>
      </c>
      <c r="AZ17" s="343"/>
      <c r="BA17" s="343"/>
      <c r="BB17" s="343"/>
      <c r="BC17" s="343"/>
      <c r="BD17" s="343"/>
      <c r="BE17" s="343"/>
      <c r="BF17" s="343"/>
      <c r="BG17" s="343"/>
      <c r="BH17" s="343"/>
      <c r="BI17" s="343"/>
      <c r="BJ17" s="343"/>
      <c r="BK17" s="343"/>
      <c r="BL17" s="343"/>
      <c r="BM17" s="344"/>
      <c r="BN17" s="345">
        <v>50692345</v>
      </c>
      <c r="BO17" s="346"/>
      <c r="BP17" s="346"/>
      <c r="BQ17" s="346"/>
      <c r="BR17" s="346"/>
      <c r="BS17" s="346"/>
      <c r="BT17" s="346"/>
      <c r="BU17" s="347"/>
      <c r="BV17" s="345">
        <v>52531422</v>
      </c>
      <c r="BW17" s="346"/>
      <c r="BX17" s="346"/>
      <c r="BY17" s="346"/>
      <c r="BZ17" s="346"/>
      <c r="CA17" s="346"/>
      <c r="CB17" s="346"/>
      <c r="CC17" s="347"/>
      <c r="CD17" s="21"/>
      <c r="CE17" s="513"/>
      <c r="CF17" s="513"/>
      <c r="CG17" s="513"/>
      <c r="CH17" s="513"/>
      <c r="CI17" s="513"/>
      <c r="CJ17" s="513"/>
      <c r="CK17" s="513"/>
      <c r="CL17" s="513"/>
      <c r="CM17" s="513"/>
      <c r="CN17" s="513"/>
      <c r="CO17" s="513"/>
      <c r="CP17" s="513"/>
      <c r="CQ17" s="513"/>
      <c r="CR17" s="513"/>
      <c r="CS17" s="514"/>
      <c r="CT17" s="351"/>
      <c r="CU17" s="352"/>
      <c r="CV17" s="352"/>
      <c r="CW17" s="352"/>
      <c r="CX17" s="352"/>
      <c r="CY17" s="352"/>
      <c r="CZ17" s="352"/>
      <c r="DA17" s="353"/>
      <c r="DB17" s="351"/>
      <c r="DC17" s="352"/>
      <c r="DD17" s="352"/>
      <c r="DE17" s="352"/>
      <c r="DF17" s="352"/>
      <c r="DG17" s="352"/>
      <c r="DH17" s="352"/>
      <c r="DI17" s="353"/>
    </row>
    <row r="18" spans="1:113" ht="18.75" customHeight="1">
      <c r="A18" s="2"/>
      <c r="B18" s="416" t="s">
        <v>236</v>
      </c>
      <c r="C18" s="417"/>
      <c r="D18" s="417"/>
      <c r="E18" s="418"/>
      <c r="F18" s="418"/>
      <c r="G18" s="418"/>
      <c r="H18" s="418"/>
      <c r="I18" s="418"/>
      <c r="J18" s="418"/>
      <c r="K18" s="418"/>
      <c r="L18" s="419">
        <v>309</v>
      </c>
      <c r="M18" s="419"/>
      <c r="N18" s="419"/>
      <c r="O18" s="419"/>
      <c r="P18" s="419"/>
      <c r="Q18" s="419"/>
      <c r="R18" s="420"/>
      <c r="S18" s="420"/>
      <c r="T18" s="420"/>
      <c r="U18" s="420"/>
      <c r="V18" s="421"/>
      <c r="W18" s="494"/>
      <c r="X18" s="495"/>
      <c r="Y18" s="495"/>
      <c r="Z18" s="495"/>
      <c r="AA18" s="495"/>
      <c r="AB18" s="486"/>
      <c r="AC18" s="422">
        <v>81.5</v>
      </c>
      <c r="AD18" s="423"/>
      <c r="AE18" s="423"/>
      <c r="AF18" s="423"/>
      <c r="AG18" s="424"/>
      <c r="AH18" s="422">
        <v>80.900000000000006</v>
      </c>
      <c r="AI18" s="423"/>
      <c r="AJ18" s="423"/>
      <c r="AK18" s="423"/>
      <c r="AL18" s="425"/>
      <c r="AM18" s="337"/>
      <c r="AN18" s="338"/>
      <c r="AO18" s="338"/>
      <c r="AP18" s="338"/>
      <c r="AQ18" s="338"/>
      <c r="AR18" s="338"/>
      <c r="AS18" s="338"/>
      <c r="AT18" s="339"/>
      <c r="AU18" s="340"/>
      <c r="AV18" s="341"/>
      <c r="AW18" s="341"/>
      <c r="AX18" s="341"/>
      <c r="AY18" s="342" t="s">
        <v>237</v>
      </c>
      <c r="AZ18" s="343"/>
      <c r="BA18" s="343"/>
      <c r="BB18" s="343"/>
      <c r="BC18" s="343"/>
      <c r="BD18" s="343"/>
      <c r="BE18" s="343"/>
      <c r="BF18" s="343"/>
      <c r="BG18" s="343"/>
      <c r="BH18" s="343"/>
      <c r="BI18" s="343"/>
      <c r="BJ18" s="343"/>
      <c r="BK18" s="343"/>
      <c r="BL18" s="343"/>
      <c r="BM18" s="344"/>
      <c r="BN18" s="345">
        <v>78497303</v>
      </c>
      <c r="BO18" s="346"/>
      <c r="BP18" s="346"/>
      <c r="BQ18" s="346"/>
      <c r="BR18" s="346"/>
      <c r="BS18" s="346"/>
      <c r="BT18" s="346"/>
      <c r="BU18" s="347"/>
      <c r="BV18" s="345">
        <v>78183803</v>
      </c>
      <c r="BW18" s="346"/>
      <c r="BX18" s="346"/>
      <c r="BY18" s="346"/>
      <c r="BZ18" s="346"/>
      <c r="CA18" s="346"/>
      <c r="CB18" s="346"/>
      <c r="CC18" s="347"/>
      <c r="CD18" s="21"/>
      <c r="CE18" s="513"/>
      <c r="CF18" s="513"/>
      <c r="CG18" s="513"/>
      <c r="CH18" s="513"/>
      <c r="CI18" s="513"/>
      <c r="CJ18" s="513"/>
      <c r="CK18" s="513"/>
      <c r="CL18" s="513"/>
      <c r="CM18" s="513"/>
      <c r="CN18" s="513"/>
      <c r="CO18" s="513"/>
      <c r="CP18" s="513"/>
      <c r="CQ18" s="513"/>
      <c r="CR18" s="513"/>
      <c r="CS18" s="514"/>
      <c r="CT18" s="351"/>
      <c r="CU18" s="352"/>
      <c r="CV18" s="352"/>
      <c r="CW18" s="352"/>
      <c r="CX18" s="352"/>
      <c r="CY18" s="352"/>
      <c r="CZ18" s="352"/>
      <c r="DA18" s="353"/>
      <c r="DB18" s="351"/>
      <c r="DC18" s="352"/>
      <c r="DD18" s="352"/>
      <c r="DE18" s="352"/>
      <c r="DF18" s="352"/>
      <c r="DG18" s="352"/>
      <c r="DH18" s="352"/>
      <c r="DI18" s="353"/>
    </row>
    <row r="19" spans="1:113" ht="18.75" customHeight="1">
      <c r="A19" s="2"/>
      <c r="B19" s="416" t="s">
        <v>70</v>
      </c>
      <c r="C19" s="417"/>
      <c r="D19" s="417"/>
      <c r="E19" s="418"/>
      <c r="F19" s="418"/>
      <c r="G19" s="418"/>
      <c r="H19" s="418"/>
      <c r="I19" s="418"/>
      <c r="J19" s="418"/>
      <c r="K19" s="418"/>
      <c r="L19" s="426">
        <v>1057</v>
      </c>
      <c r="M19" s="426"/>
      <c r="N19" s="426"/>
      <c r="O19" s="426"/>
      <c r="P19" s="426"/>
      <c r="Q19" s="426"/>
      <c r="R19" s="427"/>
      <c r="S19" s="427"/>
      <c r="T19" s="427"/>
      <c r="U19" s="427"/>
      <c r="V19" s="428"/>
      <c r="W19" s="322"/>
      <c r="X19" s="323"/>
      <c r="Y19" s="323"/>
      <c r="Z19" s="323"/>
      <c r="AA19" s="323"/>
      <c r="AB19" s="323"/>
      <c r="AC19" s="429"/>
      <c r="AD19" s="429"/>
      <c r="AE19" s="429"/>
      <c r="AF19" s="429"/>
      <c r="AG19" s="429"/>
      <c r="AH19" s="429"/>
      <c r="AI19" s="429"/>
      <c r="AJ19" s="429"/>
      <c r="AK19" s="429"/>
      <c r="AL19" s="430"/>
      <c r="AM19" s="337"/>
      <c r="AN19" s="338"/>
      <c r="AO19" s="338"/>
      <c r="AP19" s="338"/>
      <c r="AQ19" s="338"/>
      <c r="AR19" s="338"/>
      <c r="AS19" s="338"/>
      <c r="AT19" s="339"/>
      <c r="AU19" s="340"/>
      <c r="AV19" s="341"/>
      <c r="AW19" s="341"/>
      <c r="AX19" s="341"/>
      <c r="AY19" s="342" t="s">
        <v>224</v>
      </c>
      <c r="AZ19" s="343"/>
      <c r="BA19" s="343"/>
      <c r="BB19" s="343"/>
      <c r="BC19" s="343"/>
      <c r="BD19" s="343"/>
      <c r="BE19" s="343"/>
      <c r="BF19" s="343"/>
      <c r="BG19" s="343"/>
      <c r="BH19" s="343"/>
      <c r="BI19" s="343"/>
      <c r="BJ19" s="343"/>
      <c r="BK19" s="343"/>
      <c r="BL19" s="343"/>
      <c r="BM19" s="344"/>
      <c r="BN19" s="345">
        <v>96402102</v>
      </c>
      <c r="BO19" s="346"/>
      <c r="BP19" s="346"/>
      <c r="BQ19" s="346"/>
      <c r="BR19" s="346"/>
      <c r="BS19" s="346"/>
      <c r="BT19" s="346"/>
      <c r="BU19" s="347"/>
      <c r="BV19" s="345">
        <v>88122506</v>
      </c>
      <c r="BW19" s="346"/>
      <c r="BX19" s="346"/>
      <c r="BY19" s="346"/>
      <c r="BZ19" s="346"/>
      <c r="CA19" s="346"/>
      <c r="CB19" s="346"/>
      <c r="CC19" s="347"/>
      <c r="CD19" s="21"/>
      <c r="CE19" s="513"/>
      <c r="CF19" s="513"/>
      <c r="CG19" s="513"/>
      <c r="CH19" s="513"/>
      <c r="CI19" s="513"/>
      <c r="CJ19" s="513"/>
      <c r="CK19" s="513"/>
      <c r="CL19" s="513"/>
      <c r="CM19" s="513"/>
      <c r="CN19" s="513"/>
      <c r="CO19" s="513"/>
      <c r="CP19" s="513"/>
      <c r="CQ19" s="513"/>
      <c r="CR19" s="513"/>
      <c r="CS19" s="514"/>
      <c r="CT19" s="351"/>
      <c r="CU19" s="352"/>
      <c r="CV19" s="352"/>
      <c r="CW19" s="352"/>
      <c r="CX19" s="352"/>
      <c r="CY19" s="352"/>
      <c r="CZ19" s="352"/>
      <c r="DA19" s="353"/>
      <c r="DB19" s="351"/>
      <c r="DC19" s="352"/>
      <c r="DD19" s="352"/>
      <c r="DE19" s="352"/>
      <c r="DF19" s="352"/>
      <c r="DG19" s="352"/>
      <c r="DH19" s="352"/>
      <c r="DI19" s="353"/>
    </row>
    <row r="20" spans="1:113" ht="18.75" customHeight="1">
      <c r="A20" s="2"/>
      <c r="B20" s="416" t="s">
        <v>238</v>
      </c>
      <c r="C20" s="417"/>
      <c r="D20" s="417"/>
      <c r="E20" s="418"/>
      <c r="F20" s="418"/>
      <c r="G20" s="418"/>
      <c r="H20" s="418"/>
      <c r="I20" s="418"/>
      <c r="J20" s="418"/>
      <c r="K20" s="418"/>
      <c r="L20" s="426">
        <v>154171</v>
      </c>
      <c r="M20" s="426"/>
      <c r="N20" s="426"/>
      <c r="O20" s="426"/>
      <c r="P20" s="426"/>
      <c r="Q20" s="426"/>
      <c r="R20" s="427"/>
      <c r="S20" s="427"/>
      <c r="T20" s="427"/>
      <c r="U20" s="427"/>
      <c r="V20" s="428"/>
      <c r="W20" s="494"/>
      <c r="X20" s="495"/>
      <c r="Y20" s="495"/>
      <c r="Z20" s="495"/>
      <c r="AA20" s="495"/>
      <c r="AB20" s="495"/>
      <c r="AC20" s="431"/>
      <c r="AD20" s="431"/>
      <c r="AE20" s="431"/>
      <c r="AF20" s="431"/>
      <c r="AG20" s="431"/>
      <c r="AH20" s="431"/>
      <c r="AI20" s="431"/>
      <c r="AJ20" s="431"/>
      <c r="AK20" s="431"/>
      <c r="AL20" s="432"/>
      <c r="AM20" s="433"/>
      <c r="AN20" s="371"/>
      <c r="AO20" s="371"/>
      <c r="AP20" s="371"/>
      <c r="AQ20" s="371"/>
      <c r="AR20" s="371"/>
      <c r="AS20" s="371"/>
      <c r="AT20" s="372"/>
      <c r="AU20" s="434"/>
      <c r="AV20" s="435"/>
      <c r="AW20" s="435"/>
      <c r="AX20" s="436"/>
      <c r="AY20" s="342"/>
      <c r="AZ20" s="343"/>
      <c r="BA20" s="343"/>
      <c r="BB20" s="343"/>
      <c r="BC20" s="343"/>
      <c r="BD20" s="343"/>
      <c r="BE20" s="343"/>
      <c r="BF20" s="343"/>
      <c r="BG20" s="343"/>
      <c r="BH20" s="343"/>
      <c r="BI20" s="343"/>
      <c r="BJ20" s="343"/>
      <c r="BK20" s="343"/>
      <c r="BL20" s="343"/>
      <c r="BM20" s="344"/>
      <c r="BN20" s="345"/>
      <c r="BO20" s="346"/>
      <c r="BP20" s="346"/>
      <c r="BQ20" s="346"/>
      <c r="BR20" s="346"/>
      <c r="BS20" s="346"/>
      <c r="BT20" s="346"/>
      <c r="BU20" s="347"/>
      <c r="BV20" s="345"/>
      <c r="BW20" s="346"/>
      <c r="BX20" s="346"/>
      <c r="BY20" s="346"/>
      <c r="BZ20" s="346"/>
      <c r="CA20" s="346"/>
      <c r="CB20" s="346"/>
      <c r="CC20" s="347"/>
      <c r="CD20" s="21"/>
      <c r="CE20" s="513"/>
      <c r="CF20" s="513"/>
      <c r="CG20" s="513"/>
      <c r="CH20" s="513"/>
      <c r="CI20" s="513"/>
      <c r="CJ20" s="513"/>
      <c r="CK20" s="513"/>
      <c r="CL20" s="513"/>
      <c r="CM20" s="513"/>
      <c r="CN20" s="513"/>
      <c r="CO20" s="513"/>
      <c r="CP20" s="513"/>
      <c r="CQ20" s="513"/>
      <c r="CR20" s="513"/>
      <c r="CS20" s="514"/>
      <c r="CT20" s="351"/>
      <c r="CU20" s="352"/>
      <c r="CV20" s="352"/>
      <c r="CW20" s="352"/>
      <c r="CX20" s="352"/>
      <c r="CY20" s="352"/>
      <c r="CZ20" s="352"/>
      <c r="DA20" s="353"/>
      <c r="DB20" s="351"/>
      <c r="DC20" s="352"/>
      <c r="DD20" s="352"/>
      <c r="DE20" s="352"/>
      <c r="DF20" s="352"/>
      <c r="DG20" s="352"/>
      <c r="DH20" s="352"/>
      <c r="DI20" s="353"/>
    </row>
    <row r="21" spans="1:113" ht="18.75" customHeight="1">
      <c r="A21" s="2"/>
      <c r="B21" s="437" t="s">
        <v>240</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13"/>
      <c r="CF21" s="513"/>
      <c r="CG21" s="513"/>
      <c r="CH21" s="513"/>
      <c r="CI21" s="513"/>
      <c r="CJ21" s="513"/>
      <c r="CK21" s="513"/>
      <c r="CL21" s="513"/>
      <c r="CM21" s="513"/>
      <c r="CN21" s="513"/>
      <c r="CO21" s="513"/>
      <c r="CP21" s="513"/>
      <c r="CQ21" s="513"/>
      <c r="CR21" s="513"/>
      <c r="CS21" s="514"/>
      <c r="CT21" s="351"/>
      <c r="CU21" s="352"/>
      <c r="CV21" s="352"/>
      <c r="CW21" s="352"/>
      <c r="CX21" s="352"/>
      <c r="CY21" s="352"/>
      <c r="CZ21" s="352"/>
      <c r="DA21" s="353"/>
      <c r="DB21" s="351"/>
      <c r="DC21" s="352"/>
      <c r="DD21" s="352"/>
      <c r="DE21" s="352"/>
      <c r="DF21" s="352"/>
      <c r="DG21" s="352"/>
      <c r="DH21" s="352"/>
      <c r="DI21" s="353"/>
    </row>
    <row r="22" spans="1:113" ht="18.75" customHeight="1">
      <c r="A22" s="2"/>
      <c r="B22" s="538" t="s">
        <v>241</v>
      </c>
      <c r="C22" s="539"/>
      <c r="D22" s="540"/>
      <c r="E22" s="488" t="s">
        <v>6</v>
      </c>
      <c r="F22" s="493"/>
      <c r="G22" s="493"/>
      <c r="H22" s="493"/>
      <c r="I22" s="493"/>
      <c r="J22" s="493"/>
      <c r="K22" s="483"/>
      <c r="L22" s="488" t="s">
        <v>243</v>
      </c>
      <c r="M22" s="493"/>
      <c r="N22" s="493"/>
      <c r="O22" s="493"/>
      <c r="P22" s="483"/>
      <c r="Q22" s="515" t="s">
        <v>244</v>
      </c>
      <c r="R22" s="516"/>
      <c r="S22" s="516"/>
      <c r="T22" s="516"/>
      <c r="U22" s="516"/>
      <c r="V22" s="517"/>
      <c r="W22" s="547" t="s">
        <v>246</v>
      </c>
      <c r="X22" s="539"/>
      <c r="Y22" s="540"/>
      <c r="Z22" s="488" t="s">
        <v>6</v>
      </c>
      <c r="AA22" s="493"/>
      <c r="AB22" s="493"/>
      <c r="AC22" s="493"/>
      <c r="AD22" s="493"/>
      <c r="AE22" s="493"/>
      <c r="AF22" s="493"/>
      <c r="AG22" s="483"/>
      <c r="AH22" s="521" t="s">
        <v>185</v>
      </c>
      <c r="AI22" s="493"/>
      <c r="AJ22" s="493"/>
      <c r="AK22" s="493"/>
      <c r="AL22" s="483"/>
      <c r="AM22" s="521" t="s">
        <v>247</v>
      </c>
      <c r="AN22" s="522"/>
      <c r="AO22" s="522"/>
      <c r="AP22" s="522"/>
      <c r="AQ22" s="522"/>
      <c r="AR22" s="523"/>
      <c r="AS22" s="515" t="s">
        <v>244</v>
      </c>
      <c r="AT22" s="516"/>
      <c r="AU22" s="516"/>
      <c r="AV22" s="516"/>
      <c r="AW22" s="516"/>
      <c r="AX22" s="527"/>
      <c r="AY22" s="325" t="s">
        <v>248</v>
      </c>
      <c r="AZ22" s="326"/>
      <c r="BA22" s="326"/>
      <c r="BB22" s="326"/>
      <c r="BC22" s="326"/>
      <c r="BD22" s="326"/>
      <c r="BE22" s="326"/>
      <c r="BF22" s="326"/>
      <c r="BG22" s="326"/>
      <c r="BH22" s="326"/>
      <c r="BI22" s="326"/>
      <c r="BJ22" s="326"/>
      <c r="BK22" s="326"/>
      <c r="BL22" s="326"/>
      <c r="BM22" s="327"/>
      <c r="BN22" s="328">
        <v>210490850</v>
      </c>
      <c r="BO22" s="329"/>
      <c r="BP22" s="329"/>
      <c r="BQ22" s="329"/>
      <c r="BR22" s="329"/>
      <c r="BS22" s="329"/>
      <c r="BT22" s="329"/>
      <c r="BU22" s="330"/>
      <c r="BV22" s="328">
        <v>210377339</v>
      </c>
      <c r="BW22" s="329"/>
      <c r="BX22" s="329"/>
      <c r="BY22" s="329"/>
      <c r="BZ22" s="329"/>
      <c r="CA22" s="329"/>
      <c r="CB22" s="329"/>
      <c r="CC22" s="330"/>
      <c r="CD22" s="21"/>
      <c r="CE22" s="513"/>
      <c r="CF22" s="513"/>
      <c r="CG22" s="513"/>
      <c r="CH22" s="513"/>
      <c r="CI22" s="513"/>
      <c r="CJ22" s="513"/>
      <c r="CK22" s="513"/>
      <c r="CL22" s="513"/>
      <c r="CM22" s="513"/>
      <c r="CN22" s="513"/>
      <c r="CO22" s="513"/>
      <c r="CP22" s="513"/>
      <c r="CQ22" s="513"/>
      <c r="CR22" s="513"/>
      <c r="CS22" s="514"/>
      <c r="CT22" s="351"/>
      <c r="CU22" s="352"/>
      <c r="CV22" s="352"/>
      <c r="CW22" s="352"/>
      <c r="CX22" s="352"/>
      <c r="CY22" s="352"/>
      <c r="CZ22" s="352"/>
      <c r="DA22" s="353"/>
      <c r="DB22" s="351"/>
      <c r="DC22" s="352"/>
      <c r="DD22" s="352"/>
      <c r="DE22" s="352"/>
      <c r="DF22" s="352"/>
      <c r="DG22" s="352"/>
      <c r="DH22" s="352"/>
      <c r="DI22" s="353"/>
    </row>
    <row r="23" spans="1:113" ht="18.75" customHeight="1">
      <c r="A23" s="2"/>
      <c r="B23" s="541"/>
      <c r="C23" s="542"/>
      <c r="D23" s="543"/>
      <c r="E23" s="475"/>
      <c r="F23" s="479"/>
      <c r="G23" s="479"/>
      <c r="H23" s="479"/>
      <c r="I23" s="479"/>
      <c r="J23" s="479"/>
      <c r="K23" s="469"/>
      <c r="L23" s="475"/>
      <c r="M23" s="479"/>
      <c r="N23" s="479"/>
      <c r="O23" s="479"/>
      <c r="P23" s="469"/>
      <c r="Q23" s="518"/>
      <c r="R23" s="519"/>
      <c r="S23" s="519"/>
      <c r="T23" s="519"/>
      <c r="U23" s="519"/>
      <c r="V23" s="520"/>
      <c r="W23" s="548"/>
      <c r="X23" s="542"/>
      <c r="Y23" s="543"/>
      <c r="Z23" s="475"/>
      <c r="AA23" s="479"/>
      <c r="AB23" s="479"/>
      <c r="AC23" s="479"/>
      <c r="AD23" s="479"/>
      <c r="AE23" s="479"/>
      <c r="AF23" s="479"/>
      <c r="AG23" s="469"/>
      <c r="AH23" s="475"/>
      <c r="AI23" s="479"/>
      <c r="AJ23" s="479"/>
      <c r="AK23" s="479"/>
      <c r="AL23" s="469"/>
      <c r="AM23" s="524"/>
      <c r="AN23" s="525"/>
      <c r="AO23" s="525"/>
      <c r="AP23" s="525"/>
      <c r="AQ23" s="525"/>
      <c r="AR23" s="526"/>
      <c r="AS23" s="518"/>
      <c r="AT23" s="519"/>
      <c r="AU23" s="519"/>
      <c r="AV23" s="519"/>
      <c r="AW23" s="519"/>
      <c r="AX23" s="528"/>
      <c r="AY23" s="342" t="s">
        <v>251</v>
      </c>
      <c r="AZ23" s="343"/>
      <c r="BA23" s="343"/>
      <c r="BB23" s="343"/>
      <c r="BC23" s="343"/>
      <c r="BD23" s="343"/>
      <c r="BE23" s="343"/>
      <c r="BF23" s="343"/>
      <c r="BG23" s="343"/>
      <c r="BH23" s="343"/>
      <c r="BI23" s="343"/>
      <c r="BJ23" s="343"/>
      <c r="BK23" s="343"/>
      <c r="BL23" s="343"/>
      <c r="BM23" s="344"/>
      <c r="BN23" s="345">
        <v>110418030</v>
      </c>
      <c r="BO23" s="346"/>
      <c r="BP23" s="346"/>
      <c r="BQ23" s="346"/>
      <c r="BR23" s="346"/>
      <c r="BS23" s="346"/>
      <c r="BT23" s="346"/>
      <c r="BU23" s="347"/>
      <c r="BV23" s="345">
        <v>111200211</v>
      </c>
      <c r="BW23" s="346"/>
      <c r="BX23" s="346"/>
      <c r="BY23" s="346"/>
      <c r="BZ23" s="346"/>
      <c r="CA23" s="346"/>
      <c r="CB23" s="346"/>
      <c r="CC23" s="347"/>
      <c r="CD23" s="21"/>
      <c r="CE23" s="513"/>
      <c r="CF23" s="513"/>
      <c r="CG23" s="513"/>
      <c r="CH23" s="513"/>
      <c r="CI23" s="513"/>
      <c r="CJ23" s="513"/>
      <c r="CK23" s="513"/>
      <c r="CL23" s="513"/>
      <c r="CM23" s="513"/>
      <c r="CN23" s="513"/>
      <c r="CO23" s="513"/>
      <c r="CP23" s="513"/>
      <c r="CQ23" s="513"/>
      <c r="CR23" s="513"/>
      <c r="CS23" s="514"/>
      <c r="CT23" s="351"/>
      <c r="CU23" s="352"/>
      <c r="CV23" s="352"/>
      <c r="CW23" s="352"/>
      <c r="CX23" s="352"/>
      <c r="CY23" s="352"/>
      <c r="CZ23" s="352"/>
      <c r="DA23" s="353"/>
      <c r="DB23" s="351"/>
      <c r="DC23" s="352"/>
      <c r="DD23" s="352"/>
      <c r="DE23" s="352"/>
      <c r="DF23" s="352"/>
      <c r="DG23" s="352"/>
      <c r="DH23" s="352"/>
      <c r="DI23" s="353"/>
    </row>
    <row r="24" spans="1:113" ht="18.75" customHeight="1">
      <c r="A24" s="2"/>
      <c r="B24" s="541"/>
      <c r="C24" s="542"/>
      <c r="D24" s="543"/>
      <c r="E24" s="366" t="s">
        <v>252</v>
      </c>
      <c r="F24" s="338"/>
      <c r="G24" s="338"/>
      <c r="H24" s="338"/>
      <c r="I24" s="338"/>
      <c r="J24" s="338"/>
      <c r="K24" s="339"/>
      <c r="L24" s="367">
        <v>1</v>
      </c>
      <c r="M24" s="368"/>
      <c r="N24" s="368"/>
      <c r="O24" s="368"/>
      <c r="P24" s="394"/>
      <c r="Q24" s="367">
        <v>9675</v>
      </c>
      <c r="R24" s="368"/>
      <c r="S24" s="368"/>
      <c r="T24" s="368"/>
      <c r="U24" s="368"/>
      <c r="V24" s="394"/>
      <c r="W24" s="548"/>
      <c r="X24" s="542"/>
      <c r="Y24" s="543"/>
      <c r="Z24" s="366" t="s">
        <v>254</v>
      </c>
      <c r="AA24" s="338"/>
      <c r="AB24" s="338"/>
      <c r="AC24" s="338"/>
      <c r="AD24" s="338"/>
      <c r="AE24" s="338"/>
      <c r="AF24" s="338"/>
      <c r="AG24" s="339"/>
      <c r="AH24" s="367">
        <v>2379</v>
      </c>
      <c r="AI24" s="368"/>
      <c r="AJ24" s="368"/>
      <c r="AK24" s="368"/>
      <c r="AL24" s="394"/>
      <c r="AM24" s="367">
        <v>7386795</v>
      </c>
      <c r="AN24" s="368"/>
      <c r="AO24" s="368"/>
      <c r="AP24" s="368"/>
      <c r="AQ24" s="368"/>
      <c r="AR24" s="394"/>
      <c r="AS24" s="367">
        <v>3105</v>
      </c>
      <c r="AT24" s="368"/>
      <c r="AU24" s="368"/>
      <c r="AV24" s="368"/>
      <c r="AW24" s="368"/>
      <c r="AX24" s="369"/>
      <c r="AY24" s="440" t="s">
        <v>255</v>
      </c>
      <c r="AZ24" s="441"/>
      <c r="BA24" s="441"/>
      <c r="BB24" s="441"/>
      <c r="BC24" s="441"/>
      <c r="BD24" s="441"/>
      <c r="BE24" s="441"/>
      <c r="BF24" s="441"/>
      <c r="BG24" s="441"/>
      <c r="BH24" s="441"/>
      <c r="BI24" s="441"/>
      <c r="BJ24" s="441"/>
      <c r="BK24" s="441"/>
      <c r="BL24" s="441"/>
      <c r="BM24" s="442"/>
      <c r="BN24" s="345">
        <v>146184279</v>
      </c>
      <c r="BO24" s="346"/>
      <c r="BP24" s="346"/>
      <c r="BQ24" s="346"/>
      <c r="BR24" s="346"/>
      <c r="BS24" s="346"/>
      <c r="BT24" s="346"/>
      <c r="BU24" s="347"/>
      <c r="BV24" s="345">
        <v>147319004</v>
      </c>
      <c r="BW24" s="346"/>
      <c r="BX24" s="346"/>
      <c r="BY24" s="346"/>
      <c r="BZ24" s="346"/>
      <c r="CA24" s="346"/>
      <c r="CB24" s="346"/>
      <c r="CC24" s="347"/>
      <c r="CD24" s="21"/>
      <c r="CE24" s="513"/>
      <c r="CF24" s="513"/>
      <c r="CG24" s="513"/>
      <c r="CH24" s="513"/>
      <c r="CI24" s="513"/>
      <c r="CJ24" s="513"/>
      <c r="CK24" s="513"/>
      <c r="CL24" s="513"/>
      <c r="CM24" s="513"/>
      <c r="CN24" s="513"/>
      <c r="CO24" s="513"/>
      <c r="CP24" s="513"/>
      <c r="CQ24" s="513"/>
      <c r="CR24" s="513"/>
      <c r="CS24" s="514"/>
      <c r="CT24" s="351"/>
      <c r="CU24" s="352"/>
      <c r="CV24" s="352"/>
      <c r="CW24" s="352"/>
      <c r="CX24" s="352"/>
      <c r="CY24" s="352"/>
      <c r="CZ24" s="352"/>
      <c r="DA24" s="353"/>
      <c r="DB24" s="351"/>
      <c r="DC24" s="352"/>
      <c r="DD24" s="352"/>
      <c r="DE24" s="352"/>
      <c r="DF24" s="352"/>
      <c r="DG24" s="352"/>
      <c r="DH24" s="352"/>
      <c r="DI24" s="353"/>
    </row>
    <row r="25" spans="1:113" ht="18.75" customHeight="1">
      <c r="A25" s="2"/>
      <c r="B25" s="541"/>
      <c r="C25" s="542"/>
      <c r="D25" s="543"/>
      <c r="E25" s="366" t="s">
        <v>257</v>
      </c>
      <c r="F25" s="338"/>
      <c r="G25" s="338"/>
      <c r="H25" s="338"/>
      <c r="I25" s="338"/>
      <c r="J25" s="338"/>
      <c r="K25" s="339"/>
      <c r="L25" s="367">
        <v>2</v>
      </c>
      <c r="M25" s="368"/>
      <c r="N25" s="368"/>
      <c r="O25" s="368"/>
      <c r="P25" s="394"/>
      <c r="Q25" s="367">
        <v>8444</v>
      </c>
      <c r="R25" s="368"/>
      <c r="S25" s="368"/>
      <c r="T25" s="368"/>
      <c r="U25" s="368"/>
      <c r="V25" s="394"/>
      <c r="W25" s="548"/>
      <c r="X25" s="542"/>
      <c r="Y25" s="543"/>
      <c r="Z25" s="366" t="s">
        <v>260</v>
      </c>
      <c r="AA25" s="338"/>
      <c r="AB25" s="338"/>
      <c r="AC25" s="338"/>
      <c r="AD25" s="338"/>
      <c r="AE25" s="338"/>
      <c r="AF25" s="338"/>
      <c r="AG25" s="339"/>
      <c r="AH25" s="367">
        <v>378</v>
      </c>
      <c r="AI25" s="368"/>
      <c r="AJ25" s="368"/>
      <c r="AK25" s="368"/>
      <c r="AL25" s="394"/>
      <c r="AM25" s="367">
        <v>1171422</v>
      </c>
      <c r="AN25" s="368"/>
      <c r="AO25" s="368"/>
      <c r="AP25" s="368"/>
      <c r="AQ25" s="368"/>
      <c r="AR25" s="394"/>
      <c r="AS25" s="367">
        <v>3099</v>
      </c>
      <c r="AT25" s="368"/>
      <c r="AU25" s="368"/>
      <c r="AV25" s="368"/>
      <c r="AW25" s="368"/>
      <c r="AX25" s="369"/>
      <c r="AY25" s="325" t="s">
        <v>39</v>
      </c>
      <c r="AZ25" s="326"/>
      <c r="BA25" s="326"/>
      <c r="BB25" s="326"/>
      <c r="BC25" s="326"/>
      <c r="BD25" s="326"/>
      <c r="BE25" s="326"/>
      <c r="BF25" s="326"/>
      <c r="BG25" s="326"/>
      <c r="BH25" s="326"/>
      <c r="BI25" s="326"/>
      <c r="BJ25" s="326"/>
      <c r="BK25" s="326"/>
      <c r="BL25" s="326"/>
      <c r="BM25" s="327"/>
      <c r="BN25" s="328">
        <v>11069041</v>
      </c>
      <c r="BO25" s="329"/>
      <c r="BP25" s="329"/>
      <c r="BQ25" s="329"/>
      <c r="BR25" s="329"/>
      <c r="BS25" s="329"/>
      <c r="BT25" s="329"/>
      <c r="BU25" s="330"/>
      <c r="BV25" s="328">
        <v>9508666</v>
      </c>
      <c r="BW25" s="329"/>
      <c r="BX25" s="329"/>
      <c r="BY25" s="329"/>
      <c r="BZ25" s="329"/>
      <c r="CA25" s="329"/>
      <c r="CB25" s="329"/>
      <c r="CC25" s="330"/>
      <c r="CD25" s="21"/>
      <c r="CE25" s="513"/>
      <c r="CF25" s="513"/>
      <c r="CG25" s="513"/>
      <c r="CH25" s="513"/>
      <c r="CI25" s="513"/>
      <c r="CJ25" s="513"/>
      <c r="CK25" s="513"/>
      <c r="CL25" s="513"/>
      <c r="CM25" s="513"/>
      <c r="CN25" s="513"/>
      <c r="CO25" s="513"/>
      <c r="CP25" s="513"/>
      <c r="CQ25" s="513"/>
      <c r="CR25" s="513"/>
      <c r="CS25" s="514"/>
      <c r="CT25" s="351"/>
      <c r="CU25" s="352"/>
      <c r="CV25" s="352"/>
      <c r="CW25" s="352"/>
      <c r="CX25" s="352"/>
      <c r="CY25" s="352"/>
      <c r="CZ25" s="352"/>
      <c r="DA25" s="353"/>
      <c r="DB25" s="351"/>
      <c r="DC25" s="352"/>
      <c r="DD25" s="352"/>
      <c r="DE25" s="352"/>
      <c r="DF25" s="352"/>
      <c r="DG25" s="352"/>
      <c r="DH25" s="352"/>
      <c r="DI25" s="353"/>
    </row>
    <row r="26" spans="1:113" ht="18.75" customHeight="1">
      <c r="A26" s="2"/>
      <c r="B26" s="541"/>
      <c r="C26" s="542"/>
      <c r="D26" s="543"/>
      <c r="E26" s="366" t="s">
        <v>261</v>
      </c>
      <c r="F26" s="338"/>
      <c r="G26" s="338"/>
      <c r="H26" s="338"/>
      <c r="I26" s="338"/>
      <c r="J26" s="338"/>
      <c r="K26" s="339"/>
      <c r="L26" s="367">
        <v>1</v>
      </c>
      <c r="M26" s="368"/>
      <c r="N26" s="368"/>
      <c r="O26" s="368"/>
      <c r="P26" s="394"/>
      <c r="Q26" s="367">
        <v>6831</v>
      </c>
      <c r="R26" s="368"/>
      <c r="S26" s="368"/>
      <c r="T26" s="368"/>
      <c r="U26" s="368"/>
      <c r="V26" s="394"/>
      <c r="W26" s="548"/>
      <c r="X26" s="542"/>
      <c r="Y26" s="543"/>
      <c r="Z26" s="366" t="s">
        <v>262</v>
      </c>
      <c r="AA26" s="446"/>
      <c r="AB26" s="446"/>
      <c r="AC26" s="446"/>
      <c r="AD26" s="446"/>
      <c r="AE26" s="446"/>
      <c r="AF26" s="446"/>
      <c r="AG26" s="447"/>
      <c r="AH26" s="367">
        <v>214</v>
      </c>
      <c r="AI26" s="368"/>
      <c r="AJ26" s="368"/>
      <c r="AK26" s="368"/>
      <c r="AL26" s="394"/>
      <c r="AM26" s="367">
        <v>620600</v>
      </c>
      <c r="AN26" s="368"/>
      <c r="AO26" s="368"/>
      <c r="AP26" s="368"/>
      <c r="AQ26" s="368"/>
      <c r="AR26" s="394"/>
      <c r="AS26" s="367">
        <v>2900</v>
      </c>
      <c r="AT26" s="368"/>
      <c r="AU26" s="368"/>
      <c r="AV26" s="368"/>
      <c r="AW26" s="368"/>
      <c r="AX26" s="369"/>
      <c r="AY26" s="348" t="s">
        <v>263</v>
      </c>
      <c r="AZ26" s="349"/>
      <c r="BA26" s="349"/>
      <c r="BB26" s="349"/>
      <c r="BC26" s="349"/>
      <c r="BD26" s="349"/>
      <c r="BE26" s="349"/>
      <c r="BF26" s="349"/>
      <c r="BG26" s="349"/>
      <c r="BH26" s="349"/>
      <c r="BI26" s="349"/>
      <c r="BJ26" s="349"/>
      <c r="BK26" s="349"/>
      <c r="BL26" s="349"/>
      <c r="BM26" s="350"/>
      <c r="BN26" s="345">
        <v>341654</v>
      </c>
      <c r="BO26" s="346"/>
      <c r="BP26" s="346"/>
      <c r="BQ26" s="346"/>
      <c r="BR26" s="346"/>
      <c r="BS26" s="346"/>
      <c r="BT26" s="346"/>
      <c r="BU26" s="347"/>
      <c r="BV26" s="345">
        <v>15924</v>
      </c>
      <c r="BW26" s="346"/>
      <c r="BX26" s="346"/>
      <c r="BY26" s="346"/>
      <c r="BZ26" s="346"/>
      <c r="CA26" s="346"/>
      <c r="CB26" s="346"/>
      <c r="CC26" s="347"/>
      <c r="CD26" s="21"/>
      <c r="CE26" s="513"/>
      <c r="CF26" s="513"/>
      <c r="CG26" s="513"/>
      <c r="CH26" s="513"/>
      <c r="CI26" s="513"/>
      <c r="CJ26" s="513"/>
      <c r="CK26" s="513"/>
      <c r="CL26" s="513"/>
      <c r="CM26" s="513"/>
      <c r="CN26" s="513"/>
      <c r="CO26" s="513"/>
      <c r="CP26" s="513"/>
      <c r="CQ26" s="513"/>
      <c r="CR26" s="513"/>
      <c r="CS26" s="514"/>
      <c r="CT26" s="351"/>
      <c r="CU26" s="352"/>
      <c r="CV26" s="352"/>
      <c r="CW26" s="352"/>
      <c r="CX26" s="352"/>
      <c r="CY26" s="352"/>
      <c r="CZ26" s="352"/>
      <c r="DA26" s="353"/>
      <c r="DB26" s="351"/>
      <c r="DC26" s="352"/>
      <c r="DD26" s="352"/>
      <c r="DE26" s="352"/>
      <c r="DF26" s="352"/>
      <c r="DG26" s="352"/>
      <c r="DH26" s="352"/>
      <c r="DI26" s="353"/>
    </row>
    <row r="27" spans="1:113" ht="18.75" customHeight="1">
      <c r="A27" s="2"/>
      <c r="B27" s="541"/>
      <c r="C27" s="542"/>
      <c r="D27" s="543"/>
      <c r="E27" s="366" t="s">
        <v>264</v>
      </c>
      <c r="F27" s="338"/>
      <c r="G27" s="338"/>
      <c r="H27" s="338"/>
      <c r="I27" s="338"/>
      <c r="J27" s="338"/>
      <c r="K27" s="339"/>
      <c r="L27" s="367">
        <v>1</v>
      </c>
      <c r="M27" s="368"/>
      <c r="N27" s="368"/>
      <c r="O27" s="368"/>
      <c r="P27" s="394"/>
      <c r="Q27" s="367">
        <v>6780</v>
      </c>
      <c r="R27" s="368"/>
      <c r="S27" s="368"/>
      <c r="T27" s="368"/>
      <c r="U27" s="368"/>
      <c r="V27" s="394"/>
      <c r="W27" s="548"/>
      <c r="X27" s="542"/>
      <c r="Y27" s="543"/>
      <c r="Z27" s="366" t="s">
        <v>265</v>
      </c>
      <c r="AA27" s="338"/>
      <c r="AB27" s="338"/>
      <c r="AC27" s="338"/>
      <c r="AD27" s="338"/>
      <c r="AE27" s="338"/>
      <c r="AF27" s="338"/>
      <c r="AG27" s="339"/>
      <c r="AH27" s="367">
        <v>93</v>
      </c>
      <c r="AI27" s="368"/>
      <c r="AJ27" s="368"/>
      <c r="AK27" s="368"/>
      <c r="AL27" s="394"/>
      <c r="AM27" s="367">
        <v>352506</v>
      </c>
      <c r="AN27" s="368"/>
      <c r="AO27" s="368"/>
      <c r="AP27" s="368"/>
      <c r="AQ27" s="368"/>
      <c r="AR27" s="394"/>
      <c r="AS27" s="367">
        <v>3790</v>
      </c>
      <c r="AT27" s="368"/>
      <c r="AU27" s="368"/>
      <c r="AV27" s="368"/>
      <c r="AW27" s="368"/>
      <c r="AX27" s="369"/>
      <c r="AY27" s="402" t="s">
        <v>268</v>
      </c>
      <c r="AZ27" s="403"/>
      <c r="BA27" s="403"/>
      <c r="BB27" s="403"/>
      <c r="BC27" s="403"/>
      <c r="BD27" s="403"/>
      <c r="BE27" s="403"/>
      <c r="BF27" s="403"/>
      <c r="BG27" s="403"/>
      <c r="BH27" s="403"/>
      <c r="BI27" s="403"/>
      <c r="BJ27" s="403"/>
      <c r="BK27" s="403"/>
      <c r="BL27" s="403"/>
      <c r="BM27" s="404"/>
      <c r="BN27" s="443">
        <v>2709018</v>
      </c>
      <c r="BO27" s="444"/>
      <c r="BP27" s="444"/>
      <c r="BQ27" s="444"/>
      <c r="BR27" s="444"/>
      <c r="BS27" s="444"/>
      <c r="BT27" s="444"/>
      <c r="BU27" s="445"/>
      <c r="BV27" s="443">
        <v>2708005</v>
      </c>
      <c r="BW27" s="444"/>
      <c r="BX27" s="444"/>
      <c r="BY27" s="444"/>
      <c r="BZ27" s="444"/>
      <c r="CA27" s="444"/>
      <c r="CB27" s="444"/>
      <c r="CC27" s="445"/>
      <c r="CD27" s="17"/>
      <c r="CE27" s="513"/>
      <c r="CF27" s="513"/>
      <c r="CG27" s="513"/>
      <c r="CH27" s="513"/>
      <c r="CI27" s="513"/>
      <c r="CJ27" s="513"/>
      <c r="CK27" s="513"/>
      <c r="CL27" s="513"/>
      <c r="CM27" s="513"/>
      <c r="CN27" s="513"/>
      <c r="CO27" s="513"/>
      <c r="CP27" s="513"/>
      <c r="CQ27" s="513"/>
      <c r="CR27" s="513"/>
      <c r="CS27" s="514"/>
      <c r="CT27" s="351"/>
      <c r="CU27" s="352"/>
      <c r="CV27" s="352"/>
      <c r="CW27" s="352"/>
      <c r="CX27" s="352"/>
      <c r="CY27" s="352"/>
      <c r="CZ27" s="352"/>
      <c r="DA27" s="353"/>
      <c r="DB27" s="351"/>
      <c r="DC27" s="352"/>
      <c r="DD27" s="352"/>
      <c r="DE27" s="352"/>
      <c r="DF27" s="352"/>
      <c r="DG27" s="352"/>
      <c r="DH27" s="352"/>
      <c r="DI27" s="353"/>
    </row>
    <row r="28" spans="1:113" ht="18.75" customHeight="1">
      <c r="A28" s="2"/>
      <c r="B28" s="541"/>
      <c r="C28" s="542"/>
      <c r="D28" s="543"/>
      <c r="E28" s="366" t="s">
        <v>269</v>
      </c>
      <c r="F28" s="338"/>
      <c r="G28" s="338"/>
      <c r="H28" s="338"/>
      <c r="I28" s="338"/>
      <c r="J28" s="338"/>
      <c r="K28" s="339"/>
      <c r="L28" s="367">
        <v>1</v>
      </c>
      <c r="M28" s="368"/>
      <c r="N28" s="368"/>
      <c r="O28" s="368"/>
      <c r="P28" s="394"/>
      <c r="Q28" s="367">
        <v>6150</v>
      </c>
      <c r="R28" s="368"/>
      <c r="S28" s="368"/>
      <c r="T28" s="368"/>
      <c r="U28" s="368"/>
      <c r="V28" s="394"/>
      <c r="W28" s="548"/>
      <c r="X28" s="542"/>
      <c r="Y28" s="543"/>
      <c r="Z28" s="366" t="s">
        <v>36</v>
      </c>
      <c r="AA28" s="338"/>
      <c r="AB28" s="338"/>
      <c r="AC28" s="338"/>
      <c r="AD28" s="338"/>
      <c r="AE28" s="338"/>
      <c r="AF28" s="338"/>
      <c r="AG28" s="339"/>
      <c r="AH28" s="367">
        <v>6</v>
      </c>
      <c r="AI28" s="368"/>
      <c r="AJ28" s="368"/>
      <c r="AK28" s="368"/>
      <c r="AL28" s="394"/>
      <c r="AM28" s="367">
        <v>15372</v>
      </c>
      <c r="AN28" s="368"/>
      <c r="AO28" s="368"/>
      <c r="AP28" s="368"/>
      <c r="AQ28" s="368"/>
      <c r="AR28" s="394"/>
      <c r="AS28" s="367">
        <v>2562</v>
      </c>
      <c r="AT28" s="368"/>
      <c r="AU28" s="368"/>
      <c r="AV28" s="368"/>
      <c r="AW28" s="368"/>
      <c r="AX28" s="369"/>
      <c r="AY28" s="529" t="s">
        <v>270</v>
      </c>
      <c r="AZ28" s="530"/>
      <c r="BA28" s="530"/>
      <c r="BB28" s="531"/>
      <c r="BC28" s="325" t="s">
        <v>107</v>
      </c>
      <c r="BD28" s="326"/>
      <c r="BE28" s="326"/>
      <c r="BF28" s="326"/>
      <c r="BG28" s="326"/>
      <c r="BH28" s="326"/>
      <c r="BI28" s="326"/>
      <c r="BJ28" s="326"/>
      <c r="BK28" s="326"/>
      <c r="BL28" s="326"/>
      <c r="BM28" s="327"/>
      <c r="BN28" s="328">
        <v>3326433</v>
      </c>
      <c r="BO28" s="329"/>
      <c r="BP28" s="329"/>
      <c r="BQ28" s="329"/>
      <c r="BR28" s="329"/>
      <c r="BS28" s="329"/>
      <c r="BT28" s="329"/>
      <c r="BU28" s="330"/>
      <c r="BV28" s="328">
        <v>3046368</v>
      </c>
      <c r="BW28" s="329"/>
      <c r="BX28" s="329"/>
      <c r="BY28" s="329"/>
      <c r="BZ28" s="329"/>
      <c r="CA28" s="329"/>
      <c r="CB28" s="329"/>
      <c r="CC28" s="330"/>
      <c r="CD28" s="21"/>
      <c r="CE28" s="513"/>
      <c r="CF28" s="513"/>
      <c r="CG28" s="513"/>
      <c r="CH28" s="513"/>
      <c r="CI28" s="513"/>
      <c r="CJ28" s="513"/>
      <c r="CK28" s="513"/>
      <c r="CL28" s="513"/>
      <c r="CM28" s="513"/>
      <c r="CN28" s="513"/>
      <c r="CO28" s="513"/>
      <c r="CP28" s="513"/>
      <c r="CQ28" s="513"/>
      <c r="CR28" s="513"/>
      <c r="CS28" s="514"/>
      <c r="CT28" s="351"/>
      <c r="CU28" s="352"/>
      <c r="CV28" s="352"/>
      <c r="CW28" s="352"/>
      <c r="CX28" s="352"/>
      <c r="CY28" s="352"/>
      <c r="CZ28" s="352"/>
      <c r="DA28" s="353"/>
      <c r="DB28" s="351"/>
      <c r="DC28" s="352"/>
      <c r="DD28" s="352"/>
      <c r="DE28" s="352"/>
      <c r="DF28" s="352"/>
      <c r="DG28" s="352"/>
      <c r="DH28" s="352"/>
      <c r="DI28" s="353"/>
    </row>
    <row r="29" spans="1:113" ht="18.75" customHeight="1">
      <c r="A29" s="2"/>
      <c r="B29" s="541"/>
      <c r="C29" s="542"/>
      <c r="D29" s="543"/>
      <c r="E29" s="366" t="s">
        <v>273</v>
      </c>
      <c r="F29" s="338"/>
      <c r="G29" s="338"/>
      <c r="H29" s="338"/>
      <c r="I29" s="338"/>
      <c r="J29" s="338"/>
      <c r="K29" s="339"/>
      <c r="L29" s="367">
        <v>32</v>
      </c>
      <c r="M29" s="368"/>
      <c r="N29" s="368"/>
      <c r="O29" s="368"/>
      <c r="P29" s="394"/>
      <c r="Q29" s="367">
        <v>5850</v>
      </c>
      <c r="R29" s="368"/>
      <c r="S29" s="368"/>
      <c r="T29" s="368"/>
      <c r="U29" s="368"/>
      <c r="V29" s="394"/>
      <c r="W29" s="549"/>
      <c r="X29" s="550"/>
      <c r="Y29" s="551"/>
      <c r="Z29" s="366" t="s">
        <v>276</v>
      </c>
      <c r="AA29" s="338"/>
      <c r="AB29" s="338"/>
      <c r="AC29" s="338"/>
      <c r="AD29" s="338"/>
      <c r="AE29" s="338"/>
      <c r="AF29" s="338"/>
      <c r="AG29" s="339"/>
      <c r="AH29" s="367">
        <v>2478</v>
      </c>
      <c r="AI29" s="368"/>
      <c r="AJ29" s="368"/>
      <c r="AK29" s="368"/>
      <c r="AL29" s="394"/>
      <c r="AM29" s="367">
        <v>7754673</v>
      </c>
      <c r="AN29" s="368"/>
      <c r="AO29" s="368"/>
      <c r="AP29" s="368"/>
      <c r="AQ29" s="368"/>
      <c r="AR29" s="394"/>
      <c r="AS29" s="367">
        <v>3129</v>
      </c>
      <c r="AT29" s="368"/>
      <c r="AU29" s="368"/>
      <c r="AV29" s="368"/>
      <c r="AW29" s="368"/>
      <c r="AX29" s="369"/>
      <c r="AY29" s="532"/>
      <c r="AZ29" s="533"/>
      <c r="BA29" s="533"/>
      <c r="BB29" s="534"/>
      <c r="BC29" s="342" t="s">
        <v>278</v>
      </c>
      <c r="BD29" s="343"/>
      <c r="BE29" s="343"/>
      <c r="BF29" s="343"/>
      <c r="BG29" s="343"/>
      <c r="BH29" s="343"/>
      <c r="BI29" s="343"/>
      <c r="BJ29" s="343"/>
      <c r="BK29" s="343"/>
      <c r="BL29" s="343"/>
      <c r="BM29" s="344"/>
      <c r="BN29" s="345">
        <v>3348194</v>
      </c>
      <c r="BO29" s="346"/>
      <c r="BP29" s="346"/>
      <c r="BQ29" s="346"/>
      <c r="BR29" s="346"/>
      <c r="BS29" s="346"/>
      <c r="BT29" s="346"/>
      <c r="BU29" s="347"/>
      <c r="BV29" s="345">
        <v>1691202</v>
      </c>
      <c r="BW29" s="346"/>
      <c r="BX29" s="346"/>
      <c r="BY29" s="346"/>
      <c r="BZ29" s="346"/>
      <c r="CA29" s="346"/>
      <c r="CB29" s="346"/>
      <c r="CC29" s="347"/>
      <c r="CD29" s="17"/>
      <c r="CE29" s="513"/>
      <c r="CF29" s="513"/>
      <c r="CG29" s="513"/>
      <c r="CH29" s="513"/>
      <c r="CI29" s="513"/>
      <c r="CJ29" s="513"/>
      <c r="CK29" s="513"/>
      <c r="CL29" s="513"/>
      <c r="CM29" s="513"/>
      <c r="CN29" s="513"/>
      <c r="CO29" s="513"/>
      <c r="CP29" s="513"/>
      <c r="CQ29" s="513"/>
      <c r="CR29" s="513"/>
      <c r="CS29" s="514"/>
      <c r="CT29" s="351"/>
      <c r="CU29" s="352"/>
      <c r="CV29" s="352"/>
      <c r="CW29" s="352"/>
      <c r="CX29" s="352"/>
      <c r="CY29" s="352"/>
      <c r="CZ29" s="352"/>
      <c r="DA29" s="353"/>
      <c r="DB29" s="351"/>
      <c r="DC29" s="352"/>
      <c r="DD29" s="352"/>
      <c r="DE29" s="352"/>
      <c r="DF29" s="352"/>
      <c r="DG29" s="352"/>
      <c r="DH29" s="352"/>
      <c r="DI29" s="353"/>
    </row>
    <row r="30" spans="1:113" ht="18.75" customHeight="1">
      <c r="A30" s="2"/>
      <c r="B30" s="544"/>
      <c r="C30" s="545"/>
      <c r="D30" s="546"/>
      <c r="E30" s="370"/>
      <c r="F30" s="371"/>
      <c r="G30" s="371"/>
      <c r="H30" s="371"/>
      <c r="I30" s="371"/>
      <c r="J30" s="371"/>
      <c r="K30" s="372"/>
      <c r="L30" s="448"/>
      <c r="M30" s="449"/>
      <c r="N30" s="449"/>
      <c r="O30" s="449"/>
      <c r="P30" s="450"/>
      <c r="Q30" s="448"/>
      <c r="R30" s="449"/>
      <c r="S30" s="449"/>
      <c r="T30" s="449"/>
      <c r="U30" s="449"/>
      <c r="V30" s="450"/>
      <c r="W30" s="451" t="s">
        <v>279</v>
      </c>
      <c r="X30" s="452"/>
      <c r="Y30" s="452"/>
      <c r="Z30" s="452"/>
      <c r="AA30" s="452"/>
      <c r="AB30" s="452"/>
      <c r="AC30" s="452"/>
      <c r="AD30" s="452"/>
      <c r="AE30" s="452"/>
      <c r="AF30" s="452"/>
      <c r="AG30" s="453"/>
      <c r="AH30" s="422">
        <v>99.1</v>
      </c>
      <c r="AI30" s="423"/>
      <c r="AJ30" s="423"/>
      <c r="AK30" s="423"/>
      <c r="AL30" s="423"/>
      <c r="AM30" s="423"/>
      <c r="AN30" s="423"/>
      <c r="AO30" s="423"/>
      <c r="AP30" s="423"/>
      <c r="AQ30" s="423"/>
      <c r="AR30" s="423"/>
      <c r="AS30" s="423"/>
      <c r="AT30" s="423"/>
      <c r="AU30" s="423"/>
      <c r="AV30" s="423"/>
      <c r="AW30" s="423"/>
      <c r="AX30" s="425"/>
      <c r="AY30" s="535"/>
      <c r="AZ30" s="536"/>
      <c r="BA30" s="536"/>
      <c r="BB30" s="537"/>
      <c r="BC30" s="440" t="s">
        <v>73</v>
      </c>
      <c r="BD30" s="441"/>
      <c r="BE30" s="441"/>
      <c r="BF30" s="441"/>
      <c r="BG30" s="441"/>
      <c r="BH30" s="441"/>
      <c r="BI30" s="441"/>
      <c r="BJ30" s="441"/>
      <c r="BK30" s="441"/>
      <c r="BL30" s="441"/>
      <c r="BM30" s="442"/>
      <c r="BN30" s="443">
        <v>5694935</v>
      </c>
      <c r="BO30" s="444"/>
      <c r="BP30" s="444"/>
      <c r="BQ30" s="444"/>
      <c r="BR30" s="444"/>
      <c r="BS30" s="444"/>
      <c r="BT30" s="444"/>
      <c r="BU30" s="445"/>
      <c r="BV30" s="443">
        <v>5530837</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c r="A31" s="2"/>
      <c r="B31" s="4"/>
      <c r="DI31" s="36"/>
    </row>
    <row r="32" spans="1:113" ht="13.5" customHeight="1">
      <c r="A32" s="2"/>
      <c r="B32" s="5"/>
      <c r="C32" s="454" t="s">
        <v>189</v>
      </c>
      <c r="D32" s="454"/>
      <c r="E32" s="454"/>
      <c r="F32" s="454"/>
      <c r="G32" s="454"/>
      <c r="H32" s="454"/>
      <c r="I32" s="454"/>
      <c r="J32" s="454"/>
      <c r="K32" s="454"/>
      <c r="L32" s="454"/>
      <c r="M32" s="454"/>
      <c r="N32" s="454"/>
      <c r="O32" s="454"/>
      <c r="P32" s="454"/>
      <c r="Q32" s="454"/>
      <c r="R32" s="454"/>
      <c r="S32" s="454"/>
      <c r="U32" s="349" t="s">
        <v>98</v>
      </c>
      <c r="V32" s="349"/>
      <c r="W32" s="349"/>
      <c r="X32" s="349"/>
      <c r="Y32" s="349"/>
      <c r="Z32" s="349"/>
      <c r="AA32" s="349"/>
      <c r="AB32" s="349"/>
      <c r="AC32" s="349"/>
      <c r="AD32" s="349"/>
      <c r="AE32" s="349"/>
      <c r="AF32" s="349"/>
      <c r="AG32" s="349"/>
      <c r="AH32" s="349"/>
      <c r="AI32" s="349"/>
      <c r="AJ32" s="349"/>
      <c r="AK32" s="349"/>
      <c r="AM32" s="349" t="s">
        <v>281</v>
      </c>
      <c r="AN32" s="349"/>
      <c r="AO32" s="349"/>
      <c r="AP32" s="349"/>
      <c r="AQ32" s="349"/>
      <c r="AR32" s="349"/>
      <c r="AS32" s="349"/>
      <c r="AT32" s="349"/>
      <c r="AU32" s="349"/>
      <c r="AV32" s="349"/>
      <c r="AW32" s="349"/>
      <c r="AX32" s="349"/>
      <c r="AY32" s="349"/>
      <c r="AZ32" s="349"/>
      <c r="BA32" s="349"/>
      <c r="BB32" s="349"/>
      <c r="BC32" s="349"/>
      <c r="BE32" s="349" t="s">
        <v>282</v>
      </c>
      <c r="BF32" s="349"/>
      <c r="BG32" s="349"/>
      <c r="BH32" s="349"/>
      <c r="BI32" s="349"/>
      <c r="BJ32" s="349"/>
      <c r="BK32" s="349"/>
      <c r="BL32" s="349"/>
      <c r="BM32" s="349"/>
      <c r="BN32" s="349"/>
      <c r="BO32" s="349"/>
      <c r="BP32" s="349"/>
      <c r="BQ32" s="349"/>
      <c r="BR32" s="349"/>
      <c r="BS32" s="349"/>
      <c r="BT32" s="349"/>
      <c r="BU32" s="349"/>
      <c r="BW32" s="349" t="s">
        <v>283</v>
      </c>
      <c r="BX32" s="349"/>
      <c r="BY32" s="349"/>
      <c r="BZ32" s="349"/>
      <c r="CA32" s="349"/>
      <c r="CB32" s="349"/>
      <c r="CC32" s="349"/>
      <c r="CD32" s="349"/>
      <c r="CE32" s="349"/>
      <c r="CF32" s="349"/>
      <c r="CG32" s="349"/>
      <c r="CH32" s="349"/>
      <c r="CI32" s="349"/>
      <c r="CJ32" s="349"/>
      <c r="CK32" s="349"/>
      <c r="CL32" s="349"/>
      <c r="CM32" s="349"/>
      <c r="CO32" s="349" t="s">
        <v>285</v>
      </c>
      <c r="CP32" s="349"/>
      <c r="CQ32" s="349"/>
      <c r="CR32" s="349"/>
      <c r="CS32" s="349"/>
      <c r="CT32" s="349"/>
      <c r="CU32" s="349"/>
      <c r="CV32" s="349"/>
      <c r="CW32" s="349"/>
      <c r="CX32" s="349"/>
      <c r="CY32" s="349"/>
      <c r="CZ32" s="349"/>
      <c r="DA32" s="349"/>
      <c r="DB32" s="349"/>
      <c r="DC32" s="349"/>
      <c r="DD32" s="349"/>
      <c r="DE32" s="349"/>
      <c r="DI32" s="36"/>
    </row>
    <row r="33" spans="1:113" ht="13.5" customHeight="1">
      <c r="A33" s="2"/>
      <c r="B33" s="5"/>
      <c r="C33" s="455" t="s">
        <v>64</v>
      </c>
      <c r="D33" s="455"/>
      <c r="E33" s="456" t="s">
        <v>286</v>
      </c>
      <c r="F33" s="456"/>
      <c r="G33" s="456"/>
      <c r="H33" s="456"/>
      <c r="I33" s="456"/>
      <c r="J33" s="456"/>
      <c r="K33" s="456"/>
      <c r="L33" s="456"/>
      <c r="M33" s="456"/>
      <c r="N33" s="456"/>
      <c r="O33" s="456"/>
      <c r="P33" s="456"/>
      <c r="Q33" s="456"/>
      <c r="R33" s="456"/>
      <c r="S33" s="456"/>
      <c r="T33" s="11"/>
      <c r="U33" s="455" t="s">
        <v>64</v>
      </c>
      <c r="V33" s="455"/>
      <c r="W33" s="456" t="s">
        <v>286</v>
      </c>
      <c r="X33" s="456"/>
      <c r="Y33" s="456"/>
      <c r="Z33" s="456"/>
      <c r="AA33" s="456"/>
      <c r="AB33" s="456"/>
      <c r="AC33" s="456"/>
      <c r="AD33" s="456"/>
      <c r="AE33" s="456"/>
      <c r="AF33" s="456"/>
      <c r="AG33" s="456"/>
      <c r="AH33" s="456"/>
      <c r="AI33" s="456"/>
      <c r="AJ33" s="456"/>
      <c r="AK33" s="456"/>
      <c r="AL33" s="11"/>
      <c r="AM33" s="455" t="s">
        <v>64</v>
      </c>
      <c r="AN33" s="455"/>
      <c r="AO33" s="456" t="s">
        <v>286</v>
      </c>
      <c r="AP33" s="456"/>
      <c r="AQ33" s="456"/>
      <c r="AR33" s="456"/>
      <c r="AS33" s="456"/>
      <c r="AT33" s="456"/>
      <c r="AU33" s="456"/>
      <c r="AV33" s="456"/>
      <c r="AW33" s="456"/>
      <c r="AX33" s="456"/>
      <c r="AY33" s="456"/>
      <c r="AZ33" s="456"/>
      <c r="BA33" s="456"/>
      <c r="BB33" s="456"/>
      <c r="BC33" s="456"/>
      <c r="BD33" s="7"/>
      <c r="BE33" s="456" t="s">
        <v>288</v>
      </c>
      <c r="BF33" s="456"/>
      <c r="BG33" s="456" t="s">
        <v>170</v>
      </c>
      <c r="BH33" s="456"/>
      <c r="BI33" s="456"/>
      <c r="BJ33" s="456"/>
      <c r="BK33" s="456"/>
      <c r="BL33" s="456"/>
      <c r="BM33" s="456"/>
      <c r="BN33" s="456"/>
      <c r="BO33" s="456"/>
      <c r="BP33" s="456"/>
      <c r="BQ33" s="456"/>
      <c r="BR33" s="456"/>
      <c r="BS33" s="456"/>
      <c r="BT33" s="456"/>
      <c r="BU33" s="456"/>
      <c r="BV33" s="7"/>
      <c r="BW33" s="455" t="s">
        <v>288</v>
      </c>
      <c r="BX33" s="455"/>
      <c r="BY33" s="456" t="s">
        <v>118</v>
      </c>
      <c r="BZ33" s="456"/>
      <c r="CA33" s="456"/>
      <c r="CB33" s="456"/>
      <c r="CC33" s="456"/>
      <c r="CD33" s="456"/>
      <c r="CE33" s="456"/>
      <c r="CF33" s="456"/>
      <c r="CG33" s="456"/>
      <c r="CH33" s="456"/>
      <c r="CI33" s="456"/>
      <c r="CJ33" s="456"/>
      <c r="CK33" s="456"/>
      <c r="CL33" s="456"/>
      <c r="CM33" s="456"/>
      <c r="CN33" s="11"/>
      <c r="CO33" s="455" t="s">
        <v>64</v>
      </c>
      <c r="CP33" s="455"/>
      <c r="CQ33" s="456" t="s">
        <v>290</v>
      </c>
      <c r="CR33" s="456"/>
      <c r="CS33" s="456"/>
      <c r="CT33" s="456"/>
      <c r="CU33" s="456"/>
      <c r="CV33" s="456"/>
      <c r="CW33" s="456"/>
      <c r="CX33" s="456"/>
      <c r="CY33" s="456"/>
      <c r="CZ33" s="456"/>
      <c r="DA33" s="456"/>
      <c r="DB33" s="456"/>
      <c r="DC33" s="456"/>
      <c r="DD33" s="456"/>
      <c r="DE33" s="456"/>
      <c r="DF33" s="11"/>
      <c r="DG33" s="457" t="s">
        <v>85</v>
      </c>
      <c r="DH33" s="457"/>
      <c r="DI33" s="19"/>
    </row>
    <row r="34" spans="1:113" ht="32.25" customHeight="1">
      <c r="A34" s="2"/>
      <c r="B34" s="5"/>
      <c r="C34" s="458">
        <f>IF(E34="","",1)</f>
        <v>1</v>
      </c>
      <c r="D34" s="458"/>
      <c r="E34" s="459" t="str">
        <f>IF('各会計、関係団体の財政状況及び健全化判断比率'!B7="","",'各会計、関係団体の財政状況及び健全化判断比率'!B7)</f>
        <v>一般会計</v>
      </c>
      <c r="F34" s="459"/>
      <c r="G34" s="459"/>
      <c r="H34" s="459"/>
      <c r="I34" s="459"/>
      <c r="J34" s="459"/>
      <c r="K34" s="459"/>
      <c r="L34" s="459"/>
      <c r="M34" s="459"/>
      <c r="N34" s="459"/>
      <c r="O34" s="459"/>
      <c r="P34" s="459"/>
      <c r="Q34" s="459"/>
      <c r="R34" s="459"/>
      <c r="S34" s="459"/>
      <c r="T34" s="2"/>
      <c r="U34" s="458">
        <f>IF(W34="","",MAX(C34:D43)+1)</f>
        <v>5</v>
      </c>
      <c r="V34" s="458"/>
      <c r="W34" s="459" t="str">
        <f>IF('各会計、関係団体の財政状況及び健全化判断比率'!B28="","",'各会計、関係団体の財政状況及び健全化判断比率'!B28)</f>
        <v>国民健康保険事業特別会計</v>
      </c>
      <c r="X34" s="459"/>
      <c r="Y34" s="459"/>
      <c r="Z34" s="459"/>
      <c r="AA34" s="459"/>
      <c r="AB34" s="459"/>
      <c r="AC34" s="459"/>
      <c r="AD34" s="459"/>
      <c r="AE34" s="459"/>
      <c r="AF34" s="459"/>
      <c r="AG34" s="459"/>
      <c r="AH34" s="459"/>
      <c r="AI34" s="459"/>
      <c r="AJ34" s="459"/>
      <c r="AK34" s="459"/>
      <c r="AL34" s="2"/>
      <c r="AM34" s="458">
        <f>IF(AO34="","",MAX(C34:D43,U34:V43)+1)</f>
        <v>10</v>
      </c>
      <c r="AN34" s="458"/>
      <c r="AO34" s="459" t="str">
        <f>IF('各会計、関係団体の財政状況及び健全化判断比率'!B33="","",'各会計、関係団体の財政状況及び健全化判断比率'!B33)</f>
        <v>水道事業会計</v>
      </c>
      <c r="AP34" s="459"/>
      <c r="AQ34" s="459"/>
      <c r="AR34" s="459"/>
      <c r="AS34" s="459"/>
      <c r="AT34" s="459"/>
      <c r="AU34" s="459"/>
      <c r="AV34" s="459"/>
      <c r="AW34" s="459"/>
      <c r="AX34" s="459"/>
      <c r="AY34" s="459"/>
      <c r="AZ34" s="459"/>
      <c r="BA34" s="459"/>
      <c r="BB34" s="459"/>
      <c r="BC34" s="459"/>
      <c r="BD34" s="2"/>
      <c r="BE34" s="458">
        <f>IF(BG34="","",MAX(C34:D43,U34:V43,AM34:AN43)+1)</f>
        <v>12</v>
      </c>
      <c r="BF34" s="458"/>
      <c r="BG34" s="459" t="str">
        <f>IF('各会計、関係団体の財政状況及び健全化判断比率'!B35="","",'各会計、関係団体の財政状況及び健全化判断比率'!B35)</f>
        <v>卸売市場事業特別会計</v>
      </c>
      <c r="BH34" s="459"/>
      <c r="BI34" s="459"/>
      <c r="BJ34" s="459"/>
      <c r="BK34" s="459"/>
      <c r="BL34" s="459"/>
      <c r="BM34" s="459"/>
      <c r="BN34" s="459"/>
      <c r="BO34" s="459"/>
      <c r="BP34" s="459"/>
      <c r="BQ34" s="459"/>
      <c r="BR34" s="459"/>
      <c r="BS34" s="459"/>
      <c r="BT34" s="459"/>
      <c r="BU34" s="459"/>
      <c r="BV34" s="2"/>
      <c r="BW34" s="458">
        <f>IF(BY34="","",MAX(C34:D43,U34:V43,AM34:AN43,BE34:BF43)+1)</f>
        <v>16</v>
      </c>
      <c r="BX34" s="458"/>
      <c r="BY34" s="459" t="str">
        <f>IF('各会計、関係団体の財政状況及び健全化判断比率'!B68="","",'各会計、関係団体の財政状況及び健全化判断比率'!B68)</f>
        <v>こうち人づくり広域連合（一般会計）</v>
      </c>
      <c r="BZ34" s="459"/>
      <c r="CA34" s="459"/>
      <c r="CB34" s="459"/>
      <c r="CC34" s="459"/>
      <c r="CD34" s="459"/>
      <c r="CE34" s="459"/>
      <c r="CF34" s="459"/>
      <c r="CG34" s="459"/>
      <c r="CH34" s="459"/>
      <c r="CI34" s="459"/>
      <c r="CJ34" s="459"/>
      <c r="CK34" s="459"/>
      <c r="CL34" s="459"/>
      <c r="CM34" s="459"/>
      <c r="CN34" s="2"/>
      <c r="CO34" s="458">
        <f>IF(CQ34="","",MAX(C34:D43,U34:V43,AM34:AN43,BE34:BF43,BW34:BX43)+1)</f>
        <v>22</v>
      </c>
      <c r="CP34" s="458"/>
      <c r="CQ34" s="459" t="str">
        <f>IF('各会計、関係団体の財政状況及び健全化判断比率'!BS7="","",'各会計、関係団体の財政状況及び健全化判断比率'!BS7)</f>
        <v>公益財団法人高知市文化振興事業団</v>
      </c>
      <c r="CR34" s="459"/>
      <c r="CS34" s="459"/>
      <c r="CT34" s="459"/>
      <c r="CU34" s="459"/>
      <c r="CV34" s="459"/>
      <c r="CW34" s="459"/>
      <c r="CX34" s="459"/>
      <c r="CY34" s="459"/>
      <c r="CZ34" s="459"/>
      <c r="DA34" s="459"/>
      <c r="DB34" s="459"/>
      <c r="DC34" s="459"/>
      <c r="DD34" s="459"/>
      <c r="DE34" s="459"/>
      <c r="DG34" s="460" t="str">
        <f>IF('各会計、関係団体の財政状況及び健全化判断比率'!BR7="","",'各会計、関係団体の財政状況及び健全化判断比率'!BR7)</f>
        <v/>
      </c>
      <c r="DH34" s="460"/>
      <c r="DI34" s="19"/>
    </row>
    <row r="35" spans="1:113" ht="32.25" customHeight="1">
      <c r="A35" s="2"/>
      <c r="B35" s="5"/>
      <c r="C35" s="458">
        <f t="shared" ref="C35:C43" si="0">IF(E35="","",C34+1)</f>
        <v>2</v>
      </c>
      <c r="D35" s="458"/>
      <c r="E35" s="459" t="str">
        <f>IF('各会計、関係団体の財政状況及び健全化判断比率'!B8="","",'各会計、関係団体の財政状況及び健全化判断比率'!B8)</f>
        <v>へき地診療所事業特別会計</v>
      </c>
      <c r="F35" s="459"/>
      <c r="G35" s="459"/>
      <c r="H35" s="459"/>
      <c r="I35" s="459"/>
      <c r="J35" s="459"/>
      <c r="K35" s="459"/>
      <c r="L35" s="459"/>
      <c r="M35" s="459"/>
      <c r="N35" s="459"/>
      <c r="O35" s="459"/>
      <c r="P35" s="459"/>
      <c r="Q35" s="459"/>
      <c r="R35" s="459"/>
      <c r="S35" s="459"/>
      <c r="T35" s="2"/>
      <c r="U35" s="458">
        <f t="shared" ref="U35:U43" si="1">IF(W35="","",U34+1)</f>
        <v>6</v>
      </c>
      <c r="V35" s="458"/>
      <c r="W35" s="459" t="str">
        <f>IF('各会計、関係団体の財政状況及び健全化判断比率'!B29="","",'各会計、関係団体の財政状況及び健全化判断比率'!B29)</f>
        <v>収益事業特別会計</v>
      </c>
      <c r="X35" s="459"/>
      <c r="Y35" s="459"/>
      <c r="Z35" s="459"/>
      <c r="AA35" s="459"/>
      <c r="AB35" s="459"/>
      <c r="AC35" s="459"/>
      <c r="AD35" s="459"/>
      <c r="AE35" s="459"/>
      <c r="AF35" s="459"/>
      <c r="AG35" s="459"/>
      <c r="AH35" s="459"/>
      <c r="AI35" s="459"/>
      <c r="AJ35" s="459"/>
      <c r="AK35" s="459"/>
      <c r="AL35" s="2"/>
      <c r="AM35" s="458">
        <f t="shared" ref="AM35:AM43" si="2">IF(AO35="","",AM34+1)</f>
        <v>11</v>
      </c>
      <c r="AN35" s="458"/>
      <c r="AO35" s="459" t="str">
        <f>IF('各会計、関係団体の財政状況及び健全化判断比率'!B34="","",'各会計、関係団体の財政状況及び健全化判断比率'!B34)</f>
        <v>公共下水道事業会計</v>
      </c>
      <c r="AP35" s="459"/>
      <c r="AQ35" s="459"/>
      <c r="AR35" s="459"/>
      <c r="AS35" s="459"/>
      <c r="AT35" s="459"/>
      <c r="AU35" s="459"/>
      <c r="AV35" s="459"/>
      <c r="AW35" s="459"/>
      <c r="AX35" s="459"/>
      <c r="AY35" s="459"/>
      <c r="AZ35" s="459"/>
      <c r="BA35" s="459"/>
      <c r="BB35" s="459"/>
      <c r="BC35" s="459"/>
      <c r="BD35" s="2"/>
      <c r="BE35" s="458">
        <f t="shared" ref="BE35:BE43" si="3">IF(BG35="","",BE34+1)</f>
        <v>13</v>
      </c>
      <c r="BF35" s="458"/>
      <c r="BG35" s="459" t="str">
        <f>IF('各会計、関係団体の財政状況及び健全化判断比率'!B36="","",'各会計、関係団体の財政状況及び健全化判断比率'!B36)</f>
        <v>国民宿舎運営事業特別会計</v>
      </c>
      <c r="BH35" s="459"/>
      <c r="BI35" s="459"/>
      <c r="BJ35" s="459"/>
      <c r="BK35" s="459"/>
      <c r="BL35" s="459"/>
      <c r="BM35" s="459"/>
      <c r="BN35" s="459"/>
      <c r="BO35" s="459"/>
      <c r="BP35" s="459"/>
      <c r="BQ35" s="459"/>
      <c r="BR35" s="459"/>
      <c r="BS35" s="459"/>
      <c r="BT35" s="459"/>
      <c r="BU35" s="459"/>
      <c r="BV35" s="2"/>
      <c r="BW35" s="458">
        <f t="shared" ref="BW35:BW43" si="4">IF(BY35="","",BW34+1)</f>
        <v>17</v>
      </c>
      <c r="BX35" s="458"/>
      <c r="BY35" s="459" t="str">
        <f>IF('各会計、関係団体の財政状況及び健全化判断比率'!B69="","",'各会計、関係団体の財政状況及び健全化判断比率'!B69)</f>
        <v>高知県・高知市病院企業団（病院企業会計）</v>
      </c>
      <c r="BZ35" s="459"/>
      <c r="CA35" s="459"/>
      <c r="CB35" s="459"/>
      <c r="CC35" s="459"/>
      <c r="CD35" s="459"/>
      <c r="CE35" s="459"/>
      <c r="CF35" s="459"/>
      <c r="CG35" s="459"/>
      <c r="CH35" s="459"/>
      <c r="CI35" s="459"/>
      <c r="CJ35" s="459"/>
      <c r="CK35" s="459"/>
      <c r="CL35" s="459"/>
      <c r="CM35" s="459"/>
      <c r="CN35" s="2"/>
      <c r="CO35" s="458">
        <f t="shared" ref="CO35:CO43" si="5">IF(CQ35="","",CO34+1)</f>
        <v>23</v>
      </c>
      <c r="CP35" s="458"/>
      <c r="CQ35" s="459" t="str">
        <f>IF('各会計、関係団体の財政状況及び健全化判断比率'!BS8="","",'各会計、関係団体の財政状況及び健全化判断比率'!BS8)</f>
        <v>公益財団法人高知市環境事業公社</v>
      </c>
      <c r="CR35" s="459"/>
      <c r="CS35" s="459"/>
      <c r="CT35" s="459"/>
      <c r="CU35" s="459"/>
      <c r="CV35" s="459"/>
      <c r="CW35" s="459"/>
      <c r="CX35" s="459"/>
      <c r="CY35" s="459"/>
      <c r="CZ35" s="459"/>
      <c r="DA35" s="459"/>
      <c r="DB35" s="459"/>
      <c r="DC35" s="459"/>
      <c r="DD35" s="459"/>
      <c r="DE35" s="459"/>
      <c r="DG35" s="460" t="str">
        <f>IF('各会計、関係団体の財政状況及び健全化判断比率'!BR8="","",'各会計、関係団体の財政状況及び健全化判断比率'!BR8)</f>
        <v/>
      </c>
      <c r="DH35" s="460"/>
      <c r="DI35" s="19"/>
    </row>
    <row r="36" spans="1:113" ht="32.25" customHeight="1">
      <c r="A36" s="2"/>
      <c r="B36" s="5"/>
      <c r="C36" s="458">
        <f t="shared" si="0"/>
        <v>3</v>
      </c>
      <c r="D36" s="458"/>
      <c r="E36" s="459" t="str">
        <f>IF('各会計、関係団体の財政状況及び健全化判断比率'!B9="","",'各会計、関係団体の財政状況及び健全化判断比率'!B9)</f>
        <v>母子父子寡婦福祉資金貸付事業特別会計</v>
      </c>
      <c r="F36" s="459"/>
      <c r="G36" s="459"/>
      <c r="H36" s="459"/>
      <c r="I36" s="459"/>
      <c r="J36" s="459"/>
      <c r="K36" s="459"/>
      <c r="L36" s="459"/>
      <c r="M36" s="459"/>
      <c r="N36" s="459"/>
      <c r="O36" s="459"/>
      <c r="P36" s="459"/>
      <c r="Q36" s="459"/>
      <c r="R36" s="459"/>
      <c r="S36" s="459"/>
      <c r="T36" s="2"/>
      <c r="U36" s="458">
        <f t="shared" si="1"/>
        <v>7</v>
      </c>
      <c r="V36" s="458"/>
      <c r="W36" s="459" t="str">
        <f>IF('各会計、関係団体の財政状況及び健全化判断比率'!B30="","",'各会計、関係団体の財政状況及び健全化判断比率'!B30)</f>
        <v>駐車場事業特別会計</v>
      </c>
      <c r="X36" s="459"/>
      <c r="Y36" s="459"/>
      <c r="Z36" s="459"/>
      <c r="AA36" s="459"/>
      <c r="AB36" s="459"/>
      <c r="AC36" s="459"/>
      <c r="AD36" s="459"/>
      <c r="AE36" s="459"/>
      <c r="AF36" s="459"/>
      <c r="AG36" s="459"/>
      <c r="AH36" s="459"/>
      <c r="AI36" s="459"/>
      <c r="AJ36" s="459"/>
      <c r="AK36" s="459"/>
      <c r="AL36" s="2"/>
      <c r="AM36" s="458" t="str">
        <f t="shared" si="2"/>
        <v/>
      </c>
      <c r="AN36" s="458"/>
      <c r="AO36" s="459"/>
      <c r="AP36" s="459"/>
      <c r="AQ36" s="459"/>
      <c r="AR36" s="459"/>
      <c r="AS36" s="459"/>
      <c r="AT36" s="459"/>
      <c r="AU36" s="459"/>
      <c r="AV36" s="459"/>
      <c r="AW36" s="459"/>
      <c r="AX36" s="459"/>
      <c r="AY36" s="459"/>
      <c r="AZ36" s="459"/>
      <c r="BA36" s="459"/>
      <c r="BB36" s="459"/>
      <c r="BC36" s="459"/>
      <c r="BD36" s="2"/>
      <c r="BE36" s="458">
        <f t="shared" si="3"/>
        <v>14</v>
      </c>
      <c r="BF36" s="458"/>
      <c r="BG36" s="459" t="str">
        <f>IF('各会計、関係団体の財政状況及び健全化判断比率'!B37="","",'各会計、関係団体の財政状況及び健全化判断比率'!B37)</f>
        <v>農業集落排水事業特別会計</v>
      </c>
      <c r="BH36" s="459"/>
      <c r="BI36" s="459"/>
      <c r="BJ36" s="459"/>
      <c r="BK36" s="459"/>
      <c r="BL36" s="459"/>
      <c r="BM36" s="459"/>
      <c r="BN36" s="459"/>
      <c r="BO36" s="459"/>
      <c r="BP36" s="459"/>
      <c r="BQ36" s="459"/>
      <c r="BR36" s="459"/>
      <c r="BS36" s="459"/>
      <c r="BT36" s="459"/>
      <c r="BU36" s="459"/>
      <c r="BV36" s="2"/>
      <c r="BW36" s="458">
        <f t="shared" si="4"/>
        <v>18</v>
      </c>
      <c r="BX36" s="458"/>
      <c r="BY36" s="459" t="str">
        <f>IF('各会計、関係団体の財政状況及び健全化判断比率'!B70="","",'各会計、関係団体の財政状況及び健全化判断比率'!B70)</f>
        <v>高知県広域食肉センター事務組合（一般会計）</v>
      </c>
      <c r="BZ36" s="459"/>
      <c r="CA36" s="459"/>
      <c r="CB36" s="459"/>
      <c r="CC36" s="459"/>
      <c r="CD36" s="459"/>
      <c r="CE36" s="459"/>
      <c r="CF36" s="459"/>
      <c r="CG36" s="459"/>
      <c r="CH36" s="459"/>
      <c r="CI36" s="459"/>
      <c r="CJ36" s="459"/>
      <c r="CK36" s="459"/>
      <c r="CL36" s="459"/>
      <c r="CM36" s="459"/>
      <c r="CN36" s="2"/>
      <c r="CO36" s="458">
        <f t="shared" si="5"/>
        <v>24</v>
      </c>
      <c r="CP36" s="458"/>
      <c r="CQ36" s="459" t="str">
        <f>IF('各会計、関係団体の財政状況及び健全化判断比率'!BS9="","",'各会計、関係団体の財政状況及び健全化判断比率'!BS9)</f>
        <v>公益財団法人高知市学校給食会</v>
      </c>
      <c r="CR36" s="459"/>
      <c r="CS36" s="459"/>
      <c r="CT36" s="459"/>
      <c r="CU36" s="459"/>
      <c r="CV36" s="459"/>
      <c r="CW36" s="459"/>
      <c r="CX36" s="459"/>
      <c r="CY36" s="459"/>
      <c r="CZ36" s="459"/>
      <c r="DA36" s="459"/>
      <c r="DB36" s="459"/>
      <c r="DC36" s="459"/>
      <c r="DD36" s="459"/>
      <c r="DE36" s="459"/>
      <c r="DG36" s="460" t="str">
        <f>IF('各会計、関係団体の財政状況及び健全化判断比率'!BR9="","",'各会計、関係団体の財政状況及び健全化判断比率'!BR9)</f>
        <v/>
      </c>
      <c r="DH36" s="460"/>
      <c r="DI36" s="19"/>
    </row>
    <row r="37" spans="1:113" ht="32.25" customHeight="1">
      <c r="A37" s="2"/>
      <c r="B37" s="5"/>
      <c r="C37" s="458">
        <f t="shared" si="0"/>
        <v>4</v>
      </c>
      <c r="D37" s="458"/>
      <c r="E37" s="459" t="str">
        <f>IF('各会計、関係団体の財政状況及び健全化判断比率'!B10="","",'各会計、関係団体の財政状況及び健全化判断比率'!B10)</f>
        <v>土地区画整理事業清算金特別会計</v>
      </c>
      <c r="F37" s="459"/>
      <c r="G37" s="459"/>
      <c r="H37" s="459"/>
      <c r="I37" s="459"/>
      <c r="J37" s="459"/>
      <c r="K37" s="459"/>
      <c r="L37" s="459"/>
      <c r="M37" s="459"/>
      <c r="N37" s="459"/>
      <c r="O37" s="459"/>
      <c r="P37" s="459"/>
      <c r="Q37" s="459"/>
      <c r="R37" s="459"/>
      <c r="S37" s="459"/>
      <c r="T37" s="2"/>
      <c r="U37" s="458">
        <f t="shared" si="1"/>
        <v>8</v>
      </c>
      <c r="V37" s="458"/>
      <c r="W37" s="459" t="str">
        <f>IF('各会計、関係団体の財政状況及び健全化判断比率'!B31="","",'各会計、関係団体の財政状況及び健全化判断比率'!B31)</f>
        <v>介護保険事業特別会計</v>
      </c>
      <c r="X37" s="459"/>
      <c r="Y37" s="459"/>
      <c r="Z37" s="459"/>
      <c r="AA37" s="459"/>
      <c r="AB37" s="459"/>
      <c r="AC37" s="459"/>
      <c r="AD37" s="459"/>
      <c r="AE37" s="459"/>
      <c r="AF37" s="459"/>
      <c r="AG37" s="459"/>
      <c r="AH37" s="459"/>
      <c r="AI37" s="459"/>
      <c r="AJ37" s="459"/>
      <c r="AK37" s="459"/>
      <c r="AL37" s="2"/>
      <c r="AM37" s="458" t="str">
        <f t="shared" si="2"/>
        <v/>
      </c>
      <c r="AN37" s="458"/>
      <c r="AO37" s="459"/>
      <c r="AP37" s="459"/>
      <c r="AQ37" s="459"/>
      <c r="AR37" s="459"/>
      <c r="AS37" s="459"/>
      <c r="AT37" s="459"/>
      <c r="AU37" s="459"/>
      <c r="AV37" s="459"/>
      <c r="AW37" s="459"/>
      <c r="AX37" s="459"/>
      <c r="AY37" s="459"/>
      <c r="AZ37" s="459"/>
      <c r="BA37" s="459"/>
      <c r="BB37" s="459"/>
      <c r="BC37" s="459"/>
      <c r="BD37" s="2"/>
      <c r="BE37" s="458">
        <f t="shared" si="3"/>
        <v>15</v>
      </c>
      <c r="BF37" s="458"/>
      <c r="BG37" s="459" t="str">
        <f>IF('各会計、関係団体の財政状況及び健全化判断比率'!B38="","",'各会計、関係団体の財政状況及び健全化判断比率'!B38)</f>
        <v>産業立地推進事業特別会計</v>
      </c>
      <c r="BH37" s="459"/>
      <c r="BI37" s="459"/>
      <c r="BJ37" s="459"/>
      <c r="BK37" s="459"/>
      <c r="BL37" s="459"/>
      <c r="BM37" s="459"/>
      <c r="BN37" s="459"/>
      <c r="BO37" s="459"/>
      <c r="BP37" s="459"/>
      <c r="BQ37" s="459"/>
      <c r="BR37" s="459"/>
      <c r="BS37" s="459"/>
      <c r="BT37" s="459"/>
      <c r="BU37" s="459"/>
      <c r="BV37" s="2"/>
      <c r="BW37" s="458">
        <f t="shared" si="4"/>
        <v>19</v>
      </c>
      <c r="BX37" s="458"/>
      <c r="BY37" s="459" t="str">
        <f>IF('各会計、関係団体の財政状況及び健全化判断比率'!B71="","",'各会計、関係団体の財政状況及び健全化判断比率'!B71)</f>
        <v>高知県後期高齢者医療広域連合（一般会計）</v>
      </c>
      <c r="BZ37" s="459"/>
      <c r="CA37" s="459"/>
      <c r="CB37" s="459"/>
      <c r="CC37" s="459"/>
      <c r="CD37" s="459"/>
      <c r="CE37" s="459"/>
      <c r="CF37" s="459"/>
      <c r="CG37" s="459"/>
      <c r="CH37" s="459"/>
      <c r="CI37" s="459"/>
      <c r="CJ37" s="459"/>
      <c r="CK37" s="459"/>
      <c r="CL37" s="459"/>
      <c r="CM37" s="459"/>
      <c r="CN37" s="2"/>
      <c r="CO37" s="458">
        <f t="shared" si="5"/>
        <v>25</v>
      </c>
      <c r="CP37" s="458"/>
      <c r="CQ37" s="459" t="str">
        <f>IF('各会計、関係団体の財政状況及び健全化判断比率'!BS10="","",'各会計、関係団体の財政状況及び健全化判断比率'!BS10)</f>
        <v>公益財団法人高知市都市整備公社</v>
      </c>
      <c r="CR37" s="459"/>
      <c r="CS37" s="459"/>
      <c r="CT37" s="459"/>
      <c r="CU37" s="459"/>
      <c r="CV37" s="459"/>
      <c r="CW37" s="459"/>
      <c r="CX37" s="459"/>
      <c r="CY37" s="459"/>
      <c r="CZ37" s="459"/>
      <c r="DA37" s="459"/>
      <c r="DB37" s="459"/>
      <c r="DC37" s="459"/>
      <c r="DD37" s="459"/>
      <c r="DE37" s="459"/>
      <c r="DG37" s="460" t="str">
        <f>IF('各会計、関係団体の財政状況及び健全化判断比率'!BR10="","",'各会計、関係団体の財政状況及び健全化判断比率'!BR10)</f>
        <v/>
      </c>
      <c r="DH37" s="460"/>
      <c r="DI37" s="19"/>
    </row>
    <row r="38" spans="1:113" ht="32.25" customHeight="1">
      <c r="A38" s="2"/>
      <c r="B38" s="5"/>
      <c r="C38" s="458" t="str">
        <f t="shared" si="0"/>
        <v/>
      </c>
      <c r="D38" s="458"/>
      <c r="E38" s="459" t="str">
        <f>IF('各会計、関係団体の財政状況及び健全化判断比率'!B11="","",'各会計、関係団体の財政状況及び健全化判断比率'!B11)</f>
        <v/>
      </c>
      <c r="F38" s="459"/>
      <c r="G38" s="459"/>
      <c r="H38" s="459"/>
      <c r="I38" s="459"/>
      <c r="J38" s="459"/>
      <c r="K38" s="459"/>
      <c r="L38" s="459"/>
      <c r="M38" s="459"/>
      <c r="N38" s="459"/>
      <c r="O38" s="459"/>
      <c r="P38" s="459"/>
      <c r="Q38" s="459"/>
      <c r="R38" s="459"/>
      <c r="S38" s="459"/>
      <c r="T38" s="2"/>
      <c r="U38" s="458">
        <f t="shared" si="1"/>
        <v>9</v>
      </c>
      <c r="V38" s="458"/>
      <c r="W38" s="459" t="str">
        <f>IF('各会計、関係団体の財政状況及び健全化判断比率'!B32="","",'各会計、関係団体の財政状況及び健全化判断比率'!B32)</f>
        <v>後期高齢者医療事業特別会計</v>
      </c>
      <c r="X38" s="459"/>
      <c r="Y38" s="459"/>
      <c r="Z38" s="459"/>
      <c r="AA38" s="459"/>
      <c r="AB38" s="459"/>
      <c r="AC38" s="459"/>
      <c r="AD38" s="459"/>
      <c r="AE38" s="459"/>
      <c r="AF38" s="459"/>
      <c r="AG38" s="459"/>
      <c r="AH38" s="459"/>
      <c r="AI38" s="459"/>
      <c r="AJ38" s="459"/>
      <c r="AK38" s="459"/>
      <c r="AL38" s="2"/>
      <c r="AM38" s="458" t="str">
        <f t="shared" si="2"/>
        <v/>
      </c>
      <c r="AN38" s="458"/>
      <c r="AO38" s="459"/>
      <c r="AP38" s="459"/>
      <c r="AQ38" s="459"/>
      <c r="AR38" s="459"/>
      <c r="AS38" s="459"/>
      <c r="AT38" s="459"/>
      <c r="AU38" s="459"/>
      <c r="AV38" s="459"/>
      <c r="AW38" s="459"/>
      <c r="AX38" s="459"/>
      <c r="AY38" s="459"/>
      <c r="AZ38" s="459"/>
      <c r="BA38" s="459"/>
      <c r="BB38" s="459"/>
      <c r="BC38" s="459"/>
      <c r="BD38" s="2"/>
      <c r="BE38" s="458" t="str">
        <f t="shared" si="3"/>
        <v/>
      </c>
      <c r="BF38" s="458"/>
      <c r="BG38" s="459"/>
      <c r="BH38" s="459"/>
      <c r="BI38" s="459"/>
      <c r="BJ38" s="459"/>
      <c r="BK38" s="459"/>
      <c r="BL38" s="459"/>
      <c r="BM38" s="459"/>
      <c r="BN38" s="459"/>
      <c r="BO38" s="459"/>
      <c r="BP38" s="459"/>
      <c r="BQ38" s="459"/>
      <c r="BR38" s="459"/>
      <c r="BS38" s="459"/>
      <c r="BT38" s="459"/>
      <c r="BU38" s="459"/>
      <c r="BV38" s="2"/>
      <c r="BW38" s="458">
        <f t="shared" si="4"/>
        <v>20</v>
      </c>
      <c r="BX38" s="458"/>
      <c r="BY38" s="459" t="str">
        <f>IF('各会計、関係団体の財政状況及び健全化判断比率'!B72="","",'各会計、関係団体の財政状況及び健全化判断比率'!B72)</f>
        <v>高知県後期高齢者医療広域連合（後期高齢者医療特別会計）</v>
      </c>
      <c r="BZ38" s="459"/>
      <c r="CA38" s="459"/>
      <c r="CB38" s="459"/>
      <c r="CC38" s="459"/>
      <c r="CD38" s="459"/>
      <c r="CE38" s="459"/>
      <c r="CF38" s="459"/>
      <c r="CG38" s="459"/>
      <c r="CH38" s="459"/>
      <c r="CI38" s="459"/>
      <c r="CJ38" s="459"/>
      <c r="CK38" s="459"/>
      <c r="CL38" s="459"/>
      <c r="CM38" s="459"/>
      <c r="CN38" s="2"/>
      <c r="CO38" s="458">
        <f t="shared" si="5"/>
        <v>26</v>
      </c>
      <c r="CP38" s="458"/>
      <c r="CQ38" s="459" t="str">
        <f>IF('各会計、関係団体の財政状況及び健全化判断比率'!BS11="","",'各会計、関係団体の財政状況及び健全化判断比率'!BS11)</f>
        <v>公益財団法人こうち男女共同参画社会づくり財団</v>
      </c>
      <c r="CR38" s="459"/>
      <c r="CS38" s="459"/>
      <c r="CT38" s="459"/>
      <c r="CU38" s="459"/>
      <c r="CV38" s="459"/>
      <c r="CW38" s="459"/>
      <c r="CX38" s="459"/>
      <c r="CY38" s="459"/>
      <c r="CZ38" s="459"/>
      <c r="DA38" s="459"/>
      <c r="DB38" s="459"/>
      <c r="DC38" s="459"/>
      <c r="DD38" s="459"/>
      <c r="DE38" s="459"/>
      <c r="DG38" s="460" t="str">
        <f>IF('各会計、関係団体の財政状況及び健全化判断比率'!BR11="","",'各会計、関係団体の財政状況及び健全化判断比率'!BR11)</f>
        <v/>
      </c>
      <c r="DH38" s="460"/>
      <c r="DI38" s="19"/>
    </row>
    <row r="39" spans="1:113" ht="32.25" customHeight="1">
      <c r="A39" s="2"/>
      <c r="B39" s="5"/>
      <c r="C39" s="458" t="str">
        <f t="shared" si="0"/>
        <v/>
      </c>
      <c r="D39" s="458"/>
      <c r="E39" s="459" t="str">
        <f>IF('各会計、関係団体の財政状況及び健全化判断比率'!B12="","",'各会計、関係団体の財政状況及び健全化判断比率'!B12)</f>
        <v/>
      </c>
      <c r="F39" s="459"/>
      <c r="G39" s="459"/>
      <c r="H39" s="459"/>
      <c r="I39" s="459"/>
      <c r="J39" s="459"/>
      <c r="K39" s="459"/>
      <c r="L39" s="459"/>
      <c r="M39" s="459"/>
      <c r="N39" s="459"/>
      <c r="O39" s="459"/>
      <c r="P39" s="459"/>
      <c r="Q39" s="459"/>
      <c r="R39" s="459"/>
      <c r="S39" s="459"/>
      <c r="T39" s="2"/>
      <c r="U39" s="458" t="str">
        <f t="shared" si="1"/>
        <v/>
      </c>
      <c r="V39" s="458"/>
      <c r="W39" s="459"/>
      <c r="X39" s="459"/>
      <c r="Y39" s="459"/>
      <c r="Z39" s="459"/>
      <c r="AA39" s="459"/>
      <c r="AB39" s="459"/>
      <c r="AC39" s="459"/>
      <c r="AD39" s="459"/>
      <c r="AE39" s="459"/>
      <c r="AF39" s="459"/>
      <c r="AG39" s="459"/>
      <c r="AH39" s="459"/>
      <c r="AI39" s="459"/>
      <c r="AJ39" s="459"/>
      <c r="AK39" s="459"/>
      <c r="AL39" s="2"/>
      <c r="AM39" s="458" t="str">
        <f t="shared" si="2"/>
        <v/>
      </c>
      <c r="AN39" s="458"/>
      <c r="AO39" s="459"/>
      <c r="AP39" s="459"/>
      <c r="AQ39" s="459"/>
      <c r="AR39" s="459"/>
      <c r="AS39" s="459"/>
      <c r="AT39" s="459"/>
      <c r="AU39" s="459"/>
      <c r="AV39" s="459"/>
      <c r="AW39" s="459"/>
      <c r="AX39" s="459"/>
      <c r="AY39" s="459"/>
      <c r="AZ39" s="459"/>
      <c r="BA39" s="459"/>
      <c r="BB39" s="459"/>
      <c r="BC39" s="459"/>
      <c r="BD39" s="2"/>
      <c r="BE39" s="458" t="str">
        <f t="shared" si="3"/>
        <v/>
      </c>
      <c r="BF39" s="458"/>
      <c r="BG39" s="459"/>
      <c r="BH39" s="459"/>
      <c r="BI39" s="459"/>
      <c r="BJ39" s="459"/>
      <c r="BK39" s="459"/>
      <c r="BL39" s="459"/>
      <c r="BM39" s="459"/>
      <c r="BN39" s="459"/>
      <c r="BO39" s="459"/>
      <c r="BP39" s="459"/>
      <c r="BQ39" s="459"/>
      <c r="BR39" s="459"/>
      <c r="BS39" s="459"/>
      <c r="BT39" s="459"/>
      <c r="BU39" s="459"/>
      <c r="BV39" s="2"/>
      <c r="BW39" s="458">
        <f t="shared" si="4"/>
        <v>21</v>
      </c>
      <c r="BX39" s="458"/>
      <c r="BY39" s="459" t="str">
        <f>IF('各会計、関係団体の財政状況及び健全化判断比率'!B73="","",'各会計、関係団体の財政状況及び健全化判断比率'!B73)</f>
        <v>高知県競馬組合（収益事業会計）</v>
      </c>
      <c r="BZ39" s="459"/>
      <c r="CA39" s="459"/>
      <c r="CB39" s="459"/>
      <c r="CC39" s="459"/>
      <c r="CD39" s="459"/>
      <c r="CE39" s="459"/>
      <c r="CF39" s="459"/>
      <c r="CG39" s="459"/>
      <c r="CH39" s="459"/>
      <c r="CI39" s="459"/>
      <c r="CJ39" s="459"/>
      <c r="CK39" s="459"/>
      <c r="CL39" s="459"/>
      <c r="CM39" s="459"/>
      <c r="CN39" s="2"/>
      <c r="CO39" s="458">
        <f t="shared" si="5"/>
        <v>27</v>
      </c>
      <c r="CP39" s="458"/>
      <c r="CQ39" s="459" t="str">
        <f>IF('各会計、関係団体の財政状況及び健全化判断比率'!BS12="","",'各会計、関係団体の財政状況及び健全化判断比率'!BS12)</f>
        <v>公益財団法人高知市スポーツ振興事業団</v>
      </c>
      <c r="CR39" s="459"/>
      <c r="CS39" s="459"/>
      <c r="CT39" s="459"/>
      <c r="CU39" s="459"/>
      <c r="CV39" s="459"/>
      <c r="CW39" s="459"/>
      <c r="CX39" s="459"/>
      <c r="CY39" s="459"/>
      <c r="CZ39" s="459"/>
      <c r="DA39" s="459"/>
      <c r="DB39" s="459"/>
      <c r="DC39" s="459"/>
      <c r="DD39" s="459"/>
      <c r="DE39" s="459"/>
      <c r="DG39" s="460" t="str">
        <f>IF('各会計、関係団体の財政状況及び健全化判断比率'!BR12="","",'各会計、関係団体の財政状況及び健全化判断比率'!BR12)</f>
        <v/>
      </c>
      <c r="DH39" s="460"/>
      <c r="DI39" s="19"/>
    </row>
    <row r="40" spans="1:113" ht="32.25" customHeight="1">
      <c r="A40" s="2"/>
      <c r="B40" s="5"/>
      <c r="C40" s="458" t="str">
        <f t="shared" si="0"/>
        <v/>
      </c>
      <c r="D40" s="458"/>
      <c r="E40" s="459" t="str">
        <f>IF('各会計、関係団体の財政状況及び健全化判断比率'!B13="","",'各会計、関係団体の財政状況及び健全化判断比率'!B13)</f>
        <v/>
      </c>
      <c r="F40" s="459"/>
      <c r="G40" s="459"/>
      <c r="H40" s="459"/>
      <c r="I40" s="459"/>
      <c r="J40" s="459"/>
      <c r="K40" s="459"/>
      <c r="L40" s="459"/>
      <c r="M40" s="459"/>
      <c r="N40" s="459"/>
      <c r="O40" s="459"/>
      <c r="P40" s="459"/>
      <c r="Q40" s="459"/>
      <c r="R40" s="459"/>
      <c r="S40" s="459"/>
      <c r="T40" s="2"/>
      <c r="U40" s="458" t="str">
        <f t="shared" si="1"/>
        <v/>
      </c>
      <c r="V40" s="458"/>
      <c r="W40" s="459"/>
      <c r="X40" s="459"/>
      <c r="Y40" s="459"/>
      <c r="Z40" s="459"/>
      <c r="AA40" s="459"/>
      <c r="AB40" s="459"/>
      <c r="AC40" s="459"/>
      <c r="AD40" s="459"/>
      <c r="AE40" s="459"/>
      <c r="AF40" s="459"/>
      <c r="AG40" s="459"/>
      <c r="AH40" s="459"/>
      <c r="AI40" s="459"/>
      <c r="AJ40" s="459"/>
      <c r="AK40" s="459"/>
      <c r="AL40" s="2"/>
      <c r="AM40" s="458" t="str">
        <f t="shared" si="2"/>
        <v/>
      </c>
      <c r="AN40" s="458"/>
      <c r="AO40" s="459"/>
      <c r="AP40" s="459"/>
      <c r="AQ40" s="459"/>
      <c r="AR40" s="459"/>
      <c r="AS40" s="459"/>
      <c r="AT40" s="459"/>
      <c r="AU40" s="459"/>
      <c r="AV40" s="459"/>
      <c r="AW40" s="459"/>
      <c r="AX40" s="459"/>
      <c r="AY40" s="459"/>
      <c r="AZ40" s="459"/>
      <c r="BA40" s="459"/>
      <c r="BB40" s="459"/>
      <c r="BC40" s="459"/>
      <c r="BD40" s="2"/>
      <c r="BE40" s="458" t="str">
        <f t="shared" si="3"/>
        <v/>
      </c>
      <c r="BF40" s="458"/>
      <c r="BG40" s="459"/>
      <c r="BH40" s="459"/>
      <c r="BI40" s="459"/>
      <c r="BJ40" s="459"/>
      <c r="BK40" s="459"/>
      <c r="BL40" s="459"/>
      <c r="BM40" s="459"/>
      <c r="BN40" s="459"/>
      <c r="BO40" s="459"/>
      <c r="BP40" s="459"/>
      <c r="BQ40" s="459"/>
      <c r="BR40" s="459"/>
      <c r="BS40" s="459"/>
      <c r="BT40" s="459"/>
      <c r="BU40" s="459"/>
      <c r="BV40" s="2"/>
      <c r="BW40" s="458" t="str">
        <f t="shared" si="4"/>
        <v/>
      </c>
      <c r="BX40" s="458"/>
      <c r="BY40" s="459" t="str">
        <f>IF('各会計、関係団体の財政状況及び健全化判断比率'!B74="","",'各会計、関係団体の財政状況及び健全化判断比率'!B74)</f>
        <v/>
      </c>
      <c r="BZ40" s="459"/>
      <c r="CA40" s="459"/>
      <c r="CB40" s="459"/>
      <c r="CC40" s="459"/>
      <c r="CD40" s="459"/>
      <c r="CE40" s="459"/>
      <c r="CF40" s="459"/>
      <c r="CG40" s="459"/>
      <c r="CH40" s="459"/>
      <c r="CI40" s="459"/>
      <c r="CJ40" s="459"/>
      <c r="CK40" s="459"/>
      <c r="CL40" s="459"/>
      <c r="CM40" s="459"/>
      <c r="CN40" s="2"/>
      <c r="CO40" s="458">
        <f t="shared" si="5"/>
        <v>28</v>
      </c>
      <c r="CP40" s="458"/>
      <c r="CQ40" s="459" t="str">
        <f>IF('各会計、関係団体の財政状況及び健全化判断比率'!BS13="","",'各会計、関係団体の財政状況及び健全化判断比率'!BS13)</f>
        <v>公益財団法人高知県観光コンベンション協会</v>
      </c>
      <c r="CR40" s="459"/>
      <c r="CS40" s="459"/>
      <c r="CT40" s="459"/>
      <c r="CU40" s="459"/>
      <c r="CV40" s="459"/>
      <c r="CW40" s="459"/>
      <c r="CX40" s="459"/>
      <c r="CY40" s="459"/>
      <c r="CZ40" s="459"/>
      <c r="DA40" s="459"/>
      <c r="DB40" s="459"/>
      <c r="DC40" s="459"/>
      <c r="DD40" s="459"/>
      <c r="DE40" s="459"/>
      <c r="DG40" s="460" t="str">
        <f>IF('各会計、関係団体の財政状況及び健全化判断比率'!BR13="","",'各会計、関係団体の財政状況及び健全化判断比率'!BR13)</f>
        <v/>
      </c>
      <c r="DH40" s="460"/>
      <c r="DI40" s="19"/>
    </row>
    <row r="41" spans="1:113" ht="32.25" customHeight="1">
      <c r="A41" s="2"/>
      <c r="B41" s="5"/>
      <c r="C41" s="458" t="str">
        <f t="shared" si="0"/>
        <v/>
      </c>
      <c r="D41" s="458"/>
      <c r="E41" s="459" t="str">
        <f>IF('各会計、関係団体の財政状況及び健全化判断比率'!B14="","",'各会計、関係団体の財政状況及び健全化判断比率'!B14)</f>
        <v/>
      </c>
      <c r="F41" s="459"/>
      <c r="G41" s="459"/>
      <c r="H41" s="459"/>
      <c r="I41" s="459"/>
      <c r="J41" s="459"/>
      <c r="K41" s="459"/>
      <c r="L41" s="459"/>
      <c r="M41" s="459"/>
      <c r="N41" s="459"/>
      <c r="O41" s="459"/>
      <c r="P41" s="459"/>
      <c r="Q41" s="459"/>
      <c r="R41" s="459"/>
      <c r="S41" s="459"/>
      <c r="T41" s="2"/>
      <c r="U41" s="458" t="str">
        <f t="shared" si="1"/>
        <v/>
      </c>
      <c r="V41" s="458"/>
      <c r="W41" s="459"/>
      <c r="X41" s="459"/>
      <c r="Y41" s="459"/>
      <c r="Z41" s="459"/>
      <c r="AA41" s="459"/>
      <c r="AB41" s="459"/>
      <c r="AC41" s="459"/>
      <c r="AD41" s="459"/>
      <c r="AE41" s="459"/>
      <c r="AF41" s="459"/>
      <c r="AG41" s="459"/>
      <c r="AH41" s="459"/>
      <c r="AI41" s="459"/>
      <c r="AJ41" s="459"/>
      <c r="AK41" s="459"/>
      <c r="AL41" s="2"/>
      <c r="AM41" s="458" t="str">
        <f t="shared" si="2"/>
        <v/>
      </c>
      <c r="AN41" s="458"/>
      <c r="AO41" s="459"/>
      <c r="AP41" s="459"/>
      <c r="AQ41" s="459"/>
      <c r="AR41" s="459"/>
      <c r="AS41" s="459"/>
      <c r="AT41" s="459"/>
      <c r="AU41" s="459"/>
      <c r="AV41" s="459"/>
      <c r="AW41" s="459"/>
      <c r="AX41" s="459"/>
      <c r="AY41" s="459"/>
      <c r="AZ41" s="459"/>
      <c r="BA41" s="459"/>
      <c r="BB41" s="459"/>
      <c r="BC41" s="459"/>
      <c r="BD41" s="2"/>
      <c r="BE41" s="458" t="str">
        <f t="shared" si="3"/>
        <v/>
      </c>
      <c r="BF41" s="458"/>
      <c r="BG41" s="459"/>
      <c r="BH41" s="459"/>
      <c r="BI41" s="459"/>
      <c r="BJ41" s="459"/>
      <c r="BK41" s="459"/>
      <c r="BL41" s="459"/>
      <c r="BM41" s="459"/>
      <c r="BN41" s="459"/>
      <c r="BO41" s="459"/>
      <c r="BP41" s="459"/>
      <c r="BQ41" s="459"/>
      <c r="BR41" s="459"/>
      <c r="BS41" s="459"/>
      <c r="BT41" s="459"/>
      <c r="BU41" s="459"/>
      <c r="BV41" s="2"/>
      <c r="BW41" s="458" t="str">
        <f t="shared" si="4"/>
        <v/>
      </c>
      <c r="BX41" s="458"/>
      <c r="BY41" s="459" t="str">
        <f>IF('各会計、関係団体の財政状況及び健全化判断比率'!B75="","",'各会計、関係団体の財政状況及び健全化判断比率'!B75)</f>
        <v/>
      </c>
      <c r="BZ41" s="459"/>
      <c r="CA41" s="459"/>
      <c r="CB41" s="459"/>
      <c r="CC41" s="459"/>
      <c r="CD41" s="459"/>
      <c r="CE41" s="459"/>
      <c r="CF41" s="459"/>
      <c r="CG41" s="459"/>
      <c r="CH41" s="459"/>
      <c r="CI41" s="459"/>
      <c r="CJ41" s="459"/>
      <c r="CK41" s="459"/>
      <c r="CL41" s="459"/>
      <c r="CM41" s="459"/>
      <c r="CN41" s="2"/>
      <c r="CO41" s="458">
        <f t="shared" si="5"/>
        <v>29</v>
      </c>
      <c r="CP41" s="458"/>
      <c r="CQ41" s="459" t="str">
        <f>IF('各会計、関係団体の財政状況及び健全化判断比率'!BS14="","",'各会計、関係団体の財政状況及び健全化判断比率'!BS14)</f>
        <v>公益財団法人高知県魚さい加工公社</v>
      </c>
      <c r="CR41" s="459"/>
      <c r="CS41" s="459"/>
      <c r="CT41" s="459"/>
      <c r="CU41" s="459"/>
      <c r="CV41" s="459"/>
      <c r="CW41" s="459"/>
      <c r="CX41" s="459"/>
      <c r="CY41" s="459"/>
      <c r="CZ41" s="459"/>
      <c r="DA41" s="459"/>
      <c r="DB41" s="459"/>
      <c r="DC41" s="459"/>
      <c r="DD41" s="459"/>
      <c r="DE41" s="459"/>
      <c r="DG41" s="460" t="str">
        <f>IF('各会計、関係団体の財政状況及び健全化判断比率'!BR14="","",'各会計、関係団体の財政状況及び健全化判断比率'!BR14)</f>
        <v/>
      </c>
      <c r="DH41" s="460"/>
      <c r="DI41" s="19"/>
    </row>
    <row r="42" spans="1:113" ht="32.25" customHeight="1">
      <c r="B42" s="5"/>
      <c r="C42" s="458" t="str">
        <f t="shared" si="0"/>
        <v/>
      </c>
      <c r="D42" s="458"/>
      <c r="E42" s="459" t="str">
        <f>IF('各会計、関係団体の財政状況及び健全化判断比率'!B15="","",'各会計、関係団体の財政状況及び健全化判断比率'!B15)</f>
        <v/>
      </c>
      <c r="F42" s="459"/>
      <c r="G42" s="459"/>
      <c r="H42" s="459"/>
      <c r="I42" s="459"/>
      <c r="J42" s="459"/>
      <c r="K42" s="459"/>
      <c r="L42" s="459"/>
      <c r="M42" s="459"/>
      <c r="N42" s="459"/>
      <c r="O42" s="459"/>
      <c r="P42" s="459"/>
      <c r="Q42" s="459"/>
      <c r="R42" s="459"/>
      <c r="S42" s="459"/>
      <c r="T42" s="2"/>
      <c r="U42" s="458" t="str">
        <f t="shared" si="1"/>
        <v/>
      </c>
      <c r="V42" s="458"/>
      <c r="W42" s="459"/>
      <c r="X42" s="459"/>
      <c r="Y42" s="459"/>
      <c r="Z42" s="459"/>
      <c r="AA42" s="459"/>
      <c r="AB42" s="459"/>
      <c r="AC42" s="459"/>
      <c r="AD42" s="459"/>
      <c r="AE42" s="459"/>
      <c r="AF42" s="459"/>
      <c r="AG42" s="459"/>
      <c r="AH42" s="459"/>
      <c r="AI42" s="459"/>
      <c r="AJ42" s="459"/>
      <c r="AK42" s="459"/>
      <c r="AL42" s="2"/>
      <c r="AM42" s="458" t="str">
        <f t="shared" si="2"/>
        <v/>
      </c>
      <c r="AN42" s="458"/>
      <c r="AO42" s="459"/>
      <c r="AP42" s="459"/>
      <c r="AQ42" s="459"/>
      <c r="AR42" s="459"/>
      <c r="AS42" s="459"/>
      <c r="AT42" s="459"/>
      <c r="AU42" s="459"/>
      <c r="AV42" s="459"/>
      <c r="AW42" s="459"/>
      <c r="AX42" s="459"/>
      <c r="AY42" s="459"/>
      <c r="AZ42" s="459"/>
      <c r="BA42" s="459"/>
      <c r="BB42" s="459"/>
      <c r="BC42" s="459"/>
      <c r="BD42" s="2"/>
      <c r="BE42" s="458" t="str">
        <f t="shared" si="3"/>
        <v/>
      </c>
      <c r="BF42" s="458"/>
      <c r="BG42" s="459"/>
      <c r="BH42" s="459"/>
      <c r="BI42" s="459"/>
      <c r="BJ42" s="459"/>
      <c r="BK42" s="459"/>
      <c r="BL42" s="459"/>
      <c r="BM42" s="459"/>
      <c r="BN42" s="459"/>
      <c r="BO42" s="459"/>
      <c r="BP42" s="459"/>
      <c r="BQ42" s="459"/>
      <c r="BR42" s="459"/>
      <c r="BS42" s="459"/>
      <c r="BT42" s="459"/>
      <c r="BU42" s="459"/>
      <c r="BV42" s="2"/>
      <c r="BW42" s="458" t="str">
        <f t="shared" si="4"/>
        <v/>
      </c>
      <c r="BX42" s="458"/>
      <c r="BY42" s="459" t="str">
        <f>IF('各会計、関係団体の財政状況及び健全化判断比率'!B76="","",'各会計、関係団体の財政状況及び健全化判断比率'!B76)</f>
        <v/>
      </c>
      <c r="BZ42" s="459"/>
      <c r="CA42" s="459"/>
      <c r="CB42" s="459"/>
      <c r="CC42" s="459"/>
      <c r="CD42" s="459"/>
      <c r="CE42" s="459"/>
      <c r="CF42" s="459"/>
      <c r="CG42" s="459"/>
      <c r="CH42" s="459"/>
      <c r="CI42" s="459"/>
      <c r="CJ42" s="459"/>
      <c r="CK42" s="459"/>
      <c r="CL42" s="459"/>
      <c r="CM42" s="459"/>
      <c r="CN42" s="2"/>
      <c r="CO42" s="458">
        <f t="shared" si="5"/>
        <v>30</v>
      </c>
      <c r="CP42" s="458"/>
      <c r="CQ42" s="459" t="str">
        <f>IF('各会計、関係団体の財政状況及び健全化判断比率'!BS15="","",'各会計、関係団体の財政状況及び健全化判断比率'!BS15)</f>
        <v>公益財団法人土佐山内記念財団</v>
      </c>
      <c r="CR42" s="459"/>
      <c r="CS42" s="459"/>
      <c r="CT42" s="459"/>
      <c r="CU42" s="459"/>
      <c r="CV42" s="459"/>
      <c r="CW42" s="459"/>
      <c r="CX42" s="459"/>
      <c r="CY42" s="459"/>
      <c r="CZ42" s="459"/>
      <c r="DA42" s="459"/>
      <c r="DB42" s="459"/>
      <c r="DC42" s="459"/>
      <c r="DD42" s="459"/>
      <c r="DE42" s="459"/>
      <c r="DG42" s="460" t="str">
        <f>IF('各会計、関係団体の財政状況及び健全化判断比率'!BR15="","",'各会計、関係団体の財政状況及び健全化判断比率'!BR15)</f>
        <v/>
      </c>
      <c r="DH42" s="460"/>
      <c r="DI42" s="19"/>
    </row>
    <row r="43" spans="1:113" ht="32.25" customHeight="1">
      <c r="B43" s="5"/>
      <c r="C43" s="458" t="str">
        <f t="shared" si="0"/>
        <v/>
      </c>
      <c r="D43" s="458"/>
      <c r="E43" s="459" t="str">
        <f>IF('各会計、関係団体の財政状況及び健全化判断比率'!B16="","",'各会計、関係団体の財政状況及び健全化判断比率'!B16)</f>
        <v/>
      </c>
      <c r="F43" s="459"/>
      <c r="G43" s="459"/>
      <c r="H43" s="459"/>
      <c r="I43" s="459"/>
      <c r="J43" s="459"/>
      <c r="K43" s="459"/>
      <c r="L43" s="459"/>
      <c r="M43" s="459"/>
      <c r="N43" s="459"/>
      <c r="O43" s="459"/>
      <c r="P43" s="459"/>
      <c r="Q43" s="459"/>
      <c r="R43" s="459"/>
      <c r="S43" s="459"/>
      <c r="T43" s="2"/>
      <c r="U43" s="458" t="str">
        <f t="shared" si="1"/>
        <v/>
      </c>
      <c r="V43" s="458"/>
      <c r="W43" s="459"/>
      <c r="X43" s="459"/>
      <c r="Y43" s="459"/>
      <c r="Z43" s="459"/>
      <c r="AA43" s="459"/>
      <c r="AB43" s="459"/>
      <c r="AC43" s="459"/>
      <c r="AD43" s="459"/>
      <c r="AE43" s="459"/>
      <c r="AF43" s="459"/>
      <c r="AG43" s="459"/>
      <c r="AH43" s="459"/>
      <c r="AI43" s="459"/>
      <c r="AJ43" s="459"/>
      <c r="AK43" s="459"/>
      <c r="AL43" s="2"/>
      <c r="AM43" s="458" t="str">
        <f t="shared" si="2"/>
        <v/>
      </c>
      <c r="AN43" s="458"/>
      <c r="AO43" s="459"/>
      <c r="AP43" s="459"/>
      <c r="AQ43" s="459"/>
      <c r="AR43" s="459"/>
      <c r="AS43" s="459"/>
      <c r="AT43" s="459"/>
      <c r="AU43" s="459"/>
      <c r="AV43" s="459"/>
      <c r="AW43" s="459"/>
      <c r="AX43" s="459"/>
      <c r="AY43" s="459"/>
      <c r="AZ43" s="459"/>
      <c r="BA43" s="459"/>
      <c r="BB43" s="459"/>
      <c r="BC43" s="459"/>
      <c r="BD43" s="2"/>
      <c r="BE43" s="458" t="str">
        <f t="shared" si="3"/>
        <v/>
      </c>
      <c r="BF43" s="458"/>
      <c r="BG43" s="459"/>
      <c r="BH43" s="459"/>
      <c r="BI43" s="459"/>
      <c r="BJ43" s="459"/>
      <c r="BK43" s="459"/>
      <c r="BL43" s="459"/>
      <c r="BM43" s="459"/>
      <c r="BN43" s="459"/>
      <c r="BO43" s="459"/>
      <c r="BP43" s="459"/>
      <c r="BQ43" s="459"/>
      <c r="BR43" s="459"/>
      <c r="BS43" s="459"/>
      <c r="BT43" s="459"/>
      <c r="BU43" s="459"/>
      <c r="BV43" s="2"/>
      <c r="BW43" s="458" t="str">
        <f t="shared" si="4"/>
        <v/>
      </c>
      <c r="BX43" s="458"/>
      <c r="BY43" s="459" t="str">
        <f>IF('各会計、関係団体の財政状況及び健全化判断比率'!B77="","",'各会計、関係団体の財政状況及び健全化判断比率'!B77)</f>
        <v/>
      </c>
      <c r="BZ43" s="459"/>
      <c r="CA43" s="459"/>
      <c r="CB43" s="459"/>
      <c r="CC43" s="459"/>
      <c r="CD43" s="459"/>
      <c r="CE43" s="459"/>
      <c r="CF43" s="459"/>
      <c r="CG43" s="459"/>
      <c r="CH43" s="459"/>
      <c r="CI43" s="459"/>
      <c r="CJ43" s="459"/>
      <c r="CK43" s="459"/>
      <c r="CL43" s="459"/>
      <c r="CM43" s="459"/>
      <c r="CN43" s="2"/>
      <c r="CO43" s="458">
        <f t="shared" si="5"/>
        <v>31</v>
      </c>
      <c r="CP43" s="458"/>
      <c r="CQ43" s="459" t="str">
        <f>IF('各会計、関係団体の財政状況及び健全化判断比率'!BS16="","",'各会計、関係団体の財政状況及び健全化判断比率'!BS16)</f>
        <v>公益財団法人高知勤労者福祉サービスセンター</v>
      </c>
      <c r="CR43" s="459"/>
      <c r="CS43" s="459"/>
      <c r="CT43" s="459"/>
      <c r="CU43" s="459"/>
      <c r="CV43" s="459"/>
      <c r="CW43" s="459"/>
      <c r="CX43" s="459"/>
      <c r="CY43" s="459"/>
      <c r="CZ43" s="459"/>
      <c r="DA43" s="459"/>
      <c r="DB43" s="459"/>
      <c r="DC43" s="459"/>
      <c r="DD43" s="459"/>
      <c r="DE43" s="459"/>
      <c r="DG43" s="460" t="str">
        <f>IF('各会計、関係団体の財政状況及び健全化判断比率'!BR16="","",'各会計、関係団体の財政状況及び健全化判断比率'!BR16)</f>
        <v/>
      </c>
      <c r="DH43" s="460"/>
      <c r="DI43" s="19"/>
    </row>
    <row r="44" spans="1:113" ht="13.5" customHeight="1">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7"/>
    </row>
    <row r="45" spans="1:113"/>
    <row r="46" spans="1:113" ht="13.3">
      <c r="B46" s="1" t="s">
        <v>135</v>
      </c>
      <c r="E46" s="461" t="s">
        <v>291</v>
      </c>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c r="BP46" s="461"/>
      <c r="BQ46" s="461"/>
      <c r="BR46" s="461"/>
      <c r="BS46" s="461"/>
      <c r="BT46" s="461"/>
      <c r="BU46" s="461"/>
      <c r="BV46" s="461"/>
      <c r="BW46" s="461"/>
      <c r="BX46" s="461"/>
      <c r="BY46" s="461"/>
      <c r="BZ46" s="461"/>
      <c r="CA46" s="461"/>
      <c r="CB46" s="461"/>
      <c r="CC46" s="461"/>
      <c r="CD46" s="461"/>
      <c r="CE46" s="461"/>
      <c r="CF46" s="461"/>
      <c r="CG46" s="461"/>
      <c r="CH46" s="461"/>
      <c r="CI46" s="461"/>
      <c r="CJ46" s="461"/>
      <c r="CK46" s="461"/>
      <c r="CL46" s="461"/>
      <c r="CM46" s="461"/>
      <c r="CN46" s="461"/>
      <c r="CO46" s="461"/>
      <c r="CP46" s="461"/>
      <c r="CQ46" s="461"/>
      <c r="CR46" s="461"/>
      <c r="CS46" s="461"/>
      <c r="CT46" s="461"/>
      <c r="CU46" s="461"/>
      <c r="CV46" s="461"/>
      <c r="CW46" s="461"/>
      <c r="CX46" s="461"/>
      <c r="CY46" s="461"/>
      <c r="CZ46" s="461"/>
      <c r="DA46" s="461"/>
      <c r="DB46" s="461"/>
      <c r="DC46" s="461"/>
      <c r="DD46" s="461"/>
      <c r="DE46" s="461"/>
      <c r="DF46" s="461"/>
      <c r="DG46" s="461"/>
      <c r="DH46" s="461"/>
      <c r="DI46" s="461"/>
    </row>
    <row r="47" spans="1:113" ht="13.3">
      <c r="E47" s="461" t="s">
        <v>295</v>
      </c>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461"/>
      <c r="BW47" s="461"/>
      <c r="BX47" s="461"/>
      <c r="BY47" s="461"/>
      <c r="BZ47" s="461"/>
      <c r="CA47" s="461"/>
      <c r="CB47" s="461"/>
      <c r="CC47" s="461"/>
      <c r="CD47" s="461"/>
      <c r="CE47" s="461"/>
      <c r="CF47" s="461"/>
      <c r="CG47" s="461"/>
      <c r="CH47" s="461"/>
      <c r="CI47" s="461"/>
      <c r="CJ47" s="461"/>
      <c r="CK47" s="461"/>
      <c r="CL47" s="461"/>
      <c r="CM47" s="461"/>
      <c r="CN47" s="461"/>
      <c r="CO47" s="461"/>
      <c r="CP47" s="461"/>
      <c r="CQ47" s="461"/>
      <c r="CR47" s="461"/>
      <c r="CS47" s="461"/>
      <c r="CT47" s="461"/>
      <c r="CU47" s="461"/>
      <c r="CV47" s="461"/>
      <c r="CW47" s="461"/>
      <c r="CX47" s="461"/>
      <c r="CY47" s="461"/>
      <c r="CZ47" s="461"/>
      <c r="DA47" s="461"/>
      <c r="DB47" s="461"/>
      <c r="DC47" s="461"/>
      <c r="DD47" s="461"/>
      <c r="DE47" s="461"/>
      <c r="DF47" s="461"/>
      <c r="DG47" s="461"/>
      <c r="DH47" s="461"/>
      <c r="DI47" s="461"/>
    </row>
    <row r="48" spans="1:113" ht="13.3">
      <c r="E48" s="461" t="s">
        <v>297</v>
      </c>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c r="BQ48" s="461"/>
      <c r="BR48" s="461"/>
      <c r="BS48" s="461"/>
      <c r="BT48" s="461"/>
      <c r="BU48" s="461"/>
      <c r="BV48" s="461"/>
      <c r="BW48" s="461"/>
      <c r="BX48" s="461"/>
      <c r="BY48" s="461"/>
      <c r="BZ48" s="461"/>
      <c r="CA48" s="461"/>
      <c r="CB48" s="461"/>
      <c r="CC48" s="461"/>
      <c r="CD48" s="461"/>
      <c r="CE48" s="461"/>
      <c r="CF48" s="461"/>
      <c r="CG48" s="461"/>
      <c r="CH48" s="461"/>
      <c r="CI48" s="461"/>
      <c r="CJ48" s="461"/>
      <c r="CK48" s="461"/>
      <c r="CL48" s="461"/>
      <c r="CM48" s="461"/>
      <c r="CN48" s="461"/>
      <c r="CO48" s="461"/>
      <c r="CP48" s="461"/>
      <c r="CQ48" s="461"/>
      <c r="CR48" s="461"/>
      <c r="CS48" s="461"/>
      <c r="CT48" s="461"/>
      <c r="CU48" s="461"/>
      <c r="CV48" s="461"/>
      <c r="CW48" s="461"/>
      <c r="CX48" s="461"/>
      <c r="CY48" s="461"/>
      <c r="CZ48" s="461"/>
      <c r="DA48" s="461"/>
      <c r="DB48" s="461"/>
      <c r="DC48" s="461"/>
      <c r="DD48" s="461"/>
      <c r="DE48" s="461"/>
      <c r="DF48" s="461"/>
      <c r="DG48" s="461"/>
      <c r="DH48" s="461"/>
      <c r="DI48" s="461"/>
    </row>
    <row r="49" spans="5:113" ht="13.3">
      <c r="E49" s="461" t="s">
        <v>299</v>
      </c>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c r="BP49" s="461"/>
      <c r="BQ49" s="461"/>
      <c r="BR49" s="461"/>
      <c r="BS49" s="461"/>
      <c r="BT49" s="461"/>
      <c r="BU49" s="461"/>
      <c r="BV49" s="461"/>
      <c r="BW49" s="461"/>
      <c r="BX49" s="461"/>
      <c r="BY49" s="461"/>
      <c r="BZ49" s="461"/>
      <c r="CA49" s="461"/>
      <c r="CB49" s="461"/>
      <c r="CC49" s="461"/>
      <c r="CD49" s="461"/>
      <c r="CE49" s="461"/>
      <c r="CF49" s="461"/>
      <c r="CG49" s="461"/>
      <c r="CH49" s="461"/>
      <c r="CI49" s="461"/>
      <c r="CJ49" s="461"/>
      <c r="CK49" s="461"/>
      <c r="CL49" s="461"/>
      <c r="CM49" s="461"/>
      <c r="CN49" s="461"/>
      <c r="CO49" s="461"/>
      <c r="CP49" s="461"/>
      <c r="CQ49" s="461"/>
      <c r="CR49" s="461"/>
      <c r="CS49" s="461"/>
      <c r="CT49" s="461"/>
      <c r="CU49" s="461"/>
      <c r="CV49" s="461"/>
      <c r="CW49" s="461"/>
      <c r="CX49" s="461"/>
      <c r="CY49" s="461"/>
      <c r="CZ49" s="461"/>
      <c r="DA49" s="461"/>
      <c r="DB49" s="461"/>
      <c r="DC49" s="461"/>
      <c r="DD49" s="461"/>
      <c r="DE49" s="461"/>
      <c r="DF49" s="461"/>
      <c r="DG49" s="461"/>
      <c r="DH49" s="461"/>
      <c r="DI49" s="461"/>
    </row>
    <row r="50" spans="5:113" ht="13.3">
      <c r="E50" s="461" t="s">
        <v>202</v>
      </c>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c r="BQ50" s="461"/>
      <c r="BR50" s="461"/>
      <c r="BS50" s="461"/>
      <c r="BT50" s="461"/>
      <c r="BU50" s="461"/>
      <c r="BV50" s="461"/>
      <c r="BW50" s="461"/>
      <c r="BX50" s="461"/>
      <c r="BY50" s="461"/>
      <c r="BZ50" s="461"/>
      <c r="CA50" s="461"/>
      <c r="CB50" s="461"/>
      <c r="CC50" s="461"/>
      <c r="CD50" s="461"/>
      <c r="CE50" s="461"/>
      <c r="CF50" s="461"/>
      <c r="CG50" s="461"/>
      <c r="CH50" s="461"/>
      <c r="CI50" s="461"/>
      <c r="CJ50" s="461"/>
      <c r="CK50" s="461"/>
      <c r="CL50" s="461"/>
      <c r="CM50" s="461"/>
      <c r="CN50" s="461"/>
      <c r="CO50" s="461"/>
      <c r="CP50" s="461"/>
      <c r="CQ50" s="461"/>
      <c r="CR50" s="461"/>
      <c r="CS50" s="461"/>
      <c r="CT50" s="461"/>
      <c r="CU50" s="461"/>
      <c r="CV50" s="461"/>
      <c r="CW50" s="461"/>
      <c r="CX50" s="461"/>
      <c r="CY50" s="461"/>
      <c r="CZ50" s="461"/>
      <c r="DA50" s="461"/>
      <c r="DB50" s="461"/>
      <c r="DC50" s="461"/>
      <c r="DD50" s="461"/>
      <c r="DE50" s="461"/>
      <c r="DF50" s="461"/>
      <c r="DG50" s="461"/>
      <c r="DH50" s="461"/>
      <c r="DI50" s="461"/>
    </row>
    <row r="51" spans="5:113" ht="13.3">
      <c r="E51" s="461" t="s">
        <v>301</v>
      </c>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c r="BQ51" s="461"/>
      <c r="BR51" s="461"/>
      <c r="BS51" s="461"/>
      <c r="BT51" s="461"/>
      <c r="BU51" s="461"/>
      <c r="BV51" s="461"/>
      <c r="BW51" s="461"/>
      <c r="BX51" s="461"/>
      <c r="BY51" s="461"/>
      <c r="BZ51" s="461"/>
      <c r="CA51" s="461"/>
      <c r="CB51" s="461"/>
      <c r="CC51" s="461"/>
      <c r="CD51" s="461"/>
      <c r="CE51" s="461"/>
      <c r="CF51" s="461"/>
      <c r="CG51" s="461"/>
      <c r="CH51" s="461"/>
      <c r="CI51" s="461"/>
      <c r="CJ51" s="461"/>
      <c r="CK51" s="461"/>
      <c r="CL51" s="461"/>
      <c r="CM51" s="461"/>
      <c r="CN51" s="461"/>
      <c r="CO51" s="461"/>
      <c r="CP51" s="461"/>
      <c r="CQ51" s="461"/>
      <c r="CR51" s="461"/>
      <c r="CS51" s="461"/>
      <c r="CT51" s="461"/>
      <c r="CU51" s="461"/>
      <c r="CV51" s="461"/>
      <c r="CW51" s="461"/>
      <c r="CX51" s="461"/>
      <c r="CY51" s="461"/>
      <c r="CZ51" s="461"/>
      <c r="DA51" s="461"/>
      <c r="DB51" s="461"/>
      <c r="DC51" s="461"/>
      <c r="DD51" s="461"/>
      <c r="DE51" s="461"/>
      <c r="DF51" s="461"/>
      <c r="DG51" s="461"/>
      <c r="DH51" s="461"/>
      <c r="DI51" s="461"/>
    </row>
    <row r="52" spans="5:113" ht="13.3">
      <c r="E52" s="461" t="s">
        <v>303</v>
      </c>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c r="BR52" s="461"/>
      <c r="BS52" s="461"/>
      <c r="BT52" s="461"/>
      <c r="BU52" s="461"/>
      <c r="BV52" s="461"/>
      <c r="BW52" s="461"/>
      <c r="BX52" s="461"/>
      <c r="BY52" s="461"/>
      <c r="BZ52" s="461"/>
      <c r="CA52" s="461"/>
      <c r="CB52" s="461"/>
      <c r="CC52" s="461"/>
      <c r="CD52" s="461"/>
      <c r="CE52" s="461"/>
      <c r="CF52" s="461"/>
      <c r="CG52" s="461"/>
      <c r="CH52" s="461"/>
      <c r="CI52" s="461"/>
      <c r="CJ52" s="461"/>
      <c r="CK52" s="461"/>
      <c r="CL52" s="461"/>
      <c r="CM52" s="461"/>
      <c r="CN52" s="461"/>
      <c r="CO52" s="461"/>
      <c r="CP52" s="461"/>
      <c r="CQ52" s="461"/>
      <c r="CR52" s="461"/>
      <c r="CS52" s="461"/>
      <c r="CT52" s="461"/>
      <c r="CU52" s="461"/>
      <c r="CV52" s="461"/>
      <c r="CW52" s="461"/>
      <c r="CX52" s="461"/>
      <c r="CY52" s="461"/>
      <c r="CZ52" s="461"/>
      <c r="DA52" s="461"/>
      <c r="DB52" s="461"/>
      <c r="DC52" s="461"/>
      <c r="DD52" s="461"/>
      <c r="DE52" s="461"/>
      <c r="DF52" s="461"/>
      <c r="DG52" s="461"/>
      <c r="DH52" s="461"/>
      <c r="DI52" s="461"/>
    </row>
    <row r="53" spans="5:113">
      <c r="E53" s="12" t="s">
        <v>359</v>
      </c>
    </row>
    <row r="54" spans="5:113"/>
    <row r="55" spans="5:113"/>
    <row r="56" spans="5:113"/>
  </sheetData>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1328125" style="1" customWidth="1"/>
    <col min="2" max="2" width="2.3828125" style="1" customWidth="1"/>
    <col min="3" max="16" width="2.61328125" style="1" customWidth="1"/>
    <col min="17" max="17" width="2.3828125" style="1" customWidth="1"/>
    <col min="18" max="95" width="1.61328125" style="1" customWidth="1"/>
    <col min="96" max="133" width="1.61328125" style="38" customWidth="1"/>
    <col min="134" max="143" width="1.61328125" style="1" customWidth="1"/>
    <col min="144" max="144" width="0" style="1" hidden="1" customWidth="1"/>
    <col min="145" max="16384" width="0" style="1" hidden="1"/>
  </cols>
  <sheetData>
    <row r="1" spans="2:143" ht="22.5" customHeight="1">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2" t="s">
        <v>305</v>
      </c>
      <c r="DI1" s="553"/>
      <c r="DJ1" s="553"/>
      <c r="DK1" s="553"/>
      <c r="DL1" s="553"/>
      <c r="DM1" s="553"/>
      <c r="DN1" s="554"/>
      <c r="DO1" s="1"/>
      <c r="DP1" s="552" t="s">
        <v>196</v>
      </c>
      <c r="DQ1" s="553"/>
      <c r="DR1" s="553"/>
      <c r="DS1" s="553"/>
      <c r="DT1" s="553"/>
      <c r="DU1" s="553"/>
      <c r="DV1" s="553"/>
      <c r="DW1" s="553"/>
      <c r="DX1" s="553"/>
      <c r="DY1" s="553"/>
      <c r="DZ1" s="553"/>
      <c r="EA1" s="553"/>
      <c r="EB1" s="553"/>
      <c r="EC1" s="554"/>
      <c r="ED1" s="2"/>
      <c r="EE1" s="2"/>
      <c r="EF1" s="2"/>
      <c r="EG1" s="2"/>
      <c r="EH1" s="2"/>
      <c r="EI1" s="2"/>
      <c r="EJ1" s="2"/>
      <c r="EK1" s="2"/>
      <c r="EL1" s="2"/>
      <c r="EM1" s="2"/>
    </row>
    <row r="2" spans="2:143" ht="22.5" customHeight="1">
      <c r="B2" s="41" t="s">
        <v>306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40" t="s">
        <v>123</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308</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83"/>
      <c r="CD3" s="340" t="s">
        <v>309</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83"/>
    </row>
    <row r="4" spans="2:143" ht="11.25" customHeight="1">
      <c r="B4" s="340" t="s">
        <v>6</v>
      </c>
      <c r="C4" s="341"/>
      <c r="D4" s="341"/>
      <c r="E4" s="341"/>
      <c r="F4" s="341"/>
      <c r="G4" s="341"/>
      <c r="H4" s="341"/>
      <c r="I4" s="341"/>
      <c r="J4" s="341"/>
      <c r="K4" s="341"/>
      <c r="L4" s="341"/>
      <c r="M4" s="341"/>
      <c r="N4" s="341"/>
      <c r="O4" s="341"/>
      <c r="P4" s="341"/>
      <c r="Q4" s="383"/>
      <c r="R4" s="340" t="s">
        <v>313</v>
      </c>
      <c r="S4" s="341"/>
      <c r="T4" s="341"/>
      <c r="U4" s="341"/>
      <c r="V4" s="341"/>
      <c r="W4" s="341"/>
      <c r="X4" s="341"/>
      <c r="Y4" s="383"/>
      <c r="Z4" s="340" t="s">
        <v>315</v>
      </c>
      <c r="AA4" s="341"/>
      <c r="AB4" s="341"/>
      <c r="AC4" s="383"/>
      <c r="AD4" s="340" t="s">
        <v>259</v>
      </c>
      <c r="AE4" s="341"/>
      <c r="AF4" s="341"/>
      <c r="AG4" s="341"/>
      <c r="AH4" s="341"/>
      <c r="AI4" s="341"/>
      <c r="AJ4" s="341"/>
      <c r="AK4" s="383"/>
      <c r="AL4" s="340" t="s">
        <v>315</v>
      </c>
      <c r="AM4" s="341"/>
      <c r="AN4" s="341"/>
      <c r="AO4" s="383"/>
      <c r="AP4" s="555" t="s">
        <v>317</v>
      </c>
      <c r="AQ4" s="555"/>
      <c r="AR4" s="555"/>
      <c r="AS4" s="555"/>
      <c r="AT4" s="555"/>
      <c r="AU4" s="555"/>
      <c r="AV4" s="555"/>
      <c r="AW4" s="555"/>
      <c r="AX4" s="555"/>
      <c r="AY4" s="555"/>
      <c r="AZ4" s="555"/>
      <c r="BA4" s="555"/>
      <c r="BB4" s="555"/>
      <c r="BC4" s="555"/>
      <c r="BD4" s="555"/>
      <c r="BE4" s="555"/>
      <c r="BF4" s="555"/>
      <c r="BG4" s="555" t="s">
        <v>296</v>
      </c>
      <c r="BH4" s="555"/>
      <c r="BI4" s="555"/>
      <c r="BJ4" s="555"/>
      <c r="BK4" s="555"/>
      <c r="BL4" s="555"/>
      <c r="BM4" s="555"/>
      <c r="BN4" s="555"/>
      <c r="BO4" s="555" t="s">
        <v>315</v>
      </c>
      <c r="BP4" s="555"/>
      <c r="BQ4" s="555"/>
      <c r="BR4" s="555"/>
      <c r="BS4" s="555" t="s">
        <v>319</v>
      </c>
      <c r="BT4" s="555"/>
      <c r="BU4" s="555"/>
      <c r="BV4" s="555"/>
      <c r="BW4" s="555"/>
      <c r="BX4" s="555"/>
      <c r="BY4" s="555"/>
      <c r="BZ4" s="555"/>
      <c r="CA4" s="555"/>
      <c r="CB4" s="555"/>
      <c r="CD4" s="340" t="s">
        <v>320</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83"/>
    </row>
    <row r="5" spans="2:143" s="39" customFormat="1" ht="11.25" customHeight="1">
      <c r="B5" s="556" t="s">
        <v>312</v>
      </c>
      <c r="C5" s="557"/>
      <c r="D5" s="557"/>
      <c r="E5" s="557"/>
      <c r="F5" s="557"/>
      <c r="G5" s="557"/>
      <c r="H5" s="557"/>
      <c r="I5" s="557"/>
      <c r="J5" s="557"/>
      <c r="K5" s="557"/>
      <c r="L5" s="557"/>
      <c r="M5" s="557"/>
      <c r="N5" s="557"/>
      <c r="O5" s="557"/>
      <c r="P5" s="557"/>
      <c r="Q5" s="558"/>
      <c r="R5" s="559">
        <v>44798628</v>
      </c>
      <c r="S5" s="560"/>
      <c r="T5" s="560"/>
      <c r="U5" s="560"/>
      <c r="V5" s="560"/>
      <c r="W5" s="560"/>
      <c r="X5" s="560"/>
      <c r="Y5" s="561"/>
      <c r="Z5" s="562">
        <v>26.6</v>
      </c>
      <c r="AA5" s="562"/>
      <c r="AB5" s="562"/>
      <c r="AC5" s="562"/>
      <c r="AD5" s="563">
        <v>44798628</v>
      </c>
      <c r="AE5" s="563"/>
      <c r="AF5" s="563"/>
      <c r="AG5" s="563"/>
      <c r="AH5" s="563"/>
      <c r="AI5" s="563"/>
      <c r="AJ5" s="563"/>
      <c r="AK5" s="563"/>
      <c r="AL5" s="564">
        <v>55.4</v>
      </c>
      <c r="AM5" s="565"/>
      <c r="AN5" s="565"/>
      <c r="AO5" s="566"/>
      <c r="AP5" s="556" t="s">
        <v>321</v>
      </c>
      <c r="AQ5" s="557"/>
      <c r="AR5" s="557"/>
      <c r="AS5" s="557"/>
      <c r="AT5" s="557"/>
      <c r="AU5" s="557"/>
      <c r="AV5" s="557"/>
      <c r="AW5" s="557"/>
      <c r="AX5" s="557"/>
      <c r="AY5" s="557"/>
      <c r="AZ5" s="557"/>
      <c r="BA5" s="557"/>
      <c r="BB5" s="557"/>
      <c r="BC5" s="557"/>
      <c r="BD5" s="557"/>
      <c r="BE5" s="557"/>
      <c r="BF5" s="558"/>
      <c r="BG5" s="567">
        <v>43629881</v>
      </c>
      <c r="BH5" s="568"/>
      <c r="BI5" s="568"/>
      <c r="BJ5" s="568"/>
      <c r="BK5" s="568"/>
      <c r="BL5" s="568"/>
      <c r="BM5" s="568"/>
      <c r="BN5" s="569"/>
      <c r="BO5" s="570">
        <v>97.4</v>
      </c>
      <c r="BP5" s="570"/>
      <c r="BQ5" s="570"/>
      <c r="BR5" s="570"/>
      <c r="BS5" s="571">
        <v>2218036</v>
      </c>
      <c r="BT5" s="571"/>
      <c r="BU5" s="571"/>
      <c r="BV5" s="571"/>
      <c r="BW5" s="571"/>
      <c r="BX5" s="571"/>
      <c r="BY5" s="571"/>
      <c r="BZ5" s="571"/>
      <c r="CA5" s="571"/>
      <c r="CB5" s="572"/>
      <c r="CD5" s="340" t="s">
        <v>317</v>
      </c>
      <c r="CE5" s="341"/>
      <c r="CF5" s="341"/>
      <c r="CG5" s="341"/>
      <c r="CH5" s="341"/>
      <c r="CI5" s="341"/>
      <c r="CJ5" s="341"/>
      <c r="CK5" s="341"/>
      <c r="CL5" s="341"/>
      <c r="CM5" s="341"/>
      <c r="CN5" s="341"/>
      <c r="CO5" s="341"/>
      <c r="CP5" s="341"/>
      <c r="CQ5" s="383"/>
      <c r="CR5" s="340" t="s">
        <v>323</v>
      </c>
      <c r="CS5" s="341"/>
      <c r="CT5" s="341"/>
      <c r="CU5" s="341"/>
      <c r="CV5" s="341"/>
      <c r="CW5" s="341"/>
      <c r="CX5" s="341"/>
      <c r="CY5" s="383"/>
      <c r="CZ5" s="340" t="s">
        <v>315</v>
      </c>
      <c r="DA5" s="341"/>
      <c r="DB5" s="341"/>
      <c r="DC5" s="383"/>
      <c r="DD5" s="340" t="s">
        <v>325</v>
      </c>
      <c r="DE5" s="341"/>
      <c r="DF5" s="341"/>
      <c r="DG5" s="341"/>
      <c r="DH5" s="341"/>
      <c r="DI5" s="341"/>
      <c r="DJ5" s="341"/>
      <c r="DK5" s="341"/>
      <c r="DL5" s="341"/>
      <c r="DM5" s="341"/>
      <c r="DN5" s="341"/>
      <c r="DO5" s="341"/>
      <c r="DP5" s="383"/>
      <c r="DQ5" s="340" t="s">
        <v>327</v>
      </c>
      <c r="DR5" s="341"/>
      <c r="DS5" s="341"/>
      <c r="DT5" s="341"/>
      <c r="DU5" s="341"/>
      <c r="DV5" s="341"/>
      <c r="DW5" s="341"/>
      <c r="DX5" s="341"/>
      <c r="DY5" s="341"/>
      <c r="DZ5" s="341"/>
      <c r="EA5" s="341"/>
      <c r="EB5" s="341"/>
      <c r="EC5" s="383"/>
    </row>
    <row r="6" spans="2:143" ht="11.25" customHeight="1">
      <c r="B6" s="573" t="s">
        <v>328</v>
      </c>
      <c r="C6" s="574"/>
      <c r="D6" s="574"/>
      <c r="E6" s="574"/>
      <c r="F6" s="574"/>
      <c r="G6" s="574"/>
      <c r="H6" s="574"/>
      <c r="I6" s="574"/>
      <c r="J6" s="574"/>
      <c r="K6" s="574"/>
      <c r="L6" s="574"/>
      <c r="M6" s="574"/>
      <c r="N6" s="574"/>
      <c r="O6" s="574"/>
      <c r="P6" s="574"/>
      <c r="Q6" s="575"/>
      <c r="R6" s="567">
        <v>864791</v>
      </c>
      <c r="S6" s="568"/>
      <c r="T6" s="568"/>
      <c r="U6" s="568"/>
      <c r="V6" s="568"/>
      <c r="W6" s="568"/>
      <c r="X6" s="568"/>
      <c r="Y6" s="569"/>
      <c r="Z6" s="570">
        <v>0.5</v>
      </c>
      <c r="AA6" s="570"/>
      <c r="AB6" s="570"/>
      <c r="AC6" s="570"/>
      <c r="AD6" s="571">
        <v>864791</v>
      </c>
      <c r="AE6" s="571"/>
      <c r="AF6" s="571"/>
      <c r="AG6" s="571"/>
      <c r="AH6" s="571"/>
      <c r="AI6" s="571"/>
      <c r="AJ6" s="571"/>
      <c r="AK6" s="571"/>
      <c r="AL6" s="576">
        <v>1.1000000000000001</v>
      </c>
      <c r="AM6" s="577"/>
      <c r="AN6" s="577"/>
      <c r="AO6" s="578"/>
      <c r="AP6" s="573" t="s">
        <v>111</v>
      </c>
      <c r="AQ6" s="574"/>
      <c r="AR6" s="574"/>
      <c r="AS6" s="574"/>
      <c r="AT6" s="574"/>
      <c r="AU6" s="574"/>
      <c r="AV6" s="574"/>
      <c r="AW6" s="574"/>
      <c r="AX6" s="574"/>
      <c r="AY6" s="574"/>
      <c r="AZ6" s="574"/>
      <c r="BA6" s="574"/>
      <c r="BB6" s="574"/>
      <c r="BC6" s="574"/>
      <c r="BD6" s="574"/>
      <c r="BE6" s="574"/>
      <c r="BF6" s="575"/>
      <c r="BG6" s="567">
        <v>43629881</v>
      </c>
      <c r="BH6" s="568"/>
      <c r="BI6" s="568"/>
      <c r="BJ6" s="568"/>
      <c r="BK6" s="568"/>
      <c r="BL6" s="568"/>
      <c r="BM6" s="568"/>
      <c r="BN6" s="569"/>
      <c r="BO6" s="570">
        <v>97.4</v>
      </c>
      <c r="BP6" s="570"/>
      <c r="BQ6" s="570"/>
      <c r="BR6" s="570"/>
      <c r="BS6" s="571">
        <v>2218036</v>
      </c>
      <c r="BT6" s="571"/>
      <c r="BU6" s="571"/>
      <c r="BV6" s="571"/>
      <c r="BW6" s="571"/>
      <c r="BX6" s="571"/>
      <c r="BY6" s="571"/>
      <c r="BZ6" s="571"/>
      <c r="CA6" s="571"/>
      <c r="CB6" s="572"/>
      <c r="CD6" s="556" t="s">
        <v>329</v>
      </c>
      <c r="CE6" s="557"/>
      <c r="CF6" s="557"/>
      <c r="CG6" s="557"/>
      <c r="CH6" s="557"/>
      <c r="CI6" s="557"/>
      <c r="CJ6" s="557"/>
      <c r="CK6" s="557"/>
      <c r="CL6" s="557"/>
      <c r="CM6" s="557"/>
      <c r="CN6" s="557"/>
      <c r="CO6" s="557"/>
      <c r="CP6" s="557"/>
      <c r="CQ6" s="558"/>
      <c r="CR6" s="567">
        <v>605186</v>
      </c>
      <c r="CS6" s="568"/>
      <c r="CT6" s="568"/>
      <c r="CU6" s="568"/>
      <c r="CV6" s="568"/>
      <c r="CW6" s="568"/>
      <c r="CX6" s="568"/>
      <c r="CY6" s="569"/>
      <c r="CZ6" s="564">
        <v>0.4</v>
      </c>
      <c r="DA6" s="565"/>
      <c r="DB6" s="565"/>
      <c r="DC6" s="579"/>
      <c r="DD6" s="580" t="s">
        <v>205</v>
      </c>
      <c r="DE6" s="568"/>
      <c r="DF6" s="568"/>
      <c r="DG6" s="568"/>
      <c r="DH6" s="568"/>
      <c r="DI6" s="568"/>
      <c r="DJ6" s="568"/>
      <c r="DK6" s="568"/>
      <c r="DL6" s="568"/>
      <c r="DM6" s="568"/>
      <c r="DN6" s="568"/>
      <c r="DO6" s="568"/>
      <c r="DP6" s="569"/>
      <c r="DQ6" s="580">
        <v>604733</v>
      </c>
      <c r="DR6" s="568"/>
      <c r="DS6" s="568"/>
      <c r="DT6" s="568"/>
      <c r="DU6" s="568"/>
      <c r="DV6" s="568"/>
      <c r="DW6" s="568"/>
      <c r="DX6" s="568"/>
      <c r="DY6" s="568"/>
      <c r="DZ6" s="568"/>
      <c r="EA6" s="568"/>
      <c r="EB6" s="568"/>
      <c r="EC6" s="581"/>
    </row>
    <row r="7" spans="2:143" ht="11.25" customHeight="1">
      <c r="B7" s="573" t="s">
        <v>49</v>
      </c>
      <c r="C7" s="574"/>
      <c r="D7" s="574"/>
      <c r="E7" s="574"/>
      <c r="F7" s="574"/>
      <c r="G7" s="574"/>
      <c r="H7" s="574"/>
      <c r="I7" s="574"/>
      <c r="J7" s="574"/>
      <c r="K7" s="574"/>
      <c r="L7" s="574"/>
      <c r="M7" s="574"/>
      <c r="N7" s="574"/>
      <c r="O7" s="574"/>
      <c r="P7" s="574"/>
      <c r="Q7" s="575"/>
      <c r="R7" s="567">
        <v>88781</v>
      </c>
      <c r="S7" s="568"/>
      <c r="T7" s="568"/>
      <c r="U7" s="568"/>
      <c r="V7" s="568"/>
      <c r="W7" s="568"/>
      <c r="X7" s="568"/>
      <c r="Y7" s="569"/>
      <c r="Z7" s="570">
        <v>0.1</v>
      </c>
      <c r="AA7" s="570"/>
      <c r="AB7" s="570"/>
      <c r="AC7" s="570"/>
      <c r="AD7" s="571">
        <v>88781</v>
      </c>
      <c r="AE7" s="571"/>
      <c r="AF7" s="571"/>
      <c r="AG7" s="571"/>
      <c r="AH7" s="571"/>
      <c r="AI7" s="571"/>
      <c r="AJ7" s="571"/>
      <c r="AK7" s="571"/>
      <c r="AL7" s="576">
        <v>0.1</v>
      </c>
      <c r="AM7" s="577"/>
      <c r="AN7" s="577"/>
      <c r="AO7" s="578"/>
      <c r="AP7" s="573" t="s">
        <v>330</v>
      </c>
      <c r="AQ7" s="574"/>
      <c r="AR7" s="574"/>
      <c r="AS7" s="574"/>
      <c r="AT7" s="574"/>
      <c r="AU7" s="574"/>
      <c r="AV7" s="574"/>
      <c r="AW7" s="574"/>
      <c r="AX7" s="574"/>
      <c r="AY7" s="574"/>
      <c r="AZ7" s="574"/>
      <c r="BA7" s="574"/>
      <c r="BB7" s="574"/>
      <c r="BC7" s="574"/>
      <c r="BD7" s="574"/>
      <c r="BE7" s="574"/>
      <c r="BF7" s="575"/>
      <c r="BG7" s="567">
        <v>20682289</v>
      </c>
      <c r="BH7" s="568"/>
      <c r="BI7" s="568"/>
      <c r="BJ7" s="568"/>
      <c r="BK7" s="568"/>
      <c r="BL7" s="568"/>
      <c r="BM7" s="568"/>
      <c r="BN7" s="569"/>
      <c r="BO7" s="570">
        <v>46.2</v>
      </c>
      <c r="BP7" s="570"/>
      <c r="BQ7" s="570"/>
      <c r="BR7" s="570"/>
      <c r="BS7" s="571">
        <v>894970</v>
      </c>
      <c r="BT7" s="571"/>
      <c r="BU7" s="571"/>
      <c r="BV7" s="571"/>
      <c r="BW7" s="571"/>
      <c r="BX7" s="571"/>
      <c r="BY7" s="571"/>
      <c r="BZ7" s="571"/>
      <c r="CA7" s="571"/>
      <c r="CB7" s="572"/>
      <c r="CD7" s="573" t="s">
        <v>332</v>
      </c>
      <c r="CE7" s="574"/>
      <c r="CF7" s="574"/>
      <c r="CG7" s="574"/>
      <c r="CH7" s="574"/>
      <c r="CI7" s="574"/>
      <c r="CJ7" s="574"/>
      <c r="CK7" s="574"/>
      <c r="CL7" s="574"/>
      <c r="CM7" s="574"/>
      <c r="CN7" s="574"/>
      <c r="CO7" s="574"/>
      <c r="CP7" s="574"/>
      <c r="CQ7" s="575"/>
      <c r="CR7" s="567">
        <v>11033895</v>
      </c>
      <c r="CS7" s="568"/>
      <c r="CT7" s="568"/>
      <c r="CU7" s="568"/>
      <c r="CV7" s="568"/>
      <c r="CW7" s="568"/>
      <c r="CX7" s="568"/>
      <c r="CY7" s="569"/>
      <c r="CZ7" s="570">
        <v>6.8</v>
      </c>
      <c r="DA7" s="570"/>
      <c r="DB7" s="570"/>
      <c r="DC7" s="570"/>
      <c r="DD7" s="580">
        <v>597097</v>
      </c>
      <c r="DE7" s="568"/>
      <c r="DF7" s="568"/>
      <c r="DG7" s="568"/>
      <c r="DH7" s="568"/>
      <c r="DI7" s="568"/>
      <c r="DJ7" s="568"/>
      <c r="DK7" s="568"/>
      <c r="DL7" s="568"/>
      <c r="DM7" s="568"/>
      <c r="DN7" s="568"/>
      <c r="DO7" s="568"/>
      <c r="DP7" s="569"/>
      <c r="DQ7" s="580">
        <v>9308235</v>
      </c>
      <c r="DR7" s="568"/>
      <c r="DS7" s="568"/>
      <c r="DT7" s="568"/>
      <c r="DU7" s="568"/>
      <c r="DV7" s="568"/>
      <c r="DW7" s="568"/>
      <c r="DX7" s="568"/>
      <c r="DY7" s="568"/>
      <c r="DZ7" s="568"/>
      <c r="EA7" s="568"/>
      <c r="EB7" s="568"/>
      <c r="EC7" s="581"/>
    </row>
    <row r="8" spans="2:143" ht="11.25" customHeight="1">
      <c r="B8" s="573" t="s">
        <v>334</v>
      </c>
      <c r="C8" s="574"/>
      <c r="D8" s="574"/>
      <c r="E8" s="574"/>
      <c r="F8" s="574"/>
      <c r="G8" s="574"/>
      <c r="H8" s="574"/>
      <c r="I8" s="574"/>
      <c r="J8" s="574"/>
      <c r="K8" s="574"/>
      <c r="L8" s="574"/>
      <c r="M8" s="574"/>
      <c r="N8" s="574"/>
      <c r="O8" s="574"/>
      <c r="P8" s="574"/>
      <c r="Q8" s="575"/>
      <c r="R8" s="567">
        <v>258085</v>
      </c>
      <c r="S8" s="568"/>
      <c r="T8" s="568"/>
      <c r="U8" s="568"/>
      <c r="V8" s="568"/>
      <c r="W8" s="568"/>
      <c r="X8" s="568"/>
      <c r="Y8" s="569"/>
      <c r="Z8" s="570">
        <v>0.2</v>
      </c>
      <c r="AA8" s="570"/>
      <c r="AB8" s="570"/>
      <c r="AC8" s="570"/>
      <c r="AD8" s="571">
        <v>258085</v>
      </c>
      <c r="AE8" s="571"/>
      <c r="AF8" s="571"/>
      <c r="AG8" s="571"/>
      <c r="AH8" s="571"/>
      <c r="AI8" s="571"/>
      <c r="AJ8" s="571"/>
      <c r="AK8" s="571"/>
      <c r="AL8" s="576">
        <v>0.3</v>
      </c>
      <c r="AM8" s="577"/>
      <c r="AN8" s="577"/>
      <c r="AO8" s="578"/>
      <c r="AP8" s="573" t="s">
        <v>114</v>
      </c>
      <c r="AQ8" s="574"/>
      <c r="AR8" s="574"/>
      <c r="AS8" s="574"/>
      <c r="AT8" s="574"/>
      <c r="AU8" s="574"/>
      <c r="AV8" s="574"/>
      <c r="AW8" s="574"/>
      <c r="AX8" s="574"/>
      <c r="AY8" s="574"/>
      <c r="AZ8" s="574"/>
      <c r="BA8" s="574"/>
      <c r="BB8" s="574"/>
      <c r="BC8" s="574"/>
      <c r="BD8" s="574"/>
      <c r="BE8" s="574"/>
      <c r="BF8" s="575"/>
      <c r="BG8" s="567">
        <v>562856</v>
      </c>
      <c r="BH8" s="568"/>
      <c r="BI8" s="568"/>
      <c r="BJ8" s="568"/>
      <c r="BK8" s="568"/>
      <c r="BL8" s="568"/>
      <c r="BM8" s="568"/>
      <c r="BN8" s="569"/>
      <c r="BO8" s="570">
        <v>1.3</v>
      </c>
      <c r="BP8" s="570"/>
      <c r="BQ8" s="570"/>
      <c r="BR8" s="570"/>
      <c r="BS8" s="571" t="s">
        <v>205</v>
      </c>
      <c r="BT8" s="571"/>
      <c r="BU8" s="571"/>
      <c r="BV8" s="571"/>
      <c r="BW8" s="571"/>
      <c r="BX8" s="571"/>
      <c r="BY8" s="571"/>
      <c r="BZ8" s="571"/>
      <c r="CA8" s="571"/>
      <c r="CB8" s="572"/>
      <c r="CD8" s="573" t="s">
        <v>336</v>
      </c>
      <c r="CE8" s="574"/>
      <c r="CF8" s="574"/>
      <c r="CG8" s="574"/>
      <c r="CH8" s="574"/>
      <c r="CI8" s="574"/>
      <c r="CJ8" s="574"/>
      <c r="CK8" s="574"/>
      <c r="CL8" s="574"/>
      <c r="CM8" s="574"/>
      <c r="CN8" s="574"/>
      <c r="CO8" s="574"/>
      <c r="CP8" s="574"/>
      <c r="CQ8" s="575"/>
      <c r="CR8" s="567">
        <v>81406708</v>
      </c>
      <c r="CS8" s="568"/>
      <c r="CT8" s="568"/>
      <c r="CU8" s="568"/>
      <c r="CV8" s="568"/>
      <c r="CW8" s="568"/>
      <c r="CX8" s="568"/>
      <c r="CY8" s="569"/>
      <c r="CZ8" s="570">
        <v>50.5</v>
      </c>
      <c r="DA8" s="570"/>
      <c r="DB8" s="570"/>
      <c r="DC8" s="570"/>
      <c r="DD8" s="580">
        <v>1030231</v>
      </c>
      <c r="DE8" s="568"/>
      <c r="DF8" s="568"/>
      <c r="DG8" s="568"/>
      <c r="DH8" s="568"/>
      <c r="DI8" s="568"/>
      <c r="DJ8" s="568"/>
      <c r="DK8" s="568"/>
      <c r="DL8" s="568"/>
      <c r="DM8" s="568"/>
      <c r="DN8" s="568"/>
      <c r="DO8" s="568"/>
      <c r="DP8" s="569"/>
      <c r="DQ8" s="580">
        <v>32003238</v>
      </c>
      <c r="DR8" s="568"/>
      <c r="DS8" s="568"/>
      <c r="DT8" s="568"/>
      <c r="DU8" s="568"/>
      <c r="DV8" s="568"/>
      <c r="DW8" s="568"/>
      <c r="DX8" s="568"/>
      <c r="DY8" s="568"/>
      <c r="DZ8" s="568"/>
      <c r="EA8" s="568"/>
      <c r="EB8" s="568"/>
      <c r="EC8" s="581"/>
    </row>
    <row r="9" spans="2:143" ht="11.25" customHeight="1">
      <c r="B9" s="573" t="s">
        <v>337</v>
      </c>
      <c r="C9" s="574"/>
      <c r="D9" s="574"/>
      <c r="E9" s="574"/>
      <c r="F9" s="574"/>
      <c r="G9" s="574"/>
      <c r="H9" s="574"/>
      <c r="I9" s="574"/>
      <c r="J9" s="574"/>
      <c r="K9" s="574"/>
      <c r="L9" s="574"/>
      <c r="M9" s="574"/>
      <c r="N9" s="574"/>
      <c r="O9" s="574"/>
      <c r="P9" s="574"/>
      <c r="Q9" s="575"/>
      <c r="R9" s="567">
        <v>344406</v>
      </c>
      <c r="S9" s="568"/>
      <c r="T9" s="568"/>
      <c r="U9" s="568"/>
      <c r="V9" s="568"/>
      <c r="W9" s="568"/>
      <c r="X9" s="568"/>
      <c r="Y9" s="569"/>
      <c r="Z9" s="570">
        <v>0.2</v>
      </c>
      <c r="AA9" s="570"/>
      <c r="AB9" s="570"/>
      <c r="AC9" s="570"/>
      <c r="AD9" s="571">
        <v>344406</v>
      </c>
      <c r="AE9" s="571"/>
      <c r="AF9" s="571"/>
      <c r="AG9" s="571"/>
      <c r="AH9" s="571"/>
      <c r="AI9" s="571"/>
      <c r="AJ9" s="571"/>
      <c r="AK9" s="571"/>
      <c r="AL9" s="576">
        <v>0.4</v>
      </c>
      <c r="AM9" s="577"/>
      <c r="AN9" s="577"/>
      <c r="AO9" s="578"/>
      <c r="AP9" s="573" t="s">
        <v>339</v>
      </c>
      <c r="AQ9" s="574"/>
      <c r="AR9" s="574"/>
      <c r="AS9" s="574"/>
      <c r="AT9" s="574"/>
      <c r="AU9" s="574"/>
      <c r="AV9" s="574"/>
      <c r="AW9" s="574"/>
      <c r="AX9" s="574"/>
      <c r="AY9" s="574"/>
      <c r="AZ9" s="574"/>
      <c r="BA9" s="574"/>
      <c r="BB9" s="574"/>
      <c r="BC9" s="574"/>
      <c r="BD9" s="574"/>
      <c r="BE9" s="574"/>
      <c r="BF9" s="575"/>
      <c r="BG9" s="567">
        <v>16502350</v>
      </c>
      <c r="BH9" s="568"/>
      <c r="BI9" s="568"/>
      <c r="BJ9" s="568"/>
      <c r="BK9" s="568"/>
      <c r="BL9" s="568"/>
      <c r="BM9" s="568"/>
      <c r="BN9" s="569"/>
      <c r="BO9" s="570">
        <v>36.799999999999997</v>
      </c>
      <c r="BP9" s="570"/>
      <c r="BQ9" s="570"/>
      <c r="BR9" s="570"/>
      <c r="BS9" s="571" t="s">
        <v>205</v>
      </c>
      <c r="BT9" s="571"/>
      <c r="BU9" s="571"/>
      <c r="BV9" s="571"/>
      <c r="BW9" s="571"/>
      <c r="BX9" s="571"/>
      <c r="BY9" s="571"/>
      <c r="BZ9" s="571"/>
      <c r="CA9" s="571"/>
      <c r="CB9" s="572"/>
      <c r="CD9" s="573" t="s">
        <v>342</v>
      </c>
      <c r="CE9" s="574"/>
      <c r="CF9" s="574"/>
      <c r="CG9" s="574"/>
      <c r="CH9" s="574"/>
      <c r="CI9" s="574"/>
      <c r="CJ9" s="574"/>
      <c r="CK9" s="574"/>
      <c r="CL9" s="574"/>
      <c r="CM9" s="574"/>
      <c r="CN9" s="574"/>
      <c r="CO9" s="574"/>
      <c r="CP9" s="574"/>
      <c r="CQ9" s="575"/>
      <c r="CR9" s="567">
        <v>12715058</v>
      </c>
      <c r="CS9" s="568"/>
      <c r="CT9" s="568"/>
      <c r="CU9" s="568"/>
      <c r="CV9" s="568"/>
      <c r="CW9" s="568"/>
      <c r="CX9" s="568"/>
      <c r="CY9" s="569"/>
      <c r="CZ9" s="570">
        <v>7.9</v>
      </c>
      <c r="DA9" s="570"/>
      <c r="DB9" s="570"/>
      <c r="DC9" s="570"/>
      <c r="DD9" s="580">
        <v>1112701</v>
      </c>
      <c r="DE9" s="568"/>
      <c r="DF9" s="568"/>
      <c r="DG9" s="568"/>
      <c r="DH9" s="568"/>
      <c r="DI9" s="568"/>
      <c r="DJ9" s="568"/>
      <c r="DK9" s="568"/>
      <c r="DL9" s="568"/>
      <c r="DM9" s="568"/>
      <c r="DN9" s="568"/>
      <c r="DO9" s="568"/>
      <c r="DP9" s="569"/>
      <c r="DQ9" s="580">
        <v>6766903</v>
      </c>
      <c r="DR9" s="568"/>
      <c r="DS9" s="568"/>
      <c r="DT9" s="568"/>
      <c r="DU9" s="568"/>
      <c r="DV9" s="568"/>
      <c r="DW9" s="568"/>
      <c r="DX9" s="568"/>
      <c r="DY9" s="568"/>
      <c r="DZ9" s="568"/>
      <c r="EA9" s="568"/>
      <c r="EB9" s="568"/>
      <c r="EC9" s="581"/>
    </row>
    <row r="10" spans="2:143" ht="11.25" customHeight="1">
      <c r="B10" s="573" t="s">
        <v>132</v>
      </c>
      <c r="C10" s="574"/>
      <c r="D10" s="574"/>
      <c r="E10" s="574"/>
      <c r="F10" s="574"/>
      <c r="G10" s="574"/>
      <c r="H10" s="574"/>
      <c r="I10" s="574"/>
      <c r="J10" s="574"/>
      <c r="K10" s="574"/>
      <c r="L10" s="574"/>
      <c r="M10" s="574"/>
      <c r="N10" s="574"/>
      <c r="O10" s="574"/>
      <c r="P10" s="574"/>
      <c r="Q10" s="575"/>
      <c r="R10" s="567" t="s">
        <v>205</v>
      </c>
      <c r="S10" s="568"/>
      <c r="T10" s="568"/>
      <c r="U10" s="568"/>
      <c r="V10" s="568"/>
      <c r="W10" s="568"/>
      <c r="X10" s="568"/>
      <c r="Y10" s="569"/>
      <c r="Z10" s="570" t="s">
        <v>205</v>
      </c>
      <c r="AA10" s="570"/>
      <c r="AB10" s="570"/>
      <c r="AC10" s="570"/>
      <c r="AD10" s="571" t="s">
        <v>205</v>
      </c>
      <c r="AE10" s="571"/>
      <c r="AF10" s="571"/>
      <c r="AG10" s="571"/>
      <c r="AH10" s="571"/>
      <c r="AI10" s="571"/>
      <c r="AJ10" s="571"/>
      <c r="AK10" s="571"/>
      <c r="AL10" s="576" t="s">
        <v>205</v>
      </c>
      <c r="AM10" s="577"/>
      <c r="AN10" s="577"/>
      <c r="AO10" s="578"/>
      <c r="AP10" s="573" t="s">
        <v>194</v>
      </c>
      <c r="AQ10" s="574"/>
      <c r="AR10" s="574"/>
      <c r="AS10" s="574"/>
      <c r="AT10" s="574"/>
      <c r="AU10" s="574"/>
      <c r="AV10" s="574"/>
      <c r="AW10" s="574"/>
      <c r="AX10" s="574"/>
      <c r="AY10" s="574"/>
      <c r="AZ10" s="574"/>
      <c r="BA10" s="574"/>
      <c r="BB10" s="574"/>
      <c r="BC10" s="574"/>
      <c r="BD10" s="574"/>
      <c r="BE10" s="574"/>
      <c r="BF10" s="575"/>
      <c r="BG10" s="567">
        <v>1098486</v>
      </c>
      <c r="BH10" s="568"/>
      <c r="BI10" s="568"/>
      <c r="BJ10" s="568"/>
      <c r="BK10" s="568"/>
      <c r="BL10" s="568"/>
      <c r="BM10" s="568"/>
      <c r="BN10" s="569"/>
      <c r="BO10" s="570">
        <v>2.5</v>
      </c>
      <c r="BP10" s="570"/>
      <c r="BQ10" s="570"/>
      <c r="BR10" s="570"/>
      <c r="BS10" s="571">
        <v>182212</v>
      </c>
      <c r="BT10" s="571"/>
      <c r="BU10" s="571"/>
      <c r="BV10" s="571"/>
      <c r="BW10" s="571"/>
      <c r="BX10" s="571"/>
      <c r="BY10" s="571"/>
      <c r="BZ10" s="571"/>
      <c r="CA10" s="571"/>
      <c r="CB10" s="572"/>
      <c r="CD10" s="573" t="s">
        <v>46</v>
      </c>
      <c r="CE10" s="574"/>
      <c r="CF10" s="574"/>
      <c r="CG10" s="574"/>
      <c r="CH10" s="574"/>
      <c r="CI10" s="574"/>
      <c r="CJ10" s="574"/>
      <c r="CK10" s="574"/>
      <c r="CL10" s="574"/>
      <c r="CM10" s="574"/>
      <c r="CN10" s="574"/>
      <c r="CO10" s="574"/>
      <c r="CP10" s="574"/>
      <c r="CQ10" s="575"/>
      <c r="CR10" s="567">
        <v>178712</v>
      </c>
      <c r="CS10" s="568"/>
      <c r="CT10" s="568"/>
      <c r="CU10" s="568"/>
      <c r="CV10" s="568"/>
      <c r="CW10" s="568"/>
      <c r="CX10" s="568"/>
      <c r="CY10" s="569"/>
      <c r="CZ10" s="570">
        <v>0.1</v>
      </c>
      <c r="DA10" s="570"/>
      <c r="DB10" s="570"/>
      <c r="DC10" s="570"/>
      <c r="DD10" s="580">
        <v>6283</v>
      </c>
      <c r="DE10" s="568"/>
      <c r="DF10" s="568"/>
      <c r="DG10" s="568"/>
      <c r="DH10" s="568"/>
      <c r="DI10" s="568"/>
      <c r="DJ10" s="568"/>
      <c r="DK10" s="568"/>
      <c r="DL10" s="568"/>
      <c r="DM10" s="568"/>
      <c r="DN10" s="568"/>
      <c r="DO10" s="568"/>
      <c r="DP10" s="569"/>
      <c r="DQ10" s="580">
        <v>71662</v>
      </c>
      <c r="DR10" s="568"/>
      <c r="DS10" s="568"/>
      <c r="DT10" s="568"/>
      <c r="DU10" s="568"/>
      <c r="DV10" s="568"/>
      <c r="DW10" s="568"/>
      <c r="DX10" s="568"/>
      <c r="DY10" s="568"/>
      <c r="DZ10" s="568"/>
      <c r="EA10" s="568"/>
      <c r="EB10" s="568"/>
      <c r="EC10" s="581"/>
    </row>
    <row r="11" spans="2:143" ht="11.25" customHeight="1">
      <c r="B11" s="573" t="s">
        <v>109</v>
      </c>
      <c r="C11" s="574"/>
      <c r="D11" s="574"/>
      <c r="E11" s="574"/>
      <c r="F11" s="574"/>
      <c r="G11" s="574"/>
      <c r="H11" s="574"/>
      <c r="I11" s="574"/>
      <c r="J11" s="574"/>
      <c r="K11" s="574"/>
      <c r="L11" s="574"/>
      <c r="M11" s="574"/>
      <c r="N11" s="574"/>
      <c r="O11" s="574"/>
      <c r="P11" s="574"/>
      <c r="Q11" s="575"/>
      <c r="R11" s="567">
        <v>8228658</v>
      </c>
      <c r="S11" s="568"/>
      <c r="T11" s="568"/>
      <c r="U11" s="568"/>
      <c r="V11" s="568"/>
      <c r="W11" s="568"/>
      <c r="X11" s="568"/>
      <c r="Y11" s="569"/>
      <c r="Z11" s="576">
        <v>4.9000000000000004</v>
      </c>
      <c r="AA11" s="577"/>
      <c r="AB11" s="577"/>
      <c r="AC11" s="582"/>
      <c r="AD11" s="580">
        <v>8228658</v>
      </c>
      <c r="AE11" s="568"/>
      <c r="AF11" s="568"/>
      <c r="AG11" s="568"/>
      <c r="AH11" s="568"/>
      <c r="AI11" s="568"/>
      <c r="AJ11" s="568"/>
      <c r="AK11" s="569"/>
      <c r="AL11" s="576">
        <v>10.199999999999999</v>
      </c>
      <c r="AM11" s="577"/>
      <c r="AN11" s="577"/>
      <c r="AO11" s="578"/>
      <c r="AP11" s="573" t="s">
        <v>344</v>
      </c>
      <c r="AQ11" s="574"/>
      <c r="AR11" s="574"/>
      <c r="AS11" s="574"/>
      <c r="AT11" s="574"/>
      <c r="AU11" s="574"/>
      <c r="AV11" s="574"/>
      <c r="AW11" s="574"/>
      <c r="AX11" s="574"/>
      <c r="AY11" s="574"/>
      <c r="AZ11" s="574"/>
      <c r="BA11" s="574"/>
      <c r="BB11" s="574"/>
      <c r="BC11" s="574"/>
      <c r="BD11" s="574"/>
      <c r="BE11" s="574"/>
      <c r="BF11" s="575"/>
      <c r="BG11" s="567">
        <v>2518597</v>
      </c>
      <c r="BH11" s="568"/>
      <c r="BI11" s="568"/>
      <c r="BJ11" s="568"/>
      <c r="BK11" s="568"/>
      <c r="BL11" s="568"/>
      <c r="BM11" s="568"/>
      <c r="BN11" s="569"/>
      <c r="BO11" s="570">
        <v>5.6</v>
      </c>
      <c r="BP11" s="570"/>
      <c r="BQ11" s="570"/>
      <c r="BR11" s="570"/>
      <c r="BS11" s="571">
        <v>712758</v>
      </c>
      <c r="BT11" s="571"/>
      <c r="BU11" s="571"/>
      <c r="BV11" s="571"/>
      <c r="BW11" s="571"/>
      <c r="BX11" s="571"/>
      <c r="BY11" s="571"/>
      <c r="BZ11" s="571"/>
      <c r="CA11" s="571"/>
      <c r="CB11" s="572"/>
      <c r="CD11" s="573" t="s">
        <v>347</v>
      </c>
      <c r="CE11" s="574"/>
      <c r="CF11" s="574"/>
      <c r="CG11" s="574"/>
      <c r="CH11" s="574"/>
      <c r="CI11" s="574"/>
      <c r="CJ11" s="574"/>
      <c r="CK11" s="574"/>
      <c r="CL11" s="574"/>
      <c r="CM11" s="574"/>
      <c r="CN11" s="574"/>
      <c r="CO11" s="574"/>
      <c r="CP11" s="574"/>
      <c r="CQ11" s="575"/>
      <c r="CR11" s="567">
        <v>2602130</v>
      </c>
      <c r="CS11" s="568"/>
      <c r="CT11" s="568"/>
      <c r="CU11" s="568"/>
      <c r="CV11" s="568"/>
      <c r="CW11" s="568"/>
      <c r="CX11" s="568"/>
      <c r="CY11" s="569"/>
      <c r="CZ11" s="570">
        <v>1.6</v>
      </c>
      <c r="DA11" s="570"/>
      <c r="DB11" s="570"/>
      <c r="DC11" s="570"/>
      <c r="DD11" s="580">
        <v>1133312</v>
      </c>
      <c r="DE11" s="568"/>
      <c r="DF11" s="568"/>
      <c r="DG11" s="568"/>
      <c r="DH11" s="568"/>
      <c r="DI11" s="568"/>
      <c r="DJ11" s="568"/>
      <c r="DK11" s="568"/>
      <c r="DL11" s="568"/>
      <c r="DM11" s="568"/>
      <c r="DN11" s="568"/>
      <c r="DO11" s="568"/>
      <c r="DP11" s="569"/>
      <c r="DQ11" s="580">
        <v>1298298</v>
      </c>
      <c r="DR11" s="568"/>
      <c r="DS11" s="568"/>
      <c r="DT11" s="568"/>
      <c r="DU11" s="568"/>
      <c r="DV11" s="568"/>
      <c r="DW11" s="568"/>
      <c r="DX11" s="568"/>
      <c r="DY11" s="568"/>
      <c r="DZ11" s="568"/>
      <c r="EA11" s="568"/>
      <c r="EB11" s="568"/>
      <c r="EC11" s="581"/>
    </row>
    <row r="12" spans="2:143" ht="11.25" customHeight="1">
      <c r="B12" s="573" t="s">
        <v>149</v>
      </c>
      <c r="C12" s="574"/>
      <c r="D12" s="574"/>
      <c r="E12" s="574"/>
      <c r="F12" s="574"/>
      <c r="G12" s="574"/>
      <c r="H12" s="574"/>
      <c r="I12" s="574"/>
      <c r="J12" s="574"/>
      <c r="K12" s="574"/>
      <c r="L12" s="574"/>
      <c r="M12" s="574"/>
      <c r="N12" s="574"/>
      <c r="O12" s="574"/>
      <c r="P12" s="574"/>
      <c r="Q12" s="575"/>
      <c r="R12" s="567">
        <v>11895</v>
      </c>
      <c r="S12" s="568"/>
      <c r="T12" s="568"/>
      <c r="U12" s="568"/>
      <c r="V12" s="568"/>
      <c r="W12" s="568"/>
      <c r="X12" s="568"/>
      <c r="Y12" s="569"/>
      <c r="Z12" s="570">
        <v>0</v>
      </c>
      <c r="AA12" s="570"/>
      <c r="AB12" s="570"/>
      <c r="AC12" s="570"/>
      <c r="AD12" s="571">
        <v>11895</v>
      </c>
      <c r="AE12" s="571"/>
      <c r="AF12" s="571"/>
      <c r="AG12" s="571"/>
      <c r="AH12" s="571"/>
      <c r="AI12" s="571"/>
      <c r="AJ12" s="571"/>
      <c r="AK12" s="571"/>
      <c r="AL12" s="576">
        <v>0</v>
      </c>
      <c r="AM12" s="577"/>
      <c r="AN12" s="577"/>
      <c r="AO12" s="578"/>
      <c r="AP12" s="573" t="s">
        <v>348</v>
      </c>
      <c r="AQ12" s="574"/>
      <c r="AR12" s="574"/>
      <c r="AS12" s="574"/>
      <c r="AT12" s="574"/>
      <c r="AU12" s="574"/>
      <c r="AV12" s="574"/>
      <c r="AW12" s="574"/>
      <c r="AX12" s="574"/>
      <c r="AY12" s="574"/>
      <c r="AZ12" s="574"/>
      <c r="BA12" s="574"/>
      <c r="BB12" s="574"/>
      <c r="BC12" s="574"/>
      <c r="BD12" s="574"/>
      <c r="BE12" s="574"/>
      <c r="BF12" s="575"/>
      <c r="BG12" s="567">
        <v>19495315</v>
      </c>
      <c r="BH12" s="568"/>
      <c r="BI12" s="568"/>
      <c r="BJ12" s="568"/>
      <c r="BK12" s="568"/>
      <c r="BL12" s="568"/>
      <c r="BM12" s="568"/>
      <c r="BN12" s="569"/>
      <c r="BO12" s="570">
        <v>43.5</v>
      </c>
      <c r="BP12" s="570"/>
      <c r="BQ12" s="570"/>
      <c r="BR12" s="570"/>
      <c r="BS12" s="571">
        <v>1276593</v>
      </c>
      <c r="BT12" s="571"/>
      <c r="BU12" s="571"/>
      <c r="BV12" s="571"/>
      <c r="BW12" s="571"/>
      <c r="BX12" s="571"/>
      <c r="BY12" s="571"/>
      <c r="BZ12" s="571"/>
      <c r="CA12" s="571"/>
      <c r="CB12" s="572"/>
      <c r="CD12" s="573" t="s">
        <v>95</v>
      </c>
      <c r="CE12" s="574"/>
      <c r="CF12" s="574"/>
      <c r="CG12" s="574"/>
      <c r="CH12" s="574"/>
      <c r="CI12" s="574"/>
      <c r="CJ12" s="574"/>
      <c r="CK12" s="574"/>
      <c r="CL12" s="574"/>
      <c r="CM12" s="574"/>
      <c r="CN12" s="574"/>
      <c r="CO12" s="574"/>
      <c r="CP12" s="574"/>
      <c r="CQ12" s="575"/>
      <c r="CR12" s="567">
        <v>3038711</v>
      </c>
      <c r="CS12" s="568"/>
      <c r="CT12" s="568"/>
      <c r="CU12" s="568"/>
      <c r="CV12" s="568"/>
      <c r="CW12" s="568"/>
      <c r="CX12" s="568"/>
      <c r="CY12" s="569"/>
      <c r="CZ12" s="570">
        <v>1.9</v>
      </c>
      <c r="DA12" s="570"/>
      <c r="DB12" s="570"/>
      <c r="DC12" s="570"/>
      <c r="DD12" s="580">
        <v>619203</v>
      </c>
      <c r="DE12" s="568"/>
      <c r="DF12" s="568"/>
      <c r="DG12" s="568"/>
      <c r="DH12" s="568"/>
      <c r="DI12" s="568"/>
      <c r="DJ12" s="568"/>
      <c r="DK12" s="568"/>
      <c r="DL12" s="568"/>
      <c r="DM12" s="568"/>
      <c r="DN12" s="568"/>
      <c r="DO12" s="568"/>
      <c r="DP12" s="569"/>
      <c r="DQ12" s="580">
        <v>2333273</v>
      </c>
      <c r="DR12" s="568"/>
      <c r="DS12" s="568"/>
      <c r="DT12" s="568"/>
      <c r="DU12" s="568"/>
      <c r="DV12" s="568"/>
      <c r="DW12" s="568"/>
      <c r="DX12" s="568"/>
      <c r="DY12" s="568"/>
      <c r="DZ12" s="568"/>
      <c r="EA12" s="568"/>
      <c r="EB12" s="568"/>
      <c r="EC12" s="581"/>
    </row>
    <row r="13" spans="2:143" ht="11.25" customHeight="1">
      <c r="B13" s="573" t="s">
        <v>349</v>
      </c>
      <c r="C13" s="574"/>
      <c r="D13" s="574"/>
      <c r="E13" s="574"/>
      <c r="F13" s="574"/>
      <c r="G13" s="574"/>
      <c r="H13" s="574"/>
      <c r="I13" s="574"/>
      <c r="J13" s="574"/>
      <c r="K13" s="574"/>
      <c r="L13" s="574"/>
      <c r="M13" s="574"/>
      <c r="N13" s="574"/>
      <c r="O13" s="574"/>
      <c r="P13" s="574"/>
      <c r="Q13" s="575"/>
      <c r="R13" s="567" t="s">
        <v>205</v>
      </c>
      <c r="S13" s="568"/>
      <c r="T13" s="568"/>
      <c r="U13" s="568"/>
      <c r="V13" s="568"/>
      <c r="W13" s="568"/>
      <c r="X13" s="568"/>
      <c r="Y13" s="569"/>
      <c r="Z13" s="570" t="s">
        <v>205</v>
      </c>
      <c r="AA13" s="570"/>
      <c r="AB13" s="570"/>
      <c r="AC13" s="570"/>
      <c r="AD13" s="571" t="s">
        <v>205</v>
      </c>
      <c r="AE13" s="571"/>
      <c r="AF13" s="571"/>
      <c r="AG13" s="571"/>
      <c r="AH13" s="571"/>
      <c r="AI13" s="571"/>
      <c r="AJ13" s="571"/>
      <c r="AK13" s="571"/>
      <c r="AL13" s="576" t="s">
        <v>205</v>
      </c>
      <c r="AM13" s="577"/>
      <c r="AN13" s="577"/>
      <c r="AO13" s="578"/>
      <c r="AP13" s="573" t="s">
        <v>350</v>
      </c>
      <c r="AQ13" s="574"/>
      <c r="AR13" s="574"/>
      <c r="AS13" s="574"/>
      <c r="AT13" s="574"/>
      <c r="AU13" s="574"/>
      <c r="AV13" s="574"/>
      <c r="AW13" s="574"/>
      <c r="AX13" s="574"/>
      <c r="AY13" s="574"/>
      <c r="AZ13" s="574"/>
      <c r="BA13" s="574"/>
      <c r="BB13" s="574"/>
      <c r="BC13" s="574"/>
      <c r="BD13" s="574"/>
      <c r="BE13" s="574"/>
      <c r="BF13" s="575"/>
      <c r="BG13" s="567">
        <v>19342545</v>
      </c>
      <c r="BH13" s="568"/>
      <c r="BI13" s="568"/>
      <c r="BJ13" s="568"/>
      <c r="BK13" s="568"/>
      <c r="BL13" s="568"/>
      <c r="BM13" s="568"/>
      <c r="BN13" s="569"/>
      <c r="BO13" s="570">
        <v>43.2</v>
      </c>
      <c r="BP13" s="570"/>
      <c r="BQ13" s="570"/>
      <c r="BR13" s="570"/>
      <c r="BS13" s="571">
        <v>1276593</v>
      </c>
      <c r="BT13" s="571"/>
      <c r="BU13" s="571"/>
      <c r="BV13" s="571"/>
      <c r="BW13" s="571"/>
      <c r="BX13" s="571"/>
      <c r="BY13" s="571"/>
      <c r="BZ13" s="571"/>
      <c r="CA13" s="571"/>
      <c r="CB13" s="572"/>
      <c r="CD13" s="573" t="s">
        <v>352</v>
      </c>
      <c r="CE13" s="574"/>
      <c r="CF13" s="574"/>
      <c r="CG13" s="574"/>
      <c r="CH13" s="574"/>
      <c r="CI13" s="574"/>
      <c r="CJ13" s="574"/>
      <c r="CK13" s="574"/>
      <c r="CL13" s="574"/>
      <c r="CM13" s="574"/>
      <c r="CN13" s="574"/>
      <c r="CO13" s="574"/>
      <c r="CP13" s="574"/>
      <c r="CQ13" s="575"/>
      <c r="CR13" s="567">
        <v>15393149</v>
      </c>
      <c r="CS13" s="568"/>
      <c r="CT13" s="568"/>
      <c r="CU13" s="568"/>
      <c r="CV13" s="568"/>
      <c r="CW13" s="568"/>
      <c r="CX13" s="568"/>
      <c r="CY13" s="569"/>
      <c r="CZ13" s="570">
        <v>9.6</v>
      </c>
      <c r="DA13" s="570"/>
      <c r="DB13" s="570"/>
      <c r="DC13" s="570"/>
      <c r="DD13" s="580">
        <v>7446952</v>
      </c>
      <c r="DE13" s="568"/>
      <c r="DF13" s="568"/>
      <c r="DG13" s="568"/>
      <c r="DH13" s="568"/>
      <c r="DI13" s="568"/>
      <c r="DJ13" s="568"/>
      <c r="DK13" s="568"/>
      <c r="DL13" s="568"/>
      <c r="DM13" s="568"/>
      <c r="DN13" s="568"/>
      <c r="DO13" s="568"/>
      <c r="DP13" s="569"/>
      <c r="DQ13" s="580">
        <v>7851302</v>
      </c>
      <c r="DR13" s="568"/>
      <c r="DS13" s="568"/>
      <c r="DT13" s="568"/>
      <c r="DU13" s="568"/>
      <c r="DV13" s="568"/>
      <c r="DW13" s="568"/>
      <c r="DX13" s="568"/>
      <c r="DY13" s="568"/>
      <c r="DZ13" s="568"/>
      <c r="EA13" s="568"/>
      <c r="EB13" s="568"/>
      <c r="EC13" s="581"/>
    </row>
    <row r="14" spans="2:143" ht="11.25" customHeight="1">
      <c r="B14" s="573" t="s">
        <v>353</v>
      </c>
      <c r="C14" s="574"/>
      <c r="D14" s="574"/>
      <c r="E14" s="574"/>
      <c r="F14" s="574"/>
      <c r="G14" s="574"/>
      <c r="H14" s="574"/>
      <c r="I14" s="574"/>
      <c r="J14" s="574"/>
      <c r="K14" s="574"/>
      <c r="L14" s="574"/>
      <c r="M14" s="574"/>
      <c r="N14" s="574"/>
      <c r="O14" s="574"/>
      <c r="P14" s="574"/>
      <c r="Q14" s="575"/>
      <c r="R14" s="567" t="s">
        <v>205</v>
      </c>
      <c r="S14" s="568"/>
      <c r="T14" s="568"/>
      <c r="U14" s="568"/>
      <c r="V14" s="568"/>
      <c r="W14" s="568"/>
      <c r="X14" s="568"/>
      <c r="Y14" s="569"/>
      <c r="Z14" s="570" t="s">
        <v>205</v>
      </c>
      <c r="AA14" s="570"/>
      <c r="AB14" s="570"/>
      <c r="AC14" s="570"/>
      <c r="AD14" s="571" t="s">
        <v>205</v>
      </c>
      <c r="AE14" s="571"/>
      <c r="AF14" s="571"/>
      <c r="AG14" s="571"/>
      <c r="AH14" s="571"/>
      <c r="AI14" s="571"/>
      <c r="AJ14" s="571"/>
      <c r="AK14" s="571"/>
      <c r="AL14" s="576" t="s">
        <v>205</v>
      </c>
      <c r="AM14" s="577"/>
      <c r="AN14" s="577"/>
      <c r="AO14" s="578"/>
      <c r="AP14" s="573" t="s">
        <v>146</v>
      </c>
      <c r="AQ14" s="574"/>
      <c r="AR14" s="574"/>
      <c r="AS14" s="574"/>
      <c r="AT14" s="574"/>
      <c r="AU14" s="574"/>
      <c r="AV14" s="574"/>
      <c r="AW14" s="574"/>
      <c r="AX14" s="574"/>
      <c r="AY14" s="574"/>
      <c r="AZ14" s="574"/>
      <c r="BA14" s="574"/>
      <c r="BB14" s="574"/>
      <c r="BC14" s="574"/>
      <c r="BD14" s="574"/>
      <c r="BE14" s="574"/>
      <c r="BF14" s="575"/>
      <c r="BG14" s="567">
        <v>1076286</v>
      </c>
      <c r="BH14" s="568"/>
      <c r="BI14" s="568"/>
      <c r="BJ14" s="568"/>
      <c r="BK14" s="568"/>
      <c r="BL14" s="568"/>
      <c r="BM14" s="568"/>
      <c r="BN14" s="569"/>
      <c r="BO14" s="570">
        <v>2.4</v>
      </c>
      <c r="BP14" s="570"/>
      <c r="BQ14" s="570"/>
      <c r="BR14" s="570"/>
      <c r="BS14" s="571">
        <v>46473</v>
      </c>
      <c r="BT14" s="571"/>
      <c r="BU14" s="571"/>
      <c r="BV14" s="571"/>
      <c r="BW14" s="571"/>
      <c r="BX14" s="571"/>
      <c r="BY14" s="571"/>
      <c r="BZ14" s="571"/>
      <c r="CA14" s="571"/>
      <c r="CB14" s="572"/>
      <c r="CD14" s="573" t="s">
        <v>233</v>
      </c>
      <c r="CE14" s="574"/>
      <c r="CF14" s="574"/>
      <c r="CG14" s="574"/>
      <c r="CH14" s="574"/>
      <c r="CI14" s="574"/>
      <c r="CJ14" s="574"/>
      <c r="CK14" s="574"/>
      <c r="CL14" s="574"/>
      <c r="CM14" s="574"/>
      <c r="CN14" s="574"/>
      <c r="CO14" s="574"/>
      <c r="CP14" s="574"/>
      <c r="CQ14" s="575"/>
      <c r="CR14" s="567">
        <v>4569484</v>
      </c>
      <c r="CS14" s="568"/>
      <c r="CT14" s="568"/>
      <c r="CU14" s="568"/>
      <c r="CV14" s="568"/>
      <c r="CW14" s="568"/>
      <c r="CX14" s="568"/>
      <c r="CY14" s="569"/>
      <c r="CZ14" s="570">
        <v>2.8</v>
      </c>
      <c r="DA14" s="570"/>
      <c r="DB14" s="570"/>
      <c r="DC14" s="570"/>
      <c r="DD14" s="580">
        <v>598617</v>
      </c>
      <c r="DE14" s="568"/>
      <c r="DF14" s="568"/>
      <c r="DG14" s="568"/>
      <c r="DH14" s="568"/>
      <c r="DI14" s="568"/>
      <c r="DJ14" s="568"/>
      <c r="DK14" s="568"/>
      <c r="DL14" s="568"/>
      <c r="DM14" s="568"/>
      <c r="DN14" s="568"/>
      <c r="DO14" s="568"/>
      <c r="DP14" s="569"/>
      <c r="DQ14" s="580">
        <v>3817884</v>
      </c>
      <c r="DR14" s="568"/>
      <c r="DS14" s="568"/>
      <c r="DT14" s="568"/>
      <c r="DU14" s="568"/>
      <c r="DV14" s="568"/>
      <c r="DW14" s="568"/>
      <c r="DX14" s="568"/>
      <c r="DY14" s="568"/>
      <c r="DZ14" s="568"/>
      <c r="EA14" s="568"/>
      <c r="EB14" s="568"/>
      <c r="EC14" s="581"/>
    </row>
    <row r="15" spans="2:143" ht="11.25" customHeight="1">
      <c r="B15" s="573" t="s">
        <v>322</v>
      </c>
      <c r="C15" s="574"/>
      <c r="D15" s="574"/>
      <c r="E15" s="574"/>
      <c r="F15" s="574"/>
      <c r="G15" s="574"/>
      <c r="H15" s="574"/>
      <c r="I15" s="574"/>
      <c r="J15" s="574"/>
      <c r="K15" s="574"/>
      <c r="L15" s="574"/>
      <c r="M15" s="574"/>
      <c r="N15" s="574"/>
      <c r="O15" s="574"/>
      <c r="P15" s="574"/>
      <c r="Q15" s="575"/>
      <c r="R15" s="567" t="s">
        <v>205</v>
      </c>
      <c r="S15" s="568"/>
      <c r="T15" s="568"/>
      <c r="U15" s="568"/>
      <c r="V15" s="568"/>
      <c r="W15" s="568"/>
      <c r="X15" s="568"/>
      <c r="Y15" s="569"/>
      <c r="Z15" s="570" t="s">
        <v>205</v>
      </c>
      <c r="AA15" s="570"/>
      <c r="AB15" s="570"/>
      <c r="AC15" s="570"/>
      <c r="AD15" s="571" t="s">
        <v>205</v>
      </c>
      <c r="AE15" s="571"/>
      <c r="AF15" s="571"/>
      <c r="AG15" s="571"/>
      <c r="AH15" s="571"/>
      <c r="AI15" s="571"/>
      <c r="AJ15" s="571"/>
      <c r="AK15" s="571"/>
      <c r="AL15" s="576" t="s">
        <v>205</v>
      </c>
      <c r="AM15" s="577"/>
      <c r="AN15" s="577"/>
      <c r="AO15" s="578"/>
      <c r="AP15" s="573" t="s">
        <v>141</v>
      </c>
      <c r="AQ15" s="574"/>
      <c r="AR15" s="574"/>
      <c r="AS15" s="574"/>
      <c r="AT15" s="574"/>
      <c r="AU15" s="574"/>
      <c r="AV15" s="574"/>
      <c r="AW15" s="574"/>
      <c r="AX15" s="574"/>
      <c r="AY15" s="574"/>
      <c r="AZ15" s="574"/>
      <c r="BA15" s="574"/>
      <c r="BB15" s="574"/>
      <c r="BC15" s="574"/>
      <c r="BD15" s="574"/>
      <c r="BE15" s="574"/>
      <c r="BF15" s="575"/>
      <c r="BG15" s="567">
        <v>2371904</v>
      </c>
      <c r="BH15" s="568"/>
      <c r="BI15" s="568"/>
      <c r="BJ15" s="568"/>
      <c r="BK15" s="568"/>
      <c r="BL15" s="568"/>
      <c r="BM15" s="568"/>
      <c r="BN15" s="569"/>
      <c r="BO15" s="570">
        <v>5.3</v>
      </c>
      <c r="BP15" s="570"/>
      <c r="BQ15" s="570"/>
      <c r="BR15" s="570"/>
      <c r="BS15" s="571" t="s">
        <v>205</v>
      </c>
      <c r="BT15" s="571"/>
      <c r="BU15" s="571"/>
      <c r="BV15" s="571"/>
      <c r="BW15" s="571"/>
      <c r="BX15" s="571"/>
      <c r="BY15" s="571"/>
      <c r="BZ15" s="571"/>
      <c r="CA15" s="571"/>
      <c r="CB15" s="572"/>
      <c r="CD15" s="573" t="s">
        <v>355</v>
      </c>
      <c r="CE15" s="574"/>
      <c r="CF15" s="574"/>
      <c r="CG15" s="574"/>
      <c r="CH15" s="574"/>
      <c r="CI15" s="574"/>
      <c r="CJ15" s="574"/>
      <c r="CK15" s="574"/>
      <c r="CL15" s="574"/>
      <c r="CM15" s="574"/>
      <c r="CN15" s="574"/>
      <c r="CO15" s="574"/>
      <c r="CP15" s="574"/>
      <c r="CQ15" s="575"/>
      <c r="CR15" s="567">
        <v>13157537</v>
      </c>
      <c r="CS15" s="568"/>
      <c r="CT15" s="568"/>
      <c r="CU15" s="568"/>
      <c r="CV15" s="568"/>
      <c r="CW15" s="568"/>
      <c r="CX15" s="568"/>
      <c r="CY15" s="569"/>
      <c r="CZ15" s="570">
        <v>8.1999999999999993</v>
      </c>
      <c r="DA15" s="570"/>
      <c r="DB15" s="570"/>
      <c r="DC15" s="570"/>
      <c r="DD15" s="580">
        <v>2498273</v>
      </c>
      <c r="DE15" s="568"/>
      <c r="DF15" s="568"/>
      <c r="DG15" s="568"/>
      <c r="DH15" s="568"/>
      <c r="DI15" s="568"/>
      <c r="DJ15" s="568"/>
      <c r="DK15" s="568"/>
      <c r="DL15" s="568"/>
      <c r="DM15" s="568"/>
      <c r="DN15" s="568"/>
      <c r="DO15" s="568"/>
      <c r="DP15" s="569"/>
      <c r="DQ15" s="580">
        <v>9497154</v>
      </c>
      <c r="DR15" s="568"/>
      <c r="DS15" s="568"/>
      <c r="DT15" s="568"/>
      <c r="DU15" s="568"/>
      <c r="DV15" s="568"/>
      <c r="DW15" s="568"/>
      <c r="DX15" s="568"/>
      <c r="DY15" s="568"/>
      <c r="DZ15" s="568"/>
      <c r="EA15" s="568"/>
      <c r="EB15" s="568"/>
      <c r="EC15" s="581"/>
    </row>
    <row r="16" spans="2:143" ht="11.25" customHeight="1">
      <c r="B16" s="573" t="s">
        <v>356</v>
      </c>
      <c r="C16" s="574"/>
      <c r="D16" s="574"/>
      <c r="E16" s="574"/>
      <c r="F16" s="574"/>
      <c r="G16" s="574"/>
      <c r="H16" s="574"/>
      <c r="I16" s="574"/>
      <c r="J16" s="574"/>
      <c r="K16" s="574"/>
      <c r="L16" s="574"/>
      <c r="M16" s="574"/>
      <c r="N16" s="574"/>
      <c r="O16" s="574"/>
      <c r="P16" s="574"/>
      <c r="Q16" s="575"/>
      <c r="R16" s="567">
        <v>42491</v>
      </c>
      <c r="S16" s="568"/>
      <c r="T16" s="568"/>
      <c r="U16" s="568"/>
      <c r="V16" s="568"/>
      <c r="W16" s="568"/>
      <c r="X16" s="568"/>
      <c r="Y16" s="569"/>
      <c r="Z16" s="570">
        <v>0</v>
      </c>
      <c r="AA16" s="570"/>
      <c r="AB16" s="570"/>
      <c r="AC16" s="570"/>
      <c r="AD16" s="571">
        <v>42491</v>
      </c>
      <c r="AE16" s="571"/>
      <c r="AF16" s="571"/>
      <c r="AG16" s="571"/>
      <c r="AH16" s="571"/>
      <c r="AI16" s="571"/>
      <c r="AJ16" s="571"/>
      <c r="AK16" s="571"/>
      <c r="AL16" s="576">
        <v>0.1</v>
      </c>
      <c r="AM16" s="577"/>
      <c r="AN16" s="577"/>
      <c r="AO16" s="578"/>
      <c r="AP16" s="573" t="s">
        <v>357</v>
      </c>
      <c r="AQ16" s="574"/>
      <c r="AR16" s="574"/>
      <c r="AS16" s="574"/>
      <c r="AT16" s="574"/>
      <c r="AU16" s="574"/>
      <c r="AV16" s="574"/>
      <c r="AW16" s="574"/>
      <c r="AX16" s="574"/>
      <c r="AY16" s="574"/>
      <c r="AZ16" s="574"/>
      <c r="BA16" s="574"/>
      <c r="BB16" s="574"/>
      <c r="BC16" s="574"/>
      <c r="BD16" s="574"/>
      <c r="BE16" s="574"/>
      <c r="BF16" s="575"/>
      <c r="BG16" s="567">
        <v>4087</v>
      </c>
      <c r="BH16" s="568"/>
      <c r="BI16" s="568"/>
      <c r="BJ16" s="568"/>
      <c r="BK16" s="568"/>
      <c r="BL16" s="568"/>
      <c r="BM16" s="568"/>
      <c r="BN16" s="569"/>
      <c r="BO16" s="570">
        <v>0</v>
      </c>
      <c r="BP16" s="570"/>
      <c r="BQ16" s="570"/>
      <c r="BR16" s="570"/>
      <c r="BS16" s="571" t="s">
        <v>205</v>
      </c>
      <c r="BT16" s="571"/>
      <c r="BU16" s="571"/>
      <c r="BV16" s="571"/>
      <c r="BW16" s="571"/>
      <c r="BX16" s="571"/>
      <c r="BY16" s="571"/>
      <c r="BZ16" s="571"/>
      <c r="CA16" s="571"/>
      <c r="CB16" s="572"/>
      <c r="CD16" s="573" t="s">
        <v>358</v>
      </c>
      <c r="CE16" s="574"/>
      <c r="CF16" s="574"/>
      <c r="CG16" s="574"/>
      <c r="CH16" s="574"/>
      <c r="CI16" s="574"/>
      <c r="CJ16" s="574"/>
      <c r="CK16" s="574"/>
      <c r="CL16" s="574"/>
      <c r="CM16" s="574"/>
      <c r="CN16" s="574"/>
      <c r="CO16" s="574"/>
      <c r="CP16" s="574"/>
      <c r="CQ16" s="575"/>
      <c r="CR16" s="567">
        <v>111789</v>
      </c>
      <c r="CS16" s="568"/>
      <c r="CT16" s="568"/>
      <c r="CU16" s="568"/>
      <c r="CV16" s="568"/>
      <c r="CW16" s="568"/>
      <c r="CX16" s="568"/>
      <c r="CY16" s="569"/>
      <c r="CZ16" s="570">
        <v>0.1</v>
      </c>
      <c r="DA16" s="570"/>
      <c r="DB16" s="570"/>
      <c r="DC16" s="570"/>
      <c r="DD16" s="580" t="s">
        <v>205</v>
      </c>
      <c r="DE16" s="568"/>
      <c r="DF16" s="568"/>
      <c r="DG16" s="568"/>
      <c r="DH16" s="568"/>
      <c r="DI16" s="568"/>
      <c r="DJ16" s="568"/>
      <c r="DK16" s="568"/>
      <c r="DL16" s="568"/>
      <c r="DM16" s="568"/>
      <c r="DN16" s="568"/>
      <c r="DO16" s="568"/>
      <c r="DP16" s="569"/>
      <c r="DQ16" s="580">
        <v>3434</v>
      </c>
      <c r="DR16" s="568"/>
      <c r="DS16" s="568"/>
      <c r="DT16" s="568"/>
      <c r="DU16" s="568"/>
      <c r="DV16" s="568"/>
      <c r="DW16" s="568"/>
      <c r="DX16" s="568"/>
      <c r="DY16" s="568"/>
      <c r="DZ16" s="568"/>
      <c r="EA16" s="568"/>
      <c r="EB16" s="568"/>
      <c r="EC16" s="581"/>
    </row>
    <row r="17" spans="2:133" ht="11.25" customHeight="1">
      <c r="B17" s="573" t="s">
        <v>360</v>
      </c>
      <c r="C17" s="574"/>
      <c r="D17" s="574"/>
      <c r="E17" s="574"/>
      <c r="F17" s="574"/>
      <c r="G17" s="574"/>
      <c r="H17" s="574"/>
      <c r="I17" s="574"/>
      <c r="J17" s="574"/>
      <c r="K17" s="574"/>
      <c r="L17" s="574"/>
      <c r="M17" s="574"/>
      <c r="N17" s="574"/>
      <c r="O17" s="574"/>
      <c r="P17" s="574"/>
      <c r="Q17" s="575"/>
      <c r="R17" s="567">
        <v>681373</v>
      </c>
      <c r="S17" s="568"/>
      <c r="T17" s="568"/>
      <c r="U17" s="568"/>
      <c r="V17" s="568"/>
      <c r="W17" s="568"/>
      <c r="X17" s="568"/>
      <c r="Y17" s="569"/>
      <c r="Z17" s="570">
        <v>0.4</v>
      </c>
      <c r="AA17" s="570"/>
      <c r="AB17" s="570"/>
      <c r="AC17" s="570"/>
      <c r="AD17" s="571">
        <v>681373</v>
      </c>
      <c r="AE17" s="571"/>
      <c r="AF17" s="571"/>
      <c r="AG17" s="571"/>
      <c r="AH17" s="571"/>
      <c r="AI17" s="571"/>
      <c r="AJ17" s="571"/>
      <c r="AK17" s="571"/>
      <c r="AL17" s="576">
        <v>0.8</v>
      </c>
      <c r="AM17" s="577"/>
      <c r="AN17" s="577"/>
      <c r="AO17" s="578"/>
      <c r="AP17" s="573" t="s">
        <v>361</v>
      </c>
      <c r="AQ17" s="574"/>
      <c r="AR17" s="574"/>
      <c r="AS17" s="574"/>
      <c r="AT17" s="574"/>
      <c r="AU17" s="574"/>
      <c r="AV17" s="574"/>
      <c r="AW17" s="574"/>
      <c r="AX17" s="574"/>
      <c r="AY17" s="574"/>
      <c r="AZ17" s="574"/>
      <c r="BA17" s="574"/>
      <c r="BB17" s="574"/>
      <c r="BC17" s="574"/>
      <c r="BD17" s="574"/>
      <c r="BE17" s="574"/>
      <c r="BF17" s="575"/>
      <c r="BG17" s="567" t="s">
        <v>205</v>
      </c>
      <c r="BH17" s="568"/>
      <c r="BI17" s="568"/>
      <c r="BJ17" s="568"/>
      <c r="BK17" s="568"/>
      <c r="BL17" s="568"/>
      <c r="BM17" s="568"/>
      <c r="BN17" s="569"/>
      <c r="BO17" s="570" t="s">
        <v>205</v>
      </c>
      <c r="BP17" s="570"/>
      <c r="BQ17" s="570"/>
      <c r="BR17" s="570"/>
      <c r="BS17" s="571" t="s">
        <v>205</v>
      </c>
      <c r="BT17" s="571"/>
      <c r="BU17" s="571"/>
      <c r="BV17" s="571"/>
      <c r="BW17" s="571"/>
      <c r="BX17" s="571"/>
      <c r="BY17" s="571"/>
      <c r="BZ17" s="571"/>
      <c r="CA17" s="571"/>
      <c r="CB17" s="572"/>
      <c r="CD17" s="573" t="s">
        <v>363</v>
      </c>
      <c r="CE17" s="574"/>
      <c r="CF17" s="574"/>
      <c r="CG17" s="574"/>
      <c r="CH17" s="574"/>
      <c r="CI17" s="574"/>
      <c r="CJ17" s="574"/>
      <c r="CK17" s="574"/>
      <c r="CL17" s="574"/>
      <c r="CM17" s="574"/>
      <c r="CN17" s="574"/>
      <c r="CO17" s="574"/>
      <c r="CP17" s="574"/>
      <c r="CQ17" s="575"/>
      <c r="CR17" s="567">
        <v>16338925</v>
      </c>
      <c r="CS17" s="568"/>
      <c r="CT17" s="568"/>
      <c r="CU17" s="568"/>
      <c r="CV17" s="568"/>
      <c r="CW17" s="568"/>
      <c r="CX17" s="568"/>
      <c r="CY17" s="569"/>
      <c r="CZ17" s="570">
        <v>10.1</v>
      </c>
      <c r="DA17" s="570"/>
      <c r="DB17" s="570"/>
      <c r="DC17" s="570"/>
      <c r="DD17" s="580" t="s">
        <v>205</v>
      </c>
      <c r="DE17" s="568"/>
      <c r="DF17" s="568"/>
      <c r="DG17" s="568"/>
      <c r="DH17" s="568"/>
      <c r="DI17" s="568"/>
      <c r="DJ17" s="568"/>
      <c r="DK17" s="568"/>
      <c r="DL17" s="568"/>
      <c r="DM17" s="568"/>
      <c r="DN17" s="568"/>
      <c r="DO17" s="568"/>
      <c r="DP17" s="569"/>
      <c r="DQ17" s="580">
        <v>15577287</v>
      </c>
      <c r="DR17" s="568"/>
      <c r="DS17" s="568"/>
      <c r="DT17" s="568"/>
      <c r="DU17" s="568"/>
      <c r="DV17" s="568"/>
      <c r="DW17" s="568"/>
      <c r="DX17" s="568"/>
      <c r="DY17" s="568"/>
      <c r="DZ17" s="568"/>
      <c r="EA17" s="568"/>
      <c r="EB17" s="568"/>
      <c r="EC17" s="581"/>
    </row>
    <row r="18" spans="2:133" ht="11.25" customHeight="1">
      <c r="B18" s="573" t="s">
        <v>364</v>
      </c>
      <c r="C18" s="574"/>
      <c r="D18" s="574"/>
      <c r="E18" s="574"/>
      <c r="F18" s="574"/>
      <c r="G18" s="574"/>
      <c r="H18" s="574"/>
      <c r="I18" s="574"/>
      <c r="J18" s="574"/>
      <c r="K18" s="574"/>
      <c r="L18" s="574"/>
      <c r="M18" s="574"/>
      <c r="N18" s="574"/>
      <c r="O18" s="574"/>
      <c r="P18" s="574"/>
      <c r="Q18" s="575"/>
      <c r="R18" s="567">
        <v>738027</v>
      </c>
      <c r="S18" s="568"/>
      <c r="T18" s="568"/>
      <c r="U18" s="568"/>
      <c r="V18" s="568"/>
      <c r="W18" s="568"/>
      <c r="X18" s="568"/>
      <c r="Y18" s="569"/>
      <c r="Z18" s="570">
        <v>0.4</v>
      </c>
      <c r="AA18" s="570"/>
      <c r="AB18" s="570"/>
      <c r="AC18" s="570"/>
      <c r="AD18" s="571">
        <v>738027</v>
      </c>
      <c r="AE18" s="571"/>
      <c r="AF18" s="571"/>
      <c r="AG18" s="571"/>
      <c r="AH18" s="571"/>
      <c r="AI18" s="571"/>
      <c r="AJ18" s="571"/>
      <c r="AK18" s="571"/>
      <c r="AL18" s="576">
        <v>0.8999999761581422</v>
      </c>
      <c r="AM18" s="577"/>
      <c r="AN18" s="577"/>
      <c r="AO18" s="578"/>
      <c r="AP18" s="573" t="s">
        <v>105</v>
      </c>
      <c r="AQ18" s="574"/>
      <c r="AR18" s="574"/>
      <c r="AS18" s="574"/>
      <c r="AT18" s="574"/>
      <c r="AU18" s="574"/>
      <c r="AV18" s="574"/>
      <c r="AW18" s="574"/>
      <c r="AX18" s="574"/>
      <c r="AY18" s="574"/>
      <c r="AZ18" s="574"/>
      <c r="BA18" s="574"/>
      <c r="BB18" s="574"/>
      <c r="BC18" s="574"/>
      <c r="BD18" s="574"/>
      <c r="BE18" s="574"/>
      <c r="BF18" s="575"/>
      <c r="BG18" s="567" t="s">
        <v>205</v>
      </c>
      <c r="BH18" s="568"/>
      <c r="BI18" s="568"/>
      <c r="BJ18" s="568"/>
      <c r="BK18" s="568"/>
      <c r="BL18" s="568"/>
      <c r="BM18" s="568"/>
      <c r="BN18" s="569"/>
      <c r="BO18" s="570" t="s">
        <v>205</v>
      </c>
      <c r="BP18" s="570"/>
      <c r="BQ18" s="570"/>
      <c r="BR18" s="570"/>
      <c r="BS18" s="571" t="s">
        <v>205</v>
      </c>
      <c r="BT18" s="571"/>
      <c r="BU18" s="571"/>
      <c r="BV18" s="571"/>
      <c r="BW18" s="571"/>
      <c r="BX18" s="571"/>
      <c r="BY18" s="571"/>
      <c r="BZ18" s="571"/>
      <c r="CA18" s="571"/>
      <c r="CB18" s="572"/>
      <c r="CD18" s="573" t="s">
        <v>365</v>
      </c>
      <c r="CE18" s="574"/>
      <c r="CF18" s="574"/>
      <c r="CG18" s="574"/>
      <c r="CH18" s="574"/>
      <c r="CI18" s="574"/>
      <c r="CJ18" s="574"/>
      <c r="CK18" s="574"/>
      <c r="CL18" s="574"/>
      <c r="CM18" s="574"/>
      <c r="CN18" s="574"/>
      <c r="CO18" s="574"/>
      <c r="CP18" s="574"/>
      <c r="CQ18" s="575"/>
      <c r="CR18" s="567" t="s">
        <v>205</v>
      </c>
      <c r="CS18" s="568"/>
      <c r="CT18" s="568"/>
      <c r="CU18" s="568"/>
      <c r="CV18" s="568"/>
      <c r="CW18" s="568"/>
      <c r="CX18" s="568"/>
      <c r="CY18" s="569"/>
      <c r="CZ18" s="570" t="s">
        <v>205</v>
      </c>
      <c r="DA18" s="570"/>
      <c r="DB18" s="570"/>
      <c r="DC18" s="570"/>
      <c r="DD18" s="580" t="s">
        <v>205</v>
      </c>
      <c r="DE18" s="568"/>
      <c r="DF18" s="568"/>
      <c r="DG18" s="568"/>
      <c r="DH18" s="568"/>
      <c r="DI18" s="568"/>
      <c r="DJ18" s="568"/>
      <c r="DK18" s="568"/>
      <c r="DL18" s="568"/>
      <c r="DM18" s="568"/>
      <c r="DN18" s="568"/>
      <c r="DO18" s="568"/>
      <c r="DP18" s="569"/>
      <c r="DQ18" s="580" t="s">
        <v>205</v>
      </c>
      <c r="DR18" s="568"/>
      <c r="DS18" s="568"/>
      <c r="DT18" s="568"/>
      <c r="DU18" s="568"/>
      <c r="DV18" s="568"/>
      <c r="DW18" s="568"/>
      <c r="DX18" s="568"/>
      <c r="DY18" s="568"/>
      <c r="DZ18" s="568"/>
      <c r="EA18" s="568"/>
      <c r="EB18" s="568"/>
      <c r="EC18" s="581"/>
    </row>
    <row r="19" spans="2:133" ht="11.25" customHeight="1">
      <c r="B19" s="573" t="s">
        <v>366</v>
      </c>
      <c r="C19" s="574"/>
      <c r="D19" s="574"/>
      <c r="E19" s="574"/>
      <c r="F19" s="574"/>
      <c r="G19" s="574"/>
      <c r="H19" s="574"/>
      <c r="I19" s="574"/>
      <c r="J19" s="574"/>
      <c r="K19" s="574"/>
      <c r="L19" s="574"/>
      <c r="M19" s="574"/>
      <c r="N19" s="574"/>
      <c r="O19" s="574"/>
      <c r="P19" s="574"/>
      <c r="Q19" s="575"/>
      <c r="R19" s="567">
        <v>214580</v>
      </c>
      <c r="S19" s="568"/>
      <c r="T19" s="568"/>
      <c r="U19" s="568"/>
      <c r="V19" s="568"/>
      <c r="W19" s="568"/>
      <c r="X19" s="568"/>
      <c r="Y19" s="569"/>
      <c r="Z19" s="570">
        <v>0.1</v>
      </c>
      <c r="AA19" s="570"/>
      <c r="AB19" s="570"/>
      <c r="AC19" s="570"/>
      <c r="AD19" s="571">
        <v>214580</v>
      </c>
      <c r="AE19" s="571"/>
      <c r="AF19" s="571"/>
      <c r="AG19" s="571"/>
      <c r="AH19" s="571"/>
      <c r="AI19" s="571"/>
      <c r="AJ19" s="571"/>
      <c r="AK19" s="571"/>
      <c r="AL19" s="576">
        <v>0.3</v>
      </c>
      <c r="AM19" s="577"/>
      <c r="AN19" s="577"/>
      <c r="AO19" s="578"/>
      <c r="AP19" s="573" t="s">
        <v>256</v>
      </c>
      <c r="AQ19" s="574"/>
      <c r="AR19" s="574"/>
      <c r="AS19" s="574"/>
      <c r="AT19" s="574"/>
      <c r="AU19" s="574"/>
      <c r="AV19" s="574"/>
      <c r="AW19" s="574"/>
      <c r="AX19" s="574"/>
      <c r="AY19" s="574"/>
      <c r="AZ19" s="574"/>
      <c r="BA19" s="574"/>
      <c r="BB19" s="574"/>
      <c r="BC19" s="574"/>
      <c r="BD19" s="574"/>
      <c r="BE19" s="574"/>
      <c r="BF19" s="575"/>
      <c r="BG19" s="567">
        <v>1168747</v>
      </c>
      <c r="BH19" s="568"/>
      <c r="BI19" s="568"/>
      <c r="BJ19" s="568"/>
      <c r="BK19" s="568"/>
      <c r="BL19" s="568"/>
      <c r="BM19" s="568"/>
      <c r="BN19" s="569"/>
      <c r="BO19" s="570">
        <v>2.6</v>
      </c>
      <c r="BP19" s="570"/>
      <c r="BQ19" s="570"/>
      <c r="BR19" s="570"/>
      <c r="BS19" s="571" t="s">
        <v>205</v>
      </c>
      <c r="BT19" s="571"/>
      <c r="BU19" s="571"/>
      <c r="BV19" s="571"/>
      <c r="BW19" s="571"/>
      <c r="BX19" s="571"/>
      <c r="BY19" s="571"/>
      <c r="BZ19" s="571"/>
      <c r="CA19" s="571"/>
      <c r="CB19" s="572"/>
      <c r="CD19" s="573" t="s">
        <v>367</v>
      </c>
      <c r="CE19" s="574"/>
      <c r="CF19" s="574"/>
      <c r="CG19" s="574"/>
      <c r="CH19" s="574"/>
      <c r="CI19" s="574"/>
      <c r="CJ19" s="574"/>
      <c r="CK19" s="574"/>
      <c r="CL19" s="574"/>
      <c r="CM19" s="574"/>
      <c r="CN19" s="574"/>
      <c r="CO19" s="574"/>
      <c r="CP19" s="574"/>
      <c r="CQ19" s="575"/>
      <c r="CR19" s="567" t="s">
        <v>205</v>
      </c>
      <c r="CS19" s="568"/>
      <c r="CT19" s="568"/>
      <c r="CU19" s="568"/>
      <c r="CV19" s="568"/>
      <c r="CW19" s="568"/>
      <c r="CX19" s="568"/>
      <c r="CY19" s="569"/>
      <c r="CZ19" s="570" t="s">
        <v>205</v>
      </c>
      <c r="DA19" s="570"/>
      <c r="DB19" s="570"/>
      <c r="DC19" s="570"/>
      <c r="DD19" s="580" t="s">
        <v>205</v>
      </c>
      <c r="DE19" s="568"/>
      <c r="DF19" s="568"/>
      <c r="DG19" s="568"/>
      <c r="DH19" s="568"/>
      <c r="DI19" s="568"/>
      <c r="DJ19" s="568"/>
      <c r="DK19" s="568"/>
      <c r="DL19" s="568"/>
      <c r="DM19" s="568"/>
      <c r="DN19" s="568"/>
      <c r="DO19" s="568"/>
      <c r="DP19" s="569"/>
      <c r="DQ19" s="580" t="s">
        <v>205</v>
      </c>
      <c r="DR19" s="568"/>
      <c r="DS19" s="568"/>
      <c r="DT19" s="568"/>
      <c r="DU19" s="568"/>
      <c r="DV19" s="568"/>
      <c r="DW19" s="568"/>
      <c r="DX19" s="568"/>
      <c r="DY19" s="568"/>
      <c r="DZ19" s="568"/>
      <c r="EA19" s="568"/>
      <c r="EB19" s="568"/>
      <c r="EC19" s="581"/>
    </row>
    <row r="20" spans="2:133" ht="11.25" customHeight="1">
      <c r="B20" s="573" t="s">
        <v>82</v>
      </c>
      <c r="C20" s="574"/>
      <c r="D20" s="574"/>
      <c r="E20" s="574"/>
      <c r="F20" s="574"/>
      <c r="G20" s="574"/>
      <c r="H20" s="574"/>
      <c r="I20" s="574"/>
      <c r="J20" s="574"/>
      <c r="K20" s="574"/>
      <c r="L20" s="574"/>
      <c r="M20" s="574"/>
      <c r="N20" s="574"/>
      <c r="O20" s="574"/>
      <c r="P20" s="574"/>
      <c r="Q20" s="575"/>
      <c r="R20" s="567">
        <v>13718</v>
      </c>
      <c r="S20" s="568"/>
      <c r="T20" s="568"/>
      <c r="U20" s="568"/>
      <c r="V20" s="568"/>
      <c r="W20" s="568"/>
      <c r="X20" s="568"/>
      <c r="Y20" s="569"/>
      <c r="Z20" s="570">
        <v>0</v>
      </c>
      <c r="AA20" s="570"/>
      <c r="AB20" s="570"/>
      <c r="AC20" s="570"/>
      <c r="AD20" s="571">
        <v>13718</v>
      </c>
      <c r="AE20" s="571"/>
      <c r="AF20" s="571"/>
      <c r="AG20" s="571"/>
      <c r="AH20" s="571"/>
      <c r="AI20" s="571"/>
      <c r="AJ20" s="571"/>
      <c r="AK20" s="571"/>
      <c r="AL20" s="576">
        <v>0</v>
      </c>
      <c r="AM20" s="577"/>
      <c r="AN20" s="577"/>
      <c r="AO20" s="578"/>
      <c r="AP20" s="573" t="s">
        <v>368</v>
      </c>
      <c r="AQ20" s="574"/>
      <c r="AR20" s="574"/>
      <c r="AS20" s="574"/>
      <c r="AT20" s="574"/>
      <c r="AU20" s="574"/>
      <c r="AV20" s="574"/>
      <c r="AW20" s="574"/>
      <c r="AX20" s="574"/>
      <c r="AY20" s="574"/>
      <c r="AZ20" s="574"/>
      <c r="BA20" s="574"/>
      <c r="BB20" s="574"/>
      <c r="BC20" s="574"/>
      <c r="BD20" s="574"/>
      <c r="BE20" s="574"/>
      <c r="BF20" s="575"/>
      <c r="BG20" s="567">
        <v>1168747</v>
      </c>
      <c r="BH20" s="568"/>
      <c r="BI20" s="568"/>
      <c r="BJ20" s="568"/>
      <c r="BK20" s="568"/>
      <c r="BL20" s="568"/>
      <c r="BM20" s="568"/>
      <c r="BN20" s="569"/>
      <c r="BO20" s="570">
        <v>2.6</v>
      </c>
      <c r="BP20" s="570"/>
      <c r="BQ20" s="570"/>
      <c r="BR20" s="570"/>
      <c r="BS20" s="571" t="s">
        <v>205</v>
      </c>
      <c r="BT20" s="571"/>
      <c r="BU20" s="571"/>
      <c r="BV20" s="571"/>
      <c r="BW20" s="571"/>
      <c r="BX20" s="571"/>
      <c r="BY20" s="571"/>
      <c r="BZ20" s="571"/>
      <c r="CA20" s="571"/>
      <c r="CB20" s="572"/>
      <c r="CD20" s="573" t="s">
        <v>197</v>
      </c>
      <c r="CE20" s="574"/>
      <c r="CF20" s="574"/>
      <c r="CG20" s="574"/>
      <c r="CH20" s="574"/>
      <c r="CI20" s="574"/>
      <c r="CJ20" s="574"/>
      <c r="CK20" s="574"/>
      <c r="CL20" s="574"/>
      <c r="CM20" s="574"/>
      <c r="CN20" s="574"/>
      <c r="CO20" s="574"/>
      <c r="CP20" s="574"/>
      <c r="CQ20" s="575"/>
      <c r="CR20" s="567">
        <v>161151284</v>
      </c>
      <c r="CS20" s="568"/>
      <c r="CT20" s="568"/>
      <c r="CU20" s="568"/>
      <c r="CV20" s="568"/>
      <c r="CW20" s="568"/>
      <c r="CX20" s="568"/>
      <c r="CY20" s="569"/>
      <c r="CZ20" s="570">
        <v>100</v>
      </c>
      <c r="DA20" s="570"/>
      <c r="DB20" s="570"/>
      <c r="DC20" s="570"/>
      <c r="DD20" s="580">
        <v>15042669</v>
      </c>
      <c r="DE20" s="568"/>
      <c r="DF20" s="568"/>
      <c r="DG20" s="568"/>
      <c r="DH20" s="568"/>
      <c r="DI20" s="568"/>
      <c r="DJ20" s="568"/>
      <c r="DK20" s="568"/>
      <c r="DL20" s="568"/>
      <c r="DM20" s="568"/>
      <c r="DN20" s="568"/>
      <c r="DO20" s="568"/>
      <c r="DP20" s="569"/>
      <c r="DQ20" s="580">
        <v>89133403</v>
      </c>
      <c r="DR20" s="568"/>
      <c r="DS20" s="568"/>
      <c r="DT20" s="568"/>
      <c r="DU20" s="568"/>
      <c r="DV20" s="568"/>
      <c r="DW20" s="568"/>
      <c r="DX20" s="568"/>
      <c r="DY20" s="568"/>
      <c r="DZ20" s="568"/>
      <c r="EA20" s="568"/>
      <c r="EB20" s="568"/>
      <c r="EC20" s="581"/>
    </row>
    <row r="21" spans="2:133" ht="11.25" customHeight="1">
      <c r="B21" s="573" t="s">
        <v>370</v>
      </c>
      <c r="C21" s="574"/>
      <c r="D21" s="574"/>
      <c r="E21" s="574"/>
      <c r="F21" s="574"/>
      <c r="G21" s="574"/>
      <c r="H21" s="574"/>
      <c r="I21" s="574"/>
      <c r="J21" s="574"/>
      <c r="K21" s="574"/>
      <c r="L21" s="574"/>
      <c r="M21" s="574"/>
      <c r="N21" s="574"/>
      <c r="O21" s="574"/>
      <c r="P21" s="574"/>
      <c r="Q21" s="575"/>
      <c r="R21" s="567">
        <v>15410</v>
      </c>
      <c r="S21" s="568"/>
      <c r="T21" s="568"/>
      <c r="U21" s="568"/>
      <c r="V21" s="568"/>
      <c r="W21" s="568"/>
      <c r="X21" s="568"/>
      <c r="Y21" s="569"/>
      <c r="Z21" s="570">
        <v>0</v>
      </c>
      <c r="AA21" s="570"/>
      <c r="AB21" s="570"/>
      <c r="AC21" s="570"/>
      <c r="AD21" s="571">
        <v>15410</v>
      </c>
      <c r="AE21" s="571"/>
      <c r="AF21" s="571"/>
      <c r="AG21" s="571"/>
      <c r="AH21" s="571"/>
      <c r="AI21" s="571"/>
      <c r="AJ21" s="571"/>
      <c r="AK21" s="571"/>
      <c r="AL21" s="576">
        <v>0</v>
      </c>
      <c r="AM21" s="577"/>
      <c r="AN21" s="577"/>
      <c r="AO21" s="578"/>
      <c r="AP21" s="583" t="s">
        <v>371</v>
      </c>
      <c r="AQ21" s="584"/>
      <c r="AR21" s="584"/>
      <c r="AS21" s="584"/>
      <c r="AT21" s="584"/>
      <c r="AU21" s="584"/>
      <c r="AV21" s="584"/>
      <c r="AW21" s="584"/>
      <c r="AX21" s="584"/>
      <c r="AY21" s="584"/>
      <c r="AZ21" s="584"/>
      <c r="BA21" s="584"/>
      <c r="BB21" s="584"/>
      <c r="BC21" s="584"/>
      <c r="BD21" s="584"/>
      <c r="BE21" s="584"/>
      <c r="BF21" s="585"/>
      <c r="BG21" s="567">
        <v>16722</v>
      </c>
      <c r="BH21" s="568"/>
      <c r="BI21" s="568"/>
      <c r="BJ21" s="568"/>
      <c r="BK21" s="568"/>
      <c r="BL21" s="568"/>
      <c r="BM21" s="568"/>
      <c r="BN21" s="569"/>
      <c r="BO21" s="570">
        <v>0</v>
      </c>
      <c r="BP21" s="570"/>
      <c r="BQ21" s="570"/>
      <c r="BR21" s="570"/>
      <c r="BS21" s="571" t="s">
        <v>205</v>
      </c>
      <c r="BT21" s="571"/>
      <c r="BU21" s="571"/>
      <c r="BV21" s="571"/>
      <c r="BW21" s="571"/>
      <c r="BX21" s="571"/>
      <c r="BY21" s="571"/>
      <c r="BZ21" s="571"/>
      <c r="CA21" s="571"/>
      <c r="CB21" s="572"/>
      <c r="CD21" s="586"/>
      <c r="CE21" s="587"/>
      <c r="CF21" s="587"/>
      <c r="CG21" s="587"/>
      <c r="CH21" s="587"/>
      <c r="CI21" s="587"/>
      <c r="CJ21" s="587"/>
      <c r="CK21" s="587"/>
      <c r="CL21" s="587"/>
      <c r="CM21" s="587"/>
      <c r="CN21" s="587"/>
      <c r="CO21" s="587"/>
      <c r="CP21" s="587"/>
      <c r="CQ21" s="588"/>
      <c r="CR21" s="589"/>
      <c r="CS21" s="590"/>
      <c r="CT21" s="590"/>
      <c r="CU21" s="590"/>
      <c r="CV21" s="590"/>
      <c r="CW21" s="590"/>
      <c r="CX21" s="590"/>
      <c r="CY21" s="591"/>
      <c r="CZ21" s="592"/>
      <c r="DA21" s="592"/>
      <c r="DB21" s="592"/>
      <c r="DC21" s="592"/>
      <c r="DD21" s="593"/>
      <c r="DE21" s="590"/>
      <c r="DF21" s="590"/>
      <c r="DG21" s="590"/>
      <c r="DH21" s="590"/>
      <c r="DI21" s="590"/>
      <c r="DJ21" s="590"/>
      <c r="DK21" s="590"/>
      <c r="DL21" s="590"/>
      <c r="DM21" s="590"/>
      <c r="DN21" s="590"/>
      <c r="DO21" s="590"/>
      <c r="DP21" s="591"/>
      <c r="DQ21" s="593"/>
      <c r="DR21" s="590"/>
      <c r="DS21" s="590"/>
      <c r="DT21" s="590"/>
      <c r="DU21" s="590"/>
      <c r="DV21" s="590"/>
      <c r="DW21" s="590"/>
      <c r="DX21" s="590"/>
      <c r="DY21" s="590"/>
      <c r="DZ21" s="590"/>
      <c r="EA21" s="590"/>
      <c r="EB21" s="590"/>
      <c r="EC21" s="594"/>
    </row>
    <row r="22" spans="2:133" ht="11.25" customHeight="1">
      <c r="B22" s="595" t="s">
        <v>152</v>
      </c>
      <c r="C22" s="596"/>
      <c r="D22" s="596"/>
      <c r="E22" s="596"/>
      <c r="F22" s="596"/>
      <c r="G22" s="596"/>
      <c r="H22" s="596"/>
      <c r="I22" s="596"/>
      <c r="J22" s="596"/>
      <c r="K22" s="596"/>
      <c r="L22" s="596"/>
      <c r="M22" s="596"/>
      <c r="N22" s="596"/>
      <c r="O22" s="596"/>
      <c r="P22" s="596"/>
      <c r="Q22" s="597"/>
      <c r="R22" s="567">
        <v>494319</v>
      </c>
      <c r="S22" s="568"/>
      <c r="T22" s="568"/>
      <c r="U22" s="568"/>
      <c r="V22" s="568"/>
      <c r="W22" s="568"/>
      <c r="X22" s="568"/>
      <c r="Y22" s="569"/>
      <c r="Z22" s="570">
        <v>0.3</v>
      </c>
      <c r="AA22" s="570"/>
      <c r="AB22" s="570"/>
      <c r="AC22" s="570"/>
      <c r="AD22" s="571">
        <v>494319</v>
      </c>
      <c r="AE22" s="571"/>
      <c r="AF22" s="571"/>
      <c r="AG22" s="571"/>
      <c r="AH22" s="571"/>
      <c r="AI22" s="571"/>
      <c r="AJ22" s="571"/>
      <c r="AK22" s="571"/>
      <c r="AL22" s="576">
        <v>0.60000002384185791</v>
      </c>
      <c r="AM22" s="577"/>
      <c r="AN22" s="577"/>
      <c r="AO22" s="578"/>
      <c r="AP22" s="583" t="s">
        <v>372</v>
      </c>
      <c r="AQ22" s="584"/>
      <c r="AR22" s="584"/>
      <c r="AS22" s="584"/>
      <c r="AT22" s="584"/>
      <c r="AU22" s="584"/>
      <c r="AV22" s="584"/>
      <c r="AW22" s="584"/>
      <c r="AX22" s="584"/>
      <c r="AY22" s="584"/>
      <c r="AZ22" s="584"/>
      <c r="BA22" s="584"/>
      <c r="BB22" s="584"/>
      <c r="BC22" s="584"/>
      <c r="BD22" s="584"/>
      <c r="BE22" s="584"/>
      <c r="BF22" s="585"/>
      <c r="BG22" s="567">
        <v>1152025</v>
      </c>
      <c r="BH22" s="568"/>
      <c r="BI22" s="568"/>
      <c r="BJ22" s="568"/>
      <c r="BK22" s="568"/>
      <c r="BL22" s="568"/>
      <c r="BM22" s="568"/>
      <c r="BN22" s="569"/>
      <c r="BO22" s="570">
        <v>2.6</v>
      </c>
      <c r="BP22" s="570"/>
      <c r="BQ22" s="570"/>
      <c r="BR22" s="570"/>
      <c r="BS22" s="571" t="s">
        <v>205</v>
      </c>
      <c r="BT22" s="571"/>
      <c r="BU22" s="571"/>
      <c r="BV22" s="571"/>
      <c r="BW22" s="571"/>
      <c r="BX22" s="571"/>
      <c r="BY22" s="571"/>
      <c r="BZ22" s="571"/>
      <c r="CA22" s="571"/>
      <c r="CB22" s="572"/>
      <c r="CD22" s="340" t="s">
        <v>374</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83"/>
    </row>
    <row r="23" spans="2:133" ht="11.25" customHeight="1">
      <c r="B23" s="573" t="s">
        <v>345</v>
      </c>
      <c r="C23" s="574"/>
      <c r="D23" s="574"/>
      <c r="E23" s="574"/>
      <c r="F23" s="574"/>
      <c r="G23" s="574"/>
      <c r="H23" s="574"/>
      <c r="I23" s="574"/>
      <c r="J23" s="574"/>
      <c r="K23" s="574"/>
      <c r="L23" s="574"/>
      <c r="M23" s="574"/>
      <c r="N23" s="574"/>
      <c r="O23" s="574"/>
      <c r="P23" s="574"/>
      <c r="Q23" s="575"/>
      <c r="R23" s="567">
        <v>26613955</v>
      </c>
      <c r="S23" s="568"/>
      <c r="T23" s="568"/>
      <c r="U23" s="568"/>
      <c r="V23" s="568"/>
      <c r="W23" s="568"/>
      <c r="X23" s="568"/>
      <c r="Y23" s="569"/>
      <c r="Z23" s="570">
        <v>15.8</v>
      </c>
      <c r="AA23" s="570"/>
      <c r="AB23" s="570"/>
      <c r="AC23" s="570"/>
      <c r="AD23" s="571">
        <v>24618927</v>
      </c>
      <c r="AE23" s="571"/>
      <c r="AF23" s="571"/>
      <c r="AG23" s="571"/>
      <c r="AH23" s="571"/>
      <c r="AI23" s="571"/>
      <c r="AJ23" s="571"/>
      <c r="AK23" s="571"/>
      <c r="AL23" s="576">
        <v>30.4</v>
      </c>
      <c r="AM23" s="577"/>
      <c r="AN23" s="577"/>
      <c r="AO23" s="578"/>
      <c r="AP23" s="583" t="s">
        <v>62</v>
      </c>
      <c r="AQ23" s="584"/>
      <c r="AR23" s="584"/>
      <c r="AS23" s="584"/>
      <c r="AT23" s="584"/>
      <c r="AU23" s="584"/>
      <c r="AV23" s="584"/>
      <c r="AW23" s="584"/>
      <c r="AX23" s="584"/>
      <c r="AY23" s="584"/>
      <c r="AZ23" s="584"/>
      <c r="BA23" s="584"/>
      <c r="BB23" s="584"/>
      <c r="BC23" s="584"/>
      <c r="BD23" s="584"/>
      <c r="BE23" s="584"/>
      <c r="BF23" s="585"/>
      <c r="BG23" s="567" t="s">
        <v>205</v>
      </c>
      <c r="BH23" s="568"/>
      <c r="BI23" s="568"/>
      <c r="BJ23" s="568"/>
      <c r="BK23" s="568"/>
      <c r="BL23" s="568"/>
      <c r="BM23" s="568"/>
      <c r="BN23" s="569"/>
      <c r="BO23" s="570" t="s">
        <v>205</v>
      </c>
      <c r="BP23" s="570"/>
      <c r="BQ23" s="570"/>
      <c r="BR23" s="570"/>
      <c r="BS23" s="571" t="s">
        <v>205</v>
      </c>
      <c r="BT23" s="571"/>
      <c r="BU23" s="571"/>
      <c r="BV23" s="571"/>
      <c r="BW23" s="571"/>
      <c r="BX23" s="571"/>
      <c r="BY23" s="571"/>
      <c r="BZ23" s="571"/>
      <c r="CA23" s="571"/>
      <c r="CB23" s="572"/>
      <c r="CD23" s="340" t="s">
        <v>317</v>
      </c>
      <c r="CE23" s="341"/>
      <c r="CF23" s="341"/>
      <c r="CG23" s="341"/>
      <c r="CH23" s="341"/>
      <c r="CI23" s="341"/>
      <c r="CJ23" s="341"/>
      <c r="CK23" s="341"/>
      <c r="CL23" s="341"/>
      <c r="CM23" s="341"/>
      <c r="CN23" s="341"/>
      <c r="CO23" s="341"/>
      <c r="CP23" s="341"/>
      <c r="CQ23" s="383"/>
      <c r="CR23" s="340" t="s">
        <v>292</v>
      </c>
      <c r="CS23" s="341"/>
      <c r="CT23" s="341"/>
      <c r="CU23" s="341"/>
      <c r="CV23" s="341"/>
      <c r="CW23" s="341"/>
      <c r="CX23" s="341"/>
      <c r="CY23" s="383"/>
      <c r="CZ23" s="340" t="s">
        <v>375</v>
      </c>
      <c r="DA23" s="341"/>
      <c r="DB23" s="341"/>
      <c r="DC23" s="383"/>
      <c r="DD23" s="340" t="s">
        <v>304</v>
      </c>
      <c r="DE23" s="341"/>
      <c r="DF23" s="341"/>
      <c r="DG23" s="341"/>
      <c r="DH23" s="341"/>
      <c r="DI23" s="341"/>
      <c r="DJ23" s="341"/>
      <c r="DK23" s="383"/>
      <c r="DL23" s="598" t="s">
        <v>378</v>
      </c>
      <c r="DM23" s="599"/>
      <c r="DN23" s="599"/>
      <c r="DO23" s="599"/>
      <c r="DP23" s="599"/>
      <c r="DQ23" s="599"/>
      <c r="DR23" s="599"/>
      <c r="DS23" s="599"/>
      <c r="DT23" s="599"/>
      <c r="DU23" s="599"/>
      <c r="DV23" s="600"/>
      <c r="DW23" s="340" t="s">
        <v>379</v>
      </c>
      <c r="DX23" s="341"/>
      <c r="DY23" s="341"/>
      <c r="DZ23" s="341"/>
      <c r="EA23" s="341"/>
      <c r="EB23" s="341"/>
      <c r="EC23" s="383"/>
    </row>
    <row r="24" spans="2:133" ht="11.25" customHeight="1">
      <c r="B24" s="573" t="s">
        <v>300</v>
      </c>
      <c r="C24" s="574"/>
      <c r="D24" s="574"/>
      <c r="E24" s="574"/>
      <c r="F24" s="574"/>
      <c r="G24" s="574"/>
      <c r="H24" s="574"/>
      <c r="I24" s="574"/>
      <c r="J24" s="574"/>
      <c r="K24" s="574"/>
      <c r="L24" s="574"/>
      <c r="M24" s="574"/>
      <c r="N24" s="574"/>
      <c r="O24" s="574"/>
      <c r="P24" s="574"/>
      <c r="Q24" s="575"/>
      <c r="R24" s="567">
        <v>24618927</v>
      </c>
      <c r="S24" s="568"/>
      <c r="T24" s="568"/>
      <c r="U24" s="568"/>
      <c r="V24" s="568"/>
      <c r="W24" s="568"/>
      <c r="X24" s="568"/>
      <c r="Y24" s="569"/>
      <c r="Z24" s="570">
        <v>14.6</v>
      </c>
      <c r="AA24" s="570"/>
      <c r="AB24" s="570"/>
      <c r="AC24" s="570"/>
      <c r="AD24" s="571">
        <v>24618927</v>
      </c>
      <c r="AE24" s="571"/>
      <c r="AF24" s="571"/>
      <c r="AG24" s="571"/>
      <c r="AH24" s="571"/>
      <c r="AI24" s="571"/>
      <c r="AJ24" s="571"/>
      <c r="AK24" s="571"/>
      <c r="AL24" s="576">
        <v>30.4</v>
      </c>
      <c r="AM24" s="577"/>
      <c r="AN24" s="577"/>
      <c r="AO24" s="578"/>
      <c r="AP24" s="583" t="s">
        <v>380</v>
      </c>
      <c r="AQ24" s="584"/>
      <c r="AR24" s="584"/>
      <c r="AS24" s="584"/>
      <c r="AT24" s="584"/>
      <c r="AU24" s="584"/>
      <c r="AV24" s="584"/>
      <c r="AW24" s="584"/>
      <c r="AX24" s="584"/>
      <c r="AY24" s="584"/>
      <c r="AZ24" s="584"/>
      <c r="BA24" s="584"/>
      <c r="BB24" s="584"/>
      <c r="BC24" s="584"/>
      <c r="BD24" s="584"/>
      <c r="BE24" s="584"/>
      <c r="BF24" s="585"/>
      <c r="BG24" s="567" t="s">
        <v>205</v>
      </c>
      <c r="BH24" s="568"/>
      <c r="BI24" s="568"/>
      <c r="BJ24" s="568"/>
      <c r="BK24" s="568"/>
      <c r="BL24" s="568"/>
      <c r="BM24" s="568"/>
      <c r="BN24" s="569"/>
      <c r="BO24" s="570" t="s">
        <v>205</v>
      </c>
      <c r="BP24" s="570"/>
      <c r="BQ24" s="570"/>
      <c r="BR24" s="570"/>
      <c r="BS24" s="571" t="s">
        <v>205</v>
      </c>
      <c r="BT24" s="571"/>
      <c r="BU24" s="571"/>
      <c r="BV24" s="571"/>
      <c r="BW24" s="571"/>
      <c r="BX24" s="571"/>
      <c r="BY24" s="571"/>
      <c r="BZ24" s="571"/>
      <c r="CA24" s="571"/>
      <c r="CB24" s="572"/>
      <c r="CD24" s="556" t="s">
        <v>382</v>
      </c>
      <c r="CE24" s="557"/>
      <c r="CF24" s="557"/>
      <c r="CG24" s="557"/>
      <c r="CH24" s="557"/>
      <c r="CI24" s="557"/>
      <c r="CJ24" s="557"/>
      <c r="CK24" s="557"/>
      <c r="CL24" s="557"/>
      <c r="CM24" s="557"/>
      <c r="CN24" s="557"/>
      <c r="CO24" s="557"/>
      <c r="CP24" s="557"/>
      <c r="CQ24" s="558"/>
      <c r="CR24" s="559">
        <v>99527764</v>
      </c>
      <c r="CS24" s="560"/>
      <c r="CT24" s="560"/>
      <c r="CU24" s="560"/>
      <c r="CV24" s="560"/>
      <c r="CW24" s="560"/>
      <c r="CX24" s="560"/>
      <c r="CY24" s="561"/>
      <c r="CZ24" s="564">
        <v>61.8</v>
      </c>
      <c r="DA24" s="565"/>
      <c r="DB24" s="565"/>
      <c r="DC24" s="579"/>
      <c r="DD24" s="601">
        <v>51000548</v>
      </c>
      <c r="DE24" s="560"/>
      <c r="DF24" s="560"/>
      <c r="DG24" s="560"/>
      <c r="DH24" s="560"/>
      <c r="DI24" s="560"/>
      <c r="DJ24" s="560"/>
      <c r="DK24" s="561"/>
      <c r="DL24" s="601">
        <v>50176139</v>
      </c>
      <c r="DM24" s="560"/>
      <c r="DN24" s="560"/>
      <c r="DO24" s="560"/>
      <c r="DP24" s="560"/>
      <c r="DQ24" s="560"/>
      <c r="DR24" s="560"/>
      <c r="DS24" s="560"/>
      <c r="DT24" s="560"/>
      <c r="DU24" s="560"/>
      <c r="DV24" s="561"/>
      <c r="DW24" s="564">
        <v>57.7</v>
      </c>
      <c r="DX24" s="565"/>
      <c r="DY24" s="565"/>
      <c r="DZ24" s="565"/>
      <c r="EA24" s="565"/>
      <c r="EB24" s="565"/>
      <c r="EC24" s="566"/>
    </row>
    <row r="25" spans="2:133" ht="11.25" customHeight="1">
      <c r="B25" s="573" t="s">
        <v>298</v>
      </c>
      <c r="C25" s="574"/>
      <c r="D25" s="574"/>
      <c r="E25" s="574"/>
      <c r="F25" s="574"/>
      <c r="G25" s="574"/>
      <c r="H25" s="574"/>
      <c r="I25" s="574"/>
      <c r="J25" s="574"/>
      <c r="K25" s="574"/>
      <c r="L25" s="574"/>
      <c r="M25" s="574"/>
      <c r="N25" s="574"/>
      <c r="O25" s="574"/>
      <c r="P25" s="574"/>
      <c r="Q25" s="575"/>
      <c r="R25" s="567">
        <v>1995028</v>
      </c>
      <c r="S25" s="568"/>
      <c r="T25" s="568"/>
      <c r="U25" s="568"/>
      <c r="V25" s="568"/>
      <c r="W25" s="568"/>
      <c r="X25" s="568"/>
      <c r="Y25" s="569"/>
      <c r="Z25" s="570">
        <v>1.2</v>
      </c>
      <c r="AA25" s="570"/>
      <c r="AB25" s="570"/>
      <c r="AC25" s="570"/>
      <c r="AD25" s="571" t="s">
        <v>205</v>
      </c>
      <c r="AE25" s="571"/>
      <c r="AF25" s="571"/>
      <c r="AG25" s="571"/>
      <c r="AH25" s="571"/>
      <c r="AI25" s="571"/>
      <c r="AJ25" s="571"/>
      <c r="AK25" s="571"/>
      <c r="AL25" s="576" t="s">
        <v>205</v>
      </c>
      <c r="AM25" s="577"/>
      <c r="AN25" s="577"/>
      <c r="AO25" s="578"/>
      <c r="AP25" s="583" t="s">
        <v>274</v>
      </c>
      <c r="AQ25" s="584"/>
      <c r="AR25" s="584"/>
      <c r="AS25" s="584"/>
      <c r="AT25" s="584"/>
      <c r="AU25" s="584"/>
      <c r="AV25" s="584"/>
      <c r="AW25" s="584"/>
      <c r="AX25" s="584"/>
      <c r="AY25" s="584"/>
      <c r="AZ25" s="584"/>
      <c r="BA25" s="584"/>
      <c r="BB25" s="584"/>
      <c r="BC25" s="584"/>
      <c r="BD25" s="584"/>
      <c r="BE25" s="584"/>
      <c r="BF25" s="585"/>
      <c r="BG25" s="567" t="s">
        <v>205</v>
      </c>
      <c r="BH25" s="568"/>
      <c r="BI25" s="568"/>
      <c r="BJ25" s="568"/>
      <c r="BK25" s="568"/>
      <c r="BL25" s="568"/>
      <c r="BM25" s="568"/>
      <c r="BN25" s="569"/>
      <c r="BO25" s="570" t="s">
        <v>205</v>
      </c>
      <c r="BP25" s="570"/>
      <c r="BQ25" s="570"/>
      <c r="BR25" s="570"/>
      <c r="BS25" s="571" t="s">
        <v>205</v>
      </c>
      <c r="BT25" s="571"/>
      <c r="BU25" s="571"/>
      <c r="BV25" s="571"/>
      <c r="BW25" s="571"/>
      <c r="BX25" s="571"/>
      <c r="BY25" s="571"/>
      <c r="BZ25" s="571"/>
      <c r="CA25" s="571"/>
      <c r="CB25" s="572"/>
      <c r="CD25" s="573" t="s">
        <v>203</v>
      </c>
      <c r="CE25" s="574"/>
      <c r="CF25" s="574"/>
      <c r="CG25" s="574"/>
      <c r="CH25" s="574"/>
      <c r="CI25" s="574"/>
      <c r="CJ25" s="574"/>
      <c r="CK25" s="574"/>
      <c r="CL25" s="574"/>
      <c r="CM25" s="574"/>
      <c r="CN25" s="574"/>
      <c r="CO25" s="574"/>
      <c r="CP25" s="574"/>
      <c r="CQ25" s="575"/>
      <c r="CR25" s="567">
        <v>24441437</v>
      </c>
      <c r="CS25" s="602"/>
      <c r="CT25" s="602"/>
      <c r="CU25" s="602"/>
      <c r="CV25" s="602"/>
      <c r="CW25" s="602"/>
      <c r="CX25" s="602"/>
      <c r="CY25" s="603"/>
      <c r="CZ25" s="576">
        <v>15.2</v>
      </c>
      <c r="DA25" s="604"/>
      <c r="DB25" s="604"/>
      <c r="DC25" s="605"/>
      <c r="DD25" s="580">
        <v>21295930</v>
      </c>
      <c r="DE25" s="602"/>
      <c r="DF25" s="602"/>
      <c r="DG25" s="602"/>
      <c r="DH25" s="602"/>
      <c r="DI25" s="602"/>
      <c r="DJ25" s="602"/>
      <c r="DK25" s="603"/>
      <c r="DL25" s="580">
        <v>20596834</v>
      </c>
      <c r="DM25" s="602"/>
      <c r="DN25" s="602"/>
      <c r="DO25" s="602"/>
      <c r="DP25" s="602"/>
      <c r="DQ25" s="602"/>
      <c r="DR25" s="602"/>
      <c r="DS25" s="602"/>
      <c r="DT25" s="602"/>
      <c r="DU25" s="602"/>
      <c r="DV25" s="603"/>
      <c r="DW25" s="576">
        <v>23.7</v>
      </c>
      <c r="DX25" s="604"/>
      <c r="DY25" s="604"/>
      <c r="DZ25" s="604"/>
      <c r="EA25" s="604"/>
      <c r="EB25" s="604"/>
      <c r="EC25" s="606"/>
    </row>
    <row r="26" spans="2:133" ht="11.25" customHeight="1">
      <c r="B26" s="573" t="s">
        <v>385</v>
      </c>
      <c r="C26" s="574"/>
      <c r="D26" s="574"/>
      <c r="E26" s="574"/>
      <c r="F26" s="574"/>
      <c r="G26" s="574"/>
      <c r="H26" s="574"/>
      <c r="I26" s="574"/>
      <c r="J26" s="574"/>
      <c r="K26" s="574"/>
      <c r="L26" s="574"/>
      <c r="M26" s="574"/>
      <c r="N26" s="574"/>
      <c r="O26" s="574"/>
      <c r="P26" s="574"/>
      <c r="Q26" s="575"/>
      <c r="R26" s="567" t="s">
        <v>205</v>
      </c>
      <c r="S26" s="568"/>
      <c r="T26" s="568"/>
      <c r="U26" s="568"/>
      <c r="V26" s="568"/>
      <c r="W26" s="568"/>
      <c r="X26" s="568"/>
      <c r="Y26" s="569"/>
      <c r="Z26" s="570" t="s">
        <v>205</v>
      </c>
      <c r="AA26" s="570"/>
      <c r="AB26" s="570"/>
      <c r="AC26" s="570"/>
      <c r="AD26" s="571" t="s">
        <v>205</v>
      </c>
      <c r="AE26" s="571"/>
      <c r="AF26" s="571"/>
      <c r="AG26" s="571"/>
      <c r="AH26" s="571"/>
      <c r="AI26" s="571"/>
      <c r="AJ26" s="571"/>
      <c r="AK26" s="571"/>
      <c r="AL26" s="576" t="s">
        <v>205</v>
      </c>
      <c r="AM26" s="577"/>
      <c r="AN26" s="577"/>
      <c r="AO26" s="578"/>
      <c r="AP26" s="583" t="s">
        <v>387</v>
      </c>
      <c r="AQ26" s="607"/>
      <c r="AR26" s="607"/>
      <c r="AS26" s="607"/>
      <c r="AT26" s="607"/>
      <c r="AU26" s="607"/>
      <c r="AV26" s="607"/>
      <c r="AW26" s="607"/>
      <c r="AX26" s="607"/>
      <c r="AY26" s="607"/>
      <c r="AZ26" s="607"/>
      <c r="BA26" s="607"/>
      <c r="BB26" s="607"/>
      <c r="BC26" s="607"/>
      <c r="BD26" s="607"/>
      <c r="BE26" s="607"/>
      <c r="BF26" s="585"/>
      <c r="BG26" s="567" t="s">
        <v>205</v>
      </c>
      <c r="BH26" s="568"/>
      <c r="BI26" s="568"/>
      <c r="BJ26" s="568"/>
      <c r="BK26" s="568"/>
      <c r="BL26" s="568"/>
      <c r="BM26" s="568"/>
      <c r="BN26" s="569"/>
      <c r="BO26" s="570" t="s">
        <v>205</v>
      </c>
      <c r="BP26" s="570"/>
      <c r="BQ26" s="570"/>
      <c r="BR26" s="570"/>
      <c r="BS26" s="571" t="s">
        <v>205</v>
      </c>
      <c r="BT26" s="571"/>
      <c r="BU26" s="571"/>
      <c r="BV26" s="571"/>
      <c r="BW26" s="571"/>
      <c r="BX26" s="571"/>
      <c r="BY26" s="571"/>
      <c r="BZ26" s="571"/>
      <c r="CA26" s="571"/>
      <c r="CB26" s="572"/>
      <c r="CD26" s="573" t="s">
        <v>115</v>
      </c>
      <c r="CE26" s="574"/>
      <c r="CF26" s="574"/>
      <c r="CG26" s="574"/>
      <c r="CH26" s="574"/>
      <c r="CI26" s="574"/>
      <c r="CJ26" s="574"/>
      <c r="CK26" s="574"/>
      <c r="CL26" s="574"/>
      <c r="CM26" s="574"/>
      <c r="CN26" s="574"/>
      <c r="CO26" s="574"/>
      <c r="CP26" s="574"/>
      <c r="CQ26" s="575"/>
      <c r="CR26" s="567">
        <v>16736703</v>
      </c>
      <c r="CS26" s="568"/>
      <c r="CT26" s="568"/>
      <c r="CU26" s="568"/>
      <c r="CV26" s="568"/>
      <c r="CW26" s="568"/>
      <c r="CX26" s="568"/>
      <c r="CY26" s="569"/>
      <c r="CZ26" s="576">
        <v>10.4</v>
      </c>
      <c r="DA26" s="604"/>
      <c r="DB26" s="604"/>
      <c r="DC26" s="605"/>
      <c r="DD26" s="580">
        <v>14341608</v>
      </c>
      <c r="DE26" s="568"/>
      <c r="DF26" s="568"/>
      <c r="DG26" s="568"/>
      <c r="DH26" s="568"/>
      <c r="DI26" s="568"/>
      <c r="DJ26" s="568"/>
      <c r="DK26" s="569"/>
      <c r="DL26" s="580" t="s">
        <v>205</v>
      </c>
      <c r="DM26" s="568"/>
      <c r="DN26" s="568"/>
      <c r="DO26" s="568"/>
      <c r="DP26" s="568"/>
      <c r="DQ26" s="568"/>
      <c r="DR26" s="568"/>
      <c r="DS26" s="568"/>
      <c r="DT26" s="568"/>
      <c r="DU26" s="568"/>
      <c r="DV26" s="569"/>
      <c r="DW26" s="576" t="s">
        <v>205</v>
      </c>
      <c r="DX26" s="604"/>
      <c r="DY26" s="604"/>
      <c r="DZ26" s="604"/>
      <c r="EA26" s="604"/>
      <c r="EB26" s="604"/>
      <c r="EC26" s="606"/>
    </row>
    <row r="27" spans="2:133" ht="11.25" customHeight="1">
      <c r="B27" s="573" t="s">
        <v>87</v>
      </c>
      <c r="C27" s="574"/>
      <c r="D27" s="574"/>
      <c r="E27" s="574"/>
      <c r="F27" s="574"/>
      <c r="G27" s="574"/>
      <c r="H27" s="574"/>
      <c r="I27" s="574"/>
      <c r="J27" s="574"/>
      <c r="K27" s="574"/>
      <c r="L27" s="574"/>
      <c r="M27" s="574"/>
      <c r="N27" s="574"/>
      <c r="O27" s="574"/>
      <c r="P27" s="574"/>
      <c r="Q27" s="575"/>
      <c r="R27" s="567">
        <v>82671090</v>
      </c>
      <c r="S27" s="568"/>
      <c r="T27" s="568"/>
      <c r="U27" s="568"/>
      <c r="V27" s="568"/>
      <c r="W27" s="568"/>
      <c r="X27" s="568"/>
      <c r="Y27" s="569"/>
      <c r="Z27" s="570">
        <v>49</v>
      </c>
      <c r="AA27" s="570"/>
      <c r="AB27" s="570"/>
      <c r="AC27" s="570"/>
      <c r="AD27" s="571">
        <v>80676062</v>
      </c>
      <c r="AE27" s="571"/>
      <c r="AF27" s="571"/>
      <c r="AG27" s="571"/>
      <c r="AH27" s="571"/>
      <c r="AI27" s="571"/>
      <c r="AJ27" s="571"/>
      <c r="AK27" s="571"/>
      <c r="AL27" s="576">
        <v>99.699996948242188</v>
      </c>
      <c r="AM27" s="577"/>
      <c r="AN27" s="577"/>
      <c r="AO27" s="578"/>
      <c r="AP27" s="573" t="s">
        <v>389</v>
      </c>
      <c r="AQ27" s="574"/>
      <c r="AR27" s="574"/>
      <c r="AS27" s="574"/>
      <c r="AT27" s="574"/>
      <c r="AU27" s="574"/>
      <c r="AV27" s="574"/>
      <c r="AW27" s="574"/>
      <c r="AX27" s="574"/>
      <c r="AY27" s="574"/>
      <c r="AZ27" s="574"/>
      <c r="BA27" s="574"/>
      <c r="BB27" s="574"/>
      <c r="BC27" s="574"/>
      <c r="BD27" s="574"/>
      <c r="BE27" s="574"/>
      <c r="BF27" s="575"/>
      <c r="BG27" s="567">
        <v>44798628</v>
      </c>
      <c r="BH27" s="568"/>
      <c r="BI27" s="568"/>
      <c r="BJ27" s="568"/>
      <c r="BK27" s="568"/>
      <c r="BL27" s="568"/>
      <c r="BM27" s="568"/>
      <c r="BN27" s="569"/>
      <c r="BO27" s="570">
        <v>100</v>
      </c>
      <c r="BP27" s="570"/>
      <c r="BQ27" s="570"/>
      <c r="BR27" s="570"/>
      <c r="BS27" s="571">
        <v>2218036</v>
      </c>
      <c r="BT27" s="571"/>
      <c r="BU27" s="571"/>
      <c r="BV27" s="571"/>
      <c r="BW27" s="571"/>
      <c r="BX27" s="571"/>
      <c r="BY27" s="571"/>
      <c r="BZ27" s="571"/>
      <c r="CA27" s="571"/>
      <c r="CB27" s="572"/>
      <c r="CD27" s="573" t="s">
        <v>228</v>
      </c>
      <c r="CE27" s="574"/>
      <c r="CF27" s="574"/>
      <c r="CG27" s="574"/>
      <c r="CH27" s="574"/>
      <c r="CI27" s="574"/>
      <c r="CJ27" s="574"/>
      <c r="CK27" s="574"/>
      <c r="CL27" s="574"/>
      <c r="CM27" s="574"/>
      <c r="CN27" s="574"/>
      <c r="CO27" s="574"/>
      <c r="CP27" s="574"/>
      <c r="CQ27" s="575"/>
      <c r="CR27" s="567">
        <v>58748027</v>
      </c>
      <c r="CS27" s="602"/>
      <c r="CT27" s="602"/>
      <c r="CU27" s="602"/>
      <c r="CV27" s="602"/>
      <c r="CW27" s="602"/>
      <c r="CX27" s="602"/>
      <c r="CY27" s="603"/>
      <c r="CZ27" s="576">
        <v>36.5</v>
      </c>
      <c r="DA27" s="604"/>
      <c r="DB27" s="604"/>
      <c r="DC27" s="605"/>
      <c r="DD27" s="580">
        <v>14127956</v>
      </c>
      <c r="DE27" s="602"/>
      <c r="DF27" s="602"/>
      <c r="DG27" s="602"/>
      <c r="DH27" s="602"/>
      <c r="DI27" s="602"/>
      <c r="DJ27" s="602"/>
      <c r="DK27" s="603"/>
      <c r="DL27" s="580">
        <v>14069371</v>
      </c>
      <c r="DM27" s="602"/>
      <c r="DN27" s="602"/>
      <c r="DO27" s="602"/>
      <c r="DP27" s="602"/>
      <c r="DQ27" s="602"/>
      <c r="DR27" s="602"/>
      <c r="DS27" s="602"/>
      <c r="DT27" s="602"/>
      <c r="DU27" s="602"/>
      <c r="DV27" s="603"/>
      <c r="DW27" s="576">
        <v>16.2</v>
      </c>
      <c r="DX27" s="604"/>
      <c r="DY27" s="604"/>
      <c r="DZ27" s="604"/>
      <c r="EA27" s="604"/>
      <c r="EB27" s="604"/>
      <c r="EC27" s="606"/>
    </row>
    <row r="28" spans="2:133" ht="11.25" customHeight="1">
      <c r="B28" s="573" t="s">
        <v>391</v>
      </c>
      <c r="C28" s="574"/>
      <c r="D28" s="574"/>
      <c r="E28" s="574"/>
      <c r="F28" s="574"/>
      <c r="G28" s="574"/>
      <c r="H28" s="574"/>
      <c r="I28" s="574"/>
      <c r="J28" s="574"/>
      <c r="K28" s="574"/>
      <c r="L28" s="574"/>
      <c r="M28" s="574"/>
      <c r="N28" s="574"/>
      <c r="O28" s="574"/>
      <c r="P28" s="574"/>
      <c r="Q28" s="575"/>
      <c r="R28" s="567">
        <v>52028</v>
      </c>
      <c r="S28" s="568"/>
      <c r="T28" s="568"/>
      <c r="U28" s="568"/>
      <c r="V28" s="568"/>
      <c r="W28" s="568"/>
      <c r="X28" s="568"/>
      <c r="Y28" s="569"/>
      <c r="Z28" s="570">
        <v>0</v>
      </c>
      <c r="AA28" s="570"/>
      <c r="AB28" s="570"/>
      <c r="AC28" s="570"/>
      <c r="AD28" s="571">
        <v>52028</v>
      </c>
      <c r="AE28" s="571"/>
      <c r="AF28" s="571"/>
      <c r="AG28" s="571"/>
      <c r="AH28" s="571"/>
      <c r="AI28" s="571"/>
      <c r="AJ28" s="571"/>
      <c r="AK28" s="571"/>
      <c r="AL28" s="576">
        <v>0.1</v>
      </c>
      <c r="AM28" s="577"/>
      <c r="AN28" s="577"/>
      <c r="AO28" s="578"/>
      <c r="AP28" s="573"/>
      <c r="AQ28" s="574"/>
      <c r="AR28" s="574"/>
      <c r="AS28" s="574"/>
      <c r="AT28" s="574"/>
      <c r="AU28" s="574"/>
      <c r="AV28" s="574"/>
      <c r="AW28" s="574"/>
      <c r="AX28" s="574"/>
      <c r="AY28" s="574"/>
      <c r="AZ28" s="574"/>
      <c r="BA28" s="574"/>
      <c r="BB28" s="574"/>
      <c r="BC28" s="574"/>
      <c r="BD28" s="574"/>
      <c r="BE28" s="574"/>
      <c r="BF28" s="575"/>
      <c r="BG28" s="567"/>
      <c r="BH28" s="568"/>
      <c r="BI28" s="568"/>
      <c r="BJ28" s="568"/>
      <c r="BK28" s="568"/>
      <c r="BL28" s="568"/>
      <c r="BM28" s="568"/>
      <c r="BN28" s="569"/>
      <c r="BO28" s="570"/>
      <c r="BP28" s="570"/>
      <c r="BQ28" s="570"/>
      <c r="BR28" s="570"/>
      <c r="BS28" s="580"/>
      <c r="BT28" s="568"/>
      <c r="BU28" s="568"/>
      <c r="BV28" s="568"/>
      <c r="BW28" s="568"/>
      <c r="BX28" s="568"/>
      <c r="BY28" s="568"/>
      <c r="BZ28" s="568"/>
      <c r="CA28" s="568"/>
      <c r="CB28" s="581"/>
      <c r="CD28" s="573" t="s">
        <v>383</v>
      </c>
      <c r="CE28" s="574"/>
      <c r="CF28" s="574"/>
      <c r="CG28" s="574"/>
      <c r="CH28" s="574"/>
      <c r="CI28" s="574"/>
      <c r="CJ28" s="574"/>
      <c r="CK28" s="574"/>
      <c r="CL28" s="574"/>
      <c r="CM28" s="574"/>
      <c r="CN28" s="574"/>
      <c r="CO28" s="574"/>
      <c r="CP28" s="574"/>
      <c r="CQ28" s="575"/>
      <c r="CR28" s="567">
        <v>16338300</v>
      </c>
      <c r="CS28" s="568"/>
      <c r="CT28" s="568"/>
      <c r="CU28" s="568"/>
      <c r="CV28" s="568"/>
      <c r="CW28" s="568"/>
      <c r="CX28" s="568"/>
      <c r="CY28" s="569"/>
      <c r="CZ28" s="576">
        <v>10.1</v>
      </c>
      <c r="DA28" s="604"/>
      <c r="DB28" s="604"/>
      <c r="DC28" s="605"/>
      <c r="DD28" s="580">
        <v>15576662</v>
      </c>
      <c r="DE28" s="568"/>
      <c r="DF28" s="568"/>
      <c r="DG28" s="568"/>
      <c r="DH28" s="568"/>
      <c r="DI28" s="568"/>
      <c r="DJ28" s="568"/>
      <c r="DK28" s="569"/>
      <c r="DL28" s="580">
        <v>15509934</v>
      </c>
      <c r="DM28" s="568"/>
      <c r="DN28" s="568"/>
      <c r="DO28" s="568"/>
      <c r="DP28" s="568"/>
      <c r="DQ28" s="568"/>
      <c r="DR28" s="568"/>
      <c r="DS28" s="568"/>
      <c r="DT28" s="568"/>
      <c r="DU28" s="568"/>
      <c r="DV28" s="569"/>
      <c r="DW28" s="576">
        <v>17.8</v>
      </c>
      <c r="DX28" s="604"/>
      <c r="DY28" s="604"/>
      <c r="DZ28" s="604"/>
      <c r="EA28" s="604"/>
      <c r="EB28" s="604"/>
      <c r="EC28" s="606"/>
    </row>
    <row r="29" spans="2:133" ht="11.25" customHeight="1">
      <c r="B29" s="573" t="s">
        <v>160</v>
      </c>
      <c r="C29" s="574"/>
      <c r="D29" s="574"/>
      <c r="E29" s="574"/>
      <c r="F29" s="574"/>
      <c r="G29" s="574"/>
      <c r="H29" s="574"/>
      <c r="I29" s="574"/>
      <c r="J29" s="574"/>
      <c r="K29" s="574"/>
      <c r="L29" s="574"/>
      <c r="M29" s="574"/>
      <c r="N29" s="574"/>
      <c r="O29" s="574"/>
      <c r="P29" s="574"/>
      <c r="Q29" s="575"/>
      <c r="R29" s="567">
        <v>819650</v>
      </c>
      <c r="S29" s="568"/>
      <c r="T29" s="568"/>
      <c r="U29" s="568"/>
      <c r="V29" s="568"/>
      <c r="W29" s="568"/>
      <c r="X29" s="568"/>
      <c r="Y29" s="569"/>
      <c r="Z29" s="570">
        <v>0.5</v>
      </c>
      <c r="AA29" s="570"/>
      <c r="AB29" s="570"/>
      <c r="AC29" s="570"/>
      <c r="AD29" s="571" t="s">
        <v>205</v>
      </c>
      <c r="AE29" s="571"/>
      <c r="AF29" s="571"/>
      <c r="AG29" s="571"/>
      <c r="AH29" s="571"/>
      <c r="AI29" s="571"/>
      <c r="AJ29" s="571"/>
      <c r="AK29" s="571"/>
      <c r="AL29" s="576" t="s">
        <v>205</v>
      </c>
      <c r="AM29" s="577"/>
      <c r="AN29" s="577"/>
      <c r="AO29" s="578"/>
      <c r="AP29" s="586"/>
      <c r="AQ29" s="587"/>
      <c r="AR29" s="587"/>
      <c r="AS29" s="587"/>
      <c r="AT29" s="587"/>
      <c r="AU29" s="587"/>
      <c r="AV29" s="587"/>
      <c r="AW29" s="587"/>
      <c r="AX29" s="587"/>
      <c r="AY29" s="587"/>
      <c r="AZ29" s="587"/>
      <c r="BA29" s="587"/>
      <c r="BB29" s="587"/>
      <c r="BC29" s="587"/>
      <c r="BD29" s="587"/>
      <c r="BE29" s="587"/>
      <c r="BF29" s="588"/>
      <c r="BG29" s="567"/>
      <c r="BH29" s="568"/>
      <c r="BI29" s="568"/>
      <c r="BJ29" s="568"/>
      <c r="BK29" s="568"/>
      <c r="BL29" s="568"/>
      <c r="BM29" s="568"/>
      <c r="BN29" s="569"/>
      <c r="BO29" s="570"/>
      <c r="BP29" s="570"/>
      <c r="BQ29" s="570"/>
      <c r="BR29" s="570"/>
      <c r="BS29" s="571"/>
      <c r="BT29" s="571"/>
      <c r="BU29" s="571"/>
      <c r="BV29" s="571"/>
      <c r="BW29" s="571"/>
      <c r="BX29" s="571"/>
      <c r="BY29" s="571"/>
      <c r="BZ29" s="571"/>
      <c r="CA29" s="571"/>
      <c r="CB29" s="572"/>
      <c r="CD29" s="547" t="s">
        <v>177</v>
      </c>
      <c r="CE29" s="540"/>
      <c r="CF29" s="573" t="s">
        <v>26</v>
      </c>
      <c r="CG29" s="574"/>
      <c r="CH29" s="574"/>
      <c r="CI29" s="574"/>
      <c r="CJ29" s="574"/>
      <c r="CK29" s="574"/>
      <c r="CL29" s="574"/>
      <c r="CM29" s="574"/>
      <c r="CN29" s="574"/>
      <c r="CO29" s="574"/>
      <c r="CP29" s="574"/>
      <c r="CQ29" s="575"/>
      <c r="CR29" s="567">
        <v>16338246</v>
      </c>
      <c r="CS29" s="602"/>
      <c r="CT29" s="602"/>
      <c r="CU29" s="602"/>
      <c r="CV29" s="602"/>
      <c r="CW29" s="602"/>
      <c r="CX29" s="602"/>
      <c r="CY29" s="603"/>
      <c r="CZ29" s="576">
        <v>10.1</v>
      </c>
      <c r="DA29" s="604"/>
      <c r="DB29" s="604"/>
      <c r="DC29" s="605"/>
      <c r="DD29" s="580">
        <v>15576608</v>
      </c>
      <c r="DE29" s="602"/>
      <c r="DF29" s="602"/>
      <c r="DG29" s="602"/>
      <c r="DH29" s="602"/>
      <c r="DI29" s="602"/>
      <c r="DJ29" s="602"/>
      <c r="DK29" s="603"/>
      <c r="DL29" s="580">
        <v>15509880</v>
      </c>
      <c r="DM29" s="602"/>
      <c r="DN29" s="602"/>
      <c r="DO29" s="602"/>
      <c r="DP29" s="602"/>
      <c r="DQ29" s="602"/>
      <c r="DR29" s="602"/>
      <c r="DS29" s="602"/>
      <c r="DT29" s="602"/>
      <c r="DU29" s="602"/>
      <c r="DV29" s="603"/>
      <c r="DW29" s="576">
        <v>17.8</v>
      </c>
      <c r="DX29" s="604"/>
      <c r="DY29" s="604"/>
      <c r="DZ29" s="604"/>
      <c r="EA29" s="604"/>
      <c r="EB29" s="604"/>
      <c r="EC29" s="606"/>
    </row>
    <row r="30" spans="2:133" ht="11.25" customHeight="1">
      <c r="B30" s="573" t="s">
        <v>316</v>
      </c>
      <c r="C30" s="574"/>
      <c r="D30" s="574"/>
      <c r="E30" s="574"/>
      <c r="F30" s="574"/>
      <c r="G30" s="574"/>
      <c r="H30" s="574"/>
      <c r="I30" s="574"/>
      <c r="J30" s="574"/>
      <c r="K30" s="574"/>
      <c r="L30" s="574"/>
      <c r="M30" s="574"/>
      <c r="N30" s="574"/>
      <c r="O30" s="574"/>
      <c r="P30" s="574"/>
      <c r="Q30" s="575"/>
      <c r="R30" s="567">
        <v>1832907</v>
      </c>
      <c r="S30" s="568"/>
      <c r="T30" s="568"/>
      <c r="U30" s="568"/>
      <c r="V30" s="568"/>
      <c r="W30" s="568"/>
      <c r="X30" s="568"/>
      <c r="Y30" s="569"/>
      <c r="Z30" s="570">
        <v>1.1000000000000001</v>
      </c>
      <c r="AA30" s="570"/>
      <c r="AB30" s="570"/>
      <c r="AC30" s="570"/>
      <c r="AD30" s="571">
        <v>15250</v>
      </c>
      <c r="AE30" s="571"/>
      <c r="AF30" s="571"/>
      <c r="AG30" s="571"/>
      <c r="AH30" s="571"/>
      <c r="AI30" s="571"/>
      <c r="AJ30" s="571"/>
      <c r="AK30" s="571"/>
      <c r="AL30" s="576">
        <v>0</v>
      </c>
      <c r="AM30" s="577"/>
      <c r="AN30" s="577"/>
      <c r="AO30" s="578"/>
      <c r="AP30" s="340" t="s">
        <v>317</v>
      </c>
      <c r="AQ30" s="341"/>
      <c r="AR30" s="341"/>
      <c r="AS30" s="341"/>
      <c r="AT30" s="341"/>
      <c r="AU30" s="341"/>
      <c r="AV30" s="341"/>
      <c r="AW30" s="341"/>
      <c r="AX30" s="341"/>
      <c r="AY30" s="341"/>
      <c r="AZ30" s="341"/>
      <c r="BA30" s="341"/>
      <c r="BB30" s="341"/>
      <c r="BC30" s="341"/>
      <c r="BD30" s="341"/>
      <c r="BE30" s="341"/>
      <c r="BF30" s="383"/>
      <c r="BG30" s="340" t="s">
        <v>393</v>
      </c>
      <c r="BH30" s="608"/>
      <c r="BI30" s="608"/>
      <c r="BJ30" s="608"/>
      <c r="BK30" s="608"/>
      <c r="BL30" s="608"/>
      <c r="BM30" s="608"/>
      <c r="BN30" s="608"/>
      <c r="BO30" s="608"/>
      <c r="BP30" s="608"/>
      <c r="BQ30" s="609"/>
      <c r="BR30" s="340" t="s">
        <v>395</v>
      </c>
      <c r="BS30" s="608"/>
      <c r="BT30" s="608"/>
      <c r="BU30" s="608"/>
      <c r="BV30" s="608"/>
      <c r="BW30" s="608"/>
      <c r="BX30" s="608"/>
      <c r="BY30" s="608"/>
      <c r="BZ30" s="608"/>
      <c r="CA30" s="608"/>
      <c r="CB30" s="609"/>
      <c r="CD30" s="548"/>
      <c r="CE30" s="543"/>
      <c r="CF30" s="573" t="s">
        <v>396</v>
      </c>
      <c r="CG30" s="574"/>
      <c r="CH30" s="574"/>
      <c r="CI30" s="574"/>
      <c r="CJ30" s="574"/>
      <c r="CK30" s="574"/>
      <c r="CL30" s="574"/>
      <c r="CM30" s="574"/>
      <c r="CN30" s="574"/>
      <c r="CO30" s="574"/>
      <c r="CP30" s="574"/>
      <c r="CQ30" s="575"/>
      <c r="CR30" s="567">
        <v>15362665</v>
      </c>
      <c r="CS30" s="568"/>
      <c r="CT30" s="568"/>
      <c r="CU30" s="568"/>
      <c r="CV30" s="568"/>
      <c r="CW30" s="568"/>
      <c r="CX30" s="568"/>
      <c r="CY30" s="569"/>
      <c r="CZ30" s="576">
        <v>9.5</v>
      </c>
      <c r="DA30" s="604"/>
      <c r="DB30" s="604"/>
      <c r="DC30" s="605"/>
      <c r="DD30" s="580">
        <v>14707869</v>
      </c>
      <c r="DE30" s="568"/>
      <c r="DF30" s="568"/>
      <c r="DG30" s="568"/>
      <c r="DH30" s="568"/>
      <c r="DI30" s="568"/>
      <c r="DJ30" s="568"/>
      <c r="DK30" s="569"/>
      <c r="DL30" s="580">
        <v>14641141</v>
      </c>
      <c r="DM30" s="568"/>
      <c r="DN30" s="568"/>
      <c r="DO30" s="568"/>
      <c r="DP30" s="568"/>
      <c r="DQ30" s="568"/>
      <c r="DR30" s="568"/>
      <c r="DS30" s="568"/>
      <c r="DT30" s="568"/>
      <c r="DU30" s="568"/>
      <c r="DV30" s="569"/>
      <c r="DW30" s="576">
        <v>16.8</v>
      </c>
      <c r="DX30" s="604"/>
      <c r="DY30" s="604"/>
      <c r="DZ30" s="604"/>
      <c r="EA30" s="604"/>
      <c r="EB30" s="604"/>
      <c r="EC30" s="606"/>
    </row>
    <row r="31" spans="2:133" ht="11.25" customHeight="1">
      <c r="B31" s="573" t="s">
        <v>21</v>
      </c>
      <c r="C31" s="574"/>
      <c r="D31" s="574"/>
      <c r="E31" s="574"/>
      <c r="F31" s="574"/>
      <c r="G31" s="574"/>
      <c r="H31" s="574"/>
      <c r="I31" s="574"/>
      <c r="J31" s="574"/>
      <c r="K31" s="574"/>
      <c r="L31" s="574"/>
      <c r="M31" s="574"/>
      <c r="N31" s="574"/>
      <c r="O31" s="574"/>
      <c r="P31" s="574"/>
      <c r="Q31" s="575"/>
      <c r="R31" s="567">
        <v>729970</v>
      </c>
      <c r="S31" s="568"/>
      <c r="T31" s="568"/>
      <c r="U31" s="568"/>
      <c r="V31" s="568"/>
      <c r="W31" s="568"/>
      <c r="X31" s="568"/>
      <c r="Y31" s="569"/>
      <c r="Z31" s="570">
        <v>0.4</v>
      </c>
      <c r="AA31" s="570"/>
      <c r="AB31" s="570"/>
      <c r="AC31" s="570"/>
      <c r="AD31" s="571" t="s">
        <v>205</v>
      </c>
      <c r="AE31" s="571"/>
      <c r="AF31" s="571"/>
      <c r="AG31" s="571"/>
      <c r="AH31" s="571"/>
      <c r="AI31" s="571"/>
      <c r="AJ31" s="571"/>
      <c r="AK31" s="571"/>
      <c r="AL31" s="576" t="s">
        <v>205</v>
      </c>
      <c r="AM31" s="577"/>
      <c r="AN31" s="577"/>
      <c r="AO31" s="578"/>
      <c r="AP31" s="521" t="s">
        <v>7</v>
      </c>
      <c r="AQ31" s="522"/>
      <c r="AR31" s="522"/>
      <c r="AS31" s="522"/>
      <c r="AT31" s="658" t="s">
        <v>397</v>
      </c>
      <c r="AU31" s="46"/>
      <c r="AV31" s="46"/>
      <c r="AW31" s="46"/>
      <c r="AX31" s="556" t="s">
        <v>276</v>
      </c>
      <c r="AY31" s="557"/>
      <c r="AZ31" s="557"/>
      <c r="BA31" s="557"/>
      <c r="BB31" s="557"/>
      <c r="BC31" s="557"/>
      <c r="BD31" s="557"/>
      <c r="BE31" s="557"/>
      <c r="BF31" s="558"/>
      <c r="BG31" s="610">
        <v>99.6</v>
      </c>
      <c r="BH31" s="611"/>
      <c r="BI31" s="611"/>
      <c r="BJ31" s="611"/>
      <c r="BK31" s="611"/>
      <c r="BL31" s="611"/>
      <c r="BM31" s="565">
        <v>98.1</v>
      </c>
      <c r="BN31" s="611"/>
      <c r="BO31" s="611"/>
      <c r="BP31" s="611"/>
      <c r="BQ31" s="612"/>
      <c r="BR31" s="610">
        <v>99</v>
      </c>
      <c r="BS31" s="611"/>
      <c r="BT31" s="611"/>
      <c r="BU31" s="611"/>
      <c r="BV31" s="611"/>
      <c r="BW31" s="611"/>
      <c r="BX31" s="565">
        <v>97.3</v>
      </c>
      <c r="BY31" s="611"/>
      <c r="BZ31" s="611"/>
      <c r="CA31" s="611"/>
      <c r="CB31" s="612"/>
      <c r="CD31" s="548"/>
      <c r="CE31" s="543"/>
      <c r="CF31" s="573" t="s">
        <v>318</v>
      </c>
      <c r="CG31" s="574"/>
      <c r="CH31" s="574"/>
      <c r="CI31" s="574"/>
      <c r="CJ31" s="574"/>
      <c r="CK31" s="574"/>
      <c r="CL31" s="574"/>
      <c r="CM31" s="574"/>
      <c r="CN31" s="574"/>
      <c r="CO31" s="574"/>
      <c r="CP31" s="574"/>
      <c r="CQ31" s="575"/>
      <c r="CR31" s="567">
        <v>975581</v>
      </c>
      <c r="CS31" s="602"/>
      <c r="CT31" s="602"/>
      <c r="CU31" s="602"/>
      <c r="CV31" s="602"/>
      <c r="CW31" s="602"/>
      <c r="CX31" s="602"/>
      <c r="CY31" s="603"/>
      <c r="CZ31" s="576">
        <v>0.6</v>
      </c>
      <c r="DA31" s="604"/>
      <c r="DB31" s="604"/>
      <c r="DC31" s="605"/>
      <c r="DD31" s="580">
        <v>868739</v>
      </c>
      <c r="DE31" s="602"/>
      <c r="DF31" s="602"/>
      <c r="DG31" s="602"/>
      <c r="DH31" s="602"/>
      <c r="DI31" s="602"/>
      <c r="DJ31" s="602"/>
      <c r="DK31" s="603"/>
      <c r="DL31" s="580">
        <v>868739</v>
      </c>
      <c r="DM31" s="602"/>
      <c r="DN31" s="602"/>
      <c r="DO31" s="602"/>
      <c r="DP31" s="602"/>
      <c r="DQ31" s="602"/>
      <c r="DR31" s="602"/>
      <c r="DS31" s="602"/>
      <c r="DT31" s="602"/>
      <c r="DU31" s="602"/>
      <c r="DV31" s="603"/>
      <c r="DW31" s="576">
        <v>1</v>
      </c>
      <c r="DX31" s="604"/>
      <c r="DY31" s="604"/>
      <c r="DZ31" s="604"/>
      <c r="EA31" s="604"/>
      <c r="EB31" s="604"/>
      <c r="EC31" s="606"/>
    </row>
    <row r="32" spans="2:133" ht="11.25" customHeight="1">
      <c r="B32" s="573" t="s">
        <v>346</v>
      </c>
      <c r="C32" s="574"/>
      <c r="D32" s="574"/>
      <c r="E32" s="574"/>
      <c r="F32" s="574"/>
      <c r="G32" s="574"/>
      <c r="H32" s="574"/>
      <c r="I32" s="574"/>
      <c r="J32" s="574"/>
      <c r="K32" s="574"/>
      <c r="L32" s="574"/>
      <c r="M32" s="574"/>
      <c r="N32" s="574"/>
      <c r="O32" s="574"/>
      <c r="P32" s="574"/>
      <c r="Q32" s="575"/>
      <c r="R32" s="567">
        <v>50587597</v>
      </c>
      <c r="S32" s="568"/>
      <c r="T32" s="568"/>
      <c r="U32" s="568"/>
      <c r="V32" s="568"/>
      <c r="W32" s="568"/>
      <c r="X32" s="568"/>
      <c r="Y32" s="569"/>
      <c r="Z32" s="570">
        <v>30</v>
      </c>
      <c r="AA32" s="570"/>
      <c r="AB32" s="570"/>
      <c r="AC32" s="570"/>
      <c r="AD32" s="571" t="s">
        <v>205</v>
      </c>
      <c r="AE32" s="571"/>
      <c r="AF32" s="571"/>
      <c r="AG32" s="571"/>
      <c r="AH32" s="571"/>
      <c r="AI32" s="571"/>
      <c r="AJ32" s="571"/>
      <c r="AK32" s="571"/>
      <c r="AL32" s="576" t="s">
        <v>205</v>
      </c>
      <c r="AM32" s="577"/>
      <c r="AN32" s="577"/>
      <c r="AO32" s="578"/>
      <c r="AP32" s="656"/>
      <c r="AQ32" s="657"/>
      <c r="AR32" s="657"/>
      <c r="AS32" s="657"/>
      <c r="AT32" s="659"/>
      <c r="AU32" s="39" t="s">
        <v>249</v>
      </c>
      <c r="AV32" s="39"/>
      <c r="AW32" s="39"/>
      <c r="AX32" s="573" t="s">
        <v>293</v>
      </c>
      <c r="AY32" s="574"/>
      <c r="AZ32" s="574"/>
      <c r="BA32" s="574"/>
      <c r="BB32" s="574"/>
      <c r="BC32" s="574"/>
      <c r="BD32" s="574"/>
      <c r="BE32" s="574"/>
      <c r="BF32" s="575"/>
      <c r="BG32" s="613">
        <v>99.6</v>
      </c>
      <c r="BH32" s="602"/>
      <c r="BI32" s="602"/>
      <c r="BJ32" s="602"/>
      <c r="BK32" s="602"/>
      <c r="BL32" s="602"/>
      <c r="BM32" s="577">
        <v>98.6</v>
      </c>
      <c r="BN32" s="614"/>
      <c r="BO32" s="614"/>
      <c r="BP32" s="614"/>
      <c r="BQ32" s="615"/>
      <c r="BR32" s="613">
        <v>99.3</v>
      </c>
      <c r="BS32" s="602"/>
      <c r="BT32" s="602"/>
      <c r="BU32" s="602"/>
      <c r="BV32" s="602"/>
      <c r="BW32" s="602"/>
      <c r="BX32" s="577">
        <v>98.2</v>
      </c>
      <c r="BY32" s="614"/>
      <c r="BZ32" s="614"/>
      <c r="CA32" s="614"/>
      <c r="CB32" s="615"/>
      <c r="CD32" s="549"/>
      <c r="CE32" s="551"/>
      <c r="CF32" s="573" t="s">
        <v>398</v>
      </c>
      <c r="CG32" s="574"/>
      <c r="CH32" s="574"/>
      <c r="CI32" s="574"/>
      <c r="CJ32" s="574"/>
      <c r="CK32" s="574"/>
      <c r="CL32" s="574"/>
      <c r="CM32" s="574"/>
      <c r="CN32" s="574"/>
      <c r="CO32" s="574"/>
      <c r="CP32" s="574"/>
      <c r="CQ32" s="575"/>
      <c r="CR32" s="567">
        <v>54</v>
      </c>
      <c r="CS32" s="568"/>
      <c r="CT32" s="568"/>
      <c r="CU32" s="568"/>
      <c r="CV32" s="568"/>
      <c r="CW32" s="568"/>
      <c r="CX32" s="568"/>
      <c r="CY32" s="569"/>
      <c r="CZ32" s="576">
        <v>0</v>
      </c>
      <c r="DA32" s="604"/>
      <c r="DB32" s="604"/>
      <c r="DC32" s="605"/>
      <c r="DD32" s="580">
        <v>54</v>
      </c>
      <c r="DE32" s="568"/>
      <c r="DF32" s="568"/>
      <c r="DG32" s="568"/>
      <c r="DH32" s="568"/>
      <c r="DI32" s="568"/>
      <c r="DJ32" s="568"/>
      <c r="DK32" s="569"/>
      <c r="DL32" s="580">
        <v>54</v>
      </c>
      <c r="DM32" s="568"/>
      <c r="DN32" s="568"/>
      <c r="DO32" s="568"/>
      <c r="DP32" s="568"/>
      <c r="DQ32" s="568"/>
      <c r="DR32" s="568"/>
      <c r="DS32" s="568"/>
      <c r="DT32" s="568"/>
      <c r="DU32" s="568"/>
      <c r="DV32" s="569"/>
      <c r="DW32" s="576">
        <v>0</v>
      </c>
      <c r="DX32" s="604"/>
      <c r="DY32" s="604"/>
      <c r="DZ32" s="604"/>
      <c r="EA32" s="604"/>
      <c r="EB32" s="604"/>
      <c r="EC32" s="606"/>
    </row>
    <row r="33" spans="2:133" ht="11.25" customHeight="1">
      <c r="B33" s="595" t="s">
        <v>57</v>
      </c>
      <c r="C33" s="596"/>
      <c r="D33" s="596"/>
      <c r="E33" s="596"/>
      <c r="F33" s="596"/>
      <c r="G33" s="596"/>
      <c r="H33" s="596"/>
      <c r="I33" s="596"/>
      <c r="J33" s="596"/>
      <c r="K33" s="596"/>
      <c r="L33" s="596"/>
      <c r="M33" s="596"/>
      <c r="N33" s="596"/>
      <c r="O33" s="596"/>
      <c r="P33" s="596"/>
      <c r="Q33" s="597"/>
      <c r="R33" s="567" t="s">
        <v>205</v>
      </c>
      <c r="S33" s="568"/>
      <c r="T33" s="568"/>
      <c r="U33" s="568"/>
      <c r="V33" s="568"/>
      <c r="W33" s="568"/>
      <c r="X33" s="568"/>
      <c r="Y33" s="569"/>
      <c r="Z33" s="570" t="s">
        <v>205</v>
      </c>
      <c r="AA33" s="570"/>
      <c r="AB33" s="570"/>
      <c r="AC33" s="570"/>
      <c r="AD33" s="571" t="s">
        <v>205</v>
      </c>
      <c r="AE33" s="571"/>
      <c r="AF33" s="571"/>
      <c r="AG33" s="571"/>
      <c r="AH33" s="571"/>
      <c r="AI33" s="571"/>
      <c r="AJ33" s="571"/>
      <c r="AK33" s="571"/>
      <c r="AL33" s="576" t="s">
        <v>205</v>
      </c>
      <c r="AM33" s="577"/>
      <c r="AN33" s="577"/>
      <c r="AO33" s="578"/>
      <c r="AP33" s="524"/>
      <c r="AQ33" s="525"/>
      <c r="AR33" s="525"/>
      <c r="AS33" s="525"/>
      <c r="AT33" s="660"/>
      <c r="AU33" s="47"/>
      <c r="AV33" s="47"/>
      <c r="AW33" s="47"/>
      <c r="AX33" s="586" t="s">
        <v>162</v>
      </c>
      <c r="AY33" s="587"/>
      <c r="AZ33" s="587"/>
      <c r="BA33" s="587"/>
      <c r="BB33" s="587"/>
      <c r="BC33" s="587"/>
      <c r="BD33" s="587"/>
      <c r="BE33" s="587"/>
      <c r="BF33" s="588"/>
      <c r="BG33" s="616">
        <v>99.6</v>
      </c>
      <c r="BH33" s="617"/>
      <c r="BI33" s="617"/>
      <c r="BJ33" s="617"/>
      <c r="BK33" s="617"/>
      <c r="BL33" s="617"/>
      <c r="BM33" s="618">
        <v>97.4</v>
      </c>
      <c r="BN33" s="617"/>
      <c r="BO33" s="617"/>
      <c r="BP33" s="617"/>
      <c r="BQ33" s="619"/>
      <c r="BR33" s="616">
        <v>98.5</v>
      </c>
      <c r="BS33" s="617"/>
      <c r="BT33" s="617"/>
      <c r="BU33" s="617"/>
      <c r="BV33" s="617"/>
      <c r="BW33" s="617"/>
      <c r="BX33" s="618">
        <v>96.1</v>
      </c>
      <c r="BY33" s="617"/>
      <c r="BZ33" s="617"/>
      <c r="CA33" s="617"/>
      <c r="CB33" s="619"/>
      <c r="CD33" s="573" t="s">
        <v>400</v>
      </c>
      <c r="CE33" s="574"/>
      <c r="CF33" s="574"/>
      <c r="CG33" s="574"/>
      <c r="CH33" s="574"/>
      <c r="CI33" s="574"/>
      <c r="CJ33" s="574"/>
      <c r="CK33" s="574"/>
      <c r="CL33" s="574"/>
      <c r="CM33" s="574"/>
      <c r="CN33" s="574"/>
      <c r="CO33" s="574"/>
      <c r="CP33" s="574"/>
      <c r="CQ33" s="575"/>
      <c r="CR33" s="567">
        <v>46469062</v>
      </c>
      <c r="CS33" s="602"/>
      <c r="CT33" s="602"/>
      <c r="CU33" s="602"/>
      <c r="CV33" s="602"/>
      <c r="CW33" s="602"/>
      <c r="CX33" s="602"/>
      <c r="CY33" s="603"/>
      <c r="CZ33" s="576">
        <v>28.8</v>
      </c>
      <c r="DA33" s="604"/>
      <c r="DB33" s="604"/>
      <c r="DC33" s="605"/>
      <c r="DD33" s="580">
        <v>36472083</v>
      </c>
      <c r="DE33" s="602"/>
      <c r="DF33" s="602"/>
      <c r="DG33" s="602"/>
      <c r="DH33" s="602"/>
      <c r="DI33" s="602"/>
      <c r="DJ33" s="602"/>
      <c r="DK33" s="603"/>
      <c r="DL33" s="580">
        <v>28321164</v>
      </c>
      <c r="DM33" s="602"/>
      <c r="DN33" s="602"/>
      <c r="DO33" s="602"/>
      <c r="DP33" s="602"/>
      <c r="DQ33" s="602"/>
      <c r="DR33" s="602"/>
      <c r="DS33" s="602"/>
      <c r="DT33" s="602"/>
      <c r="DU33" s="602"/>
      <c r="DV33" s="603"/>
      <c r="DW33" s="576">
        <v>32.6</v>
      </c>
      <c r="DX33" s="604"/>
      <c r="DY33" s="604"/>
      <c r="DZ33" s="604"/>
      <c r="EA33" s="604"/>
      <c r="EB33" s="604"/>
      <c r="EC33" s="606"/>
    </row>
    <row r="34" spans="2:133" ht="11.25" customHeight="1">
      <c r="B34" s="573" t="s">
        <v>403</v>
      </c>
      <c r="C34" s="574"/>
      <c r="D34" s="574"/>
      <c r="E34" s="574"/>
      <c r="F34" s="574"/>
      <c r="G34" s="574"/>
      <c r="H34" s="574"/>
      <c r="I34" s="574"/>
      <c r="J34" s="574"/>
      <c r="K34" s="574"/>
      <c r="L34" s="574"/>
      <c r="M34" s="574"/>
      <c r="N34" s="574"/>
      <c r="O34" s="574"/>
      <c r="P34" s="574"/>
      <c r="Q34" s="575"/>
      <c r="R34" s="567">
        <v>11542399</v>
      </c>
      <c r="S34" s="568"/>
      <c r="T34" s="568"/>
      <c r="U34" s="568"/>
      <c r="V34" s="568"/>
      <c r="W34" s="568"/>
      <c r="X34" s="568"/>
      <c r="Y34" s="569"/>
      <c r="Z34" s="570">
        <v>6.8</v>
      </c>
      <c r="AA34" s="570"/>
      <c r="AB34" s="570"/>
      <c r="AC34" s="570"/>
      <c r="AD34" s="571" t="s">
        <v>205</v>
      </c>
      <c r="AE34" s="571"/>
      <c r="AF34" s="571"/>
      <c r="AG34" s="571"/>
      <c r="AH34" s="571"/>
      <c r="AI34" s="571"/>
      <c r="AJ34" s="571"/>
      <c r="AK34" s="571"/>
      <c r="AL34" s="576" t="s">
        <v>205</v>
      </c>
      <c r="AM34" s="577"/>
      <c r="AN34" s="577"/>
      <c r="AO34" s="578"/>
      <c r="AP34" s="10"/>
      <c r="AQ34" s="13"/>
      <c r="AR34" s="39"/>
      <c r="AS34" s="46"/>
      <c r="AT34" s="46"/>
      <c r="AU34" s="46"/>
      <c r="AV34" s="46"/>
      <c r="AW34" s="46"/>
      <c r="AX34" s="46"/>
      <c r="AY34" s="46"/>
      <c r="AZ34" s="46"/>
      <c r="BA34" s="46"/>
      <c r="BB34" s="46"/>
      <c r="BC34" s="46"/>
      <c r="BD34" s="46"/>
      <c r="BE34" s="46"/>
      <c r="BF34" s="46"/>
      <c r="BG34" s="13"/>
      <c r="BH34" s="13"/>
      <c r="BI34" s="13"/>
      <c r="BJ34" s="13"/>
      <c r="BK34" s="13"/>
      <c r="BL34" s="13"/>
      <c r="BM34" s="13"/>
      <c r="BN34" s="13"/>
      <c r="BO34" s="13"/>
      <c r="BP34" s="13"/>
      <c r="BQ34" s="13"/>
      <c r="BR34" s="13"/>
      <c r="BS34" s="13"/>
      <c r="BT34" s="13"/>
      <c r="BU34" s="13"/>
      <c r="BV34" s="13"/>
      <c r="BW34" s="13"/>
      <c r="BX34" s="13"/>
      <c r="BY34" s="13"/>
      <c r="BZ34" s="13"/>
      <c r="CA34" s="13"/>
      <c r="CB34" s="13"/>
      <c r="CD34" s="573" t="s">
        <v>405</v>
      </c>
      <c r="CE34" s="574"/>
      <c r="CF34" s="574"/>
      <c r="CG34" s="574"/>
      <c r="CH34" s="574"/>
      <c r="CI34" s="574"/>
      <c r="CJ34" s="574"/>
      <c r="CK34" s="574"/>
      <c r="CL34" s="574"/>
      <c r="CM34" s="574"/>
      <c r="CN34" s="574"/>
      <c r="CO34" s="574"/>
      <c r="CP34" s="574"/>
      <c r="CQ34" s="575"/>
      <c r="CR34" s="567">
        <v>15995699</v>
      </c>
      <c r="CS34" s="568"/>
      <c r="CT34" s="568"/>
      <c r="CU34" s="568"/>
      <c r="CV34" s="568"/>
      <c r="CW34" s="568"/>
      <c r="CX34" s="568"/>
      <c r="CY34" s="569"/>
      <c r="CZ34" s="576">
        <v>9.9</v>
      </c>
      <c r="DA34" s="604"/>
      <c r="DB34" s="604"/>
      <c r="DC34" s="605"/>
      <c r="DD34" s="580">
        <v>10561702</v>
      </c>
      <c r="DE34" s="568"/>
      <c r="DF34" s="568"/>
      <c r="DG34" s="568"/>
      <c r="DH34" s="568"/>
      <c r="DI34" s="568"/>
      <c r="DJ34" s="568"/>
      <c r="DK34" s="569"/>
      <c r="DL34" s="580">
        <v>9132557</v>
      </c>
      <c r="DM34" s="568"/>
      <c r="DN34" s="568"/>
      <c r="DO34" s="568"/>
      <c r="DP34" s="568"/>
      <c r="DQ34" s="568"/>
      <c r="DR34" s="568"/>
      <c r="DS34" s="568"/>
      <c r="DT34" s="568"/>
      <c r="DU34" s="568"/>
      <c r="DV34" s="569"/>
      <c r="DW34" s="576">
        <v>10.5</v>
      </c>
      <c r="DX34" s="604"/>
      <c r="DY34" s="604"/>
      <c r="DZ34" s="604"/>
      <c r="EA34" s="604"/>
      <c r="EB34" s="604"/>
      <c r="EC34" s="606"/>
    </row>
    <row r="35" spans="2:133" ht="11.25" customHeight="1">
      <c r="B35" s="573" t="s">
        <v>225</v>
      </c>
      <c r="C35" s="574"/>
      <c r="D35" s="574"/>
      <c r="E35" s="574"/>
      <c r="F35" s="574"/>
      <c r="G35" s="574"/>
      <c r="H35" s="574"/>
      <c r="I35" s="574"/>
      <c r="J35" s="574"/>
      <c r="K35" s="574"/>
      <c r="L35" s="574"/>
      <c r="M35" s="574"/>
      <c r="N35" s="574"/>
      <c r="O35" s="574"/>
      <c r="P35" s="574"/>
      <c r="Q35" s="575"/>
      <c r="R35" s="567">
        <v>144876</v>
      </c>
      <c r="S35" s="568"/>
      <c r="T35" s="568"/>
      <c r="U35" s="568"/>
      <c r="V35" s="568"/>
      <c r="W35" s="568"/>
      <c r="X35" s="568"/>
      <c r="Y35" s="569"/>
      <c r="Z35" s="570">
        <v>0.1</v>
      </c>
      <c r="AA35" s="570"/>
      <c r="AB35" s="570"/>
      <c r="AC35" s="570"/>
      <c r="AD35" s="571">
        <v>93039</v>
      </c>
      <c r="AE35" s="571"/>
      <c r="AF35" s="571"/>
      <c r="AG35" s="571"/>
      <c r="AH35" s="571"/>
      <c r="AI35" s="571"/>
      <c r="AJ35" s="571"/>
      <c r="AK35" s="571"/>
      <c r="AL35" s="576">
        <v>0.1</v>
      </c>
      <c r="AM35" s="577"/>
      <c r="AN35" s="577"/>
      <c r="AO35" s="578"/>
      <c r="AP35" s="16"/>
      <c r="AQ35" s="340" t="s">
        <v>407</v>
      </c>
      <c r="AR35" s="341"/>
      <c r="AS35" s="341"/>
      <c r="AT35" s="341"/>
      <c r="AU35" s="341"/>
      <c r="AV35" s="341"/>
      <c r="AW35" s="341"/>
      <c r="AX35" s="341"/>
      <c r="AY35" s="341"/>
      <c r="AZ35" s="341"/>
      <c r="BA35" s="341"/>
      <c r="BB35" s="341"/>
      <c r="BC35" s="341"/>
      <c r="BD35" s="341"/>
      <c r="BE35" s="341"/>
      <c r="BF35" s="383"/>
      <c r="BG35" s="340" t="s">
        <v>215</v>
      </c>
      <c r="BH35" s="341"/>
      <c r="BI35" s="341"/>
      <c r="BJ35" s="341"/>
      <c r="BK35" s="341"/>
      <c r="BL35" s="341"/>
      <c r="BM35" s="341"/>
      <c r="BN35" s="341"/>
      <c r="BO35" s="341"/>
      <c r="BP35" s="341"/>
      <c r="BQ35" s="341"/>
      <c r="BR35" s="341"/>
      <c r="BS35" s="341"/>
      <c r="BT35" s="341"/>
      <c r="BU35" s="341"/>
      <c r="BV35" s="341"/>
      <c r="BW35" s="341"/>
      <c r="BX35" s="341"/>
      <c r="BY35" s="341"/>
      <c r="BZ35" s="341"/>
      <c r="CA35" s="341"/>
      <c r="CB35" s="383"/>
      <c r="CD35" s="573" t="s">
        <v>409</v>
      </c>
      <c r="CE35" s="574"/>
      <c r="CF35" s="574"/>
      <c r="CG35" s="574"/>
      <c r="CH35" s="574"/>
      <c r="CI35" s="574"/>
      <c r="CJ35" s="574"/>
      <c r="CK35" s="574"/>
      <c r="CL35" s="574"/>
      <c r="CM35" s="574"/>
      <c r="CN35" s="574"/>
      <c r="CO35" s="574"/>
      <c r="CP35" s="574"/>
      <c r="CQ35" s="575"/>
      <c r="CR35" s="567">
        <v>1262902</v>
      </c>
      <c r="CS35" s="602"/>
      <c r="CT35" s="602"/>
      <c r="CU35" s="602"/>
      <c r="CV35" s="602"/>
      <c r="CW35" s="602"/>
      <c r="CX35" s="602"/>
      <c r="CY35" s="603"/>
      <c r="CZ35" s="576">
        <v>0.8</v>
      </c>
      <c r="DA35" s="604"/>
      <c r="DB35" s="604"/>
      <c r="DC35" s="605"/>
      <c r="DD35" s="580">
        <v>999918</v>
      </c>
      <c r="DE35" s="602"/>
      <c r="DF35" s="602"/>
      <c r="DG35" s="602"/>
      <c r="DH35" s="602"/>
      <c r="DI35" s="602"/>
      <c r="DJ35" s="602"/>
      <c r="DK35" s="603"/>
      <c r="DL35" s="580">
        <v>999676</v>
      </c>
      <c r="DM35" s="602"/>
      <c r="DN35" s="602"/>
      <c r="DO35" s="602"/>
      <c r="DP35" s="602"/>
      <c r="DQ35" s="602"/>
      <c r="DR35" s="602"/>
      <c r="DS35" s="602"/>
      <c r="DT35" s="602"/>
      <c r="DU35" s="602"/>
      <c r="DV35" s="603"/>
      <c r="DW35" s="576">
        <v>1.1000000000000001</v>
      </c>
      <c r="DX35" s="604"/>
      <c r="DY35" s="604"/>
      <c r="DZ35" s="604"/>
      <c r="EA35" s="604"/>
      <c r="EB35" s="604"/>
      <c r="EC35" s="606"/>
    </row>
    <row r="36" spans="2:133" ht="11.25" customHeight="1">
      <c r="B36" s="573" t="s">
        <v>150</v>
      </c>
      <c r="C36" s="574"/>
      <c r="D36" s="574"/>
      <c r="E36" s="574"/>
      <c r="F36" s="574"/>
      <c r="G36" s="574"/>
      <c r="H36" s="574"/>
      <c r="I36" s="574"/>
      <c r="J36" s="574"/>
      <c r="K36" s="574"/>
      <c r="L36" s="574"/>
      <c r="M36" s="574"/>
      <c r="N36" s="574"/>
      <c r="O36" s="574"/>
      <c r="P36" s="574"/>
      <c r="Q36" s="575"/>
      <c r="R36" s="567">
        <v>556480</v>
      </c>
      <c r="S36" s="568"/>
      <c r="T36" s="568"/>
      <c r="U36" s="568"/>
      <c r="V36" s="568"/>
      <c r="W36" s="568"/>
      <c r="X36" s="568"/>
      <c r="Y36" s="569"/>
      <c r="Z36" s="570">
        <v>0.3</v>
      </c>
      <c r="AA36" s="570"/>
      <c r="AB36" s="570"/>
      <c r="AC36" s="570"/>
      <c r="AD36" s="571" t="s">
        <v>205</v>
      </c>
      <c r="AE36" s="571"/>
      <c r="AF36" s="571"/>
      <c r="AG36" s="571"/>
      <c r="AH36" s="571"/>
      <c r="AI36" s="571"/>
      <c r="AJ36" s="571"/>
      <c r="AK36" s="571"/>
      <c r="AL36" s="576" t="s">
        <v>205</v>
      </c>
      <c r="AM36" s="577"/>
      <c r="AN36" s="577"/>
      <c r="AO36" s="578"/>
      <c r="AP36" s="16"/>
      <c r="AQ36" s="620" t="s">
        <v>389</v>
      </c>
      <c r="AR36" s="621"/>
      <c r="AS36" s="621"/>
      <c r="AT36" s="621"/>
      <c r="AU36" s="621"/>
      <c r="AV36" s="621"/>
      <c r="AW36" s="621"/>
      <c r="AX36" s="621"/>
      <c r="AY36" s="622"/>
      <c r="AZ36" s="559">
        <v>20693394</v>
      </c>
      <c r="BA36" s="560"/>
      <c r="BB36" s="560"/>
      <c r="BC36" s="560"/>
      <c r="BD36" s="560"/>
      <c r="BE36" s="560"/>
      <c r="BF36" s="623"/>
      <c r="BG36" s="556" t="s">
        <v>411</v>
      </c>
      <c r="BH36" s="557"/>
      <c r="BI36" s="557"/>
      <c r="BJ36" s="557"/>
      <c r="BK36" s="557"/>
      <c r="BL36" s="557"/>
      <c r="BM36" s="557"/>
      <c r="BN36" s="557"/>
      <c r="BO36" s="557"/>
      <c r="BP36" s="557"/>
      <c r="BQ36" s="557"/>
      <c r="BR36" s="557"/>
      <c r="BS36" s="557"/>
      <c r="BT36" s="557"/>
      <c r="BU36" s="558"/>
      <c r="BV36" s="559">
        <v>201917</v>
      </c>
      <c r="BW36" s="560"/>
      <c r="BX36" s="560"/>
      <c r="BY36" s="560"/>
      <c r="BZ36" s="560"/>
      <c r="CA36" s="560"/>
      <c r="CB36" s="623"/>
      <c r="CD36" s="573" t="s">
        <v>29</v>
      </c>
      <c r="CE36" s="574"/>
      <c r="CF36" s="574"/>
      <c r="CG36" s="574"/>
      <c r="CH36" s="574"/>
      <c r="CI36" s="574"/>
      <c r="CJ36" s="574"/>
      <c r="CK36" s="574"/>
      <c r="CL36" s="574"/>
      <c r="CM36" s="574"/>
      <c r="CN36" s="574"/>
      <c r="CO36" s="574"/>
      <c r="CP36" s="574"/>
      <c r="CQ36" s="575"/>
      <c r="CR36" s="567">
        <v>12110064</v>
      </c>
      <c r="CS36" s="568"/>
      <c r="CT36" s="568"/>
      <c r="CU36" s="568"/>
      <c r="CV36" s="568"/>
      <c r="CW36" s="568"/>
      <c r="CX36" s="568"/>
      <c r="CY36" s="569"/>
      <c r="CZ36" s="576">
        <v>7.5</v>
      </c>
      <c r="DA36" s="604"/>
      <c r="DB36" s="604"/>
      <c r="DC36" s="605"/>
      <c r="DD36" s="580">
        <v>11022933</v>
      </c>
      <c r="DE36" s="568"/>
      <c r="DF36" s="568"/>
      <c r="DG36" s="568"/>
      <c r="DH36" s="568"/>
      <c r="DI36" s="568"/>
      <c r="DJ36" s="568"/>
      <c r="DK36" s="569"/>
      <c r="DL36" s="580">
        <v>7148119</v>
      </c>
      <c r="DM36" s="568"/>
      <c r="DN36" s="568"/>
      <c r="DO36" s="568"/>
      <c r="DP36" s="568"/>
      <c r="DQ36" s="568"/>
      <c r="DR36" s="568"/>
      <c r="DS36" s="568"/>
      <c r="DT36" s="568"/>
      <c r="DU36" s="568"/>
      <c r="DV36" s="569"/>
      <c r="DW36" s="576">
        <v>8.1999999999999993</v>
      </c>
      <c r="DX36" s="604"/>
      <c r="DY36" s="604"/>
      <c r="DZ36" s="604"/>
      <c r="EA36" s="604"/>
      <c r="EB36" s="604"/>
      <c r="EC36" s="606"/>
    </row>
    <row r="37" spans="2:133" ht="11.25" customHeight="1">
      <c r="B37" s="573" t="s">
        <v>412</v>
      </c>
      <c r="C37" s="574"/>
      <c r="D37" s="574"/>
      <c r="E37" s="574"/>
      <c r="F37" s="574"/>
      <c r="G37" s="574"/>
      <c r="H37" s="574"/>
      <c r="I37" s="574"/>
      <c r="J37" s="574"/>
      <c r="K37" s="574"/>
      <c r="L37" s="574"/>
      <c r="M37" s="574"/>
      <c r="N37" s="574"/>
      <c r="O37" s="574"/>
      <c r="P37" s="574"/>
      <c r="Q37" s="575"/>
      <c r="R37" s="567">
        <v>252064</v>
      </c>
      <c r="S37" s="568"/>
      <c r="T37" s="568"/>
      <c r="U37" s="568"/>
      <c r="V37" s="568"/>
      <c r="W37" s="568"/>
      <c r="X37" s="568"/>
      <c r="Y37" s="569"/>
      <c r="Z37" s="570">
        <v>0.1</v>
      </c>
      <c r="AA37" s="570"/>
      <c r="AB37" s="570"/>
      <c r="AC37" s="570"/>
      <c r="AD37" s="571" t="s">
        <v>205</v>
      </c>
      <c r="AE37" s="571"/>
      <c r="AF37" s="571"/>
      <c r="AG37" s="571"/>
      <c r="AH37" s="571"/>
      <c r="AI37" s="571"/>
      <c r="AJ37" s="571"/>
      <c r="AK37" s="571"/>
      <c r="AL37" s="576" t="s">
        <v>205</v>
      </c>
      <c r="AM37" s="577"/>
      <c r="AN37" s="577"/>
      <c r="AO37" s="578"/>
      <c r="AQ37" s="624" t="s">
        <v>413</v>
      </c>
      <c r="AR37" s="625"/>
      <c r="AS37" s="625"/>
      <c r="AT37" s="625"/>
      <c r="AU37" s="625"/>
      <c r="AV37" s="625"/>
      <c r="AW37" s="625"/>
      <c r="AX37" s="625"/>
      <c r="AY37" s="626"/>
      <c r="AZ37" s="567">
        <v>4228738</v>
      </c>
      <c r="BA37" s="568"/>
      <c r="BB37" s="568"/>
      <c r="BC37" s="568"/>
      <c r="BD37" s="602"/>
      <c r="BE37" s="602"/>
      <c r="BF37" s="615"/>
      <c r="BG37" s="573" t="s">
        <v>415</v>
      </c>
      <c r="BH37" s="574"/>
      <c r="BI37" s="574"/>
      <c r="BJ37" s="574"/>
      <c r="BK37" s="574"/>
      <c r="BL37" s="574"/>
      <c r="BM37" s="574"/>
      <c r="BN37" s="574"/>
      <c r="BO37" s="574"/>
      <c r="BP37" s="574"/>
      <c r="BQ37" s="574"/>
      <c r="BR37" s="574"/>
      <c r="BS37" s="574"/>
      <c r="BT37" s="574"/>
      <c r="BU37" s="575"/>
      <c r="BV37" s="567">
        <v>-328004</v>
      </c>
      <c r="BW37" s="568"/>
      <c r="BX37" s="568"/>
      <c r="BY37" s="568"/>
      <c r="BZ37" s="568"/>
      <c r="CA37" s="568"/>
      <c r="CB37" s="581"/>
      <c r="CD37" s="573" t="s">
        <v>164</v>
      </c>
      <c r="CE37" s="574"/>
      <c r="CF37" s="574"/>
      <c r="CG37" s="574"/>
      <c r="CH37" s="574"/>
      <c r="CI37" s="574"/>
      <c r="CJ37" s="574"/>
      <c r="CK37" s="574"/>
      <c r="CL37" s="574"/>
      <c r="CM37" s="574"/>
      <c r="CN37" s="574"/>
      <c r="CO37" s="574"/>
      <c r="CP37" s="574"/>
      <c r="CQ37" s="575"/>
      <c r="CR37" s="567">
        <v>26820</v>
      </c>
      <c r="CS37" s="602"/>
      <c r="CT37" s="602"/>
      <c r="CU37" s="602"/>
      <c r="CV37" s="602"/>
      <c r="CW37" s="602"/>
      <c r="CX37" s="602"/>
      <c r="CY37" s="603"/>
      <c r="CZ37" s="576">
        <v>0</v>
      </c>
      <c r="DA37" s="604"/>
      <c r="DB37" s="604"/>
      <c r="DC37" s="605"/>
      <c r="DD37" s="580">
        <v>23088</v>
      </c>
      <c r="DE37" s="602"/>
      <c r="DF37" s="602"/>
      <c r="DG37" s="602"/>
      <c r="DH37" s="602"/>
      <c r="DI37" s="602"/>
      <c r="DJ37" s="602"/>
      <c r="DK37" s="603"/>
      <c r="DL37" s="580">
        <v>23088</v>
      </c>
      <c r="DM37" s="602"/>
      <c r="DN37" s="602"/>
      <c r="DO37" s="602"/>
      <c r="DP37" s="602"/>
      <c r="DQ37" s="602"/>
      <c r="DR37" s="602"/>
      <c r="DS37" s="602"/>
      <c r="DT37" s="602"/>
      <c r="DU37" s="602"/>
      <c r="DV37" s="603"/>
      <c r="DW37" s="576">
        <v>0</v>
      </c>
      <c r="DX37" s="604"/>
      <c r="DY37" s="604"/>
      <c r="DZ37" s="604"/>
      <c r="EA37" s="604"/>
      <c r="EB37" s="604"/>
      <c r="EC37" s="606"/>
    </row>
    <row r="38" spans="2:133" ht="11.25" customHeight="1">
      <c r="B38" s="573" t="s">
        <v>294</v>
      </c>
      <c r="C38" s="574"/>
      <c r="D38" s="574"/>
      <c r="E38" s="574"/>
      <c r="F38" s="574"/>
      <c r="G38" s="574"/>
      <c r="H38" s="574"/>
      <c r="I38" s="574"/>
      <c r="J38" s="574"/>
      <c r="K38" s="574"/>
      <c r="L38" s="574"/>
      <c r="M38" s="574"/>
      <c r="N38" s="574"/>
      <c r="O38" s="574"/>
      <c r="P38" s="574"/>
      <c r="Q38" s="575"/>
      <c r="R38" s="567">
        <v>1454932</v>
      </c>
      <c r="S38" s="568"/>
      <c r="T38" s="568"/>
      <c r="U38" s="568"/>
      <c r="V38" s="568"/>
      <c r="W38" s="568"/>
      <c r="X38" s="568"/>
      <c r="Y38" s="569"/>
      <c r="Z38" s="570">
        <v>0.9</v>
      </c>
      <c r="AA38" s="570"/>
      <c r="AB38" s="570"/>
      <c r="AC38" s="570"/>
      <c r="AD38" s="571" t="s">
        <v>205</v>
      </c>
      <c r="AE38" s="571"/>
      <c r="AF38" s="571"/>
      <c r="AG38" s="571"/>
      <c r="AH38" s="571"/>
      <c r="AI38" s="571"/>
      <c r="AJ38" s="571"/>
      <c r="AK38" s="571"/>
      <c r="AL38" s="576" t="s">
        <v>205</v>
      </c>
      <c r="AM38" s="577"/>
      <c r="AN38" s="577"/>
      <c r="AO38" s="578"/>
      <c r="AQ38" s="624" t="s">
        <v>420</v>
      </c>
      <c r="AR38" s="625"/>
      <c r="AS38" s="625"/>
      <c r="AT38" s="625"/>
      <c r="AU38" s="625"/>
      <c r="AV38" s="625"/>
      <c r="AW38" s="625"/>
      <c r="AX38" s="625"/>
      <c r="AY38" s="626"/>
      <c r="AZ38" s="567">
        <v>1835416</v>
      </c>
      <c r="BA38" s="568"/>
      <c r="BB38" s="568"/>
      <c r="BC38" s="568"/>
      <c r="BD38" s="602"/>
      <c r="BE38" s="602"/>
      <c r="BF38" s="615"/>
      <c r="BG38" s="573" t="s">
        <v>422</v>
      </c>
      <c r="BH38" s="574"/>
      <c r="BI38" s="574"/>
      <c r="BJ38" s="574"/>
      <c r="BK38" s="574"/>
      <c r="BL38" s="574"/>
      <c r="BM38" s="574"/>
      <c r="BN38" s="574"/>
      <c r="BO38" s="574"/>
      <c r="BP38" s="574"/>
      <c r="BQ38" s="574"/>
      <c r="BR38" s="574"/>
      <c r="BS38" s="574"/>
      <c r="BT38" s="574"/>
      <c r="BU38" s="575"/>
      <c r="BV38" s="567">
        <v>42492</v>
      </c>
      <c r="BW38" s="568"/>
      <c r="BX38" s="568"/>
      <c r="BY38" s="568"/>
      <c r="BZ38" s="568"/>
      <c r="CA38" s="568"/>
      <c r="CB38" s="581"/>
      <c r="CD38" s="573" t="s">
        <v>423</v>
      </c>
      <c r="CE38" s="574"/>
      <c r="CF38" s="574"/>
      <c r="CG38" s="574"/>
      <c r="CH38" s="574"/>
      <c r="CI38" s="574"/>
      <c r="CJ38" s="574"/>
      <c r="CK38" s="574"/>
      <c r="CL38" s="574"/>
      <c r="CM38" s="574"/>
      <c r="CN38" s="574"/>
      <c r="CO38" s="574"/>
      <c r="CP38" s="574"/>
      <c r="CQ38" s="575"/>
      <c r="CR38" s="567">
        <v>14532494</v>
      </c>
      <c r="CS38" s="568"/>
      <c r="CT38" s="568"/>
      <c r="CU38" s="568"/>
      <c r="CV38" s="568"/>
      <c r="CW38" s="568"/>
      <c r="CX38" s="568"/>
      <c r="CY38" s="569"/>
      <c r="CZ38" s="576">
        <v>9</v>
      </c>
      <c r="DA38" s="604"/>
      <c r="DB38" s="604"/>
      <c r="DC38" s="605"/>
      <c r="DD38" s="580">
        <v>11861724</v>
      </c>
      <c r="DE38" s="568"/>
      <c r="DF38" s="568"/>
      <c r="DG38" s="568"/>
      <c r="DH38" s="568"/>
      <c r="DI38" s="568"/>
      <c r="DJ38" s="568"/>
      <c r="DK38" s="569"/>
      <c r="DL38" s="580">
        <v>11014512</v>
      </c>
      <c r="DM38" s="568"/>
      <c r="DN38" s="568"/>
      <c r="DO38" s="568"/>
      <c r="DP38" s="568"/>
      <c r="DQ38" s="568"/>
      <c r="DR38" s="568"/>
      <c r="DS38" s="568"/>
      <c r="DT38" s="568"/>
      <c r="DU38" s="568"/>
      <c r="DV38" s="569"/>
      <c r="DW38" s="576">
        <v>12.7</v>
      </c>
      <c r="DX38" s="604"/>
      <c r="DY38" s="604"/>
      <c r="DZ38" s="604"/>
      <c r="EA38" s="604"/>
      <c r="EB38" s="604"/>
      <c r="EC38" s="606"/>
    </row>
    <row r="39" spans="2:133" ht="11.25" customHeight="1">
      <c r="B39" s="573" t="s">
        <v>401</v>
      </c>
      <c r="C39" s="574"/>
      <c r="D39" s="574"/>
      <c r="E39" s="574"/>
      <c r="F39" s="574"/>
      <c r="G39" s="574"/>
      <c r="H39" s="574"/>
      <c r="I39" s="574"/>
      <c r="J39" s="574"/>
      <c r="K39" s="574"/>
      <c r="L39" s="574"/>
      <c r="M39" s="574"/>
      <c r="N39" s="574"/>
      <c r="O39" s="574"/>
      <c r="P39" s="574"/>
      <c r="Q39" s="575"/>
      <c r="R39" s="567">
        <v>2508828</v>
      </c>
      <c r="S39" s="568"/>
      <c r="T39" s="568"/>
      <c r="U39" s="568"/>
      <c r="V39" s="568"/>
      <c r="W39" s="568"/>
      <c r="X39" s="568"/>
      <c r="Y39" s="569"/>
      <c r="Z39" s="570">
        <v>1.5</v>
      </c>
      <c r="AA39" s="570"/>
      <c r="AB39" s="570"/>
      <c r="AC39" s="570"/>
      <c r="AD39" s="571">
        <v>84450</v>
      </c>
      <c r="AE39" s="571"/>
      <c r="AF39" s="571"/>
      <c r="AG39" s="571"/>
      <c r="AH39" s="571"/>
      <c r="AI39" s="571"/>
      <c r="AJ39" s="571"/>
      <c r="AK39" s="571"/>
      <c r="AL39" s="576">
        <v>0.1</v>
      </c>
      <c r="AM39" s="577"/>
      <c r="AN39" s="577"/>
      <c r="AO39" s="578"/>
      <c r="AQ39" s="624" t="s">
        <v>310</v>
      </c>
      <c r="AR39" s="625"/>
      <c r="AS39" s="625"/>
      <c r="AT39" s="625"/>
      <c r="AU39" s="625"/>
      <c r="AV39" s="625"/>
      <c r="AW39" s="625"/>
      <c r="AX39" s="625"/>
      <c r="AY39" s="626"/>
      <c r="AZ39" s="567">
        <v>343633</v>
      </c>
      <c r="BA39" s="568"/>
      <c r="BB39" s="568"/>
      <c r="BC39" s="568"/>
      <c r="BD39" s="602"/>
      <c r="BE39" s="602"/>
      <c r="BF39" s="615"/>
      <c r="BG39" s="573" t="s">
        <v>338</v>
      </c>
      <c r="BH39" s="574"/>
      <c r="BI39" s="574"/>
      <c r="BJ39" s="574"/>
      <c r="BK39" s="574"/>
      <c r="BL39" s="574"/>
      <c r="BM39" s="574"/>
      <c r="BN39" s="574"/>
      <c r="BO39" s="574"/>
      <c r="BP39" s="574"/>
      <c r="BQ39" s="574"/>
      <c r="BR39" s="574"/>
      <c r="BS39" s="574"/>
      <c r="BT39" s="574"/>
      <c r="BU39" s="575"/>
      <c r="BV39" s="567">
        <v>61984</v>
      </c>
      <c r="BW39" s="568"/>
      <c r="BX39" s="568"/>
      <c r="BY39" s="568"/>
      <c r="BZ39" s="568"/>
      <c r="CA39" s="568"/>
      <c r="CB39" s="581"/>
      <c r="CD39" s="573" t="s">
        <v>424</v>
      </c>
      <c r="CE39" s="574"/>
      <c r="CF39" s="574"/>
      <c r="CG39" s="574"/>
      <c r="CH39" s="574"/>
      <c r="CI39" s="574"/>
      <c r="CJ39" s="574"/>
      <c r="CK39" s="574"/>
      <c r="CL39" s="574"/>
      <c r="CM39" s="574"/>
      <c r="CN39" s="574"/>
      <c r="CO39" s="574"/>
      <c r="CP39" s="574"/>
      <c r="CQ39" s="575"/>
      <c r="CR39" s="567">
        <v>2042244</v>
      </c>
      <c r="CS39" s="602"/>
      <c r="CT39" s="602"/>
      <c r="CU39" s="602"/>
      <c r="CV39" s="602"/>
      <c r="CW39" s="602"/>
      <c r="CX39" s="602"/>
      <c r="CY39" s="603"/>
      <c r="CZ39" s="576">
        <v>1.3</v>
      </c>
      <c r="DA39" s="604"/>
      <c r="DB39" s="604"/>
      <c r="DC39" s="605"/>
      <c r="DD39" s="580">
        <v>1990965</v>
      </c>
      <c r="DE39" s="602"/>
      <c r="DF39" s="602"/>
      <c r="DG39" s="602"/>
      <c r="DH39" s="602"/>
      <c r="DI39" s="602"/>
      <c r="DJ39" s="602"/>
      <c r="DK39" s="603"/>
      <c r="DL39" s="580" t="s">
        <v>205</v>
      </c>
      <c r="DM39" s="602"/>
      <c r="DN39" s="602"/>
      <c r="DO39" s="602"/>
      <c r="DP39" s="602"/>
      <c r="DQ39" s="602"/>
      <c r="DR39" s="602"/>
      <c r="DS39" s="602"/>
      <c r="DT39" s="602"/>
      <c r="DU39" s="602"/>
      <c r="DV39" s="603"/>
      <c r="DW39" s="576" t="s">
        <v>205</v>
      </c>
      <c r="DX39" s="604"/>
      <c r="DY39" s="604"/>
      <c r="DZ39" s="604"/>
      <c r="EA39" s="604"/>
      <c r="EB39" s="604"/>
      <c r="EC39" s="606"/>
    </row>
    <row r="40" spans="2:133" ht="11.25" customHeight="1">
      <c r="B40" s="573" t="s">
        <v>428</v>
      </c>
      <c r="C40" s="574"/>
      <c r="D40" s="574"/>
      <c r="E40" s="574"/>
      <c r="F40" s="574"/>
      <c r="G40" s="574"/>
      <c r="H40" s="574"/>
      <c r="I40" s="574"/>
      <c r="J40" s="574"/>
      <c r="K40" s="574"/>
      <c r="L40" s="574"/>
      <c r="M40" s="574"/>
      <c r="N40" s="574"/>
      <c r="O40" s="574"/>
      <c r="P40" s="574"/>
      <c r="Q40" s="575"/>
      <c r="R40" s="567">
        <v>15476176</v>
      </c>
      <c r="S40" s="568"/>
      <c r="T40" s="568"/>
      <c r="U40" s="568"/>
      <c r="V40" s="568"/>
      <c r="W40" s="568"/>
      <c r="X40" s="568"/>
      <c r="Y40" s="569"/>
      <c r="Z40" s="570">
        <v>9.1999999999999993</v>
      </c>
      <c r="AA40" s="570"/>
      <c r="AB40" s="570"/>
      <c r="AC40" s="570"/>
      <c r="AD40" s="571" t="s">
        <v>205</v>
      </c>
      <c r="AE40" s="571"/>
      <c r="AF40" s="571"/>
      <c r="AG40" s="571"/>
      <c r="AH40" s="571"/>
      <c r="AI40" s="571"/>
      <c r="AJ40" s="571"/>
      <c r="AK40" s="571"/>
      <c r="AL40" s="576" t="s">
        <v>205</v>
      </c>
      <c r="AM40" s="577"/>
      <c r="AN40" s="577"/>
      <c r="AO40" s="578"/>
      <c r="AQ40" s="624" t="s">
        <v>173</v>
      </c>
      <c r="AR40" s="625"/>
      <c r="AS40" s="625"/>
      <c r="AT40" s="625"/>
      <c r="AU40" s="625"/>
      <c r="AV40" s="625"/>
      <c r="AW40" s="625"/>
      <c r="AX40" s="625"/>
      <c r="AY40" s="626"/>
      <c r="AZ40" s="567">
        <v>257800</v>
      </c>
      <c r="BA40" s="568"/>
      <c r="BB40" s="568"/>
      <c r="BC40" s="568"/>
      <c r="BD40" s="602"/>
      <c r="BE40" s="602"/>
      <c r="BF40" s="615"/>
      <c r="BG40" s="656" t="s">
        <v>429</v>
      </c>
      <c r="BH40" s="657"/>
      <c r="BI40" s="657"/>
      <c r="BJ40" s="657"/>
      <c r="BK40" s="657"/>
      <c r="BL40" s="50"/>
      <c r="BM40" s="574" t="s">
        <v>430</v>
      </c>
      <c r="BN40" s="574"/>
      <c r="BO40" s="574"/>
      <c r="BP40" s="574"/>
      <c r="BQ40" s="574"/>
      <c r="BR40" s="574"/>
      <c r="BS40" s="574"/>
      <c r="BT40" s="574"/>
      <c r="BU40" s="575"/>
      <c r="BV40" s="567">
        <v>94</v>
      </c>
      <c r="BW40" s="568"/>
      <c r="BX40" s="568"/>
      <c r="BY40" s="568"/>
      <c r="BZ40" s="568"/>
      <c r="CA40" s="568"/>
      <c r="CB40" s="581"/>
      <c r="CD40" s="573" t="s">
        <v>373</v>
      </c>
      <c r="CE40" s="574"/>
      <c r="CF40" s="574"/>
      <c r="CG40" s="574"/>
      <c r="CH40" s="574"/>
      <c r="CI40" s="574"/>
      <c r="CJ40" s="574"/>
      <c r="CK40" s="574"/>
      <c r="CL40" s="574"/>
      <c r="CM40" s="574"/>
      <c r="CN40" s="574"/>
      <c r="CO40" s="574"/>
      <c r="CP40" s="574"/>
      <c r="CQ40" s="575"/>
      <c r="CR40" s="567">
        <v>525659</v>
      </c>
      <c r="CS40" s="568"/>
      <c r="CT40" s="568"/>
      <c r="CU40" s="568"/>
      <c r="CV40" s="568"/>
      <c r="CW40" s="568"/>
      <c r="CX40" s="568"/>
      <c r="CY40" s="569"/>
      <c r="CZ40" s="576">
        <v>0.3</v>
      </c>
      <c r="DA40" s="604"/>
      <c r="DB40" s="604"/>
      <c r="DC40" s="605"/>
      <c r="DD40" s="580">
        <v>34841</v>
      </c>
      <c r="DE40" s="568"/>
      <c r="DF40" s="568"/>
      <c r="DG40" s="568"/>
      <c r="DH40" s="568"/>
      <c r="DI40" s="568"/>
      <c r="DJ40" s="568"/>
      <c r="DK40" s="569"/>
      <c r="DL40" s="580">
        <v>26300</v>
      </c>
      <c r="DM40" s="568"/>
      <c r="DN40" s="568"/>
      <c r="DO40" s="568"/>
      <c r="DP40" s="568"/>
      <c r="DQ40" s="568"/>
      <c r="DR40" s="568"/>
      <c r="DS40" s="568"/>
      <c r="DT40" s="568"/>
      <c r="DU40" s="568"/>
      <c r="DV40" s="569"/>
      <c r="DW40" s="576">
        <v>0</v>
      </c>
      <c r="DX40" s="604"/>
      <c r="DY40" s="604"/>
      <c r="DZ40" s="604"/>
      <c r="EA40" s="604"/>
      <c r="EB40" s="604"/>
      <c r="EC40" s="606"/>
    </row>
    <row r="41" spans="2:133" ht="11.25" customHeight="1">
      <c r="B41" s="573" t="s">
        <v>431</v>
      </c>
      <c r="C41" s="574"/>
      <c r="D41" s="574"/>
      <c r="E41" s="574"/>
      <c r="F41" s="574"/>
      <c r="G41" s="574"/>
      <c r="H41" s="574"/>
      <c r="I41" s="574"/>
      <c r="J41" s="574"/>
      <c r="K41" s="574"/>
      <c r="L41" s="574"/>
      <c r="M41" s="574"/>
      <c r="N41" s="574"/>
      <c r="O41" s="574"/>
      <c r="P41" s="574"/>
      <c r="Q41" s="575"/>
      <c r="R41" s="567" t="s">
        <v>205</v>
      </c>
      <c r="S41" s="568"/>
      <c r="T41" s="568"/>
      <c r="U41" s="568"/>
      <c r="V41" s="568"/>
      <c r="W41" s="568"/>
      <c r="X41" s="568"/>
      <c r="Y41" s="569"/>
      <c r="Z41" s="570" t="s">
        <v>205</v>
      </c>
      <c r="AA41" s="570"/>
      <c r="AB41" s="570"/>
      <c r="AC41" s="570"/>
      <c r="AD41" s="571" t="s">
        <v>205</v>
      </c>
      <c r="AE41" s="571"/>
      <c r="AF41" s="571"/>
      <c r="AG41" s="571"/>
      <c r="AH41" s="571"/>
      <c r="AI41" s="571"/>
      <c r="AJ41" s="571"/>
      <c r="AK41" s="571"/>
      <c r="AL41" s="576" t="s">
        <v>205</v>
      </c>
      <c r="AM41" s="577"/>
      <c r="AN41" s="577"/>
      <c r="AO41" s="578"/>
      <c r="AQ41" s="624" t="s">
        <v>432</v>
      </c>
      <c r="AR41" s="625"/>
      <c r="AS41" s="625"/>
      <c r="AT41" s="625"/>
      <c r="AU41" s="625"/>
      <c r="AV41" s="625"/>
      <c r="AW41" s="625"/>
      <c r="AX41" s="625"/>
      <c r="AY41" s="626"/>
      <c r="AZ41" s="567">
        <v>3191042</v>
      </c>
      <c r="BA41" s="568"/>
      <c r="BB41" s="568"/>
      <c r="BC41" s="568"/>
      <c r="BD41" s="602"/>
      <c r="BE41" s="602"/>
      <c r="BF41" s="615"/>
      <c r="BG41" s="656"/>
      <c r="BH41" s="657"/>
      <c r="BI41" s="657"/>
      <c r="BJ41" s="657"/>
      <c r="BK41" s="657"/>
      <c r="BL41" s="50"/>
      <c r="BM41" s="574" t="s">
        <v>346</v>
      </c>
      <c r="BN41" s="574"/>
      <c r="BO41" s="574"/>
      <c r="BP41" s="574"/>
      <c r="BQ41" s="574"/>
      <c r="BR41" s="574"/>
      <c r="BS41" s="574"/>
      <c r="BT41" s="574"/>
      <c r="BU41" s="575"/>
      <c r="BV41" s="567" t="s">
        <v>205</v>
      </c>
      <c r="BW41" s="568"/>
      <c r="BX41" s="568"/>
      <c r="BY41" s="568"/>
      <c r="BZ41" s="568"/>
      <c r="CA41" s="568"/>
      <c r="CB41" s="581"/>
      <c r="CD41" s="573" t="s">
        <v>289</v>
      </c>
      <c r="CE41" s="574"/>
      <c r="CF41" s="574"/>
      <c r="CG41" s="574"/>
      <c r="CH41" s="574"/>
      <c r="CI41" s="574"/>
      <c r="CJ41" s="574"/>
      <c r="CK41" s="574"/>
      <c r="CL41" s="574"/>
      <c r="CM41" s="574"/>
      <c r="CN41" s="574"/>
      <c r="CO41" s="574"/>
      <c r="CP41" s="574"/>
      <c r="CQ41" s="575"/>
      <c r="CR41" s="567" t="s">
        <v>205</v>
      </c>
      <c r="CS41" s="602"/>
      <c r="CT41" s="602"/>
      <c r="CU41" s="602"/>
      <c r="CV41" s="602"/>
      <c r="CW41" s="602"/>
      <c r="CX41" s="602"/>
      <c r="CY41" s="603"/>
      <c r="CZ41" s="576" t="s">
        <v>205</v>
      </c>
      <c r="DA41" s="604"/>
      <c r="DB41" s="604"/>
      <c r="DC41" s="605"/>
      <c r="DD41" s="580" t="s">
        <v>205</v>
      </c>
      <c r="DE41" s="602"/>
      <c r="DF41" s="602"/>
      <c r="DG41" s="602"/>
      <c r="DH41" s="602"/>
      <c r="DI41" s="602"/>
      <c r="DJ41" s="602"/>
      <c r="DK41" s="603"/>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573" t="s">
        <v>433</v>
      </c>
      <c r="C42" s="574"/>
      <c r="D42" s="574"/>
      <c r="E42" s="574"/>
      <c r="F42" s="574"/>
      <c r="G42" s="574"/>
      <c r="H42" s="574"/>
      <c r="I42" s="574"/>
      <c r="J42" s="574"/>
      <c r="K42" s="574"/>
      <c r="L42" s="574"/>
      <c r="M42" s="574"/>
      <c r="N42" s="574"/>
      <c r="O42" s="574"/>
      <c r="P42" s="574"/>
      <c r="Q42" s="575"/>
      <c r="R42" s="567" t="s">
        <v>205</v>
      </c>
      <c r="S42" s="568"/>
      <c r="T42" s="568"/>
      <c r="U42" s="568"/>
      <c r="V42" s="568"/>
      <c r="W42" s="568"/>
      <c r="X42" s="568"/>
      <c r="Y42" s="569"/>
      <c r="Z42" s="570" t="s">
        <v>205</v>
      </c>
      <c r="AA42" s="570"/>
      <c r="AB42" s="570"/>
      <c r="AC42" s="570"/>
      <c r="AD42" s="571" t="s">
        <v>205</v>
      </c>
      <c r="AE42" s="571"/>
      <c r="AF42" s="571"/>
      <c r="AG42" s="571"/>
      <c r="AH42" s="571"/>
      <c r="AI42" s="571"/>
      <c r="AJ42" s="571"/>
      <c r="AK42" s="571"/>
      <c r="AL42" s="576" t="s">
        <v>205</v>
      </c>
      <c r="AM42" s="577"/>
      <c r="AN42" s="577"/>
      <c r="AO42" s="578"/>
      <c r="AQ42" s="633" t="s">
        <v>434</v>
      </c>
      <c r="AR42" s="634"/>
      <c r="AS42" s="634"/>
      <c r="AT42" s="634"/>
      <c r="AU42" s="634"/>
      <c r="AV42" s="634"/>
      <c r="AW42" s="634"/>
      <c r="AX42" s="634"/>
      <c r="AY42" s="635"/>
      <c r="AZ42" s="636">
        <v>10836765</v>
      </c>
      <c r="BA42" s="637"/>
      <c r="BB42" s="637"/>
      <c r="BC42" s="637"/>
      <c r="BD42" s="617"/>
      <c r="BE42" s="617"/>
      <c r="BF42" s="619"/>
      <c r="BG42" s="524"/>
      <c r="BH42" s="525"/>
      <c r="BI42" s="525"/>
      <c r="BJ42" s="525"/>
      <c r="BK42" s="525"/>
      <c r="BL42" s="20"/>
      <c r="BM42" s="587" t="s">
        <v>207</v>
      </c>
      <c r="BN42" s="587"/>
      <c r="BO42" s="587"/>
      <c r="BP42" s="587"/>
      <c r="BQ42" s="587"/>
      <c r="BR42" s="587"/>
      <c r="BS42" s="587"/>
      <c r="BT42" s="587"/>
      <c r="BU42" s="588"/>
      <c r="BV42" s="636">
        <v>408</v>
      </c>
      <c r="BW42" s="637"/>
      <c r="BX42" s="637"/>
      <c r="BY42" s="637"/>
      <c r="BZ42" s="637"/>
      <c r="CA42" s="637"/>
      <c r="CB42" s="638"/>
      <c r="CD42" s="573" t="s">
        <v>280</v>
      </c>
      <c r="CE42" s="574"/>
      <c r="CF42" s="574"/>
      <c r="CG42" s="574"/>
      <c r="CH42" s="574"/>
      <c r="CI42" s="574"/>
      <c r="CJ42" s="574"/>
      <c r="CK42" s="574"/>
      <c r="CL42" s="574"/>
      <c r="CM42" s="574"/>
      <c r="CN42" s="574"/>
      <c r="CO42" s="574"/>
      <c r="CP42" s="574"/>
      <c r="CQ42" s="575"/>
      <c r="CR42" s="567">
        <v>15154458</v>
      </c>
      <c r="CS42" s="602"/>
      <c r="CT42" s="602"/>
      <c r="CU42" s="602"/>
      <c r="CV42" s="602"/>
      <c r="CW42" s="602"/>
      <c r="CX42" s="602"/>
      <c r="CY42" s="603"/>
      <c r="CZ42" s="576">
        <v>9.4</v>
      </c>
      <c r="DA42" s="604"/>
      <c r="DB42" s="604"/>
      <c r="DC42" s="605"/>
      <c r="DD42" s="580">
        <v>1660772</v>
      </c>
      <c r="DE42" s="602"/>
      <c r="DF42" s="602"/>
      <c r="DG42" s="602"/>
      <c r="DH42" s="602"/>
      <c r="DI42" s="602"/>
      <c r="DJ42" s="602"/>
      <c r="DK42" s="603"/>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573" t="s">
        <v>435</v>
      </c>
      <c r="C43" s="574"/>
      <c r="D43" s="574"/>
      <c r="E43" s="574"/>
      <c r="F43" s="574"/>
      <c r="G43" s="574"/>
      <c r="H43" s="574"/>
      <c r="I43" s="574"/>
      <c r="J43" s="574"/>
      <c r="K43" s="574"/>
      <c r="L43" s="574"/>
      <c r="M43" s="574"/>
      <c r="N43" s="574"/>
      <c r="O43" s="574"/>
      <c r="P43" s="574"/>
      <c r="Q43" s="575"/>
      <c r="R43" s="567">
        <v>6047276</v>
      </c>
      <c r="S43" s="568"/>
      <c r="T43" s="568"/>
      <c r="U43" s="568"/>
      <c r="V43" s="568"/>
      <c r="W43" s="568"/>
      <c r="X43" s="568"/>
      <c r="Y43" s="569"/>
      <c r="Z43" s="570">
        <v>3.6</v>
      </c>
      <c r="AA43" s="570"/>
      <c r="AB43" s="570"/>
      <c r="AC43" s="570"/>
      <c r="AD43" s="571" t="s">
        <v>205</v>
      </c>
      <c r="AE43" s="571"/>
      <c r="AF43" s="571"/>
      <c r="AG43" s="571"/>
      <c r="AH43" s="571"/>
      <c r="AI43" s="571"/>
      <c r="AJ43" s="571"/>
      <c r="AK43" s="571"/>
      <c r="AL43" s="576" t="s">
        <v>205</v>
      </c>
      <c r="AM43" s="577"/>
      <c r="AN43" s="577"/>
      <c r="AO43" s="578"/>
      <c r="CD43" s="573" t="s">
        <v>88</v>
      </c>
      <c r="CE43" s="574"/>
      <c r="CF43" s="574"/>
      <c r="CG43" s="574"/>
      <c r="CH43" s="574"/>
      <c r="CI43" s="574"/>
      <c r="CJ43" s="574"/>
      <c r="CK43" s="574"/>
      <c r="CL43" s="574"/>
      <c r="CM43" s="574"/>
      <c r="CN43" s="574"/>
      <c r="CO43" s="574"/>
      <c r="CP43" s="574"/>
      <c r="CQ43" s="575"/>
      <c r="CR43" s="567">
        <v>274845</v>
      </c>
      <c r="CS43" s="602"/>
      <c r="CT43" s="602"/>
      <c r="CU43" s="602"/>
      <c r="CV43" s="602"/>
      <c r="CW43" s="602"/>
      <c r="CX43" s="602"/>
      <c r="CY43" s="603"/>
      <c r="CZ43" s="576">
        <v>0.2</v>
      </c>
      <c r="DA43" s="604"/>
      <c r="DB43" s="604"/>
      <c r="DC43" s="605"/>
      <c r="DD43" s="580">
        <v>14277</v>
      </c>
      <c r="DE43" s="602"/>
      <c r="DF43" s="602"/>
      <c r="DG43" s="602"/>
      <c r="DH43" s="602"/>
      <c r="DI43" s="602"/>
      <c r="DJ43" s="602"/>
      <c r="DK43" s="603"/>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586" t="s">
        <v>436</v>
      </c>
      <c r="C44" s="587"/>
      <c r="D44" s="587"/>
      <c r="E44" s="587"/>
      <c r="F44" s="587"/>
      <c r="G44" s="587"/>
      <c r="H44" s="587"/>
      <c r="I44" s="587"/>
      <c r="J44" s="587"/>
      <c r="K44" s="587"/>
      <c r="L44" s="587"/>
      <c r="M44" s="587"/>
      <c r="N44" s="587"/>
      <c r="O44" s="587"/>
      <c r="P44" s="587"/>
      <c r="Q44" s="588"/>
      <c r="R44" s="636">
        <v>168628997</v>
      </c>
      <c r="S44" s="637"/>
      <c r="T44" s="637"/>
      <c r="U44" s="637"/>
      <c r="V44" s="637"/>
      <c r="W44" s="637"/>
      <c r="X44" s="637"/>
      <c r="Y44" s="639"/>
      <c r="Z44" s="640">
        <v>100</v>
      </c>
      <c r="AA44" s="640"/>
      <c r="AB44" s="640"/>
      <c r="AC44" s="640"/>
      <c r="AD44" s="641">
        <v>80920829</v>
      </c>
      <c r="AE44" s="641"/>
      <c r="AF44" s="641"/>
      <c r="AG44" s="641"/>
      <c r="AH44" s="641"/>
      <c r="AI44" s="641"/>
      <c r="AJ44" s="641"/>
      <c r="AK44" s="641"/>
      <c r="AL44" s="642">
        <v>100</v>
      </c>
      <c r="AM44" s="618"/>
      <c r="AN44" s="618"/>
      <c r="AO44" s="643"/>
      <c r="CD44" s="547" t="s">
        <v>177</v>
      </c>
      <c r="CE44" s="540"/>
      <c r="CF44" s="573" t="s">
        <v>437</v>
      </c>
      <c r="CG44" s="574"/>
      <c r="CH44" s="574"/>
      <c r="CI44" s="574"/>
      <c r="CJ44" s="574"/>
      <c r="CK44" s="574"/>
      <c r="CL44" s="574"/>
      <c r="CM44" s="574"/>
      <c r="CN44" s="574"/>
      <c r="CO44" s="574"/>
      <c r="CP44" s="574"/>
      <c r="CQ44" s="575"/>
      <c r="CR44" s="567">
        <v>15042669</v>
      </c>
      <c r="CS44" s="568"/>
      <c r="CT44" s="568"/>
      <c r="CU44" s="568"/>
      <c r="CV44" s="568"/>
      <c r="CW44" s="568"/>
      <c r="CX44" s="568"/>
      <c r="CY44" s="569"/>
      <c r="CZ44" s="576">
        <v>9.3000000000000007</v>
      </c>
      <c r="DA44" s="577"/>
      <c r="DB44" s="577"/>
      <c r="DC44" s="582"/>
      <c r="DD44" s="580">
        <v>1657338</v>
      </c>
      <c r="DE44" s="568"/>
      <c r="DF44" s="568"/>
      <c r="DG44" s="568"/>
      <c r="DH44" s="568"/>
      <c r="DI44" s="568"/>
      <c r="DJ44" s="568"/>
      <c r="DK44" s="569"/>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CD45" s="548"/>
      <c r="CE45" s="543"/>
      <c r="CF45" s="573" t="s">
        <v>438</v>
      </c>
      <c r="CG45" s="574"/>
      <c r="CH45" s="574"/>
      <c r="CI45" s="574"/>
      <c r="CJ45" s="574"/>
      <c r="CK45" s="574"/>
      <c r="CL45" s="574"/>
      <c r="CM45" s="574"/>
      <c r="CN45" s="574"/>
      <c r="CO45" s="574"/>
      <c r="CP45" s="574"/>
      <c r="CQ45" s="575"/>
      <c r="CR45" s="567">
        <v>6271814</v>
      </c>
      <c r="CS45" s="602"/>
      <c r="CT45" s="602"/>
      <c r="CU45" s="602"/>
      <c r="CV45" s="602"/>
      <c r="CW45" s="602"/>
      <c r="CX45" s="602"/>
      <c r="CY45" s="603"/>
      <c r="CZ45" s="576">
        <v>3.9</v>
      </c>
      <c r="DA45" s="604"/>
      <c r="DB45" s="604"/>
      <c r="DC45" s="605"/>
      <c r="DD45" s="580">
        <v>326745</v>
      </c>
      <c r="DE45" s="602"/>
      <c r="DF45" s="602"/>
      <c r="DG45" s="602"/>
      <c r="DH45" s="602"/>
      <c r="DI45" s="602"/>
      <c r="DJ45" s="602"/>
      <c r="DK45" s="603"/>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B46" s="42" t="s">
        <v>54</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CD46" s="548"/>
      <c r="CE46" s="543"/>
      <c r="CF46" s="573" t="s">
        <v>439</v>
      </c>
      <c r="CG46" s="574"/>
      <c r="CH46" s="574"/>
      <c r="CI46" s="574"/>
      <c r="CJ46" s="574"/>
      <c r="CK46" s="574"/>
      <c r="CL46" s="574"/>
      <c r="CM46" s="574"/>
      <c r="CN46" s="574"/>
      <c r="CO46" s="574"/>
      <c r="CP46" s="574"/>
      <c r="CQ46" s="575"/>
      <c r="CR46" s="567">
        <v>7865635</v>
      </c>
      <c r="CS46" s="568"/>
      <c r="CT46" s="568"/>
      <c r="CU46" s="568"/>
      <c r="CV46" s="568"/>
      <c r="CW46" s="568"/>
      <c r="CX46" s="568"/>
      <c r="CY46" s="569"/>
      <c r="CZ46" s="576">
        <v>4.9000000000000004</v>
      </c>
      <c r="DA46" s="577"/>
      <c r="DB46" s="577"/>
      <c r="DC46" s="582"/>
      <c r="DD46" s="580">
        <v>1294997</v>
      </c>
      <c r="DE46" s="568"/>
      <c r="DF46" s="568"/>
      <c r="DG46" s="568"/>
      <c r="DH46" s="568"/>
      <c r="DI46" s="568"/>
      <c r="DJ46" s="568"/>
      <c r="DK46" s="569"/>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B47" s="644" t="s">
        <v>408</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548"/>
      <c r="CE47" s="543"/>
      <c r="CF47" s="573" t="s">
        <v>441</v>
      </c>
      <c r="CG47" s="574"/>
      <c r="CH47" s="574"/>
      <c r="CI47" s="574"/>
      <c r="CJ47" s="574"/>
      <c r="CK47" s="574"/>
      <c r="CL47" s="574"/>
      <c r="CM47" s="574"/>
      <c r="CN47" s="574"/>
      <c r="CO47" s="574"/>
      <c r="CP47" s="574"/>
      <c r="CQ47" s="575"/>
      <c r="CR47" s="567">
        <v>111789</v>
      </c>
      <c r="CS47" s="602"/>
      <c r="CT47" s="602"/>
      <c r="CU47" s="602"/>
      <c r="CV47" s="602"/>
      <c r="CW47" s="602"/>
      <c r="CX47" s="602"/>
      <c r="CY47" s="603"/>
      <c r="CZ47" s="576">
        <v>0.1</v>
      </c>
      <c r="DA47" s="604"/>
      <c r="DB47" s="604"/>
      <c r="DC47" s="605"/>
      <c r="DD47" s="580">
        <v>3434</v>
      </c>
      <c r="DE47" s="602"/>
      <c r="DF47" s="602"/>
      <c r="DG47" s="602"/>
      <c r="DH47" s="602"/>
      <c r="DI47" s="602"/>
      <c r="DJ47" s="602"/>
      <c r="DK47" s="603"/>
      <c r="DL47" s="627"/>
      <c r="DM47" s="628"/>
      <c r="DN47" s="628"/>
      <c r="DO47" s="628"/>
      <c r="DP47" s="628"/>
      <c r="DQ47" s="628"/>
      <c r="DR47" s="628"/>
      <c r="DS47" s="628"/>
      <c r="DT47" s="628"/>
      <c r="DU47" s="628"/>
      <c r="DV47" s="629"/>
      <c r="DW47" s="630"/>
      <c r="DX47" s="631"/>
      <c r="DY47" s="631"/>
      <c r="DZ47" s="631"/>
      <c r="EA47" s="631"/>
      <c r="EB47" s="631"/>
      <c r="EC47" s="632"/>
    </row>
    <row r="48" spans="2:133" ht="10.75">
      <c r="B48" s="645" t="s">
        <v>266</v>
      </c>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c r="BQ48" s="645"/>
      <c r="BR48" s="645"/>
      <c r="BS48" s="645"/>
      <c r="BT48" s="645"/>
      <c r="BU48" s="645"/>
      <c r="BV48" s="645"/>
      <c r="BW48" s="645"/>
      <c r="BX48" s="645"/>
      <c r="BY48" s="645"/>
      <c r="BZ48" s="645"/>
      <c r="CA48" s="645"/>
      <c r="CB48" s="645"/>
      <c r="CD48" s="549"/>
      <c r="CE48" s="551"/>
      <c r="CF48" s="573" t="s">
        <v>443</v>
      </c>
      <c r="CG48" s="574"/>
      <c r="CH48" s="574"/>
      <c r="CI48" s="574"/>
      <c r="CJ48" s="574"/>
      <c r="CK48" s="574"/>
      <c r="CL48" s="574"/>
      <c r="CM48" s="574"/>
      <c r="CN48" s="574"/>
      <c r="CO48" s="574"/>
      <c r="CP48" s="574"/>
      <c r="CQ48" s="575"/>
      <c r="CR48" s="567" t="s">
        <v>205</v>
      </c>
      <c r="CS48" s="568"/>
      <c r="CT48" s="568"/>
      <c r="CU48" s="568"/>
      <c r="CV48" s="568"/>
      <c r="CW48" s="568"/>
      <c r="CX48" s="568"/>
      <c r="CY48" s="569"/>
      <c r="CZ48" s="576" t="s">
        <v>205</v>
      </c>
      <c r="DA48" s="577"/>
      <c r="DB48" s="577"/>
      <c r="DC48" s="582"/>
      <c r="DD48" s="580" t="s">
        <v>205</v>
      </c>
      <c r="DE48" s="568"/>
      <c r="DF48" s="568"/>
      <c r="DG48" s="568"/>
      <c r="DH48" s="568"/>
      <c r="DI48" s="568"/>
      <c r="DJ48" s="568"/>
      <c r="DK48" s="569"/>
      <c r="DL48" s="627"/>
      <c r="DM48" s="628"/>
      <c r="DN48" s="628"/>
      <c r="DO48" s="628"/>
      <c r="DP48" s="628"/>
      <c r="DQ48" s="628"/>
      <c r="DR48" s="628"/>
      <c r="DS48" s="628"/>
      <c r="DT48" s="628"/>
      <c r="DU48" s="628"/>
      <c r="DV48" s="629"/>
      <c r="DW48" s="630"/>
      <c r="DX48" s="631"/>
      <c r="DY48" s="631"/>
      <c r="DZ48" s="631"/>
      <c r="EA48" s="631"/>
      <c r="EB48" s="631"/>
      <c r="EC48" s="632"/>
    </row>
    <row r="49" spans="2:133" ht="11.25" customHeight="1">
      <c r="B49" s="4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CD49" s="586" t="s">
        <v>197</v>
      </c>
      <c r="CE49" s="587"/>
      <c r="CF49" s="587"/>
      <c r="CG49" s="587"/>
      <c r="CH49" s="587"/>
      <c r="CI49" s="587"/>
      <c r="CJ49" s="587"/>
      <c r="CK49" s="587"/>
      <c r="CL49" s="587"/>
      <c r="CM49" s="587"/>
      <c r="CN49" s="587"/>
      <c r="CO49" s="587"/>
      <c r="CP49" s="587"/>
      <c r="CQ49" s="588"/>
      <c r="CR49" s="636">
        <v>161151284</v>
      </c>
      <c r="CS49" s="617"/>
      <c r="CT49" s="617"/>
      <c r="CU49" s="617"/>
      <c r="CV49" s="617"/>
      <c r="CW49" s="617"/>
      <c r="CX49" s="617"/>
      <c r="CY49" s="646"/>
      <c r="CZ49" s="642">
        <v>100</v>
      </c>
      <c r="DA49" s="647"/>
      <c r="DB49" s="647"/>
      <c r="DC49" s="648"/>
      <c r="DD49" s="649">
        <v>89133403</v>
      </c>
      <c r="DE49" s="617"/>
      <c r="DF49" s="617"/>
      <c r="DG49" s="617"/>
      <c r="DH49" s="617"/>
      <c r="DI49" s="617"/>
      <c r="DJ49" s="617"/>
      <c r="DK49" s="646"/>
      <c r="DL49" s="650"/>
      <c r="DM49" s="651"/>
      <c r="DN49" s="651"/>
      <c r="DO49" s="651"/>
      <c r="DP49" s="651"/>
      <c r="DQ49" s="651"/>
      <c r="DR49" s="651"/>
      <c r="DS49" s="651"/>
      <c r="DT49" s="651"/>
      <c r="DU49" s="651"/>
      <c r="DV49" s="652"/>
      <c r="DW49" s="653"/>
      <c r="DX49" s="654"/>
      <c r="DY49" s="654"/>
      <c r="DZ49" s="654"/>
      <c r="EA49" s="654"/>
      <c r="EB49" s="654"/>
      <c r="EC49" s="655"/>
    </row>
    <row r="50" spans="2:133" ht="10.75" hidden="1">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sheetData>
  <sheetProtection algorithmName="SHA-512" hashValue="6WU0Coohu8P8uOdtsJVAA/Nd+2vVHyFSBQKf54vPtk9/bZAvWoX5wEfaPA7kN4SlvwHa1aj0QA+1y1raTta4vA==" saltValue="Eqg59g+fc0ANGHlBLyCkFw=="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3" zeroHeight="1"/>
  <cols>
    <col min="1" max="130" width="2.765625" style="51" customWidth="1"/>
    <col min="131" max="131" width="1.61328125" style="51" customWidth="1"/>
    <col min="132" max="132" width="9" style="51" hidden="1" customWidth="1"/>
    <col min="133" max="16384" width="9" style="51" hidden="1"/>
  </cols>
  <sheetData>
    <row r="1" spans="1:131" ht="11.25" customHeight="1">
      <c r="A1" s="54"/>
      <c r="B1" s="54"/>
      <c r="C1" s="54"/>
      <c r="D1" s="54"/>
      <c r="E1" s="54"/>
      <c r="F1" s="54"/>
      <c r="G1" s="54"/>
      <c r="H1" s="54"/>
      <c r="I1" s="54"/>
      <c r="J1" s="54"/>
      <c r="K1" s="54"/>
      <c r="L1" s="54"/>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81"/>
      <c r="DR1" s="81"/>
      <c r="DS1" s="81"/>
      <c r="DT1" s="81"/>
      <c r="DU1" s="81"/>
      <c r="DV1" s="81"/>
      <c r="DW1" s="81"/>
      <c r="DX1" s="81"/>
      <c r="DY1" s="81"/>
      <c r="DZ1" s="81"/>
      <c r="EA1" s="53"/>
    </row>
    <row r="2" spans="1:131" ht="26.25" customHeight="1">
      <c r="A2" s="661" t="s">
        <v>302</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662" t="s">
        <v>305</v>
      </c>
      <c r="DK2" s="663"/>
      <c r="DL2" s="663"/>
      <c r="DM2" s="663"/>
      <c r="DN2" s="663"/>
      <c r="DO2" s="664"/>
      <c r="DP2" s="55"/>
      <c r="DQ2" s="662" t="s">
        <v>196</v>
      </c>
      <c r="DR2" s="663"/>
      <c r="DS2" s="663"/>
      <c r="DT2" s="663"/>
      <c r="DU2" s="663"/>
      <c r="DV2" s="663"/>
      <c r="DW2" s="663"/>
      <c r="DX2" s="663"/>
      <c r="DY2" s="663"/>
      <c r="DZ2" s="664"/>
      <c r="EA2" s="53"/>
    </row>
    <row r="3" spans="1:131" ht="11.2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3"/>
    </row>
    <row r="4" spans="1:131" s="52" customFormat="1" ht="26.25" customHeight="1">
      <c r="A4" s="665" t="s">
        <v>444</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1"/>
      <c r="BA4" s="61"/>
      <c r="BB4" s="61"/>
      <c r="BC4" s="61"/>
      <c r="BD4" s="61"/>
      <c r="BE4" s="72"/>
      <c r="BF4" s="72"/>
      <c r="BG4" s="72"/>
      <c r="BH4" s="72"/>
      <c r="BI4" s="72"/>
      <c r="BJ4" s="72"/>
      <c r="BK4" s="72"/>
      <c r="BL4" s="72"/>
      <c r="BM4" s="72"/>
      <c r="BN4" s="72"/>
      <c r="BO4" s="72"/>
      <c r="BP4" s="72"/>
      <c r="BQ4" s="666" t="s">
        <v>445</v>
      </c>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72"/>
    </row>
    <row r="5" spans="1:131" s="52" customFormat="1" ht="26.25" customHeight="1">
      <c r="A5" s="921" t="s">
        <v>446</v>
      </c>
      <c r="B5" s="922"/>
      <c r="C5" s="922"/>
      <c r="D5" s="922"/>
      <c r="E5" s="922"/>
      <c r="F5" s="922"/>
      <c r="G5" s="922"/>
      <c r="H5" s="922"/>
      <c r="I5" s="922"/>
      <c r="J5" s="922"/>
      <c r="K5" s="922"/>
      <c r="L5" s="922"/>
      <c r="M5" s="922"/>
      <c r="N5" s="922"/>
      <c r="O5" s="922"/>
      <c r="P5" s="923"/>
      <c r="Q5" s="927" t="s">
        <v>183</v>
      </c>
      <c r="R5" s="928"/>
      <c r="S5" s="928"/>
      <c r="T5" s="928"/>
      <c r="U5" s="929"/>
      <c r="V5" s="927" t="s">
        <v>448</v>
      </c>
      <c r="W5" s="928"/>
      <c r="X5" s="928"/>
      <c r="Y5" s="928"/>
      <c r="Z5" s="929"/>
      <c r="AA5" s="927" t="s">
        <v>449</v>
      </c>
      <c r="AB5" s="928"/>
      <c r="AC5" s="928"/>
      <c r="AD5" s="928"/>
      <c r="AE5" s="928"/>
      <c r="AF5" s="933" t="s">
        <v>180</v>
      </c>
      <c r="AG5" s="928"/>
      <c r="AH5" s="928"/>
      <c r="AI5" s="928"/>
      <c r="AJ5" s="934"/>
      <c r="AK5" s="928" t="s">
        <v>155</v>
      </c>
      <c r="AL5" s="928"/>
      <c r="AM5" s="928"/>
      <c r="AN5" s="928"/>
      <c r="AO5" s="929"/>
      <c r="AP5" s="927" t="s">
        <v>450</v>
      </c>
      <c r="AQ5" s="928"/>
      <c r="AR5" s="928"/>
      <c r="AS5" s="928"/>
      <c r="AT5" s="929"/>
      <c r="AU5" s="927" t="s">
        <v>452</v>
      </c>
      <c r="AV5" s="928"/>
      <c r="AW5" s="928"/>
      <c r="AX5" s="928"/>
      <c r="AY5" s="934"/>
      <c r="AZ5" s="61"/>
      <c r="BA5" s="61"/>
      <c r="BB5" s="61"/>
      <c r="BC5" s="61"/>
      <c r="BD5" s="61"/>
      <c r="BE5" s="72"/>
      <c r="BF5" s="72"/>
      <c r="BG5" s="72"/>
      <c r="BH5" s="72"/>
      <c r="BI5" s="72"/>
      <c r="BJ5" s="72"/>
      <c r="BK5" s="72"/>
      <c r="BL5" s="72"/>
      <c r="BM5" s="72"/>
      <c r="BN5" s="72"/>
      <c r="BO5" s="72"/>
      <c r="BP5" s="72"/>
      <c r="BQ5" s="921" t="s">
        <v>453</v>
      </c>
      <c r="BR5" s="922"/>
      <c r="BS5" s="922"/>
      <c r="BT5" s="922"/>
      <c r="BU5" s="922"/>
      <c r="BV5" s="922"/>
      <c r="BW5" s="922"/>
      <c r="BX5" s="922"/>
      <c r="BY5" s="922"/>
      <c r="BZ5" s="922"/>
      <c r="CA5" s="922"/>
      <c r="CB5" s="922"/>
      <c r="CC5" s="922"/>
      <c r="CD5" s="922"/>
      <c r="CE5" s="922"/>
      <c r="CF5" s="922"/>
      <c r="CG5" s="923"/>
      <c r="CH5" s="927" t="s">
        <v>369</v>
      </c>
      <c r="CI5" s="928"/>
      <c r="CJ5" s="928"/>
      <c r="CK5" s="928"/>
      <c r="CL5" s="929"/>
      <c r="CM5" s="927" t="s">
        <v>324</v>
      </c>
      <c r="CN5" s="928"/>
      <c r="CO5" s="928"/>
      <c r="CP5" s="928"/>
      <c r="CQ5" s="929"/>
      <c r="CR5" s="927" t="s">
        <v>245</v>
      </c>
      <c r="CS5" s="928"/>
      <c r="CT5" s="928"/>
      <c r="CU5" s="928"/>
      <c r="CV5" s="929"/>
      <c r="CW5" s="927" t="s">
        <v>56</v>
      </c>
      <c r="CX5" s="928"/>
      <c r="CY5" s="928"/>
      <c r="CZ5" s="928"/>
      <c r="DA5" s="929"/>
      <c r="DB5" s="927" t="s">
        <v>417</v>
      </c>
      <c r="DC5" s="928"/>
      <c r="DD5" s="928"/>
      <c r="DE5" s="928"/>
      <c r="DF5" s="929"/>
      <c r="DG5" s="937" t="s">
        <v>242</v>
      </c>
      <c r="DH5" s="938"/>
      <c r="DI5" s="938"/>
      <c r="DJ5" s="938"/>
      <c r="DK5" s="939"/>
      <c r="DL5" s="937" t="s">
        <v>454</v>
      </c>
      <c r="DM5" s="938"/>
      <c r="DN5" s="938"/>
      <c r="DO5" s="938"/>
      <c r="DP5" s="939"/>
      <c r="DQ5" s="927" t="s">
        <v>455</v>
      </c>
      <c r="DR5" s="928"/>
      <c r="DS5" s="928"/>
      <c r="DT5" s="928"/>
      <c r="DU5" s="929"/>
      <c r="DV5" s="927" t="s">
        <v>452</v>
      </c>
      <c r="DW5" s="928"/>
      <c r="DX5" s="928"/>
      <c r="DY5" s="928"/>
      <c r="DZ5" s="934"/>
      <c r="EA5" s="72"/>
    </row>
    <row r="6" spans="1:131" s="52" customFormat="1" ht="26.25" customHeight="1">
      <c r="A6" s="924"/>
      <c r="B6" s="925"/>
      <c r="C6" s="925"/>
      <c r="D6" s="925"/>
      <c r="E6" s="925"/>
      <c r="F6" s="925"/>
      <c r="G6" s="925"/>
      <c r="H6" s="925"/>
      <c r="I6" s="925"/>
      <c r="J6" s="925"/>
      <c r="K6" s="925"/>
      <c r="L6" s="925"/>
      <c r="M6" s="925"/>
      <c r="N6" s="925"/>
      <c r="O6" s="925"/>
      <c r="P6" s="926"/>
      <c r="Q6" s="930"/>
      <c r="R6" s="931"/>
      <c r="S6" s="931"/>
      <c r="T6" s="931"/>
      <c r="U6" s="932"/>
      <c r="V6" s="930"/>
      <c r="W6" s="931"/>
      <c r="X6" s="931"/>
      <c r="Y6" s="931"/>
      <c r="Z6" s="932"/>
      <c r="AA6" s="930"/>
      <c r="AB6" s="931"/>
      <c r="AC6" s="931"/>
      <c r="AD6" s="931"/>
      <c r="AE6" s="931"/>
      <c r="AF6" s="935"/>
      <c r="AG6" s="931"/>
      <c r="AH6" s="931"/>
      <c r="AI6" s="931"/>
      <c r="AJ6" s="936"/>
      <c r="AK6" s="931"/>
      <c r="AL6" s="931"/>
      <c r="AM6" s="931"/>
      <c r="AN6" s="931"/>
      <c r="AO6" s="932"/>
      <c r="AP6" s="930"/>
      <c r="AQ6" s="931"/>
      <c r="AR6" s="931"/>
      <c r="AS6" s="931"/>
      <c r="AT6" s="932"/>
      <c r="AU6" s="930"/>
      <c r="AV6" s="931"/>
      <c r="AW6" s="931"/>
      <c r="AX6" s="931"/>
      <c r="AY6" s="936"/>
      <c r="AZ6" s="61"/>
      <c r="BA6" s="61"/>
      <c r="BB6" s="61"/>
      <c r="BC6" s="61"/>
      <c r="BD6" s="61"/>
      <c r="BE6" s="72"/>
      <c r="BF6" s="72"/>
      <c r="BG6" s="72"/>
      <c r="BH6" s="72"/>
      <c r="BI6" s="72"/>
      <c r="BJ6" s="72"/>
      <c r="BK6" s="72"/>
      <c r="BL6" s="72"/>
      <c r="BM6" s="72"/>
      <c r="BN6" s="72"/>
      <c r="BO6" s="72"/>
      <c r="BP6" s="72"/>
      <c r="BQ6" s="924"/>
      <c r="BR6" s="925"/>
      <c r="BS6" s="925"/>
      <c r="BT6" s="925"/>
      <c r="BU6" s="925"/>
      <c r="BV6" s="925"/>
      <c r="BW6" s="925"/>
      <c r="BX6" s="925"/>
      <c r="BY6" s="925"/>
      <c r="BZ6" s="925"/>
      <c r="CA6" s="925"/>
      <c r="CB6" s="925"/>
      <c r="CC6" s="925"/>
      <c r="CD6" s="925"/>
      <c r="CE6" s="925"/>
      <c r="CF6" s="925"/>
      <c r="CG6" s="926"/>
      <c r="CH6" s="930"/>
      <c r="CI6" s="931"/>
      <c r="CJ6" s="931"/>
      <c r="CK6" s="931"/>
      <c r="CL6" s="932"/>
      <c r="CM6" s="930"/>
      <c r="CN6" s="931"/>
      <c r="CO6" s="931"/>
      <c r="CP6" s="931"/>
      <c r="CQ6" s="932"/>
      <c r="CR6" s="930"/>
      <c r="CS6" s="931"/>
      <c r="CT6" s="931"/>
      <c r="CU6" s="931"/>
      <c r="CV6" s="932"/>
      <c r="CW6" s="930"/>
      <c r="CX6" s="931"/>
      <c r="CY6" s="931"/>
      <c r="CZ6" s="931"/>
      <c r="DA6" s="932"/>
      <c r="DB6" s="930"/>
      <c r="DC6" s="931"/>
      <c r="DD6" s="931"/>
      <c r="DE6" s="931"/>
      <c r="DF6" s="932"/>
      <c r="DG6" s="940"/>
      <c r="DH6" s="941"/>
      <c r="DI6" s="941"/>
      <c r="DJ6" s="941"/>
      <c r="DK6" s="942"/>
      <c r="DL6" s="940"/>
      <c r="DM6" s="941"/>
      <c r="DN6" s="941"/>
      <c r="DO6" s="941"/>
      <c r="DP6" s="942"/>
      <c r="DQ6" s="930"/>
      <c r="DR6" s="931"/>
      <c r="DS6" s="931"/>
      <c r="DT6" s="931"/>
      <c r="DU6" s="932"/>
      <c r="DV6" s="930"/>
      <c r="DW6" s="931"/>
      <c r="DX6" s="931"/>
      <c r="DY6" s="931"/>
      <c r="DZ6" s="936"/>
      <c r="EA6" s="72"/>
    </row>
    <row r="7" spans="1:131" s="52" customFormat="1" ht="26.25" customHeight="1">
      <c r="A7" s="56">
        <v>1</v>
      </c>
      <c r="B7" s="667" t="s">
        <v>457</v>
      </c>
      <c r="C7" s="668"/>
      <c r="D7" s="668"/>
      <c r="E7" s="668"/>
      <c r="F7" s="668"/>
      <c r="G7" s="668"/>
      <c r="H7" s="668"/>
      <c r="I7" s="668"/>
      <c r="J7" s="668"/>
      <c r="K7" s="668"/>
      <c r="L7" s="668"/>
      <c r="M7" s="668"/>
      <c r="N7" s="668"/>
      <c r="O7" s="668"/>
      <c r="P7" s="669"/>
      <c r="Q7" s="670">
        <v>168481</v>
      </c>
      <c r="R7" s="671"/>
      <c r="S7" s="671"/>
      <c r="T7" s="671"/>
      <c r="U7" s="671"/>
      <c r="V7" s="671">
        <v>161124</v>
      </c>
      <c r="W7" s="671"/>
      <c r="X7" s="671"/>
      <c r="Y7" s="671"/>
      <c r="Z7" s="671"/>
      <c r="AA7" s="671">
        <f>Q7-V7</f>
        <v>7357</v>
      </c>
      <c r="AB7" s="671"/>
      <c r="AC7" s="671"/>
      <c r="AD7" s="671"/>
      <c r="AE7" s="672"/>
      <c r="AF7" s="673">
        <v>4887</v>
      </c>
      <c r="AG7" s="674"/>
      <c r="AH7" s="674"/>
      <c r="AI7" s="674"/>
      <c r="AJ7" s="675"/>
      <c r="AK7" s="676">
        <v>260</v>
      </c>
      <c r="AL7" s="671"/>
      <c r="AM7" s="671"/>
      <c r="AN7" s="671"/>
      <c r="AO7" s="671"/>
      <c r="AP7" s="671">
        <v>210558</v>
      </c>
      <c r="AQ7" s="671"/>
      <c r="AR7" s="671"/>
      <c r="AS7" s="671"/>
      <c r="AT7" s="671"/>
      <c r="AU7" s="677"/>
      <c r="AV7" s="677"/>
      <c r="AW7" s="677"/>
      <c r="AX7" s="677"/>
      <c r="AY7" s="678"/>
      <c r="AZ7" s="61"/>
      <c r="BA7" s="61"/>
      <c r="BB7" s="61"/>
      <c r="BC7" s="61"/>
      <c r="BD7" s="61"/>
      <c r="BE7" s="72"/>
      <c r="BF7" s="72"/>
      <c r="BG7" s="72"/>
      <c r="BH7" s="72"/>
      <c r="BI7" s="72"/>
      <c r="BJ7" s="72"/>
      <c r="BK7" s="72"/>
      <c r="BL7" s="72"/>
      <c r="BM7" s="72"/>
      <c r="BN7" s="72"/>
      <c r="BO7" s="72"/>
      <c r="BP7" s="72"/>
      <c r="BQ7" s="56">
        <v>1</v>
      </c>
      <c r="BR7" s="76"/>
      <c r="BS7" s="667" t="s">
        <v>485</v>
      </c>
      <c r="BT7" s="668"/>
      <c r="BU7" s="668"/>
      <c r="BV7" s="668"/>
      <c r="BW7" s="668"/>
      <c r="BX7" s="668"/>
      <c r="BY7" s="668"/>
      <c r="BZ7" s="668"/>
      <c r="CA7" s="668"/>
      <c r="CB7" s="668"/>
      <c r="CC7" s="668"/>
      <c r="CD7" s="668"/>
      <c r="CE7" s="668"/>
      <c r="CF7" s="668"/>
      <c r="CG7" s="669"/>
      <c r="CH7" s="679">
        <v>3</v>
      </c>
      <c r="CI7" s="680"/>
      <c r="CJ7" s="680"/>
      <c r="CK7" s="680"/>
      <c r="CL7" s="681"/>
      <c r="CM7" s="679">
        <v>59</v>
      </c>
      <c r="CN7" s="680"/>
      <c r="CO7" s="680"/>
      <c r="CP7" s="680"/>
      <c r="CQ7" s="681"/>
      <c r="CR7" s="679">
        <v>10</v>
      </c>
      <c r="CS7" s="680"/>
      <c r="CT7" s="680"/>
      <c r="CU7" s="680"/>
      <c r="CV7" s="681"/>
      <c r="CW7" s="679">
        <v>45</v>
      </c>
      <c r="CX7" s="680"/>
      <c r="CY7" s="680"/>
      <c r="CZ7" s="680"/>
      <c r="DA7" s="681"/>
      <c r="DB7" s="679" t="s">
        <v>205</v>
      </c>
      <c r="DC7" s="680"/>
      <c r="DD7" s="680"/>
      <c r="DE7" s="680"/>
      <c r="DF7" s="681"/>
      <c r="DG7" s="679" t="s">
        <v>205</v>
      </c>
      <c r="DH7" s="680"/>
      <c r="DI7" s="680"/>
      <c r="DJ7" s="680"/>
      <c r="DK7" s="681"/>
      <c r="DL7" s="679" t="s">
        <v>205</v>
      </c>
      <c r="DM7" s="680"/>
      <c r="DN7" s="680"/>
      <c r="DO7" s="680"/>
      <c r="DP7" s="681"/>
      <c r="DQ7" s="679" t="s">
        <v>205</v>
      </c>
      <c r="DR7" s="680"/>
      <c r="DS7" s="680"/>
      <c r="DT7" s="680"/>
      <c r="DU7" s="681"/>
      <c r="DV7" s="667"/>
      <c r="DW7" s="668"/>
      <c r="DX7" s="668"/>
      <c r="DY7" s="668"/>
      <c r="DZ7" s="682"/>
      <c r="EA7" s="72"/>
    </row>
    <row r="8" spans="1:131" s="52" customFormat="1" ht="26.25" customHeight="1">
      <c r="A8" s="57">
        <v>2</v>
      </c>
      <c r="B8" s="683" t="s">
        <v>459</v>
      </c>
      <c r="C8" s="684"/>
      <c r="D8" s="684"/>
      <c r="E8" s="684"/>
      <c r="F8" s="684"/>
      <c r="G8" s="684"/>
      <c r="H8" s="684"/>
      <c r="I8" s="684"/>
      <c r="J8" s="684"/>
      <c r="K8" s="684"/>
      <c r="L8" s="684"/>
      <c r="M8" s="684"/>
      <c r="N8" s="684"/>
      <c r="O8" s="684"/>
      <c r="P8" s="685"/>
      <c r="Q8" s="686">
        <v>56</v>
      </c>
      <c r="R8" s="687"/>
      <c r="S8" s="687"/>
      <c r="T8" s="687"/>
      <c r="U8" s="687"/>
      <c r="V8" s="687">
        <v>56</v>
      </c>
      <c r="W8" s="687"/>
      <c r="X8" s="687"/>
      <c r="Y8" s="687"/>
      <c r="Z8" s="687"/>
      <c r="AA8" s="687" t="s">
        <v>205</v>
      </c>
      <c r="AB8" s="687"/>
      <c r="AC8" s="687"/>
      <c r="AD8" s="687"/>
      <c r="AE8" s="688"/>
      <c r="AF8" s="689" t="s">
        <v>205</v>
      </c>
      <c r="AG8" s="690"/>
      <c r="AH8" s="690"/>
      <c r="AI8" s="690"/>
      <c r="AJ8" s="691"/>
      <c r="AK8" s="692">
        <v>15</v>
      </c>
      <c r="AL8" s="687"/>
      <c r="AM8" s="687"/>
      <c r="AN8" s="687"/>
      <c r="AO8" s="687"/>
      <c r="AP8" s="687" t="s">
        <v>205</v>
      </c>
      <c r="AQ8" s="687"/>
      <c r="AR8" s="687"/>
      <c r="AS8" s="687"/>
      <c r="AT8" s="687"/>
      <c r="AU8" s="693"/>
      <c r="AV8" s="693"/>
      <c r="AW8" s="693"/>
      <c r="AX8" s="693"/>
      <c r="AY8" s="694"/>
      <c r="AZ8" s="61"/>
      <c r="BA8" s="61"/>
      <c r="BB8" s="61"/>
      <c r="BC8" s="61"/>
      <c r="BD8" s="61"/>
      <c r="BE8" s="72"/>
      <c r="BF8" s="72"/>
      <c r="BG8" s="72"/>
      <c r="BH8" s="72"/>
      <c r="BI8" s="72"/>
      <c r="BJ8" s="72"/>
      <c r="BK8" s="72"/>
      <c r="BL8" s="72"/>
      <c r="BM8" s="72"/>
      <c r="BN8" s="72"/>
      <c r="BO8" s="72"/>
      <c r="BP8" s="72"/>
      <c r="BQ8" s="57">
        <v>2</v>
      </c>
      <c r="BR8" s="77"/>
      <c r="BS8" s="683" t="s">
        <v>564</v>
      </c>
      <c r="BT8" s="684"/>
      <c r="BU8" s="684"/>
      <c r="BV8" s="684"/>
      <c r="BW8" s="684"/>
      <c r="BX8" s="684"/>
      <c r="BY8" s="684"/>
      <c r="BZ8" s="684"/>
      <c r="CA8" s="684"/>
      <c r="CB8" s="684"/>
      <c r="CC8" s="684"/>
      <c r="CD8" s="684"/>
      <c r="CE8" s="684"/>
      <c r="CF8" s="684"/>
      <c r="CG8" s="685"/>
      <c r="CH8" s="695">
        <v>26</v>
      </c>
      <c r="CI8" s="690"/>
      <c r="CJ8" s="690"/>
      <c r="CK8" s="690"/>
      <c r="CL8" s="696"/>
      <c r="CM8" s="695">
        <v>321</v>
      </c>
      <c r="CN8" s="690"/>
      <c r="CO8" s="690"/>
      <c r="CP8" s="690"/>
      <c r="CQ8" s="696"/>
      <c r="CR8" s="695">
        <v>10</v>
      </c>
      <c r="CS8" s="690"/>
      <c r="CT8" s="690"/>
      <c r="CU8" s="690"/>
      <c r="CV8" s="696"/>
      <c r="CW8" s="695">
        <v>19</v>
      </c>
      <c r="CX8" s="690"/>
      <c r="CY8" s="690"/>
      <c r="CZ8" s="690"/>
      <c r="DA8" s="696"/>
      <c r="DB8" s="695" t="s">
        <v>205</v>
      </c>
      <c r="DC8" s="690"/>
      <c r="DD8" s="690"/>
      <c r="DE8" s="690"/>
      <c r="DF8" s="696"/>
      <c r="DG8" s="695" t="s">
        <v>205</v>
      </c>
      <c r="DH8" s="690"/>
      <c r="DI8" s="690"/>
      <c r="DJ8" s="690"/>
      <c r="DK8" s="696"/>
      <c r="DL8" s="695" t="s">
        <v>205</v>
      </c>
      <c r="DM8" s="690"/>
      <c r="DN8" s="690"/>
      <c r="DO8" s="690"/>
      <c r="DP8" s="696"/>
      <c r="DQ8" s="695" t="s">
        <v>205</v>
      </c>
      <c r="DR8" s="690"/>
      <c r="DS8" s="690"/>
      <c r="DT8" s="690"/>
      <c r="DU8" s="696"/>
      <c r="DV8" s="683"/>
      <c r="DW8" s="684"/>
      <c r="DX8" s="684"/>
      <c r="DY8" s="684"/>
      <c r="DZ8" s="697"/>
      <c r="EA8" s="72"/>
    </row>
    <row r="9" spans="1:131" s="52" customFormat="1" ht="26.25" customHeight="1">
      <c r="A9" s="57">
        <v>3</v>
      </c>
      <c r="B9" s="683" t="s">
        <v>208</v>
      </c>
      <c r="C9" s="684"/>
      <c r="D9" s="684"/>
      <c r="E9" s="684"/>
      <c r="F9" s="684"/>
      <c r="G9" s="684"/>
      <c r="H9" s="684"/>
      <c r="I9" s="684"/>
      <c r="J9" s="684"/>
      <c r="K9" s="684"/>
      <c r="L9" s="684"/>
      <c r="M9" s="684"/>
      <c r="N9" s="684"/>
      <c r="O9" s="684"/>
      <c r="P9" s="685"/>
      <c r="Q9" s="686">
        <v>258</v>
      </c>
      <c r="R9" s="687"/>
      <c r="S9" s="687"/>
      <c r="T9" s="687"/>
      <c r="U9" s="687"/>
      <c r="V9" s="687">
        <v>137</v>
      </c>
      <c r="W9" s="687"/>
      <c r="X9" s="687"/>
      <c r="Y9" s="687"/>
      <c r="Z9" s="687"/>
      <c r="AA9" s="687">
        <f>Q9-V9</f>
        <v>121</v>
      </c>
      <c r="AB9" s="687"/>
      <c r="AC9" s="687"/>
      <c r="AD9" s="687"/>
      <c r="AE9" s="688"/>
      <c r="AF9" s="689" t="s">
        <v>205</v>
      </c>
      <c r="AG9" s="690"/>
      <c r="AH9" s="690"/>
      <c r="AI9" s="690"/>
      <c r="AJ9" s="691"/>
      <c r="AK9" s="692">
        <v>6</v>
      </c>
      <c r="AL9" s="687"/>
      <c r="AM9" s="687"/>
      <c r="AN9" s="687"/>
      <c r="AO9" s="687"/>
      <c r="AP9" s="687">
        <v>333</v>
      </c>
      <c r="AQ9" s="687"/>
      <c r="AR9" s="687"/>
      <c r="AS9" s="687"/>
      <c r="AT9" s="687"/>
      <c r="AU9" s="693"/>
      <c r="AV9" s="693"/>
      <c r="AW9" s="693"/>
      <c r="AX9" s="693"/>
      <c r="AY9" s="694"/>
      <c r="AZ9" s="61"/>
      <c r="BA9" s="61"/>
      <c r="BB9" s="61"/>
      <c r="BC9" s="61"/>
      <c r="BD9" s="61"/>
      <c r="BE9" s="72"/>
      <c r="BF9" s="72"/>
      <c r="BG9" s="72"/>
      <c r="BH9" s="72"/>
      <c r="BI9" s="72"/>
      <c r="BJ9" s="72"/>
      <c r="BK9" s="72"/>
      <c r="BL9" s="72"/>
      <c r="BM9" s="72"/>
      <c r="BN9" s="72"/>
      <c r="BO9" s="72"/>
      <c r="BP9" s="72"/>
      <c r="BQ9" s="57">
        <v>3</v>
      </c>
      <c r="BR9" s="77"/>
      <c r="BS9" s="683" t="s">
        <v>565</v>
      </c>
      <c r="BT9" s="684"/>
      <c r="BU9" s="684"/>
      <c r="BV9" s="684"/>
      <c r="BW9" s="684"/>
      <c r="BX9" s="684"/>
      <c r="BY9" s="684"/>
      <c r="BZ9" s="684"/>
      <c r="CA9" s="684"/>
      <c r="CB9" s="684"/>
      <c r="CC9" s="684"/>
      <c r="CD9" s="684"/>
      <c r="CE9" s="684"/>
      <c r="CF9" s="684"/>
      <c r="CG9" s="685"/>
      <c r="CH9" s="695">
        <v>-5</v>
      </c>
      <c r="CI9" s="690"/>
      <c r="CJ9" s="690"/>
      <c r="CK9" s="690"/>
      <c r="CL9" s="696"/>
      <c r="CM9" s="695">
        <v>70</v>
      </c>
      <c r="CN9" s="690"/>
      <c r="CO9" s="690"/>
      <c r="CP9" s="690"/>
      <c r="CQ9" s="696"/>
      <c r="CR9" s="695">
        <v>10</v>
      </c>
      <c r="CS9" s="690"/>
      <c r="CT9" s="690"/>
      <c r="CU9" s="690"/>
      <c r="CV9" s="696"/>
      <c r="CW9" s="695">
        <v>0</v>
      </c>
      <c r="CX9" s="690"/>
      <c r="CY9" s="690"/>
      <c r="CZ9" s="690"/>
      <c r="DA9" s="696"/>
      <c r="DB9" s="695" t="s">
        <v>205</v>
      </c>
      <c r="DC9" s="690"/>
      <c r="DD9" s="690"/>
      <c r="DE9" s="690"/>
      <c r="DF9" s="696"/>
      <c r="DG9" s="695" t="s">
        <v>205</v>
      </c>
      <c r="DH9" s="690"/>
      <c r="DI9" s="690"/>
      <c r="DJ9" s="690"/>
      <c r="DK9" s="696"/>
      <c r="DL9" s="695" t="s">
        <v>205</v>
      </c>
      <c r="DM9" s="690"/>
      <c r="DN9" s="690"/>
      <c r="DO9" s="690"/>
      <c r="DP9" s="696"/>
      <c r="DQ9" s="695" t="s">
        <v>205</v>
      </c>
      <c r="DR9" s="690"/>
      <c r="DS9" s="690"/>
      <c r="DT9" s="690"/>
      <c r="DU9" s="696"/>
      <c r="DV9" s="683"/>
      <c r="DW9" s="684"/>
      <c r="DX9" s="684"/>
      <c r="DY9" s="684"/>
      <c r="DZ9" s="697"/>
      <c r="EA9" s="72"/>
    </row>
    <row r="10" spans="1:131" s="52" customFormat="1" ht="26.25" customHeight="1">
      <c r="A10" s="57">
        <v>4</v>
      </c>
      <c r="B10" s="683" t="s">
        <v>37</v>
      </c>
      <c r="C10" s="684"/>
      <c r="D10" s="684"/>
      <c r="E10" s="684"/>
      <c r="F10" s="684"/>
      <c r="G10" s="684"/>
      <c r="H10" s="684"/>
      <c r="I10" s="684"/>
      <c r="J10" s="684"/>
      <c r="K10" s="684"/>
      <c r="L10" s="684"/>
      <c r="M10" s="684"/>
      <c r="N10" s="684"/>
      <c r="O10" s="684"/>
      <c r="P10" s="685"/>
      <c r="Q10" s="686">
        <v>61</v>
      </c>
      <c r="R10" s="687"/>
      <c r="S10" s="687"/>
      <c r="T10" s="687"/>
      <c r="U10" s="687"/>
      <c r="V10" s="687">
        <v>61</v>
      </c>
      <c r="W10" s="687"/>
      <c r="X10" s="687"/>
      <c r="Y10" s="687"/>
      <c r="Z10" s="687"/>
      <c r="AA10" s="687" t="s">
        <v>205</v>
      </c>
      <c r="AB10" s="687"/>
      <c r="AC10" s="687"/>
      <c r="AD10" s="687"/>
      <c r="AE10" s="688"/>
      <c r="AF10" s="689" t="s">
        <v>205</v>
      </c>
      <c r="AG10" s="690"/>
      <c r="AH10" s="690"/>
      <c r="AI10" s="690"/>
      <c r="AJ10" s="691"/>
      <c r="AK10" s="692">
        <v>2</v>
      </c>
      <c r="AL10" s="687"/>
      <c r="AM10" s="687"/>
      <c r="AN10" s="687"/>
      <c r="AO10" s="687"/>
      <c r="AP10" s="687" t="s">
        <v>205</v>
      </c>
      <c r="AQ10" s="687"/>
      <c r="AR10" s="687"/>
      <c r="AS10" s="687"/>
      <c r="AT10" s="687"/>
      <c r="AU10" s="693"/>
      <c r="AV10" s="693"/>
      <c r="AW10" s="693"/>
      <c r="AX10" s="693"/>
      <c r="AY10" s="694"/>
      <c r="AZ10" s="61"/>
      <c r="BA10" s="61"/>
      <c r="BB10" s="61"/>
      <c r="BC10" s="61"/>
      <c r="BD10" s="61"/>
      <c r="BE10" s="72"/>
      <c r="BF10" s="72"/>
      <c r="BG10" s="72"/>
      <c r="BH10" s="72"/>
      <c r="BI10" s="72"/>
      <c r="BJ10" s="72"/>
      <c r="BK10" s="72"/>
      <c r="BL10" s="72"/>
      <c r="BM10" s="72"/>
      <c r="BN10" s="72"/>
      <c r="BO10" s="72"/>
      <c r="BP10" s="72"/>
      <c r="BQ10" s="57">
        <v>4</v>
      </c>
      <c r="BR10" s="77"/>
      <c r="BS10" s="683" t="s">
        <v>566</v>
      </c>
      <c r="BT10" s="684"/>
      <c r="BU10" s="684"/>
      <c r="BV10" s="684"/>
      <c r="BW10" s="684"/>
      <c r="BX10" s="684"/>
      <c r="BY10" s="684"/>
      <c r="BZ10" s="684"/>
      <c r="CA10" s="684"/>
      <c r="CB10" s="684"/>
      <c r="CC10" s="684"/>
      <c r="CD10" s="684"/>
      <c r="CE10" s="684"/>
      <c r="CF10" s="684"/>
      <c r="CG10" s="685"/>
      <c r="CH10" s="695">
        <v>1</v>
      </c>
      <c r="CI10" s="690"/>
      <c r="CJ10" s="690"/>
      <c r="CK10" s="690"/>
      <c r="CL10" s="696"/>
      <c r="CM10" s="695">
        <v>84</v>
      </c>
      <c r="CN10" s="690"/>
      <c r="CO10" s="690"/>
      <c r="CP10" s="690"/>
      <c r="CQ10" s="696"/>
      <c r="CR10" s="695">
        <v>10</v>
      </c>
      <c r="CS10" s="690"/>
      <c r="CT10" s="690"/>
      <c r="CU10" s="690"/>
      <c r="CV10" s="696"/>
      <c r="CW10" s="695">
        <v>38</v>
      </c>
      <c r="CX10" s="690"/>
      <c r="CY10" s="690"/>
      <c r="CZ10" s="690"/>
      <c r="DA10" s="696"/>
      <c r="DB10" s="695" t="s">
        <v>205</v>
      </c>
      <c r="DC10" s="690"/>
      <c r="DD10" s="690"/>
      <c r="DE10" s="690"/>
      <c r="DF10" s="696"/>
      <c r="DG10" s="695" t="s">
        <v>205</v>
      </c>
      <c r="DH10" s="690"/>
      <c r="DI10" s="690"/>
      <c r="DJ10" s="690"/>
      <c r="DK10" s="696"/>
      <c r="DL10" s="695" t="s">
        <v>205</v>
      </c>
      <c r="DM10" s="690"/>
      <c r="DN10" s="690"/>
      <c r="DO10" s="690"/>
      <c r="DP10" s="696"/>
      <c r="DQ10" s="695" t="s">
        <v>205</v>
      </c>
      <c r="DR10" s="690"/>
      <c r="DS10" s="690"/>
      <c r="DT10" s="690"/>
      <c r="DU10" s="696"/>
      <c r="DV10" s="683"/>
      <c r="DW10" s="684"/>
      <c r="DX10" s="684"/>
      <c r="DY10" s="684"/>
      <c r="DZ10" s="697"/>
      <c r="EA10" s="72"/>
    </row>
    <row r="11" spans="1:131" s="52" customFormat="1" ht="26.25" customHeight="1">
      <c r="A11" s="57">
        <v>5</v>
      </c>
      <c r="B11" s="683"/>
      <c r="C11" s="684"/>
      <c r="D11" s="684"/>
      <c r="E11" s="684"/>
      <c r="F11" s="684"/>
      <c r="G11" s="684"/>
      <c r="H11" s="684"/>
      <c r="I11" s="684"/>
      <c r="J11" s="684"/>
      <c r="K11" s="684"/>
      <c r="L11" s="684"/>
      <c r="M11" s="684"/>
      <c r="N11" s="684"/>
      <c r="O11" s="684"/>
      <c r="P11" s="685"/>
      <c r="Q11" s="686"/>
      <c r="R11" s="687"/>
      <c r="S11" s="687"/>
      <c r="T11" s="687"/>
      <c r="U11" s="687"/>
      <c r="V11" s="687"/>
      <c r="W11" s="687"/>
      <c r="X11" s="687"/>
      <c r="Y11" s="687"/>
      <c r="Z11" s="687"/>
      <c r="AA11" s="687"/>
      <c r="AB11" s="687"/>
      <c r="AC11" s="687"/>
      <c r="AD11" s="687"/>
      <c r="AE11" s="688"/>
      <c r="AF11" s="689"/>
      <c r="AG11" s="690"/>
      <c r="AH11" s="690"/>
      <c r="AI11" s="690"/>
      <c r="AJ11" s="691"/>
      <c r="AK11" s="692"/>
      <c r="AL11" s="687"/>
      <c r="AM11" s="687"/>
      <c r="AN11" s="687"/>
      <c r="AO11" s="687"/>
      <c r="AP11" s="687"/>
      <c r="AQ11" s="687"/>
      <c r="AR11" s="687"/>
      <c r="AS11" s="687"/>
      <c r="AT11" s="687"/>
      <c r="AU11" s="693"/>
      <c r="AV11" s="693"/>
      <c r="AW11" s="693"/>
      <c r="AX11" s="693"/>
      <c r="AY11" s="694"/>
      <c r="AZ11" s="61"/>
      <c r="BA11" s="61"/>
      <c r="BB11" s="61"/>
      <c r="BC11" s="61"/>
      <c r="BD11" s="61"/>
      <c r="BE11" s="72"/>
      <c r="BF11" s="72"/>
      <c r="BG11" s="72"/>
      <c r="BH11" s="72"/>
      <c r="BI11" s="72"/>
      <c r="BJ11" s="72"/>
      <c r="BK11" s="72"/>
      <c r="BL11" s="72"/>
      <c r="BM11" s="72"/>
      <c r="BN11" s="72"/>
      <c r="BO11" s="72"/>
      <c r="BP11" s="72"/>
      <c r="BQ11" s="57">
        <v>5</v>
      </c>
      <c r="BR11" s="77"/>
      <c r="BS11" s="683" t="s">
        <v>567</v>
      </c>
      <c r="BT11" s="684"/>
      <c r="BU11" s="684"/>
      <c r="BV11" s="684"/>
      <c r="BW11" s="684"/>
      <c r="BX11" s="684"/>
      <c r="BY11" s="684"/>
      <c r="BZ11" s="684"/>
      <c r="CA11" s="684"/>
      <c r="CB11" s="684"/>
      <c r="CC11" s="684"/>
      <c r="CD11" s="684"/>
      <c r="CE11" s="684"/>
      <c r="CF11" s="684"/>
      <c r="CG11" s="685"/>
      <c r="CH11" s="695">
        <v>-3</v>
      </c>
      <c r="CI11" s="690"/>
      <c r="CJ11" s="690"/>
      <c r="CK11" s="690"/>
      <c r="CL11" s="696"/>
      <c r="CM11" s="695">
        <v>27</v>
      </c>
      <c r="CN11" s="690"/>
      <c r="CO11" s="690"/>
      <c r="CP11" s="690"/>
      <c r="CQ11" s="696"/>
      <c r="CR11" s="695">
        <v>5</v>
      </c>
      <c r="CS11" s="690"/>
      <c r="CT11" s="690"/>
      <c r="CU11" s="690"/>
      <c r="CV11" s="696"/>
      <c r="CW11" s="695" t="s">
        <v>205</v>
      </c>
      <c r="CX11" s="690"/>
      <c r="CY11" s="690"/>
      <c r="CZ11" s="690"/>
      <c r="DA11" s="696"/>
      <c r="DB11" s="695" t="s">
        <v>205</v>
      </c>
      <c r="DC11" s="690"/>
      <c r="DD11" s="690"/>
      <c r="DE11" s="690"/>
      <c r="DF11" s="696"/>
      <c r="DG11" s="695" t="s">
        <v>205</v>
      </c>
      <c r="DH11" s="690"/>
      <c r="DI11" s="690"/>
      <c r="DJ11" s="690"/>
      <c r="DK11" s="696"/>
      <c r="DL11" s="695" t="s">
        <v>205</v>
      </c>
      <c r="DM11" s="690"/>
      <c r="DN11" s="690"/>
      <c r="DO11" s="690"/>
      <c r="DP11" s="696"/>
      <c r="DQ11" s="695" t="s">
        <v>205</v>
      </c>
      <c r="DR11" s="690"/>
      <c r="DS11" s="690"/>
      <c r="DT11" s="690"/>
      <c r="DU11" s="696"/>
      <c r="DV11" s="683"/>
      <c r="DW11" s="684"/>
      <c r="DX11" s="684"/>
      <c r="DY11" s="684"/>
      <c r="DZ11" s="697"/>
      <c r="EA11" s="72"/>
    </row>
    <row r="12" spans="1:131" s="52" customFormat="1" ht="26.25" customHeight="1">
      <c r="A12" s="57">
        <v>6</v>
      </c>
      <c r="B12" s="683"/>
      <c r="C12" s="684"/>
      <c r="D12" s="684"/>
      <c r="E12" s="684"/>
      <c r="F12" s="684"/>
      <c r="G12" s="684"/>
      <c r="H12" s="684"/>
      <c r="I12" s="684"/>
      <c r="J12" s="684"/>
      <c r="K12" s="684"/>
      <c r="L12" s="684"/>
      <c r="M12" s="684"/>
      <c r="N12" s="684"/>
      <c r="O12" s="684"/>
      <c r="P12" s="685"/>
      <c r="Q12" s="686"/>
      <c r="R12" s="687"/>
      <c r="S12" s="687"/>
      <c r="T12" s="687"/>
      <c r="U12" s="687"/>
      <c r="V12" s="687"/>
      <c r="W12" s="687"/>
      <c r="X12" s="687"/>
      <c r="Y12" s="687"/>
      <c r="Z12" s="687"/>
      <c r="AA12" s="687"/>
      <c r="AB12" s="687"/>
      <c r="AC12" s="687"/>
      <c r="AD12" s="687"/>
      <c r="AE12" s="688"/>
      <c r="AF12" s="689"/>
      <c r="AG12" s="690"/>
      <c r="AH12" s="690"/>
      <c r="AI12" s="690"/>
      <c r="AJ12" s="691"/>
      <c r="AK12" s="692"/>
      <c r="AL12" s="687"/>
      <c r="AM12" s="687"/>
      <c r="AN12" s="687"/>
      <c r="AO12" s="687"/>
      <c r="AP12" s="687"/>
      <c r="AQ12" s="687"/>
      <c r="AR12" s="687"/>
      <c r="AS12" s="687"/>
      <c r="AT12" s="687"/>
      <c r="AU12" s="693"/>
      <c r="AV12" s="693"/>
      <c r="AW12" s="693"/>
      <c r="AX12" s="693"/>
      <c r="AY12" s="694"/>
      <c r="AZ12" s="61"/>
      <c r="BA12" s="61"/>
      <c r="BB12" s="61"/>
      <c r="BC12" s="61"/>
      <c r="BD12" s="61"/>
      <c r="BE12" s="72"/>
      <c r="BF12" s="72"/>
      <c r="BG12" s="72"/>
      <c r="BH12" s="72"/>
      <c r="BI12" s="72"/>
      <c r="BJ12" s="72"/>
      <c r="BK12" s="72"/>
      <c r="BL12" s="72"/>
      <c r="BM12" s="72"/>
      <c r="BN12" s="72"/>
      <c r="BO12" s="72"/>
      <c r="BP12" s="72"/>
      <c r="BQ12" s="57">
        <v>6</v>
      </c>
      <c r="BR12" s="77"/>
      <c r="BS12" s="683" t="s">
        <v>568</v>
      </c>
      <c r="BT12" s="684"/>
      <c r="BU12" s="684"/>
      <c r="BV12" s="684"/>
      <c r="BW12" s="684"/>
      <c r="BX12" s="684"/>
      <c r="BY12" s="684"/>
      <c r="BZ12" s="684"/>
      <c r="CA12" s="684"/>
      <c r="CB12" s="684"/>
      <c r="CC12" s="684"/>
      <c r="CD12" s="684"/>
      <c r="CE12" s="684"/>
      <c r="CF12" s="684"/>
      <c r="CG12" s="685"/>
      <c r="CH12" s="695">
        <v>-7</v>
      </c>
      <c r="CI12" s="690"/>
      <c r="CJ12" s="690"/>
      <c r="CK12" s="690"/>
      <c r="CL12" s="696"/>
      <c r="CM12" s="695">
        <v>85</v>
      </c>
      <c r="CN12" s="690"/>
      <c r="CO12" s="690"/>
      <c r="CP12" s="690"/>
      <c r="CQ12" s="696"/>
      <c r="CR12" s="695">
        <v>50</v>
      </c>
      <c r="CS12" s="690"/>
      <c r="CT12" s="690"/>
      <c r="CU12" s="690"/>
      <c r="CV12" s="696"/>
      <c r="CW12" s="695">
        <v>20</v>
      </c>
      <c r="CX12" s="690"/>
      <c r="CY12" s="690"/>
      <c r="CZ12" s="690"/>
      <c r="DA12" s="696"/>
      <c r="DB12" s="695" t="s">
        <v>205</v>
      </c>
      <c r="DC12" s="690"/>
      <c r="DD12" s="690"/>
      <c r="DE12" s="690"/>
      <c r="DF12" s="696"/>
      <c r="DG12" s="695" t="s">
        <v>205</v>
      </c>
      <c r="DH12" s="690"/>
      <c r="DI12" s="690"/>
      <c r="DJ12" s="690"/>
      <c r="DK12" s="696"/>
      <c r="DL12" s="695" t="s">
        <v>205</v>
      </c>
      <c r="DM12" s="690"/>
      <c r="DN12" s="690"/>
      <c r="DO12" s="690"/>
      <c r="DP12" s="696"/>
      <c r="DQ12" s="695" t="s">
        <v>205</v>
      </c>
      <c r="DR12" s="690"/>
      <c r="DS12" s="690"/>
      <c r="DT12" s="690"/>
      <c r="DU12" s="696"/>
      <c r="DV12" s="683"/>
      <c r="DW12" s="684"/>
      <c r="DX12" s="684"/>
      <c r="DY12" s="684"/>
      <c r="DZ12" s="697"/>
      <c r="EA12" s="72"/>
    </row>
    <row r="13" spans="1:131" s="52" customFormat="1" ht="26.25" customHeight="1">
      <c r="A13" s="57">
        <v>7</v>
      </c>
      <c r="B13" s="683"/>
      <c r="C13" s="684"/>
      <c r="D13" s="684"/>
      <c r="E13" s="684"/>
      <c r="F13" s="684"/>
      <c r="G13" s="684"/>
      <c r="H13" s="684"/>
      <c r="I13" s="684"/>
      <c r="J13" s="684"/>
      <c r="K13" s="684"/>
      <c r="L13" s="684"/>
      <c r="M13" s="684"/>
      <c r="N13" s="684"/>
      <c r="O13" s="684"/>
      <c r="P13" s="685"/>
      <c r="Q13" s="686"/>
      <c r="R13" s="687"/>
      <c r="S13" s="687"/>
      <c r="T13" s="687"/>
      <c r="U13" s="687"/>
      <c r="V13" s="687"/>
      <c r="W13" s="687"/>
      <c r="X13" s="687"/>
      <c r="Y13" s="687"/>
      <c r="Z13" s="687"/>
      <c r="AA13" s="687"/>
      <c r="AB13" s="687"/>
      <c r="AC13" s="687"/>
      <c r="AD13" s="687"/>
      <c r="AE13" s="688"/>
      <c r="AF13" s="689"/>
      <c r="AG13" s="690"/>
      <c r="AH13" s="690"/>
      <c r="AI13" s="690"/>
      <c r="AJ13" s="691"/>
      <c r="AK13" s="692"/>
      <c r="AL13" s="687"/>
      <c r="AM13" s="687"/>
      <c r="AN13" s="687"/>
      <c r="AO13" s="687"/>
      <c r="AP13" s="687"/>
      <c r="AQ13" s="687"/>
      <c r="AR13" s="687"/>
      <c r="AS13" s="687"/>
      <c r="AT13" s="687"/>
      <c r="AU13" s="693"/>
      <c r="AV13" s="693"/>
      <c r="AW13" s="693"/>
      <c r="AX13" s="693"/>
      <c r="AY13" s="694"/>
      <c r="AZ13" s="61"/>
      <c r="BA13" s="61"/>
      <c r="BB13" s="61"/>
      <c r="BC13" s="61"/>
      <c r="BD13" s="61"/>
      <c r="BE13" s="72"/>
      <c r="BF13" s="72"/>
      <c r="BG13" s="72"/>
      <c r="BH13" s="72"/>
      <c r="BI13" s="72"/>
      <c r="BJ13" s="72"/>
      <c r="BK13" s="72"/>
      <c r="BL13" s="72"/>
      <c r="BM13" s="72"/>
      <c r="BN13" s="72"/>
      <c r="BO13" s="72"/>
      <c r="BP13" s="72"/>
      <c r="BQ13" s="57">
        <v>7</v>
      </c>
      <c r="BR13" s="77"/>
      <c r="BS13" s="683" t="s">
        <v>333</v>
      </c>
      <c r="BT13" s="684"/>
      <c r="BU13" s="684"/>
      <c r="BV13" s="684"/>
      <c r="BW13" s="684"/>
      <c r="BX13" s="684"/>
      <c r="BY13" s="684"/>
      <c r="BZ13" s="684"/>
      <c r="CA13" s="684"/>
      <c r="CB13" s="684"/>
      <c r="CC13" s="684"/>
      <c r="CD13" s="684"/>
      <c r="CE13" s="684"/>
      <c r="CF13" s="684"/>
      <c r="CG13" s="685"/>
      <c r="CH13" s="695">
        <v>-10</v>
      </c>
      <c r="CI13" s="690"/>
      <c r="CJ13" s="690"/>
      <c r="CK13" s="690"/>
      <c r="CL13" s="696"/>
      <c r="CM13" s="695">
        <v>519</v>
      </c>
      <c r="CN13" s="690"/>
      <c r="CO13" s="690"/>
      <c r="CP13" s="690"/>
      <c r="CQ13" s="696"/>
      <c r="CR13" s="695">
        <v>100</v>
      </c>
      <c r="CS13" s="690"/>
      <c r="CT13" s="690"/>
      <c r="CU13" s="690"/>
      <c r="CV13" s="696"/>
      <c r="CW13" s="695">
        <v>10</v>
      </c>
      <c r="CX13" s="690"/>
      <c r="CY13" s="690"/>
      <c r="CZ13" s="690"/>
      <c r="DA13" s="696"/>
      <c r="DB13" s="695" t="s">
        <v>205</v>
      </c>
      <c r="DC13" s="690"/>
      <c r="DD13" s="690"/>
      <c r="DE13" s="690"/>
      <c r="DF13" s="696"/>
      <c r="DG13" s="695" t="s">
        <v>205</v>
      </c>
      <c r="DH13" s="690"/>
      <c r="DI13" s="690"/>
      <c r="DJ13" s="690"/>
      <c r="DK13" s="696"/>
      <c r="DL13" s="695" t="s">
        <v>205</v>
      </c>
      <c r="DM13" s="690"/>
      <c r="DN13" s="690"/>
      <c r="DO13" s="690"/>
      <c r="DP13" s="696"/>
      <c r="DQ13" s="695" t="s">
        <v>205</v>
      </c>
      <c r="DR13" s="690"/>
      <c r="DS13" s="690"/>
      <c r="DT13" s="690"/>
      <c r="DU13" s="696"/>
      <c r="DV13" s="683"/>
      <c r="DW13" s="684"/>
      <c r="DX13" s="684"/>
      <c r="DY13" s="684"/>
      <c r="DZ13" s="697"/>
      <c r="EA13" s="72"/>
    </row>
    <row r="14" spans="1:131" s="52" customFormat="1" ht="26.25" customHeight="1">
      <c r="A14" s="57">
        <v>8</v>
      </c>
      <c r="B14" s="683"/>
      <c r="C14" s="684"/>
      <c r="D14" s="684"/>
      <c r="E14" s="684"/>
      <c r="F14" s="684"/>
      <c r="G14" s="684"/>
      <c r="H14" s="684"/>
      <c r="I14" s="684"/>
      <c r="J14" s="684"/>
      <c r="K14" s="684"/>
      <c r="L14" s="684"/>
      <c r="M14" s="684"/>
      <c r="N14" s="684"/>
      <c r="O14" s="684"/>
      <c r="P14" s="685"/>
      <c r="Q14" s="686"/>
      <c r="R14" s="687"/>
      <c r="S14" s="687"/>
      <c r="T14" s="687"/>
      <c r="U14" s="687"/>
      <c r="V14" s="687"/>
      <c r="W14" s="687"/>
      <c r="X14" s="687"/>
      <c r="Y14" s="687"/>
      <c r="Z14" s="687"/>
      <c r="AA14" s="687"/>
      <c r="AB14" s="687"/>
      <c r="AC14" s="687"/>
      <c r="AD14" s="687"/>
      <c r="AE14" s="688"/>
      <c r="AF14" s="689"/>
      <c r="AG14" s="690"/>
      <c r="AH14" s="690"/>
      <c r="AI14" s="690"/>
      <c r="AJ14" s="691"/>
      <c r="AK14" s="692"/>
      <c r="AL14" s="687"/>
      <c r="AM14" s="687"/>
      <c r="AN14" s="687"/>
      <c r="AO14" s="687"/>
      <c r="AP14" s="687"/>
      <c r="AQ14" s="687"/>
      <c r="AR14" s="687"/>
      <c r="AS14" s="687"/>
      <c r="AT14" s="687"/>
      <c r="AU14" s="693"/>
      <c r="AV14" s="693"/>
      <c r="AW14" s="693"/>
      <c r="AX14" s="693"/>
      <c r="AY14" s="694"/>
      <c r="AZ14" s="61"/>
      <c r="BA14" s="61"/>
      <c r="BB14" s="61"/>
      <c r="BC14" s="61"/>
      <c r="BD14" s="61"/>
      <c r="BE14" s="72"/>
      <c r="BF14" s="72"/>
      <c r="BG14" s="72"/>
      <c r="BH14" s="72"/>
      <c r="BI14" s="72"/>
      <c r="BJ14" s="72"/>
      <c r="BK14" s="72"/>
      <c r="BL14" s="72"/>
      <c r="BM14" s="72"/>
      <c r="BN14" s="72"/>
      <c r="BO14" s="72"/>
      <c r="BP14" s="72"/>
      <c r="BQ14" s="57">
        <v>8</v>
      </c>
      <c r="BR14" s="77"/>
      <c r="BS14" s="683" t="s">
        <v>569</v>
      </c>
      <c r="BT14" s="684"/>
      <c r="BU14" s="684"/>
      <c r="BV14" s="684"/>
      <c r="BW14" s="684"/>
      <c r="BX14" s="684"/>
      <c r="BY14" s="684"/>
      <c r="BZ14" s="684"/>
      <c r="CA14" s="684"/>
      <c r="CB14" s="684"/>
      <c r="CC14" s="684"/>
      <c r="CD14" s="684"/>
      <c r="CE14" s="684"/>
      <c r="CF14" s="684"/>
      <c r="CG14" s="685"/>
      <c r="CH14" s="695">
        <v>-6</v>
      </c>
      <c r="CI14" s="690"/>
      <c r="CJ14" s="690"/>
      <c r="CK14" s="690"/>
      <c r="CL14" s="696"/>
      <c r="CM14" s="695">
        <v>296</v>
      </c>
      <c r="CN14" s="690"/>
      <c r="CO14" s="690"/>
      <c r="CP14" s="690"/>
      <c r="CQ14" s="696"/>
      <c r="CR14" s="695">
        <v>3</v>
      </c>
      <c r="CS14" s="690"/>
      <c r="CT14" s="690"/>
      <c r="CU14" s="690"/>
      <c r="CV14" s="696"/>
      <c r="CW14" s="695" t="s">
        <v>205</v>
      </c>
      <c r="CX14" s="690"/>
      <c r="CY14" s="690"/>
      <c r="CZ14" s="690"/>
      <c r="DA14" s="696"/>
      <c r="DB14" s="695" t="s">
        <v>205</v>
      </c>
      <c r="DC14" s="690"/>
      <c r="DD14" s="690"/>
      <c r="DE14" s="690"/>
      <c r="DF14" s="696"/>
      <c r="DG14" s="695" t="s">
        <v>205</v>
      </c>
      <c r="DH14" s="690"/>
      <c r="DI14" s="690"/>
      <c r="DJ14" s="690"/>
      <c r="DK14" s="696"/>
      <c r="DL14" s="695" t="s">
        <v>205</v>
      </c>
      <c r="DM14" s="690"/>
      <c r="DN14" s="690"/>
      <c r="DO14" s="690"/>
      <c r="DP14" s="696"/>
      <c r="DQ14" s="695" t="s">
        <v>205</v>
      </c>
      <c r="DR14" s="690"/>
      <c r="DS14" s="690"/>
      <c r="DT14" s="690"/>
      <c r="DU14" s="696"/>
      <c r="DV14" s="683"/>
      <c r="DW14" s="684"/>
      <c r="DX14" s="684"/>
      <c r="DY14" s="684"/>
      <c r="DZ14" s="697"/>
      <c r="EA14" s="72"/>
    </row>
    <row r="15" spans="1:131" s="52" customFormat="1" ht="26.25" customHeight="1">
      <c r="A15" s="57">
        <v>9</v>
      </c>
      <c r="B15" s="683"/>
      <c r="C15" s="684"/>
      <c r="D15" s="684"/>
      <c r="E15" s="684"/>
      <c r="F15" s="684"/>
      <c r="G15" s="684"/>
      <c r="H15" s="684"/>
      <c r="I15" s="684"/>
      <c r="J15" s="684"/>
      <c r="K15" s="684"/>
      <c r="L15" s="684"/>
      <c r="M15" s="684"/>
      <c r="N15" s="684"/>
      <c r="O15" s="684"/>
      <c r="P15" s="685"/>
      <c r="Q15" s="686"/>
      <c r="R15" s="687"/>
      <c r="S15" s="687"/>
      <c r="T15" s="687"/>
      <c r="U15" s="687"/>
      <c r="V15" s="687"/>
      <c r="W15" s="687"/>
      <c r="X15" s="687"/>
      <c r="Y15" s="687"/>
      <c r="Z15" s="687"/>
      <c r="AA15" s="687"/>
      <c r="AB15" s="687"/>
      <c r="AC15" s="687"/>
      <c r="AD15" s="687"/>
      <c r="AE15" s="688"/>
      <c r="AF15" s="689"/>
      <c r="AG15" s="690"/>
      <c r="AH15" s="690"/>
      <c r="AI15" s="690"/>
      <c r="AJ15" s="691"/>
      <c r="AK15" s="692"/>
      <c r="AL15" s="687"/>
      <c r="AM15" s="687"/>
      <c r="AN15" s="687"/>
      <c r="AO15" s="687"/>
      <c r="AP15" s="687"/>
      <c r="AQ15" s="687"/>
      <c r="AR15" s="687"/>
      <c r="AS15" s="687"/>
      <c r="AT15" s="687"/>
      <c r="AU15" s="693"/>
      <c r="AV15" s="693"/>
      <c r="AW15" s="693"/>
      <c r="AX15" s="693"/>
      <c r="AY15" s="694"/>
      <c r="AZ15" s="61"/>
      <c r="BA15" s="61"/>
      <c r="BB15" s="61"/>
      <c r="BC15" s="61"/>
      <c r="BD15" s="61"/>
      <c r="BE15" s="72"/>
      <c r="BF15" s="72"/>
      <c r="BG15" s="72"/>
      <c r="BH15" s="72"/>
      <c r="BI15" s="72"/>
      <c r="BJ15" s="72"/>
      <c r="BK15" s="72"/>
      <c r="BL15" s="72"/>
      <c r="BM15" s="72"/>
      <c r="BN15" s="72"/>
      <c r="BO15" s="72"/>
      <c r="BP15" s="72"/>
      <c r="BQ15" s="57">
        <v>9</v>
      </c>
      <c r="BR15" s="77"/>
      <c r="BS15" s="683" t="s">
        <v>532</v>
      </c>
      <c r="BT15" s="684"/>
      <c r="BU15" s="684"/>
      <c r="BV15" s="684"/>
      <c r="BW15" s="684"/>
      <c r="BX15" s="684"/>
      <c r="BY15" s="684"/>
      <c r="BZ15" s="684"/>
      <c r="CA15" s="684"/>
      <c r="CB15" s="684"/>
      <c r="CC15" s="684"/>
      <c r="CD15" s="684"/>
      <c r="CE15" s="684"/>
      <c r="CF15" s="684"/>
      <c r="CG15" s="685"/>
      <c r="CH15" s="695">
        <v>7</v>
      </c>
      <c r="CI15" s="690"/>
      <c r="CJ15" s="690"/>
      <c r="CK15" s="690"/>
      <c r="CL15" s="696"/>
      <c r="CM15" s="695">
        <v>128</v>
      </c>
      <c r="CN15" s="690"/>
      <c r="CO15" s="690"/>
      <c r="CP15" s="690"/>
      <c r="CQ15" s="696"/>
      <c r="CR15" s="695">
        <v>30</v>
      </c>
      <c r="CS15" s="690"/>
      <c r="CT15" s="690"/>
      <c r="CU15" s="690"/>
      <c r="CV15" s="696"/>
      <c r="CW15" s="695" t="s">
        <v>205</v>
      </c>
      <c r="CX15" s="690"/>
      <c r="CY15" s="690"/>
      <c r="CZ15" s="690"/>
      <c r="DA15" s="696"/>
      <c r="DB15" s="695" t="s">
        <v>205</v>
      </c>
      <c r="DC15" s="690"/>
      <c r="DD15" s="690"/>
      <c r="DE15" s="690"/>
      <c r="DF15" s="696"/>
      <c r="DG15" s="695" t="s">
        <v>205</v>
      </c>
      <c r="DH15" s="690"/>
      <c r="DI15" s="690"/>
      <c r="DJ15" s="690"/>
      <c r="DK15" s="696"/>
      <c r="DL15" s="695" t="s">
        <v>205</v>
      </c>
      <c r="DM15" s="690"/>
      <c r="DN15" s="690"/>
      <c r="DO15" s="690"/>
      <c r="DP15" s="696"/>
      <c r="DQ15" s="695" t="s">
        <v>205</v>
      </c>
      <c r="DR15" s="690"/>
      <c r="DS15" s="690"/>
      <c r="DT15" s="690"/>
      <c r="DU15" s="696"/>
      <c r="DV15" s="683"/>
      <c r="DW15" s="684"/>
      <c r="DX15" s="684"/>
      <c r="DY15" s="684"/>
      <c r="DZ15" s="697"/>
      <c r="EA15" s="72"/>
    </row>
    <row r="16" spans="1:131" s="52" customFormat="1" ht="26.25" customHeight="1">
      <c r="A16" s="57">
        <v>10</v>
      </c>
      <c r="B16" s="683"/>
      <c r="C16" s="684"/>
      <c r="D16" s="684"/>
      <c r="E16" s="684"/>
      <c r="F16" s="684"/>
      <c r="G16" s="684"/>
      <c r="H16" s="684"/>
      <c r="I16" s="684"/>
      <c r="J16" s="684"/>
      <c r="K16" s="684"/>
      <c r="L16" s="684"/>
      <c r="M16" s="684"/>
      <c r="N16" s="684"/>
      <c r="O16" s="684"/>
      <c r="P16" s="685"/>
      <c r="Q16" s="686"/>
      <c r="R16" s="687"/>
      <c r="S16" s="687"/>
      <c r="T16" s="687"/>
      <c r="U16" s="687"/>
      <c r="V16" s="687"/>
      <c r="W16" s="687"/>
      <c r="X16" s="687"/>
      <c r="Y16" s="687"/>
      <c r="Z16" s="687"/>
      <c r="AA16" s="687"/>
      <c r="AB16" s="687"/>
      <c r="AC16" s="687"/>
      <c r="AD16" s="687"/>
      <c r="AE16" s="688"/>
      <c r="AF16" s="689"/>
      <c r="AG16" s="690"/>
      <c r="AH16" s="690"/>
      <c r="AI16" s="690"/>
      <c r="AJ16" s="691"/>
      <c r="AK16" s="692"/>
      <c r="AL16" s="687"/>
      <c r="AM16" s="687"/>
      <c r="AN16" s="687"/>
      <c r="AO16" s="687"/>
      <c r="AP16" s="687"/>
      <c r="AQ16" s="687"/>
      <c r="AR16" s="687"/>
      <c r="AS16" s="687"/>
      <c r="AT16" s="687"/>
      <c r="AU16" s="693"/>
      <c r="AV16" s="693"/>
      <c r="AW16" s="693"/>
      <c r="AX16" s="693"/>
      <c r="AY16" s="694"/>
      <c r="AZ16" s="61"/>
      <c r="BA16" s="61"/>
      <c r="BB16" s="61"/>
      <c r="BC16" s="61"/>
      <c r="BD16" s="61"/>
      <c r="BE16" s="72"/>
      <c r="BF16" s="72"/>
      <c r="BG16" s="72"/>
      <c r="BH16" s="72"/>
      <c r="BI16" s="72"/>
      <c r="BJ16" s="72"/>
      <c r="BK16" s="72"/>
      <c r="BL16" s="72"/>
      <c r="BM16" s="72"/>
      <c r="BN16" s="72"/>
      <c r="BO16" s="72"/>
      <c r="BP16" s="72"/>
      <c r="BQ16" s="57">
        <v>10</v>
      </c>
      <c r="BR16" s="77"/>
      <c r="BS16" s="683" t="s">
        <v>570</v>
      </c>
      <c r="BT16" s="684"/>
      <c r="BU16" s="684"/>
      <c r="BV16" s="684"/>
      <c r="BW16" s="684"/>
      <c r="BX16" s="684"/>
      <c r="BY16" s="684"/>
      <c r="BZ16" s="684"/>
      <c r="CA16" s="684"/>
      <c r="CB16" s="684"/>
      <c r="CC16" s="684"/>
      <c r="CD16" s="684"/>
      <c r="CE16" s="684"/>
      <c r="CF16" s="684"/>
      <c r="CG16" s="685"/>
      <c r="CH16" s="695">
        <v>7</v>
      </c>
      <c r="CI16" s="690"/>
      <c r="CJ16" s="690"/>
      <c r="CK16" s="690"/>
      <c r="CL16" s="696"/>
      <c r="CM16" s="695">
        <v>178</v>
      </c>
      <c r="CN16" s="690"/>
      <c r="CO16" s="690"/>
      <c r="CP16" s="690"/>
      <c r="CQ16" s="696"/>
      <c r="CR16" s="695">
        <v>37</v>
      </c>
      <c r="CS16" s="690"/>
      <c r="CT16" s="690"/>
      <c r="CU16" s="690"/>
      <c r="CV16" s="696"/>
      <c r="CW16" s="695">
        <v>14</v>
      </c>
      <c r="CX16" s="690"/>
      <c r="CY16" s="690"/>
      <c r="CZ16" s="690"/>
      <c r="DA16" s="696"/>
      <c r="DB16" s="695" t="s">
        <v>205</v>
      </c>
      <c r="DC16" s="690"/>
      <c r="DD16" s="690"/>
      <c r="DE16" s="690"/>
      <c r="DF16" s="696"/>
      <c r="DG16" s="695" t="s">
        <v>205</v>
      </c>
      <c r="DH16" s="690"/>
      <c r="DI16" s="690"/>
      <c r="DJ16" s="690"/>
      <c r="DK16" s="696"/>
      <c r="DL16" s="695" t="s">
        <v>205</v>
      </c>
      <c r="DM16" s="690"/>
      <c r="DN16" s="690"/>
      <c r="DO16" s="690"/>
      <c r="DP16" s="696"/>
      <c r="DQ16" s="695" t="s">
        <v>205</v>
      </c>
      <c r="DR16" s="690"/>
      <c r="DS16" s="690"/>
      <c r="DT16" s="690"/>
      <c r="DU16" s="696"/>
      <c r="DV16" s="683"/>
      <c r="DW16" s="684"/>
      <c r="DX16" s="684"/>
      <c r="DY16" s="684"/>
      <c r="DZ16" s="697"/>
      <c r="EA16" s="72"/>
    </row>
    <row r="17" spans="1:131" s="52" customFormat="1" ht="26.25" customHeight="1">
      <c r="A17" s="57">
        <v>11</v>
      </c>
      <c r="B17" s="683"/>
      <c r="C17" s="684"/>
      <c r="D17" s="684"/>
      <c r="E17" s="684"/>
      <c r="F17" s="684"/>
      <c r="G17" s="684"/>
      <c r="H17" s="684"/>
      <c r="I17" s="684"/>
      <c r="J17" s="684"/>
      <c r="K17" s="684"/>
      <c r="L17" s="684"/>
      <c r="M17" s="684"/>
      <c r="N17" s="684"/>
      <c r="O17" s="684"/>
      <c r="P17" s="685"/>
      <c r="Q17" s="686"/>
      <c r="R17" s="687"/>
      <c r="S17" s="687"/>
      <c r="T17" s="687"/>
      <c r="U17" s="687"/>
      <c r="V17" s="687"/>
      <c r="W17" s="687"/>
      <c r="X17" s="687"/>
      <c r="Y17" s="687"/>
      <c r="Z17" s="687"/>
      <c r="AA17" s="687"/>
      <c r="AB17" s="687"/>
      <c r="AC17" s="687"/>
      <c r="AD17" s="687"/>
      <c r="AE17" s="688"/>
      <c r="AF17" s="689"/>
      <c r="AG17" s="690"/>
      <c r="AH17" s="690"/>
      <c r="AI17" s="690"/>
      <c r="AJ17" s="691"/>
      <c r="AK17" s="692"/>
      <c r="AL17" s="687"/>
      <c r="AM17" s="687"/>
      <c r="AN17" s="687"/>
      <c r="AO17" s="687"/>
      <c r="AP17" s="687"/>
      <c r="AQ17" s="687"/>
      <c r="AR17" s="687"/>
      <c r="AS17" s="687"/>
      <c r="AT17" s="687"/>
      <c r="AU17" s="693"/>
      <c r="AV17" s="693"/>
      <c r="AW17" s="693"/>
      <c r="AX17" s="693"/>
      <c r="AY17" s="694"/>
      <c r="AZ17" s="61"/>
      <c r="BA17" s="61"/>
      <c r="BB17" s="61"/>
      <c r="BC17" s="61"/>
      <c r="BD17" s="61"/>
      <c r="BE17" s="72"/>
      <c r="BF17" s="72"/>
      <c r="BG17" s="72"/>
      <c r="BH17" s="72"/>
      <c r="BI17" s="72"/>
      <c r="BJ17" s="72"/>
      <c r="BK17" s="72"/>
      <c r="BL17" s="72"/>
      <c r="BM17" s="72"/>
      <c r="BN17" s="72"/>
      <c r="BO17" s="72"/>
      <c r="BP17" s="72"/>
      <c r="BQ17" s="57">
        <v>11</v>
      </c>
      <c r="BR17" s="77"/>
      <c r="BS17" s="683"/>
      <c r="BT17" s="684"/>
      <c r="BU17" s="684"/>
      <c r="BV17" s="684"/>
      <c r="BW17" s="684"/>
      <c r="BX17" s="684"/>
      <c r="BY17" s="684"/>
      <c r="BZ17" s="684"/>
      <c r="CA17" s="684"/>
      <c r="CB17" s="684"/>
      <c r="CC17" s="684"/>
      <c r="CD17" s="684"/>
      <c r="CE17" s="684"/>
      <c r="CF17" s="684"/>
      <c r="CG17" s="685"/>
      <c r="CH17" s="695"/>
      <c r="CI17" s="690"/>
      <c r="CJ17" s="690"/>
      <c r="CK17" s="690"/>
      <c r="CL17" s="696"/>
      <c r="CM17" s="695"/>
      <c r="CN17" s="690"/>
      <c r="CO17" s="690"/>
      <c r="CP17" s="690"/>
      <c r="CQ17" s="696"/>
      <c r="CR17" s="695"/>
      <c r="CS17" s="690"/>
      <c r="CT17" s="690"/>
      <c r="CU17" s="690"/>
      <c r="CV17" s="696"/>
      <c r="CW17" s="695"/>
      <c r="CX17" s="690"/>
      <c r="CY17" s="690"/>
      <c r="CZ17" s="690"/>
      <c r="DA17" s="696"/>
      <c r="DB17" s="695"/>
      <c r="DC17" s="690"/>
      <c r="DD17" s="690"/>
      <c r="DE17" s="690"/>
      <c r="DF17" s="696"/>
      <c r="DG17" s="695"/>
      <c r="DH17" s="690"/>
      <c r="DI17" s="690"/>
      <c r="DJ17" s="690"/>
      <c r="DK17" s="696"/>
      <c r="DL17" s="695"/>
      <c r="DM17" s="690"/>
      <c r="DN17" s="690"/>
      <c r="DO17" s="690"/>
      <c r="DP17" s="696"/>
      <c r="DQ17" s="695"/>
      <c r="DR17" s="690"/>
      <c r="DS17" s="690"/>
      <c r="DT17" s="690"/>
      <c r="DU17" s="696"/>
      <c r="DV17" s="683"/>
      <c r="DW17" s="684"/>
      <c r="DX17" s="684"/>
      <c r="DY17" s="684"/>
      <c r="DZ17" s="697"/>
      <c r="EA17" s="72"/>
    </row>
    <row r="18" spans="1:131" s="52" customFormat="1" ht="26.25" customHeight="1">
      <c r="A18" s="57">
        <v>12</v>
      </c>
      <c r="B18" s="683"/>
      <c r="C18" s="684"/>
      <c r="D18" s="684"/>
      <c r="E18" s="684"/>
      <c r="F18" s="684"/>
      <c r="G18" s="684"/>
      <c r="H18" s="684"/>
      <c r="I18" s="684"/>
      <c r="J18" s="684"/>
      <c r="K18" s="684"/>
      <c r="L18" s="684"/>
      <c r="M18" s="684"/>
      <c r="N18" s="684"/>
      <c r="O18" s="684"/>
      <c r="P18" s="685"/>
      <c r="Q18" s="686"/>
      <c r="R18" s="687"/>
      <c r="S18" s="687"/>
      <c r="T18" s="687"/>
      <c r="U18" s="687"/>
      <c r="V18" s="687"/>
      <c r="W18" s="687"/>
      <c r="X18" s="687"/>
      <c r="Y18" s="687"/>
      <c r="Z18" s="687"/>
      <c r="AA18" s="687"/>
      <c r="AB18" s="687"/>
      <c r="AC18" s="687"/>
      <c r="AD18" s="687"/>
      <c r="AE18" s="688"/>
      <c r="AF18" s="689"/>
      <c r="AG18" s="690"/>
      <c r="AH18" s="690"/>
      <c r="AI18" s="690"/>
      <c r="AJ18" s="691"/>
      <c r="AK18" s="692"/>
      <c r="AL18" s="687"/>
      <c r="AM18" s="687"/>
      <c r="AN18" s="687"/>
      <c r="AO18" s="687"/>
      <c r="AP18" s="687"/>
      <c r="AQ18" s="687"/>
      <c r="AR18" s="687"/>
      <c r="AS18" s="687"/>
      <c r="AT18" s="687"/>
      <c r="AU18" s="693"/>
      <c r="AV18" s="693"/>
      <c r="AW18" s="693"/>
      <c r="AX18" s="693"/>
      <c r="AY18" s="694"/>
      <c r="AZ18" s="61"/>
      <c r="BA18" s="61"/>
      <c r="BB18" s="61"/>
      <c r="BC18" s="61"/>
      <c r="BD18" s="61"/>
      <c r="BE18" s="72"/>
      <c r="BF18" s="72"/>
      <c r="BG18" s="72"/>
      <c r="BH18" s="72"/>
      <c r="BI18" s="72"/>
      <c r="BJ18" s="72"/>
      <c r="BK18" s="72"/>
      <c r="BL18" s="72"/>
      <c r="BM18" s="72"/>
      <c r="BN18" s="72"/>
      <c r="BO18" s="72"/>
      <c r="BP18" s="72"/>
      <c r="BQ18" s="57">
        <v>12</v>
      </c>
      <c r="BR18" s="77"/>
      <c r="BS18" s="683"/>
      <c r="BT18" s="684"/>
      <c r="BU18" s="684"/>
      <c r="BV18" s="684"/>
      <c r="BW18" s="684"/>
      <c r="BX18" s="684"/>
      <c r="BY18" s="684"/>
      <c r="BZ18" s="684"/>
      <c r="CA18" s="684"/>
      <c r="CB18" s="684"/>
      <c r="CC18" s="684"/>
      <c r="CD18" s="684"/>
      <c r="CE18" s="684"/>
      <c r="CF18" s="684"/>
      <c r="CG18" s="685"/>
      <c r="CH18" s="695"/>
      <c r="CI18" s="690"/>
      <c r="CJ18" s="690"/>
      <c r="CK18" s="690"/>
      <c r="CL18" s="696"/>
      <c r="CM18" s="695"/>
      <c r="CN18" s="690"/>
      <c r="CO18" s="690"/>
      <c r="CP18" s="690"/>
      <c r="CQ18" s="696"/>
      <c r="CR18" s="695"/>
      <c r="CS18" s="690"/>
      <c r="CT18" s="690"/>
      <c r="CU18" s="690"/>
      <c r="CV18" s="696"/>
      <c r="CW18" s="695"/>
      <c r="CX18" s="690"/>
      <c r="CY18" s="690"/>
      <c r="CZ18" s="690"/>
      <c r="DA18" s="696"/>
      <c r="DB18" s="695"/>
      <c r="DC18" s="690"/>
      <c r="DD18" s="690"/>
      <c r="DE18" s="690"/>
      <c r="DF18" s="696"/>
      <c r="DG18" s="695"/>
      <c r="DH18" s="690"/>
      <c r="DI18" s="690"/>
      <c r="DJ18" s="690"/>
      <c r="DK18" s="696"/>
      <c r="DL18" s="695"/>
      <c r="DM18" s="690"/>
      <c r="DN18" s="690"/>
      <c r="DO18" s="690"/>
      <c r="DP18" s="696"/>
      <c r="DQ18" s="695"/>
      <c r="DR18" s="690"/>
      <c r="DS18" s="690"/>
      <c r="DT18" s="690"/>
      <c r="DU18" s="696"/>
      <c r="DV18" s="683"/>
      <c r="DW18" s="684"/>
      <c r="DX18" s="684"/>
      <c r="DY18" s="684"/>
      <c r="DZ18" s="697"/>
      <c r="EA18" s="72"/>
    </row>
    <row r="19" spans="1:131" s="52" customFormat="1" ht="26.25" customHeight="1">
      <c r="A19" s="57">
        <v>13</v>
      </c>
      <c r="B19" s="683"/>
      <c r="C19" s="684"/>
      <c r="D19" s="684"/>
      <c r="E19" s="684"/>
      <c r="F19" s="684"/>
      <c r="G19" s="684"/>
      <c r="H19" s="684"/>
      <c r="I19" s="684"/>
      <c r="J19" s="684"/>
      <c r="K19" s="684"/>
      <c r="L19" s="684"/>
      <c r="M19" s="684"/>
      <c r="N19" s="684"/>
      <c r="O19" s="684"/>
      <c r="P19" s="685"/>
      <c r="Q19" s="686"/>
      <c r="R19" s="687"/>
      <c r="S19" s="687"/>
      <c r="T19" s="687"/>
      <c r="U19" s="687"/>
      <c r="V19" s="687"/>
      <c r="W19" s="687"/>
      <c r="X19" s="687"/>
      <c r="Y19" s="687"/>
      <c r="Z19" s="687"/>
      <c r="AA19" s="687"/>
      <c r="AB19" s="687"/>
      <c r="AC19" s="687"/>
      <c r="AD19" s="687"/>
      <c r="AE19" s="688"/>
      <c r="AF19" s="689"/>
      <c r="AG19" s="690"/>
      <c r="AH19" s="690"/>
      <c r="AI19" s="690"/>
      <c r="AJ19" s="691"/>
      <c r="AK19" s="692"/>
      <c r="AL19" s="687"/>
      <c r="AM19" s="687"/>
      <c r="AN19" s="687"/>
      <c r="AO19" s="687"/>
      <c r="AP19" s="687"/>
      <c r="AQ19" s="687"/>
      <c r="AR19" s="687"/>
      <c r="AS19" s="687"/>
      <c r="AT19" s="687"/>
      <c r="AU19" s="693"/>
      <c r="AV19" s="693"/>
      <c r="AW19" s="693"/>
      <c r="AX19" s="693"/>
      <c r="AY19" s="694"/>
      <c r="AZ19" s="61"/>
      <c r="BA19" s="61"/>
      <c r="BB19" s="61"/>
      <c r="BC19" s="61"/>
      <c r="BD19" s="61"/>
      <c r="BE19" s="72"/>
      <c r="BF19" s="72"/>
      <c r="BG19" s="72"/>
      <c r="BH19" s="72"/>
      <c r="BI19" s="72"/>
      <c r="BJ19" s="72"/>
      <c r="BK19" s="72"/>
      <c r="BL19" s="72"/>
      <c r="BM19" s="72"/>
      <c r="BN19" s="72"/>
      <c r="BO19" s="72"/>
      <c r="BP19" s="72"/>
      <c r="BQ19" s="57">
        <v>13</v>
      </c>
      <c r="BR19" s="77"/>
      <c r="BS19" s="683"/>
      <c r="BT19" s="684"/>
      <c r="BU19" s="684"/>
      <c r="BV19" s="684"/>
      <c r="BW19" s="684"/>
      <c r="BX19" s="684"/>
      <c r="BY19" s="684"/>
      <c r="BZ19" s="684"/>
      <c r="CA19" s="684"/>
      <c r="CB19" s="684"/>
      <c r="CC19" s="684"/>
      <c r="CD19" s="684"/>
      <c r="CE19" s="684"/>
      <c r="CF19" s="684"/>
      <c r="CG19" s="685"/>
      <c r="CH19" s="695"/>
      <c r="CI19" s="690"/>
      <c r="CJ19" s="690"/>
      <c r="CK19" s="690"/>
      <c r="CL19" s="696"/>
      <c r="CM19" s="695"/>
      <c r="CN19" s="690"/>
      <c r="CO19" s="690"/>
      <c r="CP19" s="690"/>
      <c r="CQ19" s="696"/>
      <c r="CR19" s="695"/>
      <c r="CS19" s="690"/>
      <c r="CT19" s="690"/>
      <c r="CU19" s="690"/>
      <c r="CV19" s="696"/>
      <c r="CW19" s="695"/>
      <c r="CX19" s="690"/>
      <c r="CY19" s="690"/>
      <c r="CZ19" s="690"/>
      <c r="DA19" s="696"/>
      <c r="DB19" s="695"/>
      <c r="DC19" s="690"/>
      <c r="DD19" s="690"/>
      <c r="DE19" s="690"/>
      <c r="DF19" s="696"/>
      <c r="DG19" s="695"/>
      <c r="DH19" s="690"/>
      <c r="DI19" s="690"/>
      <c r="DJ19" s="690"/>
      <c r="DK19" s="696"/>
      <c r="DL19" s="695"/>
      <c r="DM19" s="690"/>
      <c r="DN19" s="690"/>
      <c r="DO19" s="690"/>
      <c r="DP19" s="696"/>
      <c r="DQ19" s="695"/>
      <c r="DR19" s="690"/>
      <c r="DS19" s="690"/>
      <c r="DT19" s="690"/>
      <c r="DU19" s="696"/>
      <c r="DV19" s="683"/>
      <c r="DW19" s="684"/>
      <c r="DX19" s="684"/>
      <c r="DY19" s="684"/>
      <c r="DZ19" s="697"/>
      <c r="EA19" s="72"/>
    </row>
    <row r="20" spans="1:131" s="52" customFormat="1" ht="26.25" customHeight="1">
      <c r="A20" s="57">
        <v>14</v>
      </c>
      <c r="B20" s="683"/>
      <c r="C20" s="684"/>
      <c r="D20" s="684"/>
      <c r="E20" s="684"/>
      <c r="F20" s="684"/>
      <c r="G20" s="684"/>
      <c r="H20" s="684"/>
      <c r="I20" s="684"/>
      <c r="J20" s="684"/>
      <c r="K20" s="684"/>
      <c r="L20" s="684"/>
      <c r="M20" s="684"/>
      <c r="N20" s="684"/>
      <c r="O20" s="684"/>
      <c r="P20" s="685"/>
      <c r="Q20" s="686"/>
      <c r="R20" s="687"/>
      <c r="S20" s="687"/>
      <c r="T20" s="687"/>
      <c r="U20" s="687"/>
      <c r="V20" s="687"/>
      <c r="W20" s="687"/>
      <c r="X20" s="687"/>
      <c r="Y20" s="687"/>
      <c r="Z20" s="687"/>
      <c r="AA20" s="687"/>
      <c r="AB20" s="687"/>
      <c r="AC20" s="687"/>
      <c r="AD20" s="687"/>
      <c r="AE20" s="688"/>
      <c r="AF20" s="689"/>
      <c r="AG20" s="690"/>
      <c r="AH20" s="690"/>
      <c r="AI20" s="690"/>
      <c r="AJ20" s="691"/>
      <c r="AK20" s="692"/>
      <c r="AL20" s="687"/>
      <c r="AM20" s="687"/>
      <c r="AN20" s="687"/>
      <c r="AO20" s="687"/>
      <c r="AP20" s="687"/>
      <c r="AQ20" s="687"/>
      <c r="AR20" s="687"/>
      <c r="AS20" s="687"/>
      <c r="AT20" s="687"/>
      <c r="AU20" s="693"/>
      <c r="AV20" s="693"/>
      <c r="AW20" s="693"/>
      <c r="AX20" s="693"/>
      <c r="AY20" s="694"/>
      <c r="AZ20" s="61"/>
      <c r="BA20" s="61"/>
      <c r="BB20" s="61"/>
      <c r="BC20" s="61"/>
      <c r="BD20" s="61"/>
      <c r="BE20" s="72"/>
      <c r="BF20" s="72"/>
      <c r="BG20" s="72"/>
      <c r="BH20" s="72"/>
      <c r="BI20" s="72"/>
      <c r="BJ20" s="72"/>
      <c r="BK20" s="72"/>
      <c r="BL20" s="72"/>
      <c r="BM20" s="72"/>
      <c r="BN20" s="72"/>
      <c r="BO20" s="72"/>
      <c r="BP20" s="72"/>
      <c r="BQ20" s="57">
        <v>14</v>
      </c>
      <c r="BR20" s="77"/>
      <c r="BS20" s="683"/>
      <c r="BT20" s="684"/>
      <c r="BU20" s="684"/>
      <c r="BV20" s="684"/>
      <c r="BW20" s="684"/>
      <c r="BX20" s="684"/>
      <c r="BY20" s="684"/>
      <c r="BZ20" s="684"/>
      <c r="CA20" s="684"/>
      <c r="CB20" s="684"/>
      <c r="CC20" s="684"/>
      <c r="CD20" s="684"/>
      <c r="CE20" s="684"/>
      <c r="CF20" s="684"/>
      <c r="CG20" s="685"/>
      <c r="CH20" s="695"/>
      <c r="CI20" s="690"/>
      <c r="CJ20" s="690"/>
      <c r="CK20" s="690"/>
      <c r="CL20" s="696"/>
      <c r="CM20" s="695"/>
      <c r="CN20" s="690"/>
      <c r="CO20" s="690"/>
      <c r="CP20" s="690"/>
      <c r="CQ20" s="696"/>
      <c r="CR20" s="695"/>
      <c r="CS20" s="690"/>
      <c r="CT20" s="690"/>
      <c r="CU20" s="690"/>
      <c r="CV20" s="696"/>
      <c r="CW20" s="695"/>
      <c r="CX20" s="690"/>
      <c r="CY20" s="690"/>
      <c r="CZ20" s="690"/>
      <c r="DA20" s="696"/>
      <c r="DB20" s="695"/>
      <c r="DC20" s="690"/>
      <c r="DD20" s="690"/>
      <c r="DE20" s="690"/>
      <c r="DF20" s="696"/>
      <c r="DG20" s="695"/>
      <c r="DH20" s="690"/>
      <c r="DI20" s="690"/>
      <c r="DJ20" s="690"/>
      <c r="DK20" s="696"/>
      <c r="DL20" s="695"/>
      <c r="DM20" s="690"/>
      <c r="DN20" s="690"/>
      <c r="DO20" s="690"/>
      <c r="DP20" s="696"/>
      <c r="DQ20" s="695"/>
      <c r="DR20" s="690"/>
      <c r="DS20" s="690"/>
      <c r="DT20" s="690"/>
      <c r="DU20" s="696"/>
      <c r="DV20" s="683"/>
      <c r="DW20" s="684"/>
      <c r="DX20" s="684"/>
      <c r="DY20" s="684"/>
      <c r="DZ20" s="697"/>
      <c r="EA20" s="72"/>
    </row>
    <row r="21" spans="1:131" s="52" customFormat="1" ht="26.25" customHeight="1">
      <c r="A21" s="57">
        <v>15</v>
      </c>
      <c r="B21" s="683"/>
      <c r="C21" s="684"/>
      <c r="D21" s="684"/>
      <c r="E21" s="684"/>
      <c r="F21" s="684"/>
      <c r="G21" s="684"/>
      <c r="H21" s="684"/>
      <c r="I21" s="684"/>
      <c r="J21" s="684"/>
      <c r="K21" s="684"/>
      <c r="L21" s="684"/>
      <c r="M21" s="684"/>
      <c r="N21" s="684"/>
      <c r="O21" s="684"/>
      <c r="P21" s="685"/>
      <c r="Q21" s="686"/>
      <c r="R21" s="687"/>
      <c r="S21" s="687"/>
      <c r="T21" s="687"/>
      <c r="U21" s="687"/>
      <c r="V21" s="687"/>
      <c r="W21" s="687"/>
      <c r="X21" s="687"/>
      <c r="Y21" s="687"/>
      <c r="Z21" s="687"/>
      <c r="AA21" s="687"/>
      <c r="AB21" s="687"/>
      <c r="AC21" s="687"/>
      <c r="AD21" s="687"/>
      <c r="AE21" s="688"/>
      <c r="AF21" s="689"/>
      <c r="AG21" s="690"/>
      <c r="AH21" s="690"/>
      <c r="AI21" s="690"/>
      <c r="AJ21" s="691"/>
      <c r="AK21" s="692"/>
      <c r="AL21" s="687"/>
      <c r="AM21" s="687"/>
      <c r="AN21" s="687"/>
      <c r="AO21" s="687"/>
      <c r="AP21" s="687"/>
      <c r="AQ21" s="687"/>
      <c r="AR21" s="687"/>
      <c r="AS21" s="687"/>
      <c r="AT21" s="687"/>
      <c r="AU21" s="693"/>
      <c r="AV21" s="693"/>
      <c r="AW21" s="693"/>
      <c r="AX21" s="693"/>
      <c r="AY21" s="694"/>
      <c r="AZ21" s="61"/>
      <c r="BA21" s="61"/>
      <c r="BB21" s="61"/>
      <c r="BC21" s="61"/>
      <c r="BD21" s="61"/>
      <c r="BE21" s="72"/>
      <c r="BF21" s="72"/>
      <c r="BG21" s="72"/>
      <c r="BH21" s="72"/>
      <c r="BI21" s="72"/>
      <c r="BJ21" s="72"/>
      <c r="BK21" s="72"/>
      <c r="BL21" s="72"/>
      <c r="BM21" s="72"/>
      <c r="BN21" s="72"/>
      <c r="BO21" s="72"/>
      <c r="BP21" s="72"/>
      <c r="BQ21" s="57">
        <v>15</v>
      </c>
      <c r="BR21" s="77"/>
      <c r="BS21" s="683"/>
      <c r="BT21" s="684"/>
      <c r="BU21" s="684"/>
      <c r="BV21" s="684"/>
      <c r="BW21" s="684"/>
      <c r="BX21" s="684"/>
      <c r="BY21" s="684"/>
      <c r="BZ21" s="684"/>
      <c r="CA21" s="684"/>
      <c r="CB21" s="684"/>
      <c r="CC21" s="684"/>
      <c r="CD21" s="684"/>
      <c r="CE21" s="684"/>
      <c r="CF21" s="684"/>
      <c r="CG21" s="685"/>
      <c r="CH21" s="695"/>
      <c r="CI21" s="690"/>
      <c r="CJ21" s="690"/>
      <c r="CK21" s="690"/>
      <c r="CL21" s="696"/>
      <c r="CM21" s="695"/>
      <c r="CN21" s="690"/>
      <c r="CO21" s="690"/>
      <c r="CP21" s="690"/>
      <c r="CQ21" s="696"/>
      <c r="CR21" s="695"/>
      <c r="CS21" s="690"/>
      <c r="CT21" s="690"/>
      <c r="CU21" s="690"/>
      <c r="CV21" s="696"/>
      <c r="CW21" s="695"/>
      <c r="CX21" s="690"/>
      <c r="CY21" s="690"/>
      <c r="CZ21" s="690"/>
      <c r="DA21" s="696"/>
      <c r="DB21" s="695"/>
      <c r="DC21" s="690"/>
      <c r="DD21" s="690"/>
      <c r="DE21" s="690"/>
      <c r="DF21" s="696"/>
      <c r="DG21" s="695"/>
      <c r="DH21" s="690"/>
      <c r="DI21" s="690"/>
      <c r="DJ21" s="690"/>
      <c r="DK21" s="696"/>
      <c r="DL21" s="695"/>
      <c r="DM21" s="690"/>
      <c r="DN21" s="690"/>
      <c r="DO21" s="690"/>
      <c r="DP21" s="696"/>
      <c r="DQ21" s="695"/>
      <c r="DR21" s="690"/>
      <c r="DS21" s="690"/>
      <c r="DT21" s="690"/>
      <c r="DU21" s="696"/>
      <c r="DV21" s="683"/>
      <c r="DW21" s="684"/>
      <c r="DX21" s="684"/>
      <c r="DY21" s="684"/>
      <c r="DZ21" s="697"/>
      <c r="EA21" s="72"/>
    </row>
    <row r="22" spans="1:131" s="52" customFormat="1" ht="26.25" customHeight="1">
      <c r="A22" s="57">
        <v>16</v>
      </c>
      <c r="B22" s="683"/>
      <c r="C22" s="684"/>
      <c r="D22" s="684"/>
      <c r="E22" s="684"/>
      <c r="F22" s="684"/>
      <c r="G22" s="684"/>
      <c r="H22" s="684"/>
      <c r="I22" s="684"/>
      <c r="J22" s="684"/>
      <c r="K22" s="684"/>
      <c r="L22" s="684"/>
      <c r="M22" s="684"/>
      <c r="N22" s="684"/>
      <c r="O22" s="684"/>
      <c r="P22" s="685"/>
      <c r="Q22" s="698"/>
      <c r="R22" s="699"/>
      <c r="S22" s="699"/>
      <c r="T22" s="699"/>
      <c r="U22" s="699"/>
      <c r="V22" s="699"/>
      <c r="W22" s="699"/>
      <c r="X22" s="699"/>
      <c r="Y22" s="699"/>
      <c r="Z22" s="699"/>
      <c r="AA22" s="699"/>
      <c r="AB22" s="699"/>
      <c r="AC22" s="699"/>
      <c r="AD22" s="699"/>
      <c r="AE22" s="700"/>
      <c r="AF22" s="689"/>
      <c r="AG22" s="690"/>
      <c r="AH22" s="690"/>
      <c r="AI22" s="690"/>
      <c r="AJ22" s="691"/>
      <c r="AK22" s="701"/>
      <c r="AL22" s="699"/>
      <c r="AM22" s="699"/>
      <c r="AN22" s="699"/>
      <c r="AO22" s="699"/>
      <c r="AP22" s="699"/>
      <c r="AQ22" s="699"/>
      <c r="AR22" s="699"/>
      <c r="AS22" s="699"/>
      <c r="AT22" s="699"/>
      <c r="AU22" s="702"/>
      <c r="AV22" s="702"/>
      <c r="AW22" s="702"/>
      <c r="AX22" s="702"/>
      <c r="AY22" s="703"/>
      <c r="AZ22" s="704" t="s">
        <v>460</v>
      </c>
      <c r="BA22" s="704"/>
      <c r="BB22" s="704"/>
      <c r="BC22" s="704"/>
      <c r="BD22" s="705"/>
      <c r="BE22" s="72"/>
      <c r="BF22" s="72"/>
      <c r="BG22" s="72"/>
      <c r="BH22" s="72"/>
      <c r="BI22" s="72"/>
      <c r="BJ22" s="72"/>
      <c r="BK22" s="72"/>
      <c r="BL22" s="72"/>
      <c r="BM22" s="72"/>
      <c r="BN22" s="72"/>
      <c r="BO22" s="72"/>
      <c r="BP22" s="72"/>
      <c r="BQ22" s="57">
        <v>16</v>
      </c>
      <c r="BR22" s="77"/>
      <c r="BS22" s="683"/>
      <c r="BT22" s="684"/>
      <c r="BU22" s="684"/>
      <c r="BV22" s="684"/>
      <c r="BW22" s="684"/>
      <c r="BX22" s="684"/>
      <c r="BY22" s="684"/>
      <c r="BZ22" s="684"/>
      <c r="CA22" s="684"/>
      <c r="CB22" s="684"/>
      <c r="CC22" s="684"/>
      <c r="CD22" s="684"/>
      <c r="CE22" s="684"/>
      <c r="CF22" s="684"/>
      <c r="CG22" s="685"/>
      <c r="CH22" s="695"/>
      <c r="CI22" s="690"/>
      <c r="CJ22" s="690"/>
      <c r="CK22" s="690"/>
      <c r="CL22" s="696"/>
      <c r="CM22" s="695"/>
      <c r="CN22" s="690"/>
      <c r="CO22" s="690"/>
      <c r="CP22" s="690"/>
      <c r="CQ22" s="696"/>
      <c r="CR22" s="695"/>
      <c r="CS22" s="690"/>
      <c r="CT22" s="690"/>
      <c r="CU22" s="690"/>
      <c r="CV22" s="696"/>
      <c r="CW22" s="695"/>
      <c r="CX22" s="690"/>
      <c r="CY22" s="690"/>
      <c r="CZ22" s="690"/>
      <c r="DA22" s="696"/>
      <c r="DB22" s="695"/>
      <c r="DC22" s="690"/>
      <c r="DD22" s="690"/>
      <c r="DE22" s="690"/>
      <c r="DF22" s="696"/>
      <c r="DG22" s="695"/>
      <c r="DH22" s="690"/>
      <c r="DI22" s="690"/>
      <c r="DJ22" s="690"/>
      <c r="DK22" s="696"/>
      <c r="DL22" s="695"/>
      <c r="DM22" s="690"/>
      <c r="DN22" s="690"/>
      <c r="DO22" s="690"/>
      <c r="DP22" s="696"/>
      <c r="DQ22" s="695"/>
      <c r="DR22" s="690"/>
      <c r="DS22" s="690"/>
      <c r="DT22" s="690"/>
      <c r="DU22" s="696"/>
      <c r="DV22" s="683"/>
      <c r="DW22" s="684"/>
      <c r="DX22" s="684"/>
      <c r="DY22" s="684"/>
      <c r="DZ22" s="697"/>
      <c r="EA22" s="72"/>
    </row>
    <row r="23" spans="1:131" s="52" customFormat="1" ht="26.25" customHeight="1">
      <c r="A23" s="58" t="s">
        <v>253</v>
      </c>
      <c r="B23" s="706" t="s">
        <v>307</v>
      </c>
      <c r="C23" s="707"/>
      <c r="D23" s="707"/>
      <c r="E23" s="707"/>
      <c r="F23" s="707"/>
      <c r="G23" s="707"/>
      <c r="H23" s="707"/>
      <c r="I23" s="707"/>
      <c r="J23" s="707"/>
      <c r="K23" s="707"/>
      <c r="L23" s="707"/>
      <c r="M23" s="707"/>
      <c r="N23" s="707"/>
      <c r="O23" s="707"/>
      <c r="P23" s="708"/>
      <c r="Q23" s="709">
        <v>168629</v>
      </c>
      <c r="R23" s="710"/>
      <c r="S23" s="710"/>
      <c r="T23" s="710"/>
      <c r="U23" s="710"/>
      <c r="V23" s="710">
        <v>161151</v>
      </c>
      <c r="W23" s="710"/>
      <c r="X23" s="710"/>
      <c r="Y23" s="710"/>
      <c r="Z23" s="710"/>
      <c r="AA23" s="710">
        <v>7478</v>
      </c>
      <c r="AB23" s="710"/>
      <c r="AC23" s="710"/>
      <c r="AD23" s="710"/>
      <c r="AE23" s="711"/>
      <c r="AF23" s="712">
        <v>4887</v>
      </c>
      <c r="AG23" s="710"/>
      <c r="AH23" s="710"/>
      <c r="AI23" s="710"/>
      <c r="AJ23" s="713"/>
      <c r="AK23" s="714"/>
      <c r="AL23" s="715"/>
      <c r="AM23" s="715"/>
      <c r="AN23" s="715"/>
      <c r="AO23" s="715"/>
      <c r="AP23" s="710">
        <v>210890</v>
      </c>
      <c r="AQ23" s="710"/>
      <c r="AR23" s="710"/>
      <c r="AS23" s="710"/>
      <c r="AT23" s="710"/>
      <c r="AU23" s="716"/>
      <c r="AV23" s="716"/>
      <c r="AW23" s="716"/>
      <c r="AX23" s="716"/>
      <c r="AY23" s="717"/>
      <c r="AZ23" s="718" t="s">
        <v>205</v>
      </c>
      <c r="BA23" s="719"/>
      <c r="BB23" s="719"/>
      <c r="BC23" s="719"/>
      <c r="BD23" s="720"/>
      <c r="BE23" s="72"/>
      <c r="BF23" s="72"/>
      <c r="BG23" s="72"/>
      <c r="BH23" s="72"/>
      <c r="BI23" s="72"/>
      <c r="BJ23" s="72"/>
      <c r="BK23" s="72"/>
      <c r="BL23" s="72"/>
      <c r="BM23" s="72"/>
      <c r="BN23" s="72"/>
      <c r="BO23" s="72"/>
      <c r="BP23" s="72"/>
      <c r="BQ23" s="57">
        <v>17</v>
      </c>
      <c r="BR23" s="77"/>
      <c r="BS23" s="683"/>
      <c r="BT23" s="684"/>
      <c r="BU23" s="684"/>
      <c r="BV23" s="684"/>
      <c r="BW23" s="684"/>
      <c r="BX23" s="684"/>
      <c r="BY23" s="684"/>
      <c r="BZ23" s="684"/>
      <c r="CA23" s="684"/>
      <c r="CB23" s="684"/>
      <c r="CC23" s="684"/>
      <c r="CD23" s="684"/>
      <c r="CE23" s="684"/>
      <c r="CF23" s="684"/>
      <c r="CG23" s="685"/>
      <c r="CH23" s="695"/>
      <c r="CI23" s="690"/>
      <c r="CJ23" s="690"/>
      <c r="CK23" s="690"/>
      <c r="CL23" s="696"/>
      <c r="CM23" s="695"/>
      <c r="CN23" s="690"/>
      <c r="CO23" s="690"/>
      <c r="CP23" s="690"/>
      <c r="CQ23" s="696"/>
      <c r="CR23" s="695"/>
      <c r="CS23" s="690"/>
      <c r="CT23" s="690"/>
      <c r="CU23" s="690"/>
      <c r="CV23" s="696"/>
      <c r="CW23" s="695"/>
      <c r="CX23" s="690"/>
      <c r="CY23" s="690"/>
      <c r="CZ23" s="690"/>
      <c r="DA23" s="696"/>
      <c r="DB23" s="695"/>
      <c r="DC23" s="690"/>
      <c r="DD23" s="690"/>
      <c r="DE23" s="690"/>
      <c r="DF23" s="696"/>
      <c r="DG23" s="695"/>
      <c r="DH23" s="690"/>
      <c r="DI23" s="690"/>
      <c r="DJ23" s="690"/>
      <c r="DK23" s="696"/>
      <c r="DL23" s="695"/>
      <c r="DM23" s="690"/>
      <c r="DN23" s="690"/>
      <c r="DO23" s="690"/>
      <c r="DP23" s="696"/>
      <c r="DQ23" s="695"/>
      <c r="DR23" s="690"/>
      <c r="DS23" s="690"/>
      <c r="DT23" s="690"/>
      <c r="DU23" s="696"/>
      <c r="DV23" s="683"/>
      <c r="DW23" s="684"/>
      <c r="DX23" s="684"/>
      <c r="DY23" s="684"/>
      <c r="DZ23" s="697"/>
      <c r="EA23" s="72"/>
    </row>
    <row r="24" spans="1:131" s="52" customFormat="1" ht="26.25" customHeight="1">
      <c r="A24" s="721" t="s">
        <v>392</v>
      </c>
      <c r="B24" s="721"/>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c r="AT24" s="721"/>
      <c r="AU24" s="721"/>
      <c r="AV24" s="721"/>
      <c r="AW24" s="721"/>
      <c r="AX24" s="721"/>
      <c r="AY24" s="721"/>
      <c r="AZ24" s="61"/>
      <c r="BA24" s="61"/>
      <c r="BB24" s="61"/>
      <c r="BC24" s="61"/>
      <c r="BD24" s="61"/>
      <c r="BE24" s="72"/>
      <c r="BF24" s="72"/>
      <c r="BG24" s="72"/>
      <c r="BH24" s="72"/>
      <c r="BI24" s="72"/>
      <c r="BJ24" s="72"/>
      <c r="BK24" s="72"/>
      <c r="BL24" s="72"/>
      <c r="BM24" s="72"/>
      <c r="BN24" s="72"/>
      <c r="BO24" s="72"/>
      <c r="BP24" s="72"/>
      <c r="BQ24" s="57">
        <v>18</v>
      </c>
      <c r="BR24" s="77"/>
      <c r="BS24" s="683"/>
      <c r="BT24" s="684"/>
      <c r="BU24" s="684"/>
      <c r="BV24" s="684"/>
      <c r="BW24" s="684"/>
      <c r="BX24" s="684"/>
      <c r="BY24" s="684"/>
      <c r="BZ24" s="684"/>
      <c r="CA24" s="684"/>
      <c r="CB24" s="684"/>
      <c r="CC24" s="684"/>
      <c r="CD24" s="684"/>
      <c r="CE24" s="684"/>
      <c r="CF24" s="684"/>
      <c r="CG24" s="685"/>
      <c r="CH24" s="695"/>
      <c r="CI24" s="690"/>
      <c r="CJ24" s="690"/>
      <c r="CK24" s="690"/>
      <c r="CL24" s="696"/>
      <c r="CM24" s="695"/>
      <c r="CN24" s="690"/>
      <c r="CO24" s="690"/>
      <c r="CP24" s="690"/>
      <c r="CQ24" s="696"/>
      <c r="CR24" s="695"/>
      <c r="CS24" s="690"/>
      <c r="CT24" s="690"/>
      <c r="CU24" s="690"/>
      <c r="CV24" s="696"/>
      <c r="CW24" s="695"/>
      <c r="CX24" s="690"/>
      <c r="CY24" s="690"/>
      <c r="CZ24" s="690"/>
      <c r="DA24" s="696"/>
      <c r="DB24" s="695"/>
      <c r="DC24" s="690"/>
      <c r="DD24" s="690"/>
      <c r="DE24" s="690"/>
      <c r="DF24" s="696"/>
      <c r="DG24" s="695"/>
      <c r="DH24" s="690"/>
      <c r="DI24" s="690"/>
      <c r="DJ24" s="690"/>
      <c r="DK24" s="696"/>
      <c r="DL24" s="695"/>
      <c r="DM24" s="690"/>
      <c r="DN24" s="690"/>
      <c r="DO24" s="690"/>
      <c r="DP24" s="696"/>
      <c r="DQ24" s="695"/>
      <c r="DR24" s="690"/>
      <c r="DS24" s="690"/>
      <c r="DT24" s="690"/>
      <c r="DU24" s="696"/>
      <c r="DV24" s="683"/>
      <c r="DW24" s="684"/>
      <c r="DX24" s="684"/>
      <c r="DY24" s="684"/>
      <c r="DZ24" s="697"/>
      <c r="EA24" s="72"/>
    </row>
    <row r="25" spans="1:131" ht="26.25" customHeight="1">
      <c r="A25" s="665" t="s">
        <v>425</v>
      </c>
      <c r="B25" s="665"/>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5"/>
      <c r="AY25" s="665"/>
      <c r="AZ25" s="665"/>
      <c r="BA25" s="665"/>
      <c r="BB25" s="665"/>
      <c r="BC25" s="665"/>
      <c r="BD25" s="665"/>
      <c r="BE25" s="665"/>
      <c r="BF25" s="665"/>
      <c r="BG25" s="665"/>
      <c r="BH25" s="665"/>
      <c r="BI25" s="665"/>
      <c r="BJ25" s="61"/>
      <c r="BK25" s="61"/>
      <c r="BL25" s="61"/>
      <c r="BM25" s="61"/>
      <c r="BN25" s="61"/>
      <c r="BO25" s="60"/>
      <c r="BP25" s="60"/>
      <c r="BQ25" s="57">
        <v>19</v>
      </c>
      <c r="BR25" s="77"/>
      <c r="BS25" s="683"/>
      <c r="BT25" s="684"/>
      <c r="BU25" s="684"/>
      <c r="BV25" s="684"/>
      <c r="BW25" s="684"/>
      <c r="BX25" s="684"/>
      <c r="BY25" s="684"/>
      <c r="BZ25" s="684"/>
      <c r="CA25" s="684"/>
      <c r="CB25" s="684"/>
      <c r="CC25" s="684"/>
      <c r="CD25" s="684"/>
      <c r="CE25" s="684"/>
      <c r="CF25" s="684"/>
      <c r="CG25" s="685"/>
      <c r="CH25" s="695"/>
      <c r="CI25" s="690"/>
      <c r="CJ25" s="690"/>
      <c r="CK25" s="690"/>
      <c r="CL25" s="696"/>
      <c r="CM25" s="695"/>
      <c r="CN25" s="690"/>
      <c r="CO25" s="690"/>
      <c r="CP25" s="690"/>
      <c r="CQ25" s="696"/>
      <c r="CR25" s="695"/>
      <c r="CS25" s="690"/>
      <c r="CT25" s="690"/>
      <c r="CU25" s="690"/>
      <c r="CV25" s="696"/>
      <c r="CW25" s="695"/>
      <c r="CX25" s="690"/>
      <c r="CY25" s="690"/>
      <c r="CZ25" s="690"/>
      <c r="DA25" s="696"/>
      <c r="DB25" s="695"/>
      <c r="DC25" s="690"/>
      <c r="DD25" s="690"/>
      <c r="DE25" s="690"/>
      <c r="DF25" s="696"/>
      <c r="DG25" s="695"/>
      <c r="DH25" s="690"/>
      <c r="DI25" s="690"/>
      <c r="DJ25" s="690"/>
      <c r="DK25" s="696"/>
      <c r="DL25" s="695"/>
      <c r="DM25" s="690"/>
      <c r="DN25" s="690"/>
      <c r="DO25" s="690"/>
      <c r="DP25" s="696"/>
      <c r="DQ25" s="695"/>
      <c r="DR25" s="690"/>
      <c r="DS25" s="690"/>
      <c r="DT25" s="690"/>
      <c r="DU25" s="696"/>
      <c r="DV25" s="683"/>
      <c r="DW25" s="684"/>
      <c r="DX25" s="684"/>
      <c r="DY25" s="684"/>
      <c r="DZ25" s="697"/>
      <c r="EA25" s="53"/>
    </row>
    <row r="26" spans="1:131" ht="26.25" customHeight="1">
      <c r="A26" s="921" t="s">
        <v>446</v>
      </c>
      <c r="B26" s="922"/>
      <c r="C26" s="922"/>
      <c r="D26" s="922"/>
      <c r="E26" s="922"/>
      <c r="F26" s="922"/>
      <c r="G26" s="922"/>
      <c r="H26" s="922"/>
      <c r="I26" s="922"/>
      <c r="J26" s="922"/>
      <c r="K26" s="922"/>
      <c r="L26" s="922"/>
      <c r="M26" s="922"/>
      <c r="N26" s="922"/>
      <c r="O26" s="922"/>
      <c r="P26" s="923"/>
      <c r="Q26" s="927" t="s">
        <v>462</v>
      </c>
      <c r="R26" s="928"/>
      <c r="S26" s="928"/>
      <c r="T26" s="928"/>
      <c r="U26" s="929"/>
      <c r="V26" s="927" t="s">
        <v>463</v>
      </c>
      <c r="W26" s="928"/>
      <c r="X26" s="928"/>
      <c r="Y26" s="928"/>
      <c r="Z26" s="929"/>
      <c r="AA26" s="927" t="s">
        <v>464</v>
      </c>
      <c r="AB26" s="928"/>
      <c r="AC26" s="928"/>
      <c r="AD26" s="928"/>
      <c r="AE26" s="928"/>
      <c r="AF26" s="943" t="s">
        <v>250</v>
      </c>
      <c r="AG26" s="944"/>
      <c r="AH26" s="944"/>
      <c r="AI26" s="944"/>
      <c r="AJ26" s="945"/>
      <c r="AK26" s="928" t="s">
        <v>390</v>
      </c>
      <c r="AL26" s="928"/>
      <c r="AM26" s="928"/>
      <c r="AN26" s="928"/>
      <c r="AO26" s="929"/>
      <c r="AP26" s="927" t="s">
        <v>362</v>
      </c>
      <c r="AQ26" s="928"/>
      <c r="AR26" s="928"/>
      <c r="AS26" s="928"/>
      <c r="AT26" s="929"/>
      <c r="AU26" s="927" t="s">
        <v>465</v>
      </c>
      <c r="AV26" s="928"/>
      <c r="AW26" s="928"/>
      <c r="AX26" s="928"/>
      <c r="AY26" s="929"/>
      <c r="AZ26" s="927" t="s">
        <v>466</v>
      </c>
      <c r="BA26" s="928"/>
      <c r="BB26" s="928"/>
      <c r="BC26" s="928"/>
      <c r="BD26" s="929"/>
      <c r="BE26" s="927" t="s">
        <v>452</v>
      </c>
      <c r="BF26" s="928"/>
      <c r="BG26" s="928"/>
      <c r="BH26" s="928"/>
      <c r="BI26" s="934"/>
      <c r="BJ26" s="61"/>
      <c r="BK26" s="61"/>
      <c r="BL26" s="61"/>
      <c r="BM26" s="61"/>
      <c r="BN26" s="61"/>
      <c r="BO26" s="60"/>
      <c r="BP26" s="60"/>
      <c r="BQ26" s="57">
        <v>20</v>
      </c>
      <c r="BR26" s="77"/>
      <c r="BS26" s="683"/>
      <c r="BT26" s="684"/>
      <c r="BU26" s="684"/>
      <c r="BV26" s="684"/>
      <c r="BW26" s="684"/>
      <c r="BX26" s="684"/>
      <c r="BY26" s="684"/>
      <c r="BZ26" s="684"/>
      <c r="CA26" s="684"/>
      <c r="CB26" s="684"/>
      <c r="CC26" s="684"/>
      <c r="CD26" s="684"/>
      <c r="CE26" s="684"/>
      <c r="CF26" s="684"/>
      <c r="CG26" s="685"/>
      <c r="CH26" s="695"/>
      <c r="CI26" s="690"/>
      <c r="CJ26" s="690"/>
      <c r="CK26" s="690"/>
      <c r="CL26" s="696"/>
      <c r="CM26" s="695"/>
      <c r="CN26" s="690"/>
      <c r="CO26" s="690"/>
      <c r="CP26" s="690"/>
      <c r="CQ26" s="696"/>
      <c r="CR26" s="695"/>
      <c r="CS26" s="690"/>
      <c r="CT26" s="690"/>
      <c r="CU26" s="690"/>
      <c r="CV26" s="696"/>
      <c r="CW26" s="695"/>
      <c r="CX26" s="690"/>
      <c r="CY26" s="690"/>
      <c r="CZ26" s="690"/>
      <c r="DA26" s="696"/>
      <c r="DB26" s="695"/>
      <c r="DC26" s="690"/>
      <c r="DD26" s="690"/>
      <c r="DE26" s="690"/>
      <c r="DF26" s="696"/>
      <c r="DG26" s="695"/>
      <c r="DH26" s="690"/>
      <c r="DI26" s="690"/>
      <c r="DJ26" s="690"/>
      <c r="DK26" s="696"/>
      <c r="DL26" s="695"/>
      <c r="DM26" s="690"/>
      <c r="DN26" s="690"/>
      <c r="DO26" s="690"/>
      <c r="DP26" s="696"/>
      <c r="DQ26" s="695"/>
      <c r="DR26" s="690"/>
      <c r="DS26" s="690"/>
      <c r="DT26" s="690"/>
      <c r="DU26" s="696"/>
      <c r="DV26" s="683"/>
      <c r="DW26" s="684"/>
      <c r="DX26" s="684"/>
      <c r="DY26" s="684"/>
      <c r="DZ26" s="697"/>
      <c r="EA26" s="53"/>
    </row>
    <row r="27" spans="1:131" ht="26.25" customHeight="1">
      <c r="A27" s="924"/>
      <c r="B27" s="925"/>
      <c r="C27" s="925"/>
      <c r="D27" s="925"/>
      <c r="E27" s="925"/>
      <c r="F27" s="925"/>
      <c r="G27" s="925"/>
      <c r="H27" s="925"/>
      <c r="I27" s="925"/>
      <c r="J27" s="925"/>
      <c r="K27" s="925"/>
      <c r="L27" s="925"/>
      <c r="M27" s="925"/>
      <c r="N27" s="925"/>
      <c r="O27" s="925"/>
      <c r="P27" s="926"/>
      <c r="Q27" s="930"/>
      <c r="R27" s="931"/>
      <c r="S27" s="931"/>
      <c r="T27" s="931"/>
      <c r="U27" s="932"/>
      <c r="V27" s="930"/>
      <c r="W27" s="931"/>
      <c r="X27" s="931"/>
      <c r="Y27" s="931"/>
      <c r="Z27" s="932"/>
      <c r="AA27" s="930"/>
      <c r="AB27" s="931"/>
      <c r="AC27" s="931"/>
      <c r="AD27" s="931"/>
      <c r="AE27" s="931"/>
      <c r="AF27" s="946"/>
      <c r="AG27" s="947"/>
      <c r="AH27" s="947"/>
      <c r="AI27" s="947"/>
      <c r="AJ27" s="948"/>
      <c r="AK27" s="931"/>
      <c r="AL27" s="931"/>
      <c r="AM27" s="931"/>
      <c r="AN27" s="931"/>
      <c r="AO27" s="932"/>
      <c r="AP27" s="930"/>
      <c r="AQ27" s="931"/>
      <c r="AR27" s="931"/>
      <c r="AS27" s="931"/>
      <c r="AT27" s="932"/>
      <c r="AU27" s="930"/>
      <c r="AV27" s="931"/>
      <c r="AW27" s="931"/>
      <c r="AX27" s="931"/>
      <c r="AY27" s="932"/>
      <c r="AZ27" s="930"/>
      <c r="BA27" s="931"/>
      <c r="BB27" s="931"/>
      <c r="BC27" s="931"/>
      <c r="BD27" s="932"/>
      <c r="BE27" s="930"/>
      <c r="BF27" s="931"/>
      <c r="BG27" s="931"/>
      <c r="BH27" s="931"/>
      <c r="BI27" s="936"/>
      <c r="BJ27" s="61"/>
      <c r="BK27" s="61"/>
      <c r="BL27" s="61"/>
      <c r="BM27" s="61"/>
      <c r="BN27" s="61"/>
      <c r="BO27" s="60"/>
      <c r="BP27" s="60"/>
      <c r="BQ27" s="57">
        <v>21</v>
      </c>
      <c r="BR27" s="77"/>
      <c r="BS27" s="683"/>
      <c r="BT27" s="684"/>
      <c r="BU27" s="684"/>
      <c r="BV27" s="684"/>
      <c r="BW27" s="684"/>
      <c r="BX27" s="684"/>
      <c r="BY27" s="684"/>
      <c r="BZ27" s="684"/>
      <c r="CA27" s="684"/>
      <c r="CB27" s="684"/>
      <c r="CC27" s="684"/>
      <c r="CD27" s="684"/>
      <c r="CE27" s="684"/>
      <c r="CF27" s="684"/>
      <c r="CG27" s="685"/>
      <c r="CH27" s="695"/>
      <c r="CI27" s="690"/>
      <c r="CJ27" s="690"/>
      <c r="CK27" s="690"/>
      <c r="CL27" s="696"/>
      <c r="CM27" s="695"/>
      <c r="CN27" s="690"/>
      <c r="CO27" s="690"/>
      <c r="CP27" s="690"/>
      <c r="CQ27" s="696"/>
      <c r="CR27" s="695"/>
      <c r="CS27" s="690"/>
      <c r="CT27" s="690"/>
      <c r="CU27" s="690"/>
      <c r="CV27" s="696"/>
      <c r="CW27" s="695"/>
      <c r="CX27" s="690"/>
      <c r="CY27" s="690"/>
      <c r="CZ27" s="690"/>
      <c r="DA27" s="696"/>
      <c r="DB27" s="695"/>
      <c r="DC27" s="690"/>
      <c r="DD27" s="690"/>
      <c r="DE27" s="690"/>
      <c r="DF27" s="696"/>
      <c r="DG27" s="695"/>
      <c r="DH27" s="690"/>
      <c r="DI27" s="690"/>
      <c r="DJ27" s="690"/>
      <c r="DK27" s="696"/>
      <c r="DL27" s="695"/>
      <c r="DM27" s="690"/>
      <c r="DN27" s="690"/>
      <c r="DO27" s="690"/>
      <c r="DP27" s="696"/>
      <c r="DQ27" s="695"/>
      <c r="DR27" s="690"/>
      <c r="DS27" s="690"/>
      <c r="DT27" s="690"/>
      <c r="DU27" s="696"/>
      <c r="DV27" s="683"/>
      <c r="DW27" s="684"/>
      <c r="DX27" s="684"/>
      <c r="DY27" s="684"/>
      <c r="DZ27" s="697"/>
      <c r="EA27" s="53"/>
    </row>
    <row r="28" spans="1:131" ht="26.25" customHeight="1">
      <c r="A28" s="59">
        <v>1</v>
      </c>
      <c r="B28" s="667" t="s">
        <v>467</v>
      </c>
      <c r="C28" s="668"/>
      <c r="D28" s="668"/>
      <c r="E28" s="668"/>
      <c r="F28" s="668"/>
      <c r="G28" s="668"/>
      <c r="H28" s="668"/>
      <c r="I28" s="668"/>
      <c r="J28" s="668"/>
      <c r="K28" s="668"/>
      <c r="L28" s="668"/>
      <c r="M28" s="668"/>
      <c r="N28" s="668"/>
      <c r="O28" s="668"/>
      <c r="P28" s="669"/>
      <c r="Q28" s="722">
        <v>35510</v>
      </c>
      <c r="R28" s="723"/>
      <c r="S28" s="723"/>
      <c r="T28" s="723"/>
      <c r="U28" s="723"/>
      <c r="V28" s="723">
        <v>35308</v>
      </c>
      <c r="W28" s="723"/>
      <c r="X28" s="723"/>
      <c r="Y28" s="723"/>
      <c r="Z28" s="723"/>
      <c r="AA28" s="723">
        <f t="shared" ref="AA28:AA34" si="0">Q28-V28</f>
        <v>202</v>
      </c>
      <c r="AB28" s="723"/>
      <c r="AC28" s="723"/>
      <c r="AD28" s="723"/>
      <c r="AE28" s="724"/>
      <c r="AF28" s="725">
        <v>202</v>
      </c>
      <c r="AG28" s="723"/>
      <c r="AH28" s="723"/>
      <c r="AI28" s="723"/>
      <c r="AJ28" s="726"/>
      <c r="AK28" s="727">
        <v>3603</v>
      </c>
      <c r="AL28" s="723"/>
      <c r="AM28" s="723"/>
      <c r="AN28" s="723"/>
      <c r="AO28" s="723"/>
      <c r="AP28" s="723" t="s">
        <v>205</v>
      </c>
      <c r="AQ28" s="723"/>
      <c r="AR28" s="723"/>
      <c r="AS28" s="723"/>
      <c r="AT28" s="723"/>
      <c r="AU28" s="723" t="s">
        <v>205</v>
      </c>
      <c r="AV28" s="723"/>
      <c r="AW28" s="723"/>
      <c r="AX28" s="723"/>
      <c r="AY28" s="723"/>
      <c r="AZ28" s="728" t="s">
        <v>205</v>
      </c>
      <c r="BA28" s="728"/>
      <c r="BB28" s="728"/>
      <c r="BC28" s="728"/>
      <c r="BD28" s="728"/>
      <c r="BE28" s="729"/>
      <c r="BF28" s="729"/>
      <c r="BG28" s="729"/>
      <c r="BH28" s="729"/>
      <c r="BI28" s="730"/>
      <c r="BJ28" s="61"/>
      <c r="BK28" s="61"/>
      <c r="BL28" s="61"/>
      <c r="BM28" s="61"/>
      <c r="BN28" s="61"/>
      <c r="BO28" s="60"/>
      <c r="BP28" s="60"/>
      <c r="BQ28" s="57">
        <v>22</v>
      </c>
      <c r="BR28" s="77"/>
      <c r="BS28" s="683"/>
      <c r="BT28" s="684"/>
      <c r="BU28" s="684"/>
      <c r="BV28" s="684"/>
      <c r="BW28" s="684"/>
      <c r="BX28" s="684"/>
      <c r="BY28" s="684"/>
      <c r="BZ28" s="684"/>
      <c r="CA28" s="684"/>
      <c r="CB28" s="684"/>
      <c r="CC28" s="684"/>
      <c r="CD28" s="684"/>
      <c r="CE28" s="684"/>
      <c r="CF28" s="684"/>
      <c r="CG28" s="685"/>
      <c r="CH28" s="695"/>
      <c r="CI28" s="690"/>
      <c r="CJ28" s="690"/>
      <c r="CK28" s="690"/>
      <c r="CL28" s="696"/>
      <c r="CM28" s="695"/>
      <c r="CN28" s="690"/>
      <c r="CO28" s="690"/>
      <c r="CP28" s="690"/>
      <c r="CQ28" s="696"/>
      <c r="CR28" s="695"/>
      <c r="CS28" s="690"/>
      <c r="CT28" s="690"/>
      <c r="CU28" s="690"/>
      <c r="CV28" s="696"/>
      <c r="CW28" s="695"/>
      <c r="CX28" s="690"/>
      <c r="CY28" s="690"/>
      <c r="CZ28" s="690"/>
      <c r="DA28" s="696"/>
      <c r="DB28" s="695"/>
      <c r="DC28" s="690"/>
      <c r="DD28" s="690"/>
      <c r="DE28" s="690"/>
      <c r="DF28" s="696"/>
      <c r="DG28" s="695"/>
      <c r="DH28" s="690"/>
      <c r="DI28" s="690"/>
      <c r="DJ28" s="690"/>
      <c r="DK28" s="696"/>
      <c r="DL28" s="695"/>
      <c r="DM28" s="690"/>
      <c r="DN28" s="690"/>
      <c r="DO28" s="690"/>
      <c r="DP28" s="696"/>
      <c r="DQ28" s="695"/>
      <c r="DR28" s="690"/>
      <c r="DS28" s="690"/>
      <c r="DT28" s="690"/>
      <c r="DU28" s="696"/>
      <c r="DV28" s="683"/>
      <c r="DW28" s="684"/>
      <c r="DX28" s="684"/>
      <c r="DY28" s="684"/>
      <c r="DZ28" s="697"/>
      <c r="EA28" s="53"/>
    </row>
    <row r="29" spans="1:131" ht="26.25" customHeight="1">
      <c r="A29" s="59">
        <v>2</v>
      </c>
      <c r="B29" s="683" t="s">
        <v>468</v>
      </c>
      <c r="C29" s="684"/>
      <c r="D29" s="684"/>
      <c r="E29" s="684"/>
      <c r="F29" s="684"/>
      <c r="G29" s="684"/>
      <c r="H29" s="684"/>
      <c r="I29" s="684"/>
      <c r="J29" s="684"/>
      <c r="K29" s="684"/>
      <c r="L29" s="684"/>
      <c r="M29" s="684"/>
      <c r="N29" s="684"/>
      <c r="O29" s="684"/>
      <c r="P29" s="685"/>
      <c r="Q29" s="686">
        <v>24516</v>
      </c>
      <c r="R29" s="687"/>
      <c r="S29" s="687"/>
      <c r="T29" s="687"/>
      <c r="U29" s="687"/>
      <c r="V29" s="687">
        <v>29116</v>
      </c>
      <c r="W29" s="687"/>
      <c r="X29" s="687"/>
      <c r="Y29" s="687"/>
      <c r="Z29" s="687"/>
      <c r="AA29" s="687">
        <f t="shared" si="0"/>
        <v>-4600</v>
      </c>
      <c r="AB29" s="687"/>
      <c r="AC29" s="687"/>
      <c r="AD29" s="687"/>
      <c r="AE29" s="688"/>
      <c r="AF29" s="689">
        <v>-4600</v>
      </c>
      <c r="AG29" s="690"/>
      <c r="AH29" s="690"/>
      <c r="AI29" s="690"/>
      <c r="AJ29" s="691"/>
      <c r="AK29" s="692" t="s">
        <v>205</v>
      </c>
      <c r="AL29" s="687"/>
      <c r="AM29" s="687"/>
      <c r="AN29" s="687"/>
      <c r="AO29" s="687"/>
      <c r="AP29" s="687" t="s">
        <v>205</v>
      </c>
      <c r="AQ29" s="687"/>
      <c r="AR29" s="687"/>
      <c r="AS29" s="687"/>
      <c r="AT29" s="687"/>
      <c r="AU29" s="687" t="s">
        <v>205</v>
      </c>
      <c r="AV29" s="687"/>
      <c r="AW29" s="687"/>
      <c r="AX29" s="687"/>
      <c r="AY29" s="687"/>
      <c r="AZ29" s="731" t="s">
        <v>205</v>
      </c>
      <c r="BA29" s="731"/>
      <c r="BB29" s="731"/>
      <c r="BC29" s="731"/>
      <c r="BD29" s="731"/>
      <c r="BE29" s="693"/>
      <c r="BF29" s="693"/>
      <c r="BG29" s="693"/>
      <c r="BH29" s="693"/>
      <c r="BI29" s="694"/>
      <c r="BJ29" s="61"/>
      <c r="BK29" s="61"/>
      <c r="BL29" s="61"/>
      <c r="BM29" s="61"/>
      <c r="BN29" s="61"/>
      <c r="BO29" s="60"/>
      <c r="BP29" s="60"/>
      <c r="BQ29" s="57">
        <v>23</v>
      </c>
      <c r="BR29" s="77"/>
      <c r="BS29" s="683"/>
      <c r="BT29" s="684"/>
      <c r="BU29" s="684"/>
      <c r="BV29" s="684"/>
      <c r="BW29" s="684"/>
      <c r="BX29" s="684"/>
      <c r="BY29" s="684"/>
      <c r="BZ29" s="684"/>
      <c r="CA29" s="684"/>
      <c r="CB29" s="684"/>
      <c r="CC29" s="684"/>
      <c r="CD29" s="684"/>
      <c r="CE29" s="684"/>
      <c r="CF29" s="684"/>
      <c r="CG29" s="685"/>
      <c r="CH29" s="695"/>
      <c r="CI29" s="690"/>
      <c r="CJ29" s="690"/>
      <c r="CK29" s="690"/>
      <c r="CL29" s="696"/>
      <c r="CM29" s="695"/>
      <c r="CN29" s="690"/>
      <c r="CO29" s="690"/>
      <c r="CP29" s="690"/>
      <c r="CQ29" s="696"/>
      <c r="CR29" s="695"/>
      <c r="CS29" s="690"/>
      <c r="CT29" s="690"/>
      <c r="CU29" s="690"/>
      <c r="CV29" s="696"/>
      <c r="CW29" s="695"/>
      <c r="CX29" s="690"/>
      <c r="CY29" s="690"/>
      <c r="CZ29" s="690"/>
      <c r="DA29" s="696"/>
      <c r="DB29" s="695"/>
      <c r="DC29" s="690"/>
      <c r="DD29" s="690"/>
      <c r="DE29" s="690"/>
      <c r="DF29" s="696"/>
      <c r="DG29" s="695"/>
      <c r="DH29" s="690"/>
      <c r="DI29" s="690"/>
      <c r="DJ29" s="690"/>
      <c r="DK29" s="696"/>
      <c r="DL29" s="695"/>
      <c r="DM29" s="690"/>
      <c r="DN29" s="690"/>
      <c r="DO29" s="690"/>
      <c r="DP29" s="696"/>
      <c r="DQ29" s="695"/>
      <c r="DR29" s="690"/>
      <c r="DS29" s="690"/>
      <c r="DT29" s="690"/>
      <c r="DU29" s="696"/>
      <c r="DV29" s="683"/>
      <c r="DW29" s="684"/>
      <c r="DX29" s="684"/>
      <c r="DY29" s="684"/>
      <c r="DZ29" s="697"/>
      <c r="EA29" s="53"/>
    </row>
    <row r="30" spans="1:131" ht="26.25" customHeight="1">
      <c r="A30" s="59">
        <v>3</v>
      </c>
      <c r="B30" s="683" t="s">
        <v>469</v>
      </c>
      <c r="C30" s="684"/>
      <c r="D30" s="684"/>
      <c r="E30" s="684"/>
      <c r="F30" s="684"/>
      <c r="G30" s="684"/>
      <c r="H30" s="684"/>
      <c r="I30" s="684"/>
      <c r="J30" s="684"/>
      <c r="K30" s="684"/>
      <c r="L30" s="684"/>
      <c r="M30" s="684"/>
      <c r="N30" s="684"/>
      <c r="O30" s="684"/>
      <c r="P30" s="685"/>
      <c r="Q30" s="686">
        <v>196</v>
      </c>
      <c r="R30" s="687"/>
      <c r="S30" s="687"/>
      <c r="T30" s="687"/>
      <c r="U30" s="687"/>
      <c r="V30" s="687">
        <v>389</v>
      </c>
      <c r="W30" s="687"/>
      <c r="X30" s="687"/>
      <c r="Y30" s="687"/>
      <c r="Z30" s="687"/>
      <c r="AA30" s="687">
        <f t="shared" si="0"/>
        <v>-193</v>
      </c>
      <c r="AB30" s="687"/>
      <c r="AC30" s="687"/>
      <c r="AD30" s="687"/>
      <c r="AE30" s="688"/>
      <c r="AF30" s="689">
        <v>-211</v>
      </c>
      <c r="AG30" s="690"/>
      <c r="AH30" s="690"/>
      <c r="AI30" s="690"/>
      <c r="AJ30" s="691"/>
      <c r="AK30" s="692">
        <v>39</v>
      </c>
      <c r="AL30" s="687"/>
      <c r="AM30" s="687"/>
      <c r="AN30" s="687"/>
      <c r="AO30" s="687"/>
      <c r="AP30" s="687" t="s">
        <v>205</v>
      </c>
      <c r="AQ30" s="687"/>
      <c r="AR30" s="687"/>
      <c r="AS30" s="687"/>
      <c r="AT30" s="687"/>
      <c r="AU30" s="687" t="s">
        <v>205</v>
      </c>
      <c r="AV30" s="687"/>
      <c r="AW30" s="687"/>
      <c r="AX30" s="687"/>
      <c r="AY30" s="687"/>
      <c r="AZ30" s="731" t="s">
        <v>205</v>
      </c>
      <c r="BA30" s="731"/>
      <c r="BB30" s="731"/>
      <c r="BC30" s="731"/>
      <c r="BD30" s="731"/>
      <c r="BE30" s="693"/>
      <c r="BF30" s="693"/>
      <c r="BG30" s="693"/>
      <c r="BH30" s="693"/>
      <c r="BI30" s="694"/>
      <c r="BJ30" s="61"/>
      <c r="BK30" s="61"/>
      <c r="BL30" s="61"/>
      <c r="BM30" s="61"/>
      <c r="BN30" s="61"/>
      <c r="BO30" s="60"/>
      <c r="BP30" s="60"/>
      <c r="BQ30" s="57">
        <v>24</v>
      </c>
      <c r="BR30" s="77"/>
      <c r="BS30" s="683"/>
      <c r="BT30" s="684"/>
      <c r="BU30" s="684"/>
      <c r="BV30" s="684"/>
      <c r="BW30" s="684"/>
      <c r="BX30" s="684"/>
      <c r="BY30" s="684"/>
      <c r="BZ30" s="684"/>
      <c r="CA30" s="684"/>
      <c r="CB30" s="684"/>
      <c r="CC30" s="684"/>
      <c r="CD30" s="684"/>
      <c r="CE30" s="684"/>
      <c r="CF30" s="684"/>
      <c r="CG30" s="685"/>
      <c r="CH30" s="695"/>
      <c r="CI30" s="690"/>
      <c r="CJ30" s="690"/>
      <c r="CK30" s="690"/>
      <c r="CL30" s="696"/>
      <c r="CM30" s="695"/>
      <c r="CN30" s="690"/>
      <c r="CO30" s="690"/>
      <c r="CP30" s="690"/>
      <c r="CQ30" s="696"/>
      <c r="CR30" s="695"/>
      <c r="CS30" s="690"/>
      <c r="CT30" s="690"/>
      <c r="CU30" s="690"/>
      <c r="CV30" s="696"/>
      <c r="CW30" s="695"/>
      <c r="CX30" s="690"/>
      <c r="CY30" s="690"/>
      <c r="CZ30" s="690"/>
      <c r="DA30" s="696"/>
      <c r="DB30" s="695"/>
      <c r="DC30" s="690"/>
      <c r="DD30" s="690"/>
      <c r="DE30" s="690"/>
      <c r="DF30" s="696"/>
      <c r="DG30" s="695"/>
      <c r="DH30" s="690"/>
      <c r="DI30" s="690"/>
      <c r="DJ30" s="690"/>
      <c r="DK30" s="696"/>
      <c r="DL30" s="695"/>
      <c r="DM30" s="690"/>
      <c r="DN30" s="690"/>
      <c r="DO30" s="690"/>
      <c r="DP30" s="696"/>
      <c r="DQ30" s="695"/>
      <c r="DR30" s="690"/>
      <c r="DS30" s="690"/>
      <c r="DT30" s="690"/>
      <c r="DU30" s="696"/>
      <c r="DV30" s="683"/>
      <c r="DW30" s="684"/>
      <c r="DX30" s="684"/>
      <c r="DY30" s="684"/>
      <c r="DZ30" s="697"/>
      <c r="EA30" s="53"/>
    </row>
    <row r="31" spans="1:131" ht="26.25" customHeight="1">
      <c r="A31" s="59">
        <v>4</v>
      </c>
      <c r="B31" s="683" t="s">
        <v>287</v>
      </c>
      <c r="C31" s="684"/>
      <c r="D31" s="684"/>
      <c r="E31" s="684"/>
      <c r="F31" s="684"/>
      <c r="G31" s="684"/>
      <c r="H31" s="684"/>
      <c r="I31" s="684"/>
      <c r="J31" s="684"/>
      <c r="K31" s="684"/>
      <c r="L31" s="684"/>
      <c r="M31" s="684"/>
      <c r="N31" s="684"/>
      <c r="O31" s="684"/>
      <c r="P31" s="685"/>
      <c r="Q31" s="686">
        <v>32174</v>
      </c>
      <c r="R31" s="687"/>
      <c r="S31" s="687"/>
      <c r="T31" s="687"/>
      <c r="U31" s="687"/>
      <c r="V31" s="687">
        <v>31555</v>
      </c>
      <c r="W31" s="687"/>
      <c r="X31" s="687"/>
      <c r="Y31" s="687"/>
      <c r="Z31" s="687"/>
      <c r="AA31" s="687">
        <f t="shared" si="0"/>
        <v>619</v>
      </c>
      <c r="AB31" s="687"/>
      <c r="AC31" s="687"/>
      <c r="AD31" s="687"/>
      <c r="AE31" s="688"/>
      <c r="AF31" s="689">
        <v>618</v>
      </c>
      <c r="AG31" s="690"/>
      <c r="AH31" s="690"/>
      <c r="AI31" s="690"/>
      <c r="AJ31" s="691"/>
      <c r="AK31" s="692">
        <v>4988</v>
      </c>
      <c r="AL31" s="687"/>
      <c r="AM31" s="687"/>
      <c r="AN31" s="687"/>
      <c r="AO31" s="687"/>
      <c r="AP31" s="687" t="s">
        <v>205</v>
      </c>
      <c r="AQ31" s="687"/>
      <c r="AR31" s="687"/>
      <c r="AS31" s="687"/>
      <c r="AT31" s="687"/>
      <c r="AU31" s="687" t="s">
        <v>205</v>
      </c>
      <c r="AV31" s="687"/>
      <c r="AW31" s="687"/>
      <c r="AX31" s="687"/>
      <c r="AY31" s="687"/>
      <c r="AZ31" s="731" t="s">
        <v>205</v>
      </c>
      <c r="BA31" s="731"/>
      <c r="BB31" s="731"/>
      <c r="BC31" s="731"/>
      <c r="BD31" s="731"/>
      <c r="BE31" s="693"/>
      <c r="BF31" s="693"/>
      <c r="BG31" s="693"/>
      <c r="BH31" s="693"/>
      <c r="BI31" s="694"/>
      <c r="BJ31" s="61"/>
      <c r="BK31" s="61"/>
      <c r="BL31" s="61"/>
      <c r="BM31" s="61"/>
      <c r="BN31" s="61"/>
      <c r="BO31" s="60"/>
      <c r="BP31" s="60"/>
      <c r="BQ31" s="57">
        <v>25</v>
      </c>
      <c r="BR31" s="77"/>
      <c r="BS31" s="683"/>
      <c r="BT31" s="684"/>
      <c r="BU31" s="684"/>
      <c r="BV31" s="684"/>
      <c r="BW31" s="684"/>
      <c r="BX31" s="684"/>
      <c r="BY31" s="684"/>
      <c r="BZ31" s="684"/>
      <c r="CA31" s="684"/>
      <c r="CB31" s="684"/>
      <c r="CC31" s="684"/>
      <c r="CD31" s="684"/>
      <c r="CE31" s="684"/>
      <c r="CF31" s="684"/>
      <c r="CG31" s="685"/>
      <c r="CH31" s="695"/>
      <c r="CI31" s="690"/>
      <c r="CJ31" s="690"/>
      <c r="CK31" s="690"/>
      <c r="CL31" s="696"/>
      <c r="CM31" s="695"/>
      <c r="CN31" s="690"/>
      <c r="CO31" s="690"/>
      <c r="CP31" s="690"/>
      <c r="CQ31" s="696"/>
      <c r="CR31" s="695"/>
      <c r="CS31" s="690"/>
      <c r="CT31" s="690"/>
      <c r="CU31" s="690"/>
      <c r="CV31" s="696"/>
      <c r="CW31" s="695"/>
      <c r="CX31" s="690"/>
      <c r="CY31" s="690"/>
      <c r="CZ31" s="690"/>
      <c r="DA31" s="696"/>
      <c r="DB31" s="695"/>
      <c r="DC31" s="690"/>
      <c r="DD31" s="690"/>
      <c r="DE31" s="690"/>
      <c r="DF31" s="696"/>
      <c r="DG31" s="695"/>
      <c r="DH31" s="690"/>
      <c r="DI31" s="690"/>
      <c r="DJ31" s="690"/>
      <c r="DK31" s="696"/>
      <c r="DL31" s="695"/>
      <c r="DM31" s="690"/>
      <c r="DN31" s="690"/>
      <c r="DO31" s="690"/>
      <c r="DP31" s="696"/>
      <c r="DQ31" s="695"/>
      <c r="DR31" s="690"/>
      <c r="DS31" s="690"/>
      <c r="DT31" s="690"/>
      <c r="DU31" s="696"/>
      <c r="DV31" s="683"/>
      <c r="DW31" s="684"/>
      <c r="DX31" s="684"/>
      <c r="DY31" s="684"/>
      <c r="DZ31" s="697"/>
      <c r="EA31" s="53"/>
    </row>
    <row r="32" spans="1:131" ht="26.25" customHeight="1">
      <c r="A32" s="59">
        <v>5</v>
      </c>
      <c r="B32" s="683" t="s">
        <v>472</v>
      </c>
      <c r="C32" s="684"/>
      <c r="D32" s="684"/>
      <c r="E32" s="684"/>
      <c r="F32" s="684"/>
      <c r="G32" s="684"/>
      <c r="H32" s="684"/>
      <c r="I32" s="684"/>
      <c r="J32" s="684"/>
      <c r="K32" s="684"/>
      <c r="L32" s="684"/>
      <c r="M32" s="684"/>
      <c r="N32" s="684"/>
      <c r="O32" s="684"/>
      <c r="P32" s="685"/>
      <c r="Q32" s="686">
        <v>5356</v>
      </c>
      <c r="R32" s="687"/>
      <c r="S32" s="687"/>
      <c r="T32" s="687"/>
      <c r="U32" s="687"/>
      <c r="V32" s="687">
        <v>5200</v>
      </c>
      <c r="W32" s="687"/>
      <c r="X32" s="687"/>
      <c r="Y32" s="687"/>
      <c r="Z32" s="687"/>
      <c r="AA32" s="687">
        <f t="shared" si="0"/>
        <v>156</v>
      </c>
      <c r="AB32" s="687"/>
      <c r="AC32" s="687"/>
      <c r="AD32" s="687"/>
      <c r="AE32" s="688"/>
      <c r="AF32" s="689">
        <v>156</v>
      </c>
      <c r="AG32" s="690"/>
      <c r="AH32" s="690"/>
      <c r="AI32" s="690"/>
      <c r="AJ32" s="691"/>
      <c r="AK32" s="692">
        <v>1160</v>
      </c>
      <c r="AL32" s="687"/>
      <c r="AM32" s="687"/>
      <c r="AN32" s="687"/>
      <c r="AO32" s="687"/>
      <c r="AP32" s="687" t="s">
        <v>205</v>
      </c>
      <c r="AQ32" s="687"/>
      <c r="AR32" s="687"/>
      <c r="AS32" s="687"/>
      <c r="AT32" s="687"/>
      <c r="AU32" s="687" t="s">
        <v>205</v>
      </c>
      <c r="AV32" s="687"/>
      <c r="AW32" s="687"/>
      <c r="AX32" s="687"/>
      <c r="AY32" s="687"/>
      <c r="AZ32" s="731" t="s">
        <v>205</v>
      </c>
      <c r="BA32" s="731"/>
      <c r="BB32" s="731"/>
      <c r="BC32" s="731"/>
      <c r="BD32" s="731"/>
      <c r="BE32" s="693"/>
      <c r="BF32" s="693"/>
      <c r="BG32" s="693"/>
      <c r="BH32" s="693"/>
      <c r="BI32" s="694"/>
      <c r="BJ32" s="61"/>
      <c r="BK32" s="61"/>
      <c r="BL32" s="61"/>
      <c r="BM32" s="61"/>
      <c r="BN32" s="61"/>
      <c r="BO32" s="60"/>
      <c r="BP32" s="60"/>
      <c r="BQ32" s="57">
        <v>26</v>
      </c>
      <c r="BR32" s="77"/>
      <c r="BS32" s="683"/>
      <c r="BT32" s="684"/>
      <c r="BU32" s="684"/>
      <c r="BV32" s="684"/>
      <c r="BW32" s="684"/>
      <c r="BX32" s="684"/>
      <c r="BY32" s="684"/>
      <c r="BZ32" s="684"/>
      <c r="CA32" s="684"/>
      <c r="CB32" s="684"/>
      <c r="CC32" s="684"/>
      <c r="CD32" s="684"/>
      <c r="CE32" s="684"/>
      <c r="CF32" s="684"/>
      <c r="CG32" s="685"/>
      <c r="CH32" s="695"/>
      <c r="CI32" s="690"/>
      <c r="CJ32" s="690"/>
      <c r="CK32" s="690"/>
      <c r="CL32" s="696"/>
      <c r="CM32" s="695"/>
      <c r="CN32" s="690"/>
      <c r="CO32" s="690"/>
      <c r="CP32" s="690"/>
      <c r="CQ32" s="696"/>
      <c r="CR32" s="695"/>
      <c r="CS32" s="690"/>
      <c r="CT32" s="690"/>
      <c r="CU32" s="690"/>
      <c r="CV32" s="696"/>
      <c r="CW32" s="695"/>
      <c r="CX32" s="690"/>
      <c r="CY32" s="690"/>
      <c r="CZ32" s="690"/>
      <c r="DA32" s="696"/>
      <c r="DB32" s="695"/>
      <c r="DC32" s="690"/>
      <c r="DD32" s="690"/>
      <c r="DE32" s="690"/>
      <c r="DF32" s="696"/>
      <c r="DG32" s="695"/>
      <c r="DH32" s="690"/>
      <c r="DI32" s="690"/>
      <c r="DJ32" s="690"/>
      <c r="DK32" s="696"/>
      <c r="DL32" s="695"/>
      <c r="DM32" s="690"/>
      <c r="DN32" s="690"/>
      <c r="DO32" s="690"/>
      <c r="DP32" s="696"/>
      <c r="DQ32" s="695"/>
      <c r="DR32" s="690"/>
      <c r="DS32" s="690"/>
      <c r="DT32" s="690"/>
      <c r="DU32" s="696"/>
      <c r="DV32" s="683"/>
      <c r="DW32" s="684"/>
      <c r="DX32" s="684"/>
      <c r="DY32" s="684"/>
      <c r="DZ32" s="697"/>
      <c r="EA32" s="53"/>
    </row>
    <row r="33" spans="1:131" ht="26.25" customHeight="1">
      <c r="A33" s="59">
        <v>6</v>
      </c>
      <c r="B33" s="683" t="s">
        <v>473</v>
      </c>
      <c r="C33" s="684"/>
      <c r="D33" s="684"/>
      <c r="E33" s="684"/>
      <c r="F33" s="684"/>
      <c r="G33" s="684"/>
      <c r="H33" s="684"/>
      <c r="I33" s="684"/>
      <c r="J33" s="684"/>
      <c r="K33" s="684"/>
      <c r="L33" s="684"/>
      <c r="M33" s="684"/>
      <c r="N33" s="684"/>
      <c r="O33" s="684"/>
      <c r="P33" s="685"/>
      <c r="Q33" s="686">
        <v>6534</v>
      </c>
      <c r="R33" s="687"/>
      <c r="S33" s="687"/>
      <c r="T33" s="687"/>
      <c r="U33" s="687"/>
      <c r="V33" s="687">
        <v>5264</v>
      </c>
      <c r="W33" s="687"/>
      <c r="X33" s="687"/>
      <c r="Y33" s="687"/>
      <c r="Z33" s="687"/>
      <c r="AA33" s="687">
        <f t="shared" si="0"/>
        <v>1270</v>
      </c>
      <c r="AB33" s="687"/>
      <c r="AC33" s="687"/>
      <c r="AD33" s="687"/>
      <c r="AE33" s="688"/>
      <c r="AF33" s="689">
        <v>13255</v>
      </c>
      <c r="AG33" s="690"/>
      <c r="AH33" s="690"/>
      <c r="AI33" s="690"/>
      <c r="AJ33" s="691"/>
      <c r="AK33" s="692">
        <v>344</v>
      </c>
      <c r="AL33" s="687"/>
      <c r="AM33" s="687"/>
      <c r="AN33" s="687"/>
      <c r="AO33" s="687"/>
      <c r="AP33" s="687">
        <v>28681</v>
      </c>
      <c r="AQ33" s="687"/>
      <c r="AR33" s="687"/>
      <c r="AS33" s="687"/>
      <c r="AT33" s="687"/>
      <c r="AU33" s="687">
        <v>201</v>
      </c>
      <c r="AV33" s="687"/>
      <c r="AW33" s="687"/>
      <c r="AX33" s="687"/>
      <c r="AY33" s="687"/>
      <c r="AZ33" s="731" t="s">
        <v>205</v>
      </c>
      <c r="BA33" s="731"/>
      <c r="BB33" s="731"/>
      <c r="BC33" s="731"/>
      <c r="BD33" s="731"/>
      <c r="BE33" s="693" t="s">
        <v>474</v>
      </c>
      <c r="BF33" s="693"/>
      <c r="BG33" s="693"/>
      <c r="BH33" s="693"/>
      <c r="BI33" s="694"/>
      <c r="BJ33" s="61"/>
      <c r="BK33" s="61"/>
      <c r="BL33" s="61"/>
      <c r="BM33" s="61"/>
      <c r="BN33" s="61"/>
      <c r="BO33" s="60"/>
      <c r="BP33" s="60"/>
      <c r="BQ33" s="57">
        <v>27</v>
      </c>
      <c r="BR33" s="77"/>
      <c r="BS33" s="683"/>
      <c r="BT33" s="684"/>
      <c r="BU33" s="684"/>
      <c r="BV33" s="684"/>
      <c r="BW33" s="684"/>
      <c r="BX33" s="684"/>
      <c r="BY33" s="684"/>
      <c r="BZ33" s="684"/>
      <c r="CA33" s="684"/>
      <c r="CB33" s="684"/>
      <c r="CC33" s="684"/>
      <c r="CD33" s="684"/>
      <c r="CE33" s="684"/>
      <c r="CF33" s="684"/>
      <c r="CG33" s="685"/>
      <c r="CH33" s="695"/>
      <c r="CI33" s="690"/>
      <c r="CJ33" s="690"/>
      <c r="CK33" s="690"/>
      <c r="CL33" s="696"/>
      <c r="CM33" s="695"/>
      <c r="CN33" s="690"/>
      <c r="CO33" s="690"/>
      <c r="CP33" s="690"/>
      <c r="CQ33" s="696"/>
      <c r="CR33" s="695"/>
      <c r="CS33" s="690"/>
      <c r="CT33" s="690"/>
      <c r="CU33" s="690"/>
      <c r="CV33" s="696"/>
      <c r="CW33" s="695"/>
      <c r="CX33" s="690"/>
      <c r="CY33" s="690"/>
      <c r="CZ33" s="690"/>
      <c r="DA33" s="696"/>
      <c r="DB33" s="695"/>
      <c r="DC33" s="690"/>
      <c r="DD33" s="690"/>
      <c r="DE33" s="690"/>
      <c r="DF33" s="696"/>
      <c r="DG33" s="695"/>
      <c r="DH33" s="690"/>
      <c r="DI33" s="690"/>
      <c r="DJ33" s="690"/>
      <c r="DK33" s="696"/>
      <c r="DL33" s="695"/>
      <c r="DM33" s="690"/>
      <c r="DN33" s="690"/>
      <c r="DO33" s="690"/>
      <c r="DP33" s="696"/>
      <c r="DQ33" s="695"/>
      <c r="DR33" s="690"/>
      <c r="DS33" s="690"/>
      <c r="DT33" s="690"/>
      <c r="DU33" s="696"/>
      <c r="DV33" s="683"/>
      <c r="DW33" s="684"/>
      <c r="DX33" s="684"/>
      <c r="DY33" s="684"/>
      <c r="DZ33" s="697"/>
      <c r="EA33" s="53"/>
    </row>
    <row r="34" spans="1:131" ht="26.25" customHeight="1">
      <c r="A34" s="59">
        <v>7</v>
      </c>
      <c r="B34" s="683" t="s">
        <v>210</v>
      </c>
      <c r="C34" s="684"/>
      <c r="D34" s="684"/>
      <c r="E34" s="684"/>
      <c r="F34" s="684"/>
      <c r="G34" s="684"/>
      <c r="H34" s="684"/>
      <c r="I34" s="684"/>
      <c r="J34" s="684"/>
      <c r="K34" s="684"/>
      <c r="L34" s="684"/>
      <c r="M34" s="684"/>
      <c r="N34" s="684"/>
      <c r="O34" s="684"/>
      <c r="P34" s="685"/>
      <c r="Q34" s="686">
        <v>9239</v>
      </c>
      <c r="R34" s="687"/>
      <c r="S34" s="687"/>
      <c r="T34" s="687"/>
      <c r="U34" s="687"/>
      <c r="V34" s="687">
        <v>8436</v>
      </c>
      <c r="W34" s="687"/>
      <c r="X34" s="687"/>
      <c r="Y34" s="687"/>
      <c r="Z34" s="687"/>
      <c r="AA34" s="687">
        <f t="shared" si="0"/>
        <v>803</v>
      </c>
      <c r="AB34" s="687"/>
      <c r="AC34" s="687"/>
      <c r="AD34" s="687"/>
      <c r="AE34" s="688"/>
      <c r="AF34" s="689">
        <v>2521</v>
      </c>
      <c r="AG34" s="690"/>
      <c r="AH34" s="690"/>
      <c r="AI34" s="690"/>
      <c r="AJ34" s="691"/>
      <c r="AK34" s="692">
        <v>3960</v>
      </c>
      <c r="AL34" s="687"/>
      <c r="AM34" s="687"/>
      <c r="AN34" s="687"/>
      <c r="AO34" s="687"/>
      <c r="AP34" s="687">
        <v>78653</v>
      </c>
      <c r="AQ34" s="687"/>
      <c r="AR34" s="687"/>
      <c r="AS34" s="687"/>
      <c r="AT34" s="687"/>
      <c r="AU34" s="687">
        <v>50810</v>
      </c>
      <c r="AV34" s="687"/>
      <c r="AW34" s="687"/>
      <c r="AX34" s="687"/>
      <c r="AY34" s="687"/>
      <c r="AZ34" s="731" t="s">
        <v>205</v>
      </c>
      <c r="BA34" s="731"/>
      <c r="BB34" s="731"/>
      <c r="BC34" s="731"/>
      <c r="BD34" s="731"/>
      <c r="BE34" s="693" t="s">
        <v>474</v>
      </c>
      <c r="BF34" s="693"/>
      <c r="BG34" s="693"/>
      <c r="BH34" s="693"/>
      <c r="BI34" s="694"/>
      <c r="BJ34" s="61"/>
      <c r="BK34" s="61"/>
      <c r="BL34" s="61"/>
      <c r="BM34" s="61"/>
      <c r="BN34" s="61"/>
      <c r="BO34" s="60"/>
      <c r="BP34" s="60"/>
      <c r="BQ34" s="57">
        <v>28</v>
      </c>
      <c r="BR34" s="77"/>
      <c r="BS34" s="683"/>
      <c r="BT34" s="684"/>
      <c r="BU34" s="684"/>
      <c r="BV34" s="684"/>
      <c r="BW34" s="684"/>
      <c r="BX34" s="684"/>
      <c r="BY34" s="684"/>
      <c r="BZ34" s="684"/>
      <c r="CA34" s="684"/>
      <c r="CB34" s="684"/>
      <c r="CC34" s="684"/>
      <c r="CD34" s="684"/>
      <c r="CE34" s="684"/>
      <c r="CF34" s="684"/>
      <c r="CG34" s="685"/>
      <c r="CH34" s="695"/>
      <c r="CI34" s="690"/>
      <c r="CJ34" s="690"/>
      <c r="CK34" s="690"/>
      <c r="CL34" s="696"/>
      <c r="CM34" s="695"/>
      <c r="CN34" s="690"/>
      <c r="CO34" s="690"/>
      <c r="CP34" s="690"/>
      <c r="CQ34" s="696"/>
      <c r="CR34" s="695"/>
      <c r="CS34" s="690"/>
      <c r="CT34" s="690"/>
      <c r="CU34" s="690"/>
      <c r="CV34" s="696"/>
      <c r="CW34" s="695"/>
      <c r="CX34" s="690"/>
      <c r="CY34" s="690"/>
      <c r="CZ34" s="690"/>
      <c r="DA34" s="696"/>
      <c r="DB34" s="695"/>
      <c r="DC34" s="690"/>
      <c r="DD34" s="690"/>
      <c r="DE34" s="690"/>
      <c r="DF34" s="696"/>
      <c r="DG34" s="695"/>
      <c r="DH34" s="690"/>
      <c r="DI34" s="690"/>
      <c r="DJ34" s="690"/>
      <c r="DK34" s="696"/>
      <c r="DL34" s="695"/>
      <c r="DM34" s="690"/>
      <c r="DN34" s="690"/>
      <c r="DO34" s="690"/>
      <c r="DP34" s="696"/>
      <c r="DQ34" s="695"/>
      <c r="DR34" s="690"/>
      <c r="DS34" s="690"/>
      <c r="DT34" s="690"/>
      <c r="DU34" s="696"/>
      <c r="DV34" s="683"/>
      <c r="DW34" s="684"/>
      <c r="DX34" s="684"/>
      <c r="DY34" s="684"/>
      <c r="DZ34" s="697"/>
      <c r="EA34" s="53"/>
    </row>
    <row r="35" spans="1:131" ht="26.25" customHeight="1">
      <c r="A35" s="59">
        <v>8</v>
      </c>
      <c r="B35" s="683" t="s">
        <v>2</v>
      </c>
      <c r="C35" s="684"/>
      <c r="D35" s="684"/>
      <c r="E35" s="684"/>
      <c r="F35" s="684"/>
      <c r="G35" s="684"/>
      <c r="H35" s="684"/>
      <c r="I35" s="684"/>
      <c r="J35" s="684"/>
      <c r="K35" s="684"/>
      <c r="L35" s="684"/>
      <c r="M35" s="684"/>
      <c r="N35" s="684"/>
      <c r="O35" s="684"/>
      <c r="P35" s="685"/>
      <c r="Q35" s="686">
        <v>617</v>
      </c>
      <c r="R35" s="687"/>
      <c r="S35" s="687"/>
      <c r="T35" s="687"/>
      <c r="U35" s="687"/>
      <c r="V35" s="687">
        <v>617</v>
      </c>
      <c r="W35" s="687"/>
      <c r="X35" s="687"/>
      <c r="Y35" s="687"/>
      <c r="Z35" s="687"/>
      <c r="AA35" s="687" t="s">
        <v>205</v>
      </c>
      <c r="AB35" s="687"/>
      <c r="AC35" s="687"/>
      <c r="AD35" s="687"/>
      <c r="AE35" s="688"/>
      <c r="AF35" s="689" t="s">
        <v>205</v>
      </c>
      <c r="AG35" s="690"/>
      <c r="AH35" s="690"/>
      <c r="AI35" s="690"/>
      <c r="AJ35" s="691"/>
      <c r="AK35" s="692">
        <v>294</v>
      </c>
      <c r="AL35" s="687"/>
      <c r="AM35" s="687"/>
      <c r="AN35" s="687"/>
      <c r="AO35" s="687"/>
      <c r="AP35" s="687">
        <v>1285</v>
      </c>
      <c r="AQ35" s="687"/>
      <c r="AR35" s="687"/>
      <c r="AS35" s="687"/>
      <c r="AT35" s="687"/>
      <c r="AU35" s="687">
        <v>799</v>
      </c>
      <c r="AV35" s="687"/>
      <c r="AW35" s="687"/>
      <c r="AX35" s="687"/>
      <c r="AY35" s="687"/>
      <c r="AZ35" s="731" t="s">
        <v>205</v>
      </c>
      <c r="BA35" s="731"/>
      <c r="BB35" s="731"/>
      <c r="BC35" s="731"/>
      <c r="BD35" s="731"/>
      <c r="BE35" s="693" t="s">
        <v>25</v>
      </c>
      <c r="BF35" s="693"/>
      <c r="BG35" s="693"/>
      <c r="BH35" s="693"/>
      <c r="BI35" s="694"/>
      <c r="BJ35" s="61"/>
      <c r="BK35" s="61"/>
      <c r="BL35" s="61"/>
      <c r="BM35" s="61"/>
      <c r="BN35" s="61"/>
      <c r="BO35" s="60"/>
      <c r="BP35" s="60"/>
      <c r="BQ35" s="57">
        <v>29</v>
      </c>
      <c r="BR35" s="77"/>
      <c r="BS35" s="683"/>
      <c r="BT35" s="684"/>
      <c r="BU35" s="684"/>
      <c r="BV35" s="684"/>
      <c r="BW35" s="684"/>
      <c r="BX35" s="684"/>
      <c r="BY35" s="684"/>
      <c r="BZ35" s="684"/>
      <c r="CA35" s="684"/>
      <c r="CB35" s="684"/>
      <c r="CC35" s="684"/>
      <c r="CD35" s="684"/>
      <c r="CE35" s="684"/>
      <c r="CF35" s="684"/>
      <c r="CG35" s="685"/>
      <c r="CH35" s="695"/>
      <c r="CI35" s="690"/>
      <c r="CJ35" s="690"/>
      <c r="CK35" s="690"/>
      <c r="CL35" s="696"/>
      <c r="CM35" s="695"/>
      <c r="CN35" s="690"/>
      <c r="CO35" s="690"/>
      <c r="CP35" s="690"/>
      <c r="CQ35" s="696"/>
      <c r="CR35" s="695"/>
      <c r="CS35" s="690"/>
      <c r="CT35" s="690"/>
      <c r="CU35" s="690"/>
      <c r="CV35" s="696"/>
      <c r="CW35" s="695"/>
      <c r="CX35" s="690"/>
      <c r="CY35" s="690"/>
      <c r="CZ35" s="690"/>
      <c r="DA35" s="696"/>
      <c r="DB35" s="695"/>
      <c r="DC35" s="690"/>
      <c r="DD35" s="690"/>
      <c r="DE35" s="690"/>
      <c r="DF35" s="696"/>
      <c r="DG35" s="695"/>
      <c r="DH35" s="690"/>
      <c r="DI35" s="690"/>
      <c r="DJ35" s="690"/>
      <c r="DK35" s="696"/>
      <c r="DL35" s="695"/>
      <c r="DM35" s="690"/>
      <c r="DN35" s="690"/>
      <c r="DO35" s="690"/>
      <c r="DP35" s="696"/>
      <c r="DQ35" s="695"/>
      <c r="DR35" s="690"/>
      <c r="DS35" s="690"/>
      <c r="DT35" s="690"/>
      <c r="DU35" s="696"/>
      <c r="DV35" s="683"/>
      <c r="DW35" s="684"/>
      <c r="DX35" s="684"/>
      <c r="DY35" s="684"/>
      <c r="DZ35" s="697"/>
      <c r="EA35" s="53"/>
    </row>
    <row r="36" spans="1:131" ht="26.25" customHeight="1">
      <c r="A36" s="59">
        <v>9</v>
      </c>
      <c r="B36" s="683" t="s">
        <v>232</v>
      </c>
      <c r="C36" s="684"/>
      <c r="D36" s="684"/>
      <c r="E36" s="684"/>
      <c r="F36" s="684"/>
      <c r="G36" s="684"/>
      <c r="H36" s="684"/>
      <c r="I36" s="684"/>
      <c r="J36" s="684"/>
      <c r="K36" s="684"/>
      <c r="L36" s="684"/>
      <c r="M36" s="684"/>
      <c r="N36" s="684"/>
      <c r="O36" s="684"/>
      <c r="P36" s="685"/>
      <c r="Q36" s="686">
        <v>73</v>
      </c>
      <c r="R36" s="687"/>
      <c r="S36" s="687"/>
      <c r="T36" s="687"/>
      <c r="U36" s="687"/>
      <c r="V36" s="687">
        <v>331</v>
      </c>
      <c r="W36" s="687"/>
      <c r="X36" s="687"/>
      <c r="Y36" s="687"/>
      <c r="Z36" s="687"/>
      <c r="AA36" s="687">
        <f>Q36-V36</f>
        <v>-258</v>
      </c>
      <c r="AB36" s="687"/>
      <c r="AC36" s="687"/>
      <c r="AD36" s="687"/>
      <c r="AE36" s="688"/>
      <c r="AF36" s="689">
        <v>-36</v>
      </c>
      <c r="AG36" s="690"/>
      <c r="AH36" s="690"/>
      <c r="AI36" s="690"/>
      <c r="AJ36" s="691"/>
      <c r="AK36" s="692">
        <v>42</v>
      </c>
      <c r="AL36" s="687"/>
      <c r="AM36" s="687"/>
      <c r="AN36" s="687"/>
      <c r="AO36" s="687"/>
      <c r="AP36" s="687" t="s">
        <v>205</v>
      </c>
      <c r="AQ36" s="687"/>
      <c r="AR36" s="687"/>
      <c r="AS36" s="687"/>
      <c r="AT36" s="687"/>
      <c r="AU36" s="687" t="s">
        <v>205</v>
      </c>
      <c r="AV36" s="687"/>
      <c r="AW36" s="687"/>
      <c r="AX36" s="687"/>
      <c r="AY36" s="687"/>
      <c r="AZ36" s="731">
        <v>119.5</v>
      </c>
      <c r="BA36" s="731"/>
      <c r="BB36" s="731"/>
      <c r="BC36" s="731"/>
      <c r="BD36" s="731"/>
      <c r="BE36" s="693" t="s">
        <v>25</v>
      </c>
      <c r="BF36" s="693"/>
      <c r="BG36" s="693"/>
      <c r="BH36" s="693"/>
      <c r="BI36" s="694"/>
      <c r="BJ36" s="61"/>
      <c r="BK36" s="61"/>
      <c r="BL36" s="61"/>
      <c r="BM36" s="61"/>
      <c r="BN36" s="61"/>
      <c r="BO36" s="60"/>
      <c r="BP36" s="60"/>
      <c r="BQ36" s="57">
        <v>30</v>
      </c>
      <c r="BR36" s="77"/>
      <c r="BS36" s="683"/>
      <c r="BT36" s="684"/>
      <c r="BU36" s="684"/>
      <c r="BV36" s="684"/>
      <c r="BW36" s="684"/>
      <c r="BX36" s="684"/>
      <c r="BY36" s="684"/>
      <c r="BZ36" s="684"/>
      <c r="CA36" s="684"/>
      <c r="CB36" s="684"/>
      <c r="CC36" s="684"/>
      <c r="CD36" s="684"/>
      <c r="CE36" s="684"/>
      <c r="CF36" s="684"/>
      <c r="CG36" s="685"/>
      <c r="CH36" s="695"/>
      <c r="CI36" s="690"/>
      <c r="CJ36" s="690"/>
      <c r="CK36" s="690"/>
      <c r="CL36" s="696"/>
      <c r="CM36" s="695"/>
      <c r="CN36" s="690"/>
      <c r="CO36" s="690"/>
      <c r="CP36" s="690"/>
      <c r="CQ36" s="696"/>
      <c r="CR36" s="695"/>
      <c r="CS36" s="690"/>
      <c r="CT36" s="690"/>
      <c r="CU36" s="690"/>
      <c r="CV36" s="696"/>
      <c r="CW36" s="695"/>
      <c r="CX36" s="690"/>
      <c r="CY36" s="690"/>
      <c r="CZ36" s="690"/>
      <c r="DA36" s="696"/>
      <c r="DB36" s="695"/>
      <c r="DC36" s="690"/>
      <c r="DD36" s="690"/>
      <c r="DE36" s="690"/>
      <c r="DF36" s="696"/>
      <c r="DG36" s="695"/>
      <c r="DH36" s="690"/>
      <c r="DI36" s="690"/>
      <c r="DJ36" s="690"/>
      <c r="DK36" s="696"/>
      <c r="DL36" s="695"/>
      <c r="DM36" s="690"/>
      <c r="DN36" s="690"/>
      <c r="DO36" s="690"/>
      <c r="DP36" s="696"/>
      <c r="DQ36" s="695"/>
      <c r="DR36" s="690"/>
      <c r="DS36" s="690"/>
      <c r="DT36" s="690"/>
      <c r="DU36" s="696"/>
      <c r="DV36" s="683"/>
      <c r="DW36" s="684"/>
      <c r="DX36" s="684"/>
      <c r="DY36" s="684"/>
      <c r="DZ36" s="697"/>
      <c r="EA36" s="53"/>
    </row>
    <row r="37" spans="1:131" ht="26.25" customHeight="1">
      <c r="A37" s="59">
        <v>10</v>
      </c>
      <c r="B37" s="683" t="s">
        <v>475</v>
      </c>
      <c r="C37" s="684"/>
      <c r="D37" s="684"/>
      <c r="E37" s="684"/>
      <c r="F37" s="684"/>
      <c r="G37" s="684"/>
      <c r="H37" s="684"/>
      <c r="I37" s="684"/>
      <c r="J37" s="684"/>
      <c r="K37" s="684"/>
      <c r="L37" s="684"/>
      <c r="M37" s="684"/>
      <c r="N37" s="684"/>
      <c r="O37" s="684"/>
      <c r="P37" s="685"/>
      <c r="Q37" s="686">
        <v>351</v>
      </c>
      <c r="R37" s="687"/>
      <c r="S37" s="687"/>
      <c r="T37" s="687"/>
      <c r="U37" s="687"/>
      <c r="V37" s="687">
        <v>351</v>
      </c>
      <c r="W37" s="687"/>
      <c r="X37" s="687"/>
      <c r="Y37" s="687"/>
      <c r="Z37" s="687"/>
      <c r="AA37" s="687" t="s">
        <v>205</v>
      </c>
      <c r="AB37" s="687"/>
      <c r="AC37" s="687"/>
      <c r="AD37" s="687"/>
      <c r="AE37" s="688"/>
      <c r="AF37" s="689" t="s">
        <v>205</v>
      </c>
      <c r="AG37" s="690"/>
      <c r="AH37" s="690"/>
      <c r="AI37" s="690"/>
      <c r="AJ37" s="691"/>
      <c r="AK37" s="692">
        <v>247</v>
      </c>
      <c r="AL37" s="687"/>
      <c r="AM37" s="687"/>
      <c r="AN37" s="687"/>
      <c r="AO37" s="687"/>
      <c r="AP37" s="687">
        <v>1566</v>
      </c>
      <c r="AQ37" s="687"/>
      <c r="AR37" s="687"/>
      <c r="AS37" s="687"/>
      <c r="AT37" s="687"/>
      <c r="AU37" s="687">
        <v>1555</v>
      </c>
      <c r="AV37" s="687"/>
      <c r="AW37" s="687"/>
      <c r="AX37" s="687"/>
      <c r="AY37" s="687"/>
      <c r="AZ37" s="731" t="s">
        <v>205</v>
      </c>
      <c r="BA37" s="731"/>
      <c r="BB37" s="731"/>
      <c r="BC37" s="731"/>
      <c r="BD37" s="731"/>
      <c r="BE37" s="693" t="s">
        <v>25</v>
      </c>
      <c r="BF37" s="693"/>
      <c r="BG37" s="693"/>
      <c r="BH37" s="693"/>
      <c r="BI37" s="694"/>
      <c r="BJ37" s="61"/>
      <c r="BK37" s="61"/>
      <c r="BL37" s="61"/>
      <c r="BM37" s="61"/>
      <c r="BN37" s="61"/>
      <c r="BO37" s="60"/>
      <c r="BP37" s="60"/>
      <c r="BQ37" s="57">
        <v>31</v>
      </c>
      <c r="BR37" s="77"/>
      <c r="BS37" s="683"/>
      <c r="BT37" s="684"/>
      <c r="BU37" s="684"/>
      <c r="BV37" s="684"/>
      <c r="BW37" s="684"/>
      <c r="BX37" s="684"/>
      <c r="BY37" s="684"/>
      <c r="BZ37" s="684"/>
      <c r="CA37" s="684"/>
      <c r="CB37" s="684"/>
      <c r="CC37" s="684"/>
      <c r="CD37" s="684"/>
      <c r="CE37" s="684"/>
      <c r="CF37" s="684"/>
      <c r="CG37" s="685"/>
      <c r="CH37" s="695"/>
      <c r="CI37" s="690"/>
      <c r="CJ37" s="690"/>
      <c r="CK37" s="690"/>
      <c r="CL37" s="696"/>
      <c r="CM37" s="695"/>
      <c r="CN37" s="690"/>
      <c r="CO37" s="690"/>
      <c r="CP37" s="690"/>
      <c r="CQ37" s="696"/>
      <c r="CR37" s="695"/>
      <c r="CS37" s="690"/>
      <c r="CT37" s="690"/>
      <c r="CU37" s="690"/>
      <c r="CV37" s="696"/>
      <c r="CW37" s="695"/>
      <c r="CX37" s="690"/>
      <c r="CY37" s="690"/>
      <c r="CZ37" s="690"/>
      <c r="DA37" s="696"/>
      <c r="DB37" s="695"/>
      <c r="DC37" s="690"/>
      <c r="DD37" s="690"/>
      <c r="DE37" s="690"/>
      <c r="DF37" s="696"/>
      <c r="DG37" s="695"/>
      <c r="DH37" s="690"/>
      <c r="DI37" s="690"/>
      <c r="DJ37" s="690"/>
      <c r="DK37" s="696"/>
      <c r="DL37" s="695"/>
      <c r="DM37" s="690"/>
      <c r="DN37" s="690"/>
      <c r="DO37" s="690"/>
      <c r="DP37" s="696"/>
      <c r="DQ37" s="695"/>
      <c r="DR37" s="690"/>
      <c r="DS37" s="690"/>
      <c r="DT37" s="690"/>
      <c r="DU37" s="696"/>
      <c r="DV37" s="683"/>
      <c r="DW37" s="684"/>
      <c r="DX37" s="684"/>
      <c r="DY37" s="684"/>
      <c r="DZ37" s="697"/>
      <c r="EA37" s="53"/>
    </row>
    <row r="38" spans="1:131" ht="26.25" customHeight="1">
      <c r="A38" s="59">
        <v>11</v>
      </c>
      <c r="B38" s="683" t="s">
        <v>384</v>
      </c>
      <c r="C38" s="684"/>
      <c r="D38" s="684"/>
      <c r="E38" s="684"/>
      <c r="F38" s="684"/>
      <c r="G38" s="684"/>
      <c r="H38" s="684"/>
      <c r="I38" s="684"/>
      <c r="J38" s="684"/>
      <c r="K38" s="684"/>
      <c r="L38" s="684"/>
      <c r="M38" s="684"/>
      <c r="N38" s="684"/>
      <c r="O38" s="684"/>
      <c r="P38" s="685"/>
      <c r="Q38" s="686">
        <v>89</v>
      </c>
      <c r="R38" s="687"/>
      <c r="S38" s="687"/>
      <c r="T38" s="687"/>
      <c r="U38" s="687"/>
      <c r="V38" s="687">
        <v>58</v>
      </c>
      <c r="W38" s="687"/>
      <c r="X38" s="687"/>
      <c r="Y38" s="687"/>
      <c r="Z38" s="687"/>
      <c r="AA38" s="687">
        <f>Q38-V38</f>
        <v>31</v>
      </c>
      <c r="AB38" s="687"/>
      <c r="AC38" s="687"/>
      <c r="AD38" s="687"/>
      <c r="AE38" s="688"/>
      <c r="AF38" s="689" t="s">
        <v>205</v>
      </c>
      <c r="AG38" s="690"/>
      <c r="AH38" s="690"/>
      <c r="AI38" s="690"/>
      <c r="AJ38" s="691"/>
      <c r="AK38" s="692" t="s">
        <v>205</v>
      </c>
      <c r="AL38" s="687"/>
      <c r="AM38" s="687"/>
      <c r="AN38" s="687"/>
      <c r="AO38" s="687"/>
      <c r="AP38" s="687">
        <v>590</v>
      </c>
      <c r="AQ38" s="687"/>
      <c r="AR38" s="687"/>
      <c r="AS38" s="687"/>
      <c r="AT38" s="687"/>
      <c r="AU38" s="687" t="s">
        <v>205</v>
      </c>
      <c r="AV38" s="687"/>
      <c r="AW38" s="687"/>
      <c r="AX38" s="687"/>
      <c r="AY38" s="687"/>
      <c r="AZ38" s="731" t="s">
        <v>205</v>
      </c>
      <c r="BA38" s="731"/>
      <c r="BB38" s="731"/>
      <c r="BC38" s="731"/>
      <c r="BD38" s="731"/>
      <c r="BE38" s="693" t="s">
        <v>25</v>
      </c>
      <c r="BF38" s="693"/>
      <c r="BG38" s="693"/>
      <c r="BH38" s="693"/>
      <c r="BI38" s="694"/>
      <c r="BJ38" s="61"/>
      <c r="BK38" s="61"/>
      <c r="BL38" s="61"/>
      <c r="BM38" s="61"/>
      <c r="BN38" s="61"/>
      <c r="BO38" s="60"/>
      <c r="BP38" s="60"/>
      <c r="BQ38" s="57">
        <v>32</v>
      </c>
      <c r="BR38" s="77"/>
      <c r="BS38" s="683"/>
      <c r="BT38" s="684"/>
      <c r="BU38" s="684"/>
      <c r="BV38" s="684"/>
      <c r="BW38" s="684"/>
      <c r="BX38" s="684"/>
      <c r="BY38" s="684"/>
      <c r="BZ38" s="684"/>
      <c r="CA38" s="684"/>
      <c r="CB38" s="684"/>
      <c r="CC38" s="684"/>
      <c r="CD38" s="684"/>
      <c r="CE38" s="684"/>
      <c r="CF38" s="684"/>
      <c r="CG38" s="685"/>
      <c r="CH38" s="695"/>
      <c r="CI38" s="690"/>
      <c r="CJ38" s="690"/>
      <c r="CK38" s="690"/>
      <c r="CL38" s="696"/>
      <c r="CM38" s="695"/>
      <c r="CN38" s="690"/>
      <c r="CO38" s="690"/>
      <c r="CP38" s="690"/>
      <c r="CQ38" s="696"/>
      <c r="CR38" s="695"/>
      <c r="CS38" s="690"/>
      <c r="CT38" s="690"/>
      <c r="CU38" s="690"/>
      <c r="CV38" s="696"/>
      <c r="CW38" s="695"/>
      <c r="CX38" s="690"/>
      <c r="CY38" s="690"/>
      <c r="CZ38" s="690"/>
      <c r="DA38" s="696"/>
      <c r="DB38" s="695"/>
      <c r="DC38" s="690"/>
      <c r="DD38" s="690"/>
      <c r="DE38" s="690"/>
      <c r="DF38" s="696"/>
      <c r="DG38" s="695"/>
      <c r="DH38" s="690"/>
      <c r="DI38" s="690"/>
      <c r="DJ38" s="690"/>
      <c r="DK38" s="696"/>
      <c r="DL38" s="695"/>
      <c r="DM38" s="690"/>
      <c r="DN38" s="690"/>
      <c r="DO38" s="690"/>
      <c r="DP38" s="696"/>
      <c r="DQ38" s="695"/>
      <c r="DR38" s="690"/>
      <c r="DS38" s="690"/>
      <c r="DT38" s="690"/>
      <c r="DU38" s="696"/>
      <c r="DV38" s="683"/>
      <c r="DW38" s="684"/>
      <c r="DX38" s="684"/>
      <c r="DY38" s="684"/>
      <c r="DZ38" s="697"/>
      <c r="EA38" s="53"/>
    </row>
    <row r="39" spans="1:131" ht="26.25" customHeight="1">
      <c r="A39" s="59">
        <v>12</v>
      </c>
      <c r="B39" s="683"/>
      <c r="C39" s="684"/>
      <c r="D39" s="684"/>
      <c r="E39" s="684"/>
      <c r="F39" s="684"/>
      <c r="G39" s="684"/>
      <c r="H39" s="684"/>
      <c r="I39" s="684"/>
      <c r="J39" s="684"/>
      <c r="K39" s="684"/>
      <c r="L39" s="684"/>
      <c r="M39" s="684"/>
      <c r="N39" s="684"/>
      <c r="O39" s="684"/>
      <c r="P39" s="685"/>
      <c r="Q39" s="686"/>
      <c r="R39" s="687"/>
      <c r="S39" s="687"/>
      <c r="T39" s="687"/>
      <c r="U39" s="687"/>
      <c r="V39" s="687"/>
      <c r="W39" s="687"/>
      <c r="X39" s="687"/>
      <c r="Y39" s="687"/>
      <c r="Z39" s="687"/>
      <c r="AA39" s="687"/>
      <c r="AB39" s="687"/>
      <c r="AC39" s="687"/>
      <c r="AD39" s="687"/>
      <c r="AE39" s="688"/>
      <c r="AF39" s="689"/>
      <c r="AG39" s="690"/>
      <c r="AH39" s="690"/>
      <c r="AI39" s="690"/>
      <c r="AJ39" s="691"/>
      <c r="AK39" s="692"/>
      <c r="AL39" s="687"/>
      <c r="AM39" s="687"/>
      <c r="AN39" s="687"/>
      <c r="AO39" s="687"/>
      <c r="AP39" s="687"/>
      <c r="AQ39" s="687"/>
      <c r="AR39" s="687"/>
      <c r="AS39" s="687"/>
      <c r="AT39" s="687"/>
      <c r="AU39" s="687"/>
      <c r="AV39" s="687"/>
      <c r="AW39" s="687"/>
      <c r="AX39" s="687"/>
      <c r="AY39" s="687"/>
      <c r="AZ39" s="731"/>
      <c r="BA39" s="731"/>
      <c r="BB39" s="731"/>
      <c r="BC39" s="731"/>
      <c r="BD39" s="731"/>
      <c r="BE39" s="693"/>
      <c r="BF39" s="693"/>
      <c r="BG39" s="693"/>
      <c r="BH39" s="693"/>
      <c r="BI39" s="694"/>
      <c r="BJ39" s="61"/>
      <c r="BK39" s="61"/>
      <c r="BL39" s="61"/>
      <c r="BM39" s="61"/>
      <c r="BN39" s="61"/>
      <c r="BO39" s="60"/>
      <c r="BP39" s="60"/>
      <c r="BQ39" s="57">
        <v>33</v>
      </c>
      <c r="BR39" s="77"/>
      <c r="BS39" s="683"/>
      <c r="BT39" s="684"/>
      <c r="BU39" s="684"/>
      <c r="BV39" s="684"/>
      <c r="BW39" s="684"/>
      <c r="BX39" s="684"/>
      <c r="BY39" s="684"/>
      <c r="BZ39" s="684"/>
      <c r="CA39" s="684"/>
      <c r="CB39" s="684"/>
      <c r="CC39" s="684"/>
      <c r="CD39" s="684"/>
      <c r="CE39" s="684"/>
      <c r="CF39" s="684"/>
      <c r="CG39" s="685"/>
      <c r="CH39" s="695"/>
      <c r="CI39" s="690"/>
      <c r="CJ39" s="690"/>
      <c r="CK39" s="690"/>
      <c r="CL39" s="696"/>
      <c r="CM39" s="695"/>
      <c r="CN39" s="690"/>
      <c r="CO39" s="690"/>
      <c r="CP39" s="690"/>
      <c r="CQ39" s="696"/>
      <c r="CR39" s="695"/>
      <c r="CS39" s="690"/>
      <c r="CT39" s="690"/>
      <c r="CU39" s="690"/>
      <c r="CV39" s="696"/>
      <c r="CW39" s="695"/>
      <c r="CX39" s="690"/>
      <c r="CY39" s="690"/>
      <c r="CZ39" s="690"/>
      <c r="DA39" s="696"/>
      <c r="DB39" s="695"/>
      <c r="DC39" s="690"/>
      <c r="DD39" s="690"/>
      <c r="DE39" s="690"/>
      <c r="DF39" s="696"/>
      <c r="DG39" s="695"/>
      <c r="DH39" s="690"/>
      <c r="DI39" s="690"/>
      <c r="DJ39" s="690"/>
      <c r="DK39" s="696"/>
      <c r="DL39" s="695"/>
      <c r="DM39" s="690"/>
      <c r="DN39" s="690"/>
      <c r="DO39" s="690"/>
      <c r="DP39" s="696"/>
      <c r="DQ39" s="695"/>
      <c r="DR39" s="690"/>
      <c r="DS39" s="690"/>
      <c r="DT39" s="690"/>
      <c r="DU39" s="696"/>
      <c r="DV39" s="683"/>
      <c r="DW39" s="684"/>
      <c r="DX39" s="684"/>
      <c r="DY39" s="684"/>
      <c r="DZ39" s="697"/>
      <c r="EA39" s="53"/>
    </row>
    <row r="40" spans="1:131" ht="26.25" customHeight="1">
      <c r="A40" s="57">
        <v>13</v>
      </c>
      <c r="B40" s="683"/>
      <c r="C40" s="684"/>
      <c r="D40" s="684"/>
      <c r="E40" s="684"/>
      <c r="F40" s="684"/>
      <c r="G40" s="684"/>
      <c r="H40" s="684"/>
      <c r="I40" s="684"/>
      <c r="J40" s="684"/>
      <c r="K40" s="684"/>
      <c r="L40" s="684"/>
      <c r="M40" s="684"/>
      <c r="N40" s="684"/>
      <c r="O40" s="684"/>
      <c r="P40" s="685"/>
      <c r="Q40" s="686"/>
      <c r="R40" s="687"/>
      <c r="S40" s="687"/>
      <c r="T40" s="687"/>
      <c r="U40" s="687"/>
      <c r="V40" s="687"/>
      <c r="W40" s="687"/>
      <c r="X40" s="687"/>
      <c r="Y40" s="687"/>
      <c r="Z40" s="687"/>
      <c r="AA40" s="687"/>
      <c r="AB40" s="687"/>
      <c r="AC40" s="687"/>
      <c r="AD40" s="687"/>
      <c r="AE40" s="688"/>
      <c r="AF40" s="689"/>
      <c r="AG40" s="690"/>
      <c r="AH40" s="690"/>
      <c r="AI40" s="690"/>
      <c r="AJ40" s="691"/>
      <c r="AK40" s="692"/>
      <c r="AL40" s="687"/>
      <c r="AM40" s="687"/>
      <c r="AN40" s="687"/>
      <c r="AO40" s="687"/>
      <c r="AP40" s="687"/>
      <c r="AQ40" s="687"/>
      <c r="AR40" s="687"/>
      <c r="AS40" s="687"/>
      <c r="AT40" s="687"/>
      <c r="AU40" s="687"/>
      <c r="AV40" s="687"/>
      <c r="AW40" s="687"/>
      <c r="AX40" s="687"/>
      <c r="AY40" s="687"/>
      <c r="AZ40" s="731"/>
      <c r="BA40" s="731"/>
      <c r="BB40" s="731"/>
      <c r="BC40" s="731"/>
      <c r="BD40" s="731"/>
      <c r="BE40" s="693"/>
      <c r="BF40" s="693"/>
      <c r="BG40" s="693"/>
      <c r="BH40" s="693"/>
      <c r="BI40" s="694"/>
      <c r="BJ40" s="61"/>
      <c r="BK40" s="61"/>
      <c r="BL40" s="61"/>
      <c r="BM40" s="61"/>
      <c r="BN40" s="61"/>
      <c r="BO40" s="60"/>
      <c r="BP40" s="60"/>
      <c r="BQ40" s="57">
        <v>34</v>
      </c>
      <c r="BR40" s="77"/>
      <c r="BS40" s="683"/>
      <c r="BT40" s="684"/>
      <c r="BU40" s="684"/>
      <c r="BV40" s="684"/>
      <c r="BW40" s="684"/>
      <c r="BX40" s="684"/>
      <c r="BY40" s="684"/>
      <c r="BZ40" s="684"/>
      <c r="CA40" s="684"/>
      <c r="CB40" s="684"/>
      <c r="CC40" s="684"/>
      <c r="CD40" s="684"/>
      <c r="CE40" s="684"/>
      <c r="CF40" s="684"/>
      <c r="CG40" s="685"/>
      <c r="CH40" s="695"/>
      <c r="CI40" s="690"/>
      <c r="CJ40" s="690"/>
      <c r="CK40" s="690"/>
      <c r="CL40" s="696"/>
      <c r="CM40" s="695"/>
      <c r="CN40" s="690"/>
      <c r="CO40" s="690"/>
      <c r="CP40" s="690"/>
      <c r="CQ40" s="696"/>
      <c r="CR40" s="695"/>
      <c r="CS40" s="690"/>
      <c r="CT40" s="690"/>
      <c r="CU40" s="690"/>
      <c r="CV40" s="696"/>
      <c r="CW40" s="695"/>
      <c r="CX40" s="690"/>
      <c r="CY40" s="690"/>
      <c r="CZ40" s="690"/>
      <c r="DA40" s="696"/>
      <c r="DB40" s="695"/>
      <c r="DC40" s="690"/>
      <c r="DD40" s="690"/>
      <c r="DE40" s="690"/>
      <c r="DF40" s="696"/>
      <c r="DG40" s="695"/>
      <c r="DH40" s="690"/>
      <c r="DI40" s="690"/>
      <c r="DJ40" s="690"/>
      <c r="DK40" s="696"/>
      <c r="DL40" s="695"/>
      <c r="DM40" s="690"/>
      <c r="DN40" s="690"/>
      <c r="DO40" s="690"/>
      <c r="DP40" s="696"/>
      <c r="DQ40" s="695"/>
      <c r="DR40" s="690"/>
      <c r="DS40" s="690"/>
      <c r="DT40" s="690"/>
      <c r="DU40" s="696"/>
      <c r="DV40" s="683"/>
      <c r="DW40" s="684"/>
      <c r="DX40" s="684"/>
      <c r="DY40" s="684"/>
      <c r="DZ40" s="697"/>
      <c r="EA40" s="53"/>
    </row>
    <row r="41" spans="1:131" ht="26.25" customHeight="1">
      <c r="A41" s="57">
        <v>14</v>
      </c>
      <c r="B41" s="683"/>
      <c r="C41" s="684"/>
      <c r="D41" s="684"/>
      <c r="E41" s="684"/>
      <c r="F41" s="684"/>
      <c r="G41" s="684"/>
      <c r="H41" s="684"/>
      <c r="I41" s="684"/>
      <c r="J41" s="684"/>
      <c r="K41" s="684"/>
      <c r="L41" s="684"/>
      <c r="M41" s="684"/>
      <c r="N41" s="684"/>
      <c r="O41" s="684"/>
      <c r="P41" s="685"/>
      <c r="Q41" s="686"/>
      <c r="R41" s="687"/>
      <c r="S41" s="687"/>
      <c r="T41" s="687"/>
      <c r="U41" s="687"/>
      <c r="V41" s="687"/>
      <c r="W41" s="687"/>
      <c r="X41" s="687"/>
      <c r="Y41" s="687"/>
      <c r="Z41" s="687"/>
      <c r="AA41" s="687"/>
      <c r="AB41" s="687"/>
      <c r="AC41" s="687"/>
      <c r="AD41" s="687"/>
      <c r="AE41" s="688"/>
      <c r="AF41" s="689"/>
      <c r="AG41" s="690"/>
      <c r="AH41" s="690"/>
      <c r="AI41" s="690"/>
      <c r="AJ41" s="691"/>
      <c r="AK41" s="692"/>
      <c r="AL41" s="687"/>
      <c r="AM41" s="687"/>
      <c r="AN41" s="687"/>
      <c r="AO41" s="687"/>
      <c r="AP41" s="687"/>
      <c r="AQ41" s="687"/>
      <c r="AR41" s="687"/>
      <c r="AS41" s="687"/>
      <c r="AT41" s="687"/>
      <c r="AU41" s="687"/>
      <c r="AV41" s="687"/>
      <c r="AW41" s="687"/>
      <c r="AX41" s="687"/>
      <c r="AY41" s="687"/>
      <c r="AZ41" s="731"/>
      <c r="BA41" s="731"/>
      <c r="BB41" s="731"/>
      <c r="BC41" s="731"/>
      <c r="BD41" s="731"/>
      <c r="BE41" s="693"/>
      <c r="BF41" s="693"/>
      <c r="BG41" s="693"/>
      <c r="BH41" s="693"/>
      <c r="BI41" s="694"/>
      <c r="BJ41" s="61"/>
      <c r="BK41" s="61"/>
      <c r="BL41" s="61"/>
      <c r="BM41" s="61"/>
      <c r="BN41" s="61"/>
      <c r="BO41" s="60"/>
      <c r="BP41" s="60"/>
      <c r="BQ41" s="57">
        <v>35</v>
      </c>
      <c r="BR41" s="77"/>
      <c r="BS41" s="683"/>
      <c r="BT41" s="684"/>
      <c r="BU41" s="684"/>
      <c r="BV41" s="684"/>
      <c r="BW41" s="684"/>
      <c r="BX41" s="684"/>
      <c r="BY41" s="684"/>
      <c r="BZ41" s="684"/>
      <c r="CA41" s="684"/>
      <c r="CB41" s="684"/>
      <c r="CC41" s="684"/>
      <c r="CD41" s="684"/>
      <c r="CE41" s="684"/>
      <c r="CF41" s="684"/>
      <c r="CG41" s="685"/>
      <c r="CH41" s="695"/>
      <c r="CI41" s="690"/>
      <c r="CJ41" s="690"/>
      <c r="CK41" s="690"/>
      <c r="CL41" s="696"/>
      <c r="CM41" s="695"/>
      <c r="CN41" s="690"/>
      <c r="CO41" s="690"/>
      <c r="CP41" s="690"/>
      <c r="CQ41" s="696"/>
      <c r="CR41" s="695"/>
      <c r="CS41" s="690"/>
      <c r="CT41" s="690"/>
      <c r="CU41" s="690"/>
      <c r="CV41" s="696"/>
      <c r="CW41" s="695"/>
      <c r="CX41" s="690"/>
      <c r="CY41" s="690"/>
      <c r="CZ41" s="690"/>
      <c r="DA41" s="696"/>
      <c r="DB41" s="695"/>
      <c r="DC41" s="690"/>
      <c r="DD41" s="690"/>
      <c r="DE41" s="690"/>
      <c r="DF41" s="696"/>
      <c r="DG41" s="695"/>
      <c r="DH41" s="690"/>
      <c r="DI41" s="690"/>
      <c r="DJ41" s="690"/>
      <c r="DK41" s="696"/>
      <c r="DL41" s="695"/>
      <c r="DM41" s="690"/>
      <c r="DN41" s="690"/>
      <c r="DO41" s="690"/>
      <c r="DP41" s="696"/>
      <c r="DQ41" s="695"/>
      <c r="DR41" s="690"/>
      <c r="DS41" s="690"/>
      <c r="DT41" s="690"/>
      <c r="DU41" s="696"/>
      <c r="DV41" s="683"/>
      <c r="DW41" s="684"/>
      <c r="DX41" s="684"/>
      <c r="DY41" s="684"/>
      <c r="DZ41" s="697"/>
      <c r="EA41" s="53"/>
    </row>
    <row r="42" spans="1:131" ht="26.25" customHeight="1">
      <c r="A42" s="57">
        <v>15</v>
      </c>
      <c r="B42" s="683"/>
      <c r="C42" s="684"/>
      <c r="D42" s="684"/>
      <c r="E42" s="684"/>
      <c r="F42" s="684"/>
      <c r="G42" s="684"/>
      <c r="H42" s="684"/>
      <c r="I42" s="684"/>
      <c r="J42" s="684"/>
      <c r="K42" s="684"/>
      <c r="L42" s="684"/>
      <c r="M42" s="684"/>
      <c r="N42" s="684"/>
      <c r="O42" s="684"/>
      <c r="P42" s="685"/>
      <c r="Q42" s="686"/>
      <c r="R42" s="687"/>
      <c r="S42" s="687"/>
      <c r="T42" s="687"/>
      <c r="U42" s="687"/>
      <c r="V42" s="687"/>
      <c r="W42" s="687"/>
      <c r="X42" s="687"/>
      <c r="Y42" s="687"/>
      <c r="Z42" s="687"/>
      <c r="AA42" s="687"/>
      <c r="AB42" s="687"/>
      <c r="AC42" s="687"/>
      <c r="AD42" s="687"/>
      <c r="AE42" s="688"/>
      <c r="AF42" s="689"/>
      <c r="AG42" s="690"/>
      <c r="AH42" s="690"/>
      <c r="AI42" s="690"/>
      <c r="AJ42" s="691"/>
      <c r="AK42" s="692"/>
      <c r="AL42" s="687"/>
      <c r="AM42" s="687"/>
      <c r="AN42" s="687"/>
      <c r="AO42" s="687"/>
      <c r="AP42" s="687"/>
      <c r="AQ42" s="687"/>
      <c r="AR42" s="687"/>
      <c r="AS42" s="687"/>
      <c r="AT42" s="687"/>
      <c r="AU42" s="687"/>
      <c r="AV42" s="687"/>
      <c r="AW42" s="687"/>
      <c r="AX42" s="687"/>
      <c r="AY42" s="687"/>
      <c r="AZ42" s="731"/>
      <c r="BA42" s="731"/>
      <c r="BB42" s="731"/>
      <c r="BC42" s="731"/>
      <c r="BD42" s="731"/>
      <c r="BE42" s="693"/>
      <c r="BF42" s="693"/>
      <c r="BG42" s="693"/>
      <c r="BH42" s="693"/>
      <c r="BI42" s="694"/>
      <c r="BJ42" s="61"/>
      <c r="BK42" s="61"/>
      <c r="BL42" s="61"/>
      <c r="BM42" s="61"/>
      <c r="BN42" s="61"/>
      <c r="BO42" s="60"/>
      <c r="BP42" s="60"/>
      <c r="BQ42" s="57">
        <v>36</v>
      </c>
      <c r="BR42" s="77"/>
      <c r="BS42" s="683"/>
      <c r="BT42" s="684"/>
      <c r="BU42" s="684"/>
      <c r="BV42" s="684"/>
      <c r="BW42" s="684"/>
      <c r="BX42" s="684"/>
      <c r="BY42" s="684"/>
      <c r="BZ42" s="684"/>
      <c r="CA42" s="684"/>
      <c r="CB42" s="684"/>
      <c r="CC42" s="684"/>
      <c r="CD42" s="684"/>
      <c r="CE42" s="684"/>
      <c r="CF42" s="684"/>
      <c r="CG42" s="685"/>
      <c r="CH42" s="695"/>
      <c r="CI42" s="690"/>
      <c r="CJ42" s="690"/>
      <c r="CK42" s="690"/>
      <c r="CL42" s="696"/>
      <c r="CM42" s="695"/>
      <c r="CN42" s="690"/>
      <c r="CO42" s="690"/>
      <c r="CP42" s="690"/>
      <c r="CQ42" s="696"/>
      <c r="CR42" s="695"/>
      <c r="CS42" s="690"/>
      <c r="CT42" s="690"/>
      <c r="CU42" s="690"/>
      <c r="CV42" s="696"/>
      <c r="CW42" s="695"/>
      <c r="CX42" s="690"/>
      <c r="CY42" s="690"/>
      <c r="CZ42" s="690"/>
      <c r="DA42" s="696"/>
      <c r="DB42" s="695"/>
      <c r="DC42" s="690"/>
      <c r="DD42" s="690"/>
      <c r="DE42" s="690"/>
      <c r="DF42" s="696"/>
      <c r="DG42" s="695"/>
      <c r="DH42" s="690"/>
      <c r="DI42" s="690"/>
      <c r="DJ42" s="690"/>
      <c r="DK42" s="696"/>
      <c r="DL42" s="695"/>
      <c r="DM42" s="690"/>
      <c r="DN42" s="690"/>
      <c r="DO42" s="690"/>
      <c r="DP42" s="696"/>
      <c r="DQ42" s="695"/>
      <c r="DR42" s="690"/>
      <c r="DS42" s="690"/>
      <c r="DT42" s="690"/>
      <c r="DU42" s="696"/>
      <c r="DV42" s="683"/>
      <c r="DW42" s="684"/>
      <c r="DX42" s="684"/>
      <c r="DY42" s="684"/>
      <c r="DZ42" s="697"/>
      <c r="EA42" s="53"/>
    </row>
    <row r="43" spans="1:131" ht="26.25" customHeight="1">
      <c r="A43" s="57">
        <v>16</v>
      </c>
      <c r="B43" s="683"/>
      <c r="C43" s="684"/>
      <c r="D43" s="684"/>
      <c r="E43" s="684"/>
      <c r="F43" s="684"/>
      <c r="G43" s="684"/>
      <c r="H43" s="684"/>
      <c r="I43" s="684"/>
      <c r="J43" s="684"/>
      <c r="K43" s="684"/>
      <c r="L43" s="684"/>
      <c r="M43" s="684"/>
      <c r="N43" s="684"/>
      <c r="O43" s="684"/>
      <c r="P43" s="685"/>
      <c r="Q43" s="686"/>
      <c r="R43" s="687"/>
      <c r="S43" s="687"/>
      <c r="T43" s="687"/>
      <c r="U43" s="687"/>
      <c r="V43" s="687"/>
      <c r="W43" s="687"/>
      <c r="X43" s="687"/>
      <c r="Y43" s="687"/>
      <c r="Z43" s="687"/>
      <c r="AA43" s="687"/>
      <c r="AB43" s="687"/>
      <c r="AC43" s="687"/>
      <c r="AD43" s="687"/>
      <c r="AE43" s="688"/>
      <c r="AF43" s="689"/>
      <c r="AG43" s="690"/>
      <c r="AH43" s="690"/>
      <c r="AI43" s="690"/>
      <c r="AJ43" s="691"/>
      <c r="AK43" s="692"/>
      <c r="AL43" s="687"/>
      <c r="AM43" s="687"/>
      <c r="AN43" s="687"/>
      <c r="AO43" s="687"/>
      <c r="AP43" s="687"/>
      <c r="AQ43" s="687"/>
      <c r="AR43" s="687"/>
      <c r="AS43" s="687"/>
      <c r="AT43" s="687"/>
      <c r="AU43" s="687"/>
      <c r="AV43" s="687"/>
      <c r="AW43" s="687"/>
      <c r="AX43" s="687"/>
      <c r="AY43" s="687"/>
      <c r="AZ43" s="731"/>
      <c r="BA43" s="731"/>
      <c r="BB43" s="731"/>
      <c r="BC43" s="731"/>
      <c r="BD43" s="731"/>
      <c r="BE43" s="693"/>
      <c r="BF43" s="693"/>
      <c r="BG43" s="693"/>
      <c r="BH43" s="693"/>
      <c r="BI43" s="694"/>
      <c r="BJ43" s="61"/>
      <c r="BK43" s="61"/>
      <c r="BL43" s="61"/>
      <c r="BM43" s="61"/>
      <c r="BN43" s="61"/>
      <c r="BO43" s="60"/>
      <c r="BP43" s="60"/>
      <c r="BQ43" s="57">
        <v>37</v>
      </c>
      <c r="BR43" s="77"/>
      <c r="BS43" s="683"/>
      <c r="BT43" s="684"/>
      <c r="BU43" s="684"/>
      <c r="BV43" s="684"/>
      <c r="BW43" s="684"/>
      <c r="BX43" s="684"/>
      <c r="BY43" s="684"/>
      <c r="BZ43" s="684"/>
      <c r="CA43" s="684"/>
      <c r="CB43" s="684"/>
      <c r="CC43" s="684"/>
      <c r="CD43" s="684"/>
      <c r="CE43" s="684"/>
      <c r="CF43" s="684"/>
      <c r="CG43" s="685"/>
      <c r="CH43" s="695"/>
      <c r="CI43" s="690"/>
      <c r="CJ43" s="690"/>
      <c r="CK43" s="690"/>
      <c r="CL43" s="696"/>
      <c r="CM43" s="695"/>
      <c r="CN43" s="690"/>
      <c r="CO43" s="690"/>
      <c r="CP43" s="690"/>
      <c r="CQ43" s="696"/>
      <c r="CR43" s="695"/>
      <c r="CS43" s="690"/>
      <c r="CT43" s="690"/>
      <c r="CU43" s="690"/>
      <c r="CV43" s="696"/>
      <c r="CW43" s="695"/>
      <c r="CX43" s="690"/>
      <c r="CY43" s="690"/>
      <c r="CZ43" s="690"/>
      <c r="DA43" s="696"/>
      <c r="DB43" s="695"/>
      <c r="DC43" s="690"/>
      <c r="DD43" s="690"/>
      <c r="DE43" s="690"/>
      <c r="DF43" s="696"/>
      <c r="DG43" s="695"/>
      <c r="DH43" s="690"/>
      <c r="DI43" s="690"/>
      <c r="DJ43" s="690"/>
      <c r="DK43" s="696"/>
      <c r="DL43" s="695"/>
      <c r="DM43" s="690"/>
      <c r="DN43" s="690"/>
      <c r="DO43" s="690"/>
      <c r="DP43" s="696"/>
      <c r="DQ43" s="695"/>
      <c r="DR43" s="690"/>
      <c r="DS43" s="690"/>
      <c r="DT43" s="690"/>
      <c r="DU43" s="696"/>
      <c r="DV43" s="683"/>
      <c r="DW43" s="684"/>
      <c r="DX43" s="684"/>
      <c r="DY43" s="684"/>
      <c r="DZ43" s="697"/>
      <c r="EA43" s="53"/>
    </row>
    <row r="44" spans="1:131" ht="26.25" customHeight="1">
      <c r="A44" s="57">
        <v>17</v>
      </c>
      <c r="B44" s="683"/>
      <c r="C44" s="684"/>
      <c r="D44" s="684"/>
      <c r="E44" s="684"/>
      <c r="F44" s="684"/>
      <c r="G44" s="684"/>
      <c r="H44" s="684"/>
      <c r="I44" s="684"/>
      <c r="J44" s="684"/>
      <c r="K44" s="684"/>
      <c r="L44" s="684"/>
      <c r="M44" s="684"/>
      <c r="N44" s="684"/>
      <c r="O44" s="684"/>
      <c r="P44" s="685"/>
      <c r="Q44" s="686"/>
      <c r="R44" s="687"/>
      <c r="S44" s="687"/>
      <c r="T44" s="687"/>
      <c r="U44" s="687"/>
      <c r="V44" s="687"/>
      <c r="W44" s="687"/>
      <c r="X44" s="687"/>
      <c r="Y44" s="687"/>
      <c r="Z44" s="687"/>
      <c r="AA44" s="687"/>
      <c r="AB44" s="687"/>
      <c r="AC44" s="687"/>
      <c r="AD44" s="687"/>
      <c r="AE44" s="688"/>
      <c r="AF44" s="689"/>
      <c r="AG44" s="690"/>
      <c r="AH44" s="690"/>
      <c r="AI44" s="690"/>
      <c r="AJ44" s="691"/>
      <c r="AK44" s="692"/>
      <c r="AL44" s="687"/>
      <c r="AM44" s="687"/>
      <c r="AN44" s="687"/>
      <c r="AO44" s="687"/>
      <c r="AP44" s="687"/>
      <c r="AQ44" s="687"/>
      <c r="AR44" s="687"/>
      <c r="AS44" s="687"/>
      <c r="AT44" s="687"/>
      <c r="AU44" s="687"/>
      <c r="AV44" s="687"/>
      <c r="AW44" s="687"/>
      <c r="AX44" s="687"/>
      <c r="AY44" s="687"/>
      <c r="AZ44" s="731"/>
      <c r="BA44" s="731"/>
      <c r="BB44" s="731"/>
      <c r="BC44" s="731"/>
      <c r="BD44" s="731"/>
      <c r="BE44" s="693"/>
      <c r="BF44" s="693"/>
      <c r="BG44" s="693"/>
      <c r="BH44" s="693"/>
      <c r="BI44" s="694"/>
      <c r="BJ44" s="61"/>
      <c r="BK44" s="61"/>
      <c r="BL44" s="61"/>
      <c r="BM44" s="61"/>
      <c r="BN44" s="61"/>
      <c r="BO44" s="60"/>
      <c r="BP44" s="60"/>
      <c r="BQ44" s="57">
        <v>38</v>
      </c>
      <c r="BR44" s="77"/>
      <c r="BS44" s="683"/>
      <c r="BT44" s="684"/>
      <c r="BU44" s="684"/>
      <c r="BV44" s="684"/>
      <c r="BW44" s="684"/>
      <c r="BX44" s="684"/>
      <c r="BY44" s="684"/>
      <c r="BZ44" s="684"/>
      <c r="CA44" s="684"/>
      <c r="CB44" s="684"/>
      <c r="CC44" s="684"/>
      <c r="CD44" s="684"/>
      <c r="CE44" s="684"/>
      <c r="CF44" s="684"/>
      <c r="CG44" s="685"/>
      <c r="CH44" s="695"/>
      <c r="CI44" s="690"/>
      <c r="CJ44" s="690"/>
      <c r="CK44" s="690"/>
      <c r="CL44" s="696"/>
      <c r="CM44" s="695"/>
      <c r="CN44" s="690"/>
      <c r="CO44" s="690"/>
      <c r="CP44" s="690"/>
      <c r="CQ44" s="696"/>
      <c r="CR44" s="695"/>
      <c r="CS44" s="690"/>
      <c r="CT44" s="690"/>
      <c r="CU44" s="690"/>
      <c r="CV44" s="696"/>
      <c r="CW44" s="695"/>
      <c r="CX44" s="690"/>
      <c r="CY44" s="690"/>
      <c r="CZ44" s="690"/>
      <c r="DA44" s="696"/>
      <c r="DB44" s="695"/>
      <c r="DC44" s="690"/>
      <c r="DD44" s="690"/>
      <c r="DE44" s="690"/>
      <c r="DF44" s="696"/>
      <c r="DG44" s="695"/>
      <c r="DH44" s="690"/>
      <c r="DI44" s="690"/>
      <c r="DJ44" s="690"/>
      <c r="DK44" s="696"/>
      <c r="DL44" s="695"/>
      <c r="DM44" s="690"/>
      <c r="DN44" s="690"/>
      <c r="DO44" s="690"/>
      <c r="DP44" s="696"/>
      <c r="DQ44" s="695"/>
      <c r="DR44" s="690"/>
      <c r="DS44" s="690"/>
      <c r="DT44" s="690"/>
      <c r="DU44" s="696"/>
      <c r="DV44" s="683"/>
      <c r="DW44" s="684"/>
      <c r="DX44" s="684"/>
      <c r="DY44" s="684"/>
      <c r="DZ44" s="697"/>
      <c r="EA44" s="53"/>
    </row>
    <row r="45" spans="1:131" ht="26.25" customHeight="1">
      <c r="A45" s="57">
        <v>18</v>
      </c>
      <c r="B45" s="683"/>
      <c r="C45" s="684"/>
      <c r="D45" s="684"/>
      <c r="E45" s="684"/>
      <c r="F45" s="684"/>
      <c r="G45" s="684"/>
      <c r="H45" s="684"/>
      <c r="I45" s="684"/>
      <c r="J45" s="684"/>
      <c r="K45" s="684"/>
      <c r="L45" s="684"/>
      <c r="M45" s="684"/>
      <c r="N45" s="684"/>
      <c r="O45" s="684"/>
      <c r="P45" s="685"/>
      <c r="Q45" s="686"/>
      <c r="R45" s="687"/>
      <c r="S45" s="687"/>
      <c r="T45" s="687"/>
      <c r="U45" s="687"/>
      <c r="V45" s="687"/>
      <c r="W45" s="687"/>
      <c r="X45" s="687"/>
      <c r="Y45" s="687"/>
      <c r="Z45" s="687"/>
      <c r="AA45" s="687"/>
      <c r="AB45" s="687"/>
      <c r="AC45" s="687"/>
      <c r="AD45" s="687"/>
      <c r="AE45" s="688"/>
      <c r="AF45" s="689"/>
      <c r="AG45" s="690"/>
      <c r="AH45" s="690"/>
      <c r="AI45" s="690"/>
      <c r="AJ45" s="691"/>
      <c r="AK45" s="692"/>
      <c r="AL45" s="687"/>
      <c r="AM45" s="687"/>
      <c r="AN45" s="687"/>
      <c r="AO45" s="687"/>
      <c r="AP45" s="687"/>
      <c r="AQ45" s="687"/>
      <c r="AR45" s="687"/>
      <c r="AS45" s="687"/>
      <c r="AT45" s="687"/>
      <c r="AU45" s="687"/>
      <c r="AV45" s="687"/>
      <c r="AW45" s="687"/>
      <c r="AX45" s="687"/>
      <c r="AY45" s="687"/>
      <c r="AZ45" s="731"/>
      <c r="BA45" s="731"/>
      <c r="BB45" s="731"/>
      <c r="BC45" s="731"/>
      <c r="BD45" s="731"/>
      <c r="BE45" s="693"/>
      <c r="BF45" s="693"/>
      <c r="BG45" s="693"/>
      <c r="BH45" s="693"/>
      <c r="BI45" s="694"/>
      <c r="BJ45" s="61"/>
      <c r="BK45" s="61"/>
      <c r="BL45" s="61"/>
      <c r="BM45" s="61"/>
      <c r="BN45" s="61"/>
      <c r="BO45" s="60"/>
      <c r="BP45" s="60"/>
      <c r="BQ45" s="57">
        <v>39</v>
      </c>
      <c r="BR45" s="77"/>
      <c r="BS45" s="683"/>
      <c r="BT45" s="684"/>
      <c r="BU45" s="684"/>
      <c r="BV45" s="684"/>
      <c r="BW45" s="684"/>
      <c r="BX45" s="684"/>
      <c r="BY45" s="684"/>
      <c r="BZ45" s="684"/>
      <c r="CA45" s="684"/>
      <c r="CB45" s="684"/>
      <c r="CC45" s="684"/>
      <c r="CD45" s="684"/>
      <c r="CE45" s="684"/>
      <c r="CF45" s="684"/>
      <c r="CG45" s="685"/>
      <c r="CH45" s="695"/>
      <c r="CI45" s="690"/>
      <c r="CJ45" s="690"/>
      <c r="CK45" s="690"/>
      <c r="CL45" s="696"/>
      <c r="CM45" s="695"/>
      <c r="CN45" s="690"/>
      <c r="CO45" s="690"/>
      <c r="CP45" s="690"/>
      <c r="CQ45" s="696"/>
      <c r="CR45" s="695"/>
      <c r="CS45" s="690"/>
      <c r="CT45" s="690"/>
      <c r="CU45" s="690"/>
      <c r="CV45" s="696"/>
      <c r="CW45" s="695"/>
      <c r="CX45" s="690"/>
      <c r="CY45" s="690"/>
      <c r="CZ45" s="690"/>
      <c r="DA45" s="696"/>
      <c r="DB45" s="695"/>
      <c r="DC45" s="690"/>
      <c r="DD45" s="690"/>
      <c r="DE45" s="690"/>
      <c r="DF45" s="696"/>
      <c r="DG45" s="695"/>
      <c r="DH45" s="690"/>
      <c r="DI45" s="690"/>
      <c r="DJ45" s="690"/>
      <c r="DK45" s="696"/>
      <c r="DL45" s="695"/>
      <c r="DM45" s="690"/>
      <c r="DN45" s="690"/>
      <c r="DO45" s="690"/>
      <c r="DP45" s="696"/>
      <c r="DQ45" s="695"/>
      <c r="DR45" s="690"/>
      <c r="DS45" s="690"/>
      <c r="DT45" s="690"/>
      <c r="DU45" s="696"/>
      <c r="DV45" s="683"/>
      <c r="DW45" s="684"/>
      <c r="DX45" s="684"/>
      <c r="DY45" s="684"/>
      <c r="DZ45" s="697"/>
      <c r="EA45" s="53"/>
    </row>
    <row r="46" spans="1:131" ht="26.25" customHeight="1">
      <c r="A46" s="57">
        <v>19</v>
      </c>
      <c r="B46" s="683"/>
      <c r="C46" s="684"/>
      <c r="D46" s="684"/>
      <c r="E46" s="684"/>
      <c r="F46" s="684"/>
      <c r="G46" s="684"/>
      <c r="H46" s="684"/>
      <c r="I46" s="684"/>
      <c r="J46" s="684"/>
      <c r="K46" s="684"/>
      <c r="L46" s="684"/>
      <c r="M46" s="684"/>
      <c r="N46" s="684"/>
      <c r="O46" s="684"/>
      <c r="P46" s="685"/>
      <c r="Q46" s="686"/>
      <c r="R46" s="687"/>
      <c r="S46" s="687"/>
      <c r="T46" s="687"/>
      <c r="U46" s="687"/>
      <c r="V46" s="687"/>
      <c r="W46" s="687"/>
      <c r="X46" s="687"/>
      <c r="Y46" s="687"/>
      <c r="Z46" s="687"/>
      <c r="AA46" s="687"/>
      <c r="AB46" s="687"/>
      <c r="AC46" s="687"/>
      <c r="AD46" s="687"/>
      <c r="AE46" s="688"/>
      <c r="AF46" s="689"/>
      <c r="AG46" s="690"/>
      <c r="AH46" s="690"/>
      <c r="AI46" s="690"/>
      <c r="AJ46" s="691"/>
      <c r="AK46" s="692"/>
      <c r="AL46" s="687"/>
      <c r="AM46" s="687"/>
      <c r="AN46" s="687"/>
      <c r="AO46" s="687"/>
      <c r="AP46" s="687"/>
      <c r="AQ46" s="687"/>
      <c r="AR46" s="687"/>
      <c r="AS46" s="687"/>
      <c r="AT46" s="687"/>
      <c r="AU46" s="687"/>
      <c r="AV46" s="687"/>
      <c r="AW46" s="687"/>
      <c r="AX46" s="687"/>
      <c r="AY46" s="687"/>
      <c r="AZ46" s="731"/>
      <c r="BA46" s="731"/>
      <c r="BB46" s="731"/>
      <c r="BC46" s="731"/>
      <c r="BD46" s="731"/>
      <c r="BE46" s="693"/>
      <c r="BF46" s="693"/>
      <c r="BG46" s="693"/>
      <c r="BH46" s="693"/>
      <c r="BI46" s="694"/>
      <c r="BJ46" s="61"/>
      <c r="BK46" s="61"/>
      <c r="BL46" s="61"/>
      <c r="BM46" s="61"/>
      <c r="BN46" s="61"/>
      <c r="BO46" s="60"/>
      <c r="BP46" s="60"/>
      <c r="BQ46" s="57">
        <v>40</v>
      </c>
      <c r="BR46" s="77"/>
      <c r="BS46" s="683"/>
      <c r="BT46" s="684"/>
      <c r="BU46" s="684"/>
      <c r="BV46" s="684"/>
      <c r="BW46" s="684"/>
      <c r="BX46" s="684"/>
      <c r="BY46" s="684"/>
      <c r="BZ46" s="684"/>
      <c r="CA46" s="684"/>
      <c r="CB46" s="684"/>
      <c r="CC46" s="684"/>
      <c r="CD46" s="684"/>
      <c r="CE46" s="684"/>
      <c r="CF46" s="684"/>
      <c r="CG46" s="685"/>
      <c r="CH46" s="695"/>
      <c r="CI46" s="690"/>
      <c r="CJ46" s="690"/>
      <c r="CK46" s="690"/>
      <c r="CL46" s="696"/>
      <c r="CM46" s="695"/>
      <c r="CN46" s="690"/>
      <c r="CO46" s="690"/>
      <c r="CP46" s="690"/>
      <c r="CQ46" s="696"/>
      <c r="CR46" s="695"/>
      <c r="CS46" s="690"/>
      <c r="CT46" s="690"/>
      <c r="CU46" s="690"/>
      <c r="CV46" s="696"/>
      <c r="CW46" s="695"/>
      <c r="CX46" s="690"/>
      <c r="CY46" s="690"/>
      <c r="CZ46" s="690"/>
      <c r="DA46" s="696"/>
      <c r="DB46" s="695"/>
      <c r="DC46" s="690"/>
      <c r="DD46" s="690"/>
      <c r="DE46" s="690"/>
      <c r="DF46" s="696"/>
      <c r="DG46" s="695"/>
      <c r="DH46" s="690"/>
      <c r="DI46" s="690"/>
      <c r="DJ46" s="690"/>
      <c r="DK46" s="696"/>
      <c r="DL46" s="695"/>
      <c r="DM46" s="690"/>
      <c r="DN46" s="690"/>
      <c r="DO46" s="690"/>
      <c r="DP46" s="696"/>
      <c r="DQ46" s="695"/>
      <c r="DR46" s="690"/>
      <c r="DS46" s="690"/>
      <c r="DT46" s="690"/>
      <c r="DU46" s="696"/>
      <c r="DV46" s="683"/>
      <c r="DW46" s="684"/>
      <c r="DX46" s="684"/>
      <c r="DY46" s="684"/>
      <c r="DZ46" s="697"/>
      <c r="EA46" s="53"/>
    </row>
    <row r="47" spans="1:131" ht="26.25" customHeight="1">
      <c r="A47" s="57">
        <v>20</v>
      </c>
      <c r="B47" s="683"/>
      <c r="C47" s="684"/>
      <c r="D47" s="684"/>
      <c r="E47" s="684"/>
      <c r="F47" s="684"/>
      <c r="G47" s="684"/>
      <c r="H47" s="684"/>
      <c r="I47" s="684"/>
      <c r="J47" s="684"/>
      <c r="K47" s="684"/>
      <c r="L47" s="684"/>
      <c r="M47" s="684"/>
      <c r="N47" s="684"/>
      <c r="O47" s="684"/>
      <c r="P47" s="685"/>
      <c r="Q47" s="686"/>
      <c r="R47" s="687"/>
      <c r="S47" s="687"/>
      <c r="T47" s="687"/>
      <c r="U47" s="687"/>
      <c r="V47" s="687"/>
      <c r="W47" s="687"/>
      <c r="X47" s="687"/>
      <c r="Y47" s="687"/>
      <c r="Z47" s="687"/>
      <c r="AA47" s="687"/>
      <c r="AB47" s="687"/>
      <c r="AC47" s="687"/>
      <c r="AD47" s="687"/>
      <c r="AE47" s="688"/>
      <c r="AF47" s="689"/>
      <c r="AG47" s="690"/>
      <c r="AH47" s="690"/>
      <c r="AI47" s="690"/>
      <c r="AJ47" s="691"/>
      <c r="AK47" s="692"/>
      <c r="AL47" s="687"/>
      <c r="AM47" s="687"/>
      <c r="AN47" s="687"/>
      <c r="AO47" s="687"/>
      <c r="AP47" s="687"/>
      <c r="AQ47" s="687"/>
      <c r="AR47" s="687"/>
      <c r="AS47" s="687"/>
      <c r="AT47" s="687"/>
      <c r="AU47" s="687"/>
      <c r="AV47" s="687"/>
      <c r="AW47" s="687"/>
      <c r="AX47" s="687"/>
      <c r="AY47" s="687"/>
      <c r="AZ47" s="731"/>
      <c r="BA47" s="731"/>
      <c r="BB47" s="731"/>
      <c r="BC47" s="731"/>
      <c r="BD47" s="731"/>
      <c r="BE47" s="693"/>
      <c r="BF47" s="693"/>
      <c r="BG47" s="693"/>
      <c r="BH47" s="693"/>
      <c r="BI47" s="694"/>
      <c r="BJ47" s="61"/>
      <c r="BK47" s="61"/>
      <c r="BL47" s="61"/>
      <c r="BM47" s="61"/>
      <c r="BN47" s="61"/>
      <c r="BO47" s="60"/>
      <c r="BP47" s="60"/>
      <c r="BQ47" s="57">
        <v>41</v>
      </c>
      <c r="BR47" s="77"/>
      <c r="BS47" s="683"/>
      <c r="BT47" s="684"/>
      <c r="BU47" s="684"/>
      <c r="BV47" s="684"/>
      <c r="BW47" s="684"/>
      <c r="BX47" s="684"/>
      <c r="BY47" s="684"/>
      <c r="BZ47" s="684"/>
      <c r="CA47" s="684"/>
      <c r="CB47" s="684"/>
      <c r="CC47" s="684"/>
      <c r="CD47" s="684"/>
      <c r="CE47" s="684"/>
      <c r="CF47" s="684"/>
      <c r="CG47" s="685"/>
      <c r="CH47" s="695"/>
      <c r="CI47" s="690"/>
      <c r="CJ47" s="690"/>
      <c r="CK47" s="690"/>
      <c r="CL47" s="696"/>
      <c r="CM47" s="695"/>
      <c r="CN47" s="690"/>
      <c r="CO47" s="690"/>
      <c r="CP47" s="690"/>
      <c r="CQ47" s="696"/>
      <c r="CR47" s="695"/>
      <c r="CS47" s="690"/>
      <c r="CT47" s="690"/>
      <c r="CU47" s="690"/>
      <c r="CV47" s="696"/>
      <c r="CW47" s="695"/>
      <c r="CX47" s="690"/>
      <c r="CY47" s="690"/>
      <c r="CZ47" s="690"/>
      <c r="DA47" s="696"/>
      <c r="DB47" s="695"/>
      <c r="DC47" s="690"/>
      <c r="DD47" s="690"/>
      <c r="DE47" s="690"/>
      <c r="DF47" s="696"/>
      <c r="DG47" s="695"/>
      <c r="DH47" s="690"/>
      <c r="DI47" s="690"/>
      <c r="DJ47" s="690"/>
      <c r="DK47" s="696"/>
      <c r="DL47" s="695"/>
      <c r="DM47" s="690"/>
      <c r="DN47" s="690"/>
      <c r="DO47" s="690"/>
      <c r="DP47" s="696"/>
      <c r="DQ47" s="695"/>
      <c r="DR47" s="690"/>
      <c r="DS47" s="690"/>
      <c r="DT47" s="690"/>
      <c r="DU47" s="696"/>
      <c r="DV47" s="683"/>
      <c r="DW47" s="684"/>
      <c r="DX47" s="684"/>
      <c r="DY47" s="684"/>
      <c r="DZ47" s="697"/>
      <c r="EA47" s="53"/>
    </row>
    <row r="48" spans="1:131" ht="26.25" customHeight="1">
      <c r="A48" s="57">
        <v>21</v>
      </c>
      <c r="B48" s="683"/>
      <c r="C48" s="684"/>
      <c r="D48" s="684"/>
      <c r="E48" s="684"/>
      <c r="F48" s="684"/>
      <c r="G48" s="684"/>
      <c r="H48" s="684"/>
      <c r="I48" s="684"/>
      <c r="J48" s="684"/>
      <c r="K48" s="684"/>
      <c r="L48" s="684"/>
      <c r="M48" s="684"/>
      <c r="N48" s="684"/>
      <c r="O48" s="684"/>
      <c r="P48" s="685"/>
      <c r="Q48" s="686"/>
      <c r="R48" s="687"/>
      <c r="S48" s="687"/>
      <c r="T48" s="687"/>
      <c r="U48" s="687"/>
      <c r="V48" s="687"/>
      <c r="W48" s="687"/>
      <c r="X48" s="687"/>
      <c r="Y48" s="687"/>
      <c r="Z48" s="687"/>
      <c r="AA48" s="687"/>
      <c r="AB48" s="687"/>
      <c r="AC48" s="687"/>
      <c r="AD48" s="687"/>
      <c r="AE48" s="688"/>
      <c r="AF48" s="689"/>
      <c r="AG48" s="690"/>
      <c r="AH48" s="690"/>
      <c r="AI48" s="690"/>
      <c r="AJ48" s="691"/>
      <c r="AK48" s="692"/>
      <c r="AL48" s="687"/>
      <c r="AM48" s="687"/>
      <c r="AN48" s="687"/>
      <c r="AO48" s="687"/>
      <c r="AP48" s="687"/>
      <c r="AQ48" s="687"/>
      <c r="AR48" s="687"/>
      <c r="AS48" s="687"/>
      <c r="AT48" s="687"/>
      <c r="AU48" s="687"/>
      <c r="AV48" s="687"/>
      <c r="AW48" s="687"/>
      <c r="AX48" s="687"/>
      <c r="AY48" s="687"/>
      <c r="AZ48" s="731"/>
      <c r="BA48" s="731"/>
      <c r="BB48" s="731"/>
      <c r="BC48" s="731"/>
      <c r="BD48" s="731"/>
      <c r="BE48" s="693"/>
      <c r="BF48" s="693"/>
      <c r="BG48" s="693"/>
      <c r="BH48" s="693"/>
      <c r="BI48" s="694"/>
      <c r="BJ48" s="61"/>
      <c r="BK48" s="61"/>
      <c r="BL48" s="61"/>
      <c r="BM48" s="61"/>
      <c r="BN48" s="61"/>
      <c r="BO48" s="60"/>
      <c r="BP48" s="60"/>
      <c r="BQ48" s="57">
        <v>42</v>
      </c>
      <c r="BR48" s="77"/>
      <c r="BS48" s="683"/>
      <c r="BT48" s="684"/>
      <c r="BU48" s="684"/>
      <c r="BV48" s="684"/>
      <c r="BW48" s="684"/>
      <c r="BX48" s="684"/>
      <c r="BY48" s="684"/>
      <c r="BZ48" s="684"/>
      <c r="CA48" s="684"/>
      <c r="CB48" s="684"/>
      <c r="CC48" s="684"/>
      <c r="CD48" s="684"/>
      <c r="CE48" s="684"/>
      <c r="CF48" s="684"/>
      <c r="CG48" s="685"/>
      <c r="CH48" s="695"/>
      <c r="CI48" s="690"/>
      <c r="CJ48" s="690"/>
      <c r="CK48" s="690"/>
      <c r="CL48" s="696"/>
      <c r="CM48" s="695"/>
      <c r="CN48" s="690"/>
      <c r="CO48" s="690"/>
      <c r="CP48" s="690"/>
      <c r="CQ48" s="696"/>
      <c r="CR48" s="695"/>
      <c r="CS48" s="690"/>
      <c r="CT48" s="690"/>
      <c r="CU48" s="690"/>
      <c r="CV48" s="696"/>
      <c r="CW48" s="695"/>
      <c r="CX48" s="690"/>
      <c r="CY48" s="690"/>
      <c r="CZ48" s="690"/>
      <c r="DA48" s="696"/>
      <c r="DB48" s="695"/>
      <c r="DC48" s="690"/>
      <c r="DD48" s="690"/>
      <c r="DE48" s="690"/>
      <c r="DF48" s="696"/>
      <c r="DG48" s="695"/>
      <c r="DH48" s="690"/>
      <c r="DI48" s="690"/>
      <c r="DJ48" s="690"/>
      <c r="DK48" s="696"/>
      <c r="DL48" s="695"/>
      <c r="DM48" s="690"/>
      <c r="DN48" s="690"/>
      <c r="DO48" s="690"/>
      <c r="DP48" s="696"/>
      <c r="DQ48" s="695"/>
      <c r="DR48" s="690"/>
      <c r="DS48" s="690"/>
      <c r="DT48" s="690"/>
      <c r="DU48" s="696"/>
      <c r="DV48" s="683"/>
      <c r="DW48" s="684"/>
      <c r="DX48" s="684"/>
      <c r="DY48" s="684"/>
      <c r="DZ48" s="697"/>
      <c r="EA48" s="53"/>
    </row>
    <row r="49" spans="1:131" ht="26.25" customHeight="1">
      <c r="A49" s="57">
        <v>22</v>
      </c>
      <c r="B49" s="683"/>
      <c r="C49" s="684"/>
      <c r="D49" s="684"/>
      <c r="E49" s="684"/>
      <c r="F49" s="684"/>
      <c r="G49" s="684"/>
      <c r="H49" s="684"/>
      <c r="I49" s="684"/>
      <c r="J49" s="684"/>
      <c r="K49" s="684"/>
      <c r="L49" s="684"/>
      <c r="M49" s="684"/>
      <c r="N49" s="684"/>
      <c r="O49" s="684"/>
      <c r="P49" s="685"/>
      <c r="Q49" s="686"/>
      <c r="R49" s="687"/>
      <c r="S49" s="687"/>
      <c r="T49" s="687"/>
      <c r="U49" s="687"/>
      <c r="V49" s="687"/>
      <c r="W49" s="687"/>
      <c r="X49" s="687"/>
      <c r="Y49" s="687"/>
      <c r="Z49" s="687"/>
      <c r="AA49" s="687"/>
      <c r="AB49" s="687"/>
      <c r="AC49" s="687"/>
      <c r="AD49" s="687"/>
      <c r="AE49" s="688"/>
      <c r="AF49" s="689"/>
      <c r="AG49" s="690"/>
      <c r="AH49" s="690"/>
      <c r="AI49" s="690"/>
      <c r="AJ49" s="691"/>
      <c r="AK49" s="692"/>
      <c r="AL49" s="687"/>
      <c r="AM49" s="687"/>
      <c r="AN49" s="687"/>
      <c r="AO49" s="687"/>
      <c r="AP49" s="687"/>
      <c r="AQ49" s="687"/>
      <c r="AR49" s="687"/>
      <c r="AS49" s="687"/>
      <c r="AT49" s="687"/>
      <c r="AU49" s="687"/>
      <c r="AV49" s="687"/>
      <c r="AW49" s="687"/>
      <c r="AX49" s="687"/>
      <c r="AY49" s="687"/>
      <c r="AZ49" s="731"/>
      <c r="BA49" s="731"/>
      <c r="BB49" s="731"/>
      <c r="BC49" s="731"/>
      <c r="BD49" s="731"/>
      <c r="BE49" s="693"/>
      <c r="BF49" s="693"/>
      <c r="BG49" s="693"/>
      <c r="BH49" s="693"/>
      <c r="BI49" s="694"/>
      <c r="BJ49" s="61"/>
      <c r="BK49" s="61"/>
      <c r="BL49" s="61"/>
      <c r="BM49" s="61"/>
      <c r="BN49" s="61"/>
      <c r="BO49" s="60"/>
      <c r="BP49" s="60"/>
      <c r="BQ49" s="57">
        <v>43</v>
      </c>
      <c r="BR49" s="77"/>
      <c r="BS49" s="683"/>
      <c r="BT49" s="684"/>
      <c r="BU49" s="684"/>
      <c r="BV49" s="684"/>
      <c r="BW49" s="684"/>
      <c r="BX49" s="684"/>
      <c r="BY49" s="684"/>
      <c r="BZ49" s="684"/>
      <c r="CA49" s="684"/>
      <c r="CB49" s="684"/>
      <c r="CC49" s="684"/>
      <c r="CD49" s="684"/>
      <c r="CE49" s="684"/>
      <c r="CF49" s="684"/>
      <c r="CG49" s="685"/>
      <c r="CH49" s="695"/>
      <c r="CI49" s="690"/>
      <c r="CJ49" s="690"/>
      <c r="CK49" s="690"/>
      <c r="CL49" s="696"/>
      <c r="CM49" s="695"/>
      <c r="CN49" s="690"/>
      <c r="CO49" s="690"/>
      <c r="CP49" s="690"/>
      <c r="CQ49" s="696"/>
      <c r="CR49" s="695"/>
      <c r="CS49" s="690"/>
      <c r="CT49" s="690"/>
      <c r="CU49" s="690"/>
      <c r="CV49" s="696"/>
      <c r="CW49" s="695"/>
      <c r="CX49" s="690"/>
      <c r="CY49" s="690"/>
      <c r="CZ49" s="690"/>
      <c r="DA49" s="696"/>
      <c r="DB49" s="695"/>
      <c r="DC49" s="690"/>
      <c r="DD49" s="690"/>
      <c r="DE49" s="690"/>
      <c r="DF49" s="696"/>
      <c r="DG49" s="695"/>
      <c r="DH49" s="690"/>
      <c r="DI49" s="690"/>
      <c r="DJ49" s="690"/>
      <c r="DK49" s="696"/>
      <c r="DL49" s="695"/>
      <c r="DM49" s="690"/>
      <c r="DN49" s="690"/>
      <c r="DO49" s="690"/>
      <c r="DP49" s="696"/>
      <c r="DQ49" s="695"/>
      <c r="DR49" s="690"/>
      <c r="DS49" s="690"/>
      <c r="DT49" s="690"/>
      <c r="DU49" s="696"/>
      <c r="DV49" s="683"/>
      <c r="DW49" s="684"/>
      <c r="DX49" s="684"/>
      <c r="DY49" s="684"/>
      <c r="DZ49" s="697"/>
      <c r="EA49" s="53"/>
    </row>
    <row r="50" spans="1:131" ht="26.25" customHeight="1">
      <c r="A50" s="57">
        <v>23</v>
      </c>
      <c r="B50" s="683"/>
      <c r="C50" s="684"/>
      <c r="D50" s="684"/>
      <c r="E50" s="684"/>
      <c r="F50" s="684"/>
      <c r="G50" s="684"/>
      <c r="H50" s="684"/>
      <c r="I50" s="684"/>
      <c r="J50" s="684"/>
      <c r="K50" s="684"/>
      <c r="L50" s="684"/>
      <c r="M50" s="684"/>
      <c r="N50" s="684"/>
      <c r="O50" s="684"/>
      <c r="P50" s="685"/>
      <c r="Q50" s="732"/>
      <c r="R50" s="733"/>
      <c r="S50" s="733"/>
      <c r="T50" s="733"/>
      <c r="U50" s="733"/>
      <c r="V50" s="733"/>
      <c r="W50" s="733"/>
      <c r="X50" s="733"/>
      <c r="Y50" s="733"/>
      <c r="Z50" s="733"/>
      <c r="AA50" s="733"/>
      <c r="AB50" s="733"/>
      <c r="AC50" s="733"/>
      <c r="AD50" s="733"/>
      <c r="AE50" s="734"/>
      <c r="AF50" s="689"/>
      <c r="AG50" s="690"/>
      <c r="AH50" s="690"/>
      <c r="AI50" s="690"/>
      <c r="AJ50" s="691"/>
      <c r="AK50" s="735"/>
      <c r="AL50" s="733"/>
      <c r="AM50" s="733"/>
      <c r="AN50" s="733"/>
      <c r="AO50" s="733"/>
      <c r="AP50" s="733"/>
      <c r="AQ50" s="733"/>
      <c r="AR50" s="733"/>
      <c r="AS50" s="733"/>
      <c r="AT50" s="733"/>
      <c r="AU50" s="733"/>
      <c r="AV50" s="733"/>
      <c r="AW50" s="733"/>
      <c r="AX50" s="733"/>
      <c r="AY50" s="733"/>
      <c r="AZ50" s="736"/>
      <c r="BA50" s="736"/>
      <c r="BB50" s="736"/>
      <c r="BC50" s="736"/>
      <c r="BD50" s="736"/>
      <c r="BE50" s="693"/>
      <c r="BF50" s="693"/>
      <c r="BG50" s="693"/>
      <c r="BH50" s="693"/>
      <c r="BI50" s="694"/>
      <c r="BJ50" s="61"/>
      <c r="BK50" s="61"/>
      <c r="BL50" s="61"/>
      <c r="BM50" s="61"/>
      <c r="BN50" s="61"/>
      <c r="BO50" s="60"/>
      <c r="BP50" s="60"/>
      <c r="BQ50" s="57">
        <v>44</v>
      </c>
      <c r="BR50" s="77"/>
      <c r="BS50" s="683"/>
      <c r="BT50" s="684"/>
      <c r="BU50" s="684"/>
      <c r="BV50" s="684"/>
      <c r="BW50" s="684"/>
      <c r="BX50" s="684"/>
      <c r="BY50" s="684"/>
      <c r="BZ50" s="684"/>
      <c r="CA50" s="684"/>
      <c r="CB50" s="684"/>
      <c r="CC50" s="684"/>
      <c r="CD50" s="684"/>
      <c r="CE50" s="684"/>
      <c r="CF50" s="684"/>
      <c r="CG50" s="685"/>
      <c r="CH50" s="695"/>
      <c r="CI50" s="690"/>
      <c r="CJ50" s="690"/>
      <c r="CK50" s="690"/>
      <c r="CL50" s="696"/>
      <c r="CM50" s="695"/>
      <c r="CN50" s="690"/>
      <c r="CO50" s="690"/>
      <c r="CP50" s="690"/>
      <c r="CQ50" s="696"/>
      <c r="CR50" s="695"/>
      <c r="CS50" s="690"/>
      <c r="CT50" s="690"/>
      <c r="CU50" s="690"/>
      <c r="CV50" s="696"/>
      <c r="CW50" s="695"/>
      <c r="CX50" s="690"/>
      <c r="CY50" s="690"/>
      <c r="CZ50" s="690"/>
      <c r="DA50" s="696"/>
      <c r="DB50" s="695"/>
      <c r="DC50" s="690"/>
      <c r="DD50" s="690"/>
      <c r="DE50" s="690"/>
      <c r="DF50" s="696"/>
      <c r="DG50" s="695"/>
      <c r="DH50" s="690"/>
      <c r="DI50" s="690"/>
      <c r="DJ50" s="690"/>
      <c r="DK50" s="696"/>
      <c r="DL50" s="695"/>
      <c r="DM50" s="690"/>
      <c r="DN50" s="690"/>
      <c r="DO50" s="690"/>
      <c r="DP50" s="696"/>
      <c r="DQ50" s="695"/>
      <c r="DR50" s="690"/>
      <c r="DS50" s="690"/>
      <c r="DT50" s="690"/>
      <c r="DU50" s="696"/>
      <c r="DV50" s="683"/>
      <c r="DW50" s="684"/>
      <c r="DX50" s="684"/>
      <c r="DY50" s="684"/>
      <c r="DZ50" s="697"/>
      <c r="EA50" s="53"/>
    </row>
    <row r="51" spans="1:131" ht="26.25" customHeight="1">
      <c r="A51" s="57">
        <v>24</v>
      </c>
      <c r="B51" s="683"/>
      <c r="C51" s="684"/>
      <c r="D51" s="684"/>
      <c r="E51" s="684"/>
      <c r="F51" s="684"/>
      <c r="G51" s="684"/>
      <c r="H51" s="684"/>
      <c r="I51" s="684"/>
      <c r="J51" s="684"/>
      <c r="K51" s="684"/>
      <c r="L51" s="684"/>
      <c r="M51" s="684"/>
      <c r="N51" s="684"/>
      <c r="O51" s="684"/>
      <c r="P51" s="685"/>
      <c r="Q51" s="732"/>
      <c r="R51" s="733"/>
      <c r="S51" s="733"/>
      <c r="T51" s="733"/>
      <c r="U51" s="733"/>
      <c r="V51" s="733"/>
      <c r="W51" s="733"/>
      <c r="X51" s="733"/>
      <c r="Y51" s="733"/>
      <c r="Z51" s="733"/>
      <c r="AA51" s="733"/>
      <c r="AB51" s="733"/>
      <c r="AC51" s="733"/>
      <c r="AD51" s="733"/>
      <c r="AE51" s="734"/>
      <c r="AF51" s="689"/>
      <c r="AG51" s="690"/>
      <c r="AH51" s="690"/>
      <c r="AI51" s="690"/>
      <c r="AJ51" s="691"/>
      <c r="AK51" s="735"/>
      <c r="AL51" s="733"/>
      <c r="AM51" s="733"/>
      <c r="AN51" s="733"/>
      <c r="AO51" s="733"/>
      <c r="AP51" s="733"/>
      <c r="AQ51" s="733"/>
      <c r="AR51" s="733"/>
      <c r="AS51" s="733"/>
      <c r="AT51" s="733"/>
      <c r="AU51" s="733"/>
      <c r="AV51" s="733"/>
      <c r="AW51" s="733"/>
      <c r="AX51" s="733"/>
      <c r="AY51" s="733"/>
      <c r="AZ51" s="736"/>
      <c r="BA51" s="736"/>
      <c r="BB51" s="736"/>
      <c r="BC51" s="736"/>
      <c r="BD51" s="736"/>
      <c r="BE51" s="693"/>
      <c r="BF51" s="693"/>
      <c r="BG51" s="693"/>
      <c r="BH51" s="693"/>
      <c r="BI51" s="694"/>
      <c r="BJ51" s="61"/>
      <c r="BK51" s="61"/>
      <c r="BL51" s="61"/>
      <c r="BM51" s="61"/>
      <c r="BN51" s="61"/>
      <c r="BO51" s="60"/>
      <c r="BP51" s="60"/>
      <c r="BQ51" s="57">
        <v>45</v>
      </c>
      <c r="BR51" s="77"/>
      <c r="BS51" s="683"/>
      <c r="BT51" s="684"/>
      <c r="BU51" s="684"/>
      <c r="BV51" s="684"/>
      <c r="BW51" s="684"/>
      <c r="BX51" s="684"/>
      <c r="BY51" s="684"/>
      <c r="BZ51" s="684"/>
      <c r="CA51" s="684"/>
      <c r="CB51" s="684"/>
      <c r="CC51" s="684"/>
      <c r="CD51" s="684"/>
      <c r="CE51" s="684"/>
      <c r="CF51" s="684"/>
      <c r="CG51" s="685"/>
      <c r="CH51" s="695"/>
      <c r="CI51" s="690"/>
      <c r="CJ51" s="690"/>
      <c r="CK51" s="690"/>
      <c r="CL51" s="696"/>
      <c r="CM51" s="695"/>
      <c r="CN51" s="690"/>
      <c r="CO51" s="690"/>
      <c r="CP51" s="690"/>
      <c r="CQ51" s="696"/>
      <c r="CR51" s="695"/>
      <c r="CS51" s="690"/>
      <c r="CT51" s="690"/>
      <c r="CU51" s="690"/>
      <c r="CV51" s="696"/>
      <c r="CW51" s="695"/>
      <c r="CX51" s="690"/>
      <c r="CY51" s="690"/>
      <c r="CZ51" s="690"/>
      <c r="DA51" s="696"/>
      <c r="DB51" s="695"/>
      <c r="DC51" s="690"/>
      <c r="DD51" s="690"/>
      <c r="DE51" s="690"/>
      <c r="DF51" s="696"/>
      <c r="DG51" s="695"/>
      <c r="DH51" s="690"/>
      <c r="DI51" s="690"/>
      <c r="DJ51" s="690"/>
      <c r="DK51" s="696"/>
      <c r="DL51" s="695"/>
      <c r="DM51" s="690"/>
      <c r="DN51" s="690"/>
      <c r="DO51" s="690"/>
      <c r="DP51" s="696"/>
      <c r="DQ51" s="695"/>
      <c r="DR51" s="690"/>
      <c r="DS51" s="690"/>
      <c r="DT51" s="690"/>
      <c r="DU51" s="696"/>
      <c r="DV51" s="683"/>
      <c r="DW51" s="684"/>
      <c r="DX51" s="684"/>
      <c r="DY51" s="684"/>
      <c r="DZ51" s="697"/>
      <c r="EA51" s="53"/>
    </row>
    <row r="52" spans="1:131" ht="26.25" customHeight="1">
      <c r="A52" s="57">
        <v>25</v>
      </c>
      <c r="B52" s="683"/>
      <c r="C52" s="684"/>
      <c r="D52" s="684"/>
      <c r="E52" s="684"/>
      <c r="F52" s="684"/>
      <c r="G52" s="684"/>
      <c r="H52" s="684"/>
      <c r="I52" s="684"/>
      <c r="J52" s="684"/>
      <c r="K52" s="684"/>
      <c r="L52" s="684"/>
      <c r="M52" s="684"/>
      <c r="N52" s="684"/>
      <c r="O52" s="684"/>
      <c r="P52" s="685"/>
      <c r="Q52" s="732"/>
      <c r="R52" s="733"/>
      <c r="S52" s="733"/>
      <c r="T52" s="733"/>
      <c r="U52" s="733"/>
      <c r="V52" s="733"/>
      <c r="W52" s="733"/>
      <c r="X52" s="733"/>
      <c r="Y52" s="733"/>
      <c r="Z52" s="733"/>
      <c r="AA52" s="733"/>
      <c r="AB52" s="733"/>
      <c r="AC52" s="733"/>
      <c r="AD52" s="733"/>
      <c r="AE52" s="734"/>
      <c r="AF52" s="689"/>
      <c r="AG52" s="690"/>
      <c r="AH52" s="690"/>
      <c r="AI52" s="690"/>
      <c r="AJ52" s="691"/>
      <c r="AK52" s="735"/>
      <c r="AL52" s="733"/>
      <c r="AM52" s="733"/>
      <c r="AN52" s="733"/>
      <c r="AO52" s="733"/>
      <c r="AP52" s="733"/>
      <c r="AQ52" s="733"/>
      <c r="AR52" s="733"/>
      <c r="AS52" s="733"/>
      <c r="AT52" s="733"/>
      <c r="AU52" s="733"/>
      <c r="AV52" s="733"/>
      <c r="AW52" s="733"/>
      <c r="AX52" s="733"/>
      <c r="AY52" s="733"/>
      <c r="AZ52" s="736"/>
      <c r="BA52" s="736"/>
      <c r="BB52" s="736"/>
      <c r="BC52" s="736"/>
      <c r="BD52" s="736"/>
      <c r="BE52" s="693"/>
      <c r="BF52" s="693"/>
      <c r="BG52" s="693"/>
      <c r="BH52" s="693"/>
      <c r="BI52" s="694"/>
      <c r="BJ52" s="61"/>
      <c r="BK52" s="61"/>
      <c r="BL52" s="61"/>
      <c r="BM52" s="61"/>
      <c r="BN52" s="61"/>
      <c r="BO52" s="60"/>
      <c r="BP52" s="60"/>
      <c r="BQ52" s="57">
        <v>46</v>
      </c>
      <c r="BR52" s="77"/>
      <c r="BS52" s="683"/>
      <c r="BT52" s="684"/>
      <c r="BU52" s="684"/>
      <c r="BV52" s="684"/>
      <c r="BW52" s="684"/>
      <c r="BX52" s="684"/>
      <c r="BY52" s="684"/>
      <c r="BZ52" s="684"/>
      <c r="CA52" s="684"/>
      <c r="CB52" s="684"/>
      <c r="CC52" s="684"/>
      <c r="CD52" s="684"/>
      <c r="CE52" s="684"/>
      <c r="CF52" s="684"/>
      <c r="CG52" s="685"/>
      <c r="CH52" s="695"/>
      <c r="CI52" s="690"/>
      <c r="CJ52" s="690"/>
      <c r="CK52" s="690"/>
      <c r="CL52" s="696"/>
      <c r="CM52" s="695"/>
      <c r="CN52" s="690"/>
      <c r="CO52" s="690"/>
      <c r="CP52" s="690"/>
      <c r="CQ52" s="696"/>
      <c r="CR52" s="695"/>
      <c r="CS52" s="690"/>
      <c r="CT52" s="690"/>
      <c r="CU52" s="690"/>
      <c r="CV52" s="696"/>
      <c r="CW52" s="695"/>
      <c r="CX52" s="690"/>
      <c r="CY52" s="690"/>
      <c r="CZ52" s="690"/>
      <c r="DA52" s="696"/>
      <c r="DB52" s="695"/>
      <c r="DC52" s="690"/>
      <c r="DD52" s="690"/>
      <c r="DE52" s="690"/>
      <c r="DF52" s="696"/>
      <c r="DG52" s="695"/>
      <c r="DH52" s="690"/>
      <c r="DI52" s="690"/>
      <c r="DJ52" s="690"/>
      <c r="DK52" s="696"/>
      <c r="DL52" s="695"/>
      <c r="DM52" s="690"/>
      <c r="DN52" s="690"/>
      <c r="DO52" s="690"/>
      <c r="DP52" s="696"/>
      <c r="DQ52" s="695"/>
      <c r="DR52" s="690"/>
      <c r="DS52" s="690"/>
      <c r="DT52" s="690"/>
      <c r="DU52" s="696"/>
      <c r="DV52" s="683"/>
      <c r="DW52" s="684"/>
      <c r="DX52" s="684"/>
      <c r="DY52" s="684"/>
      <c r="DZ52" s="697"/>
      <c r="EA52" s="53"/>
    </row>
    <row r="53" spans="1:131" ht="26.25" customHeight="1">
      <c r="A53" s="57">
        <v>26</v>
      </c>
      <c r="B53" s="683"/>
      <c r="C53" s="684"/>
      <c r="D53" s="684"/>
      <c r="E53" s="684"/>
      <c r="F53" s="684"/>
      <c r="G53" s="684"/>
      <c r="H53" s="684"/>
      <c r="I53" s="684"/>
      <c r="J53" s="684"/>
      <c r="K53" s="684"/>
      <c r="L53" s="684"/>
      <c r="M53" s="684"/>
      <c r="N53" s="684"/>
      <c r="O53" s="684"/>
      <c r="P53" s="685"/>
      <c r="Q53" s="732"/>
      <c r="R53" s="733"/>
      <c r="S53" s="733"/>
      <c r="T53" s="733"/>
      <c r="U53" s="733"/>
      <c r="V53" s="733"/>
      <c r="W53" s="733"/>
      <c r="X53" s="733"/>
      <c r="Y53" s="733"/>
      <c r="Z53" s="733"/>
      <c r="AA53" s="733"/>
      <c r="AB53" s="733"/>
      <c r="AC53" s="733"/>
      <c r="AD53" s="733"/>
      <c r="AE53" s="734"/>
      <c r="AF53" s="689"/>
      <c r="AG53" s="690"/>
      <c r="AH53" s="690"/>
      <c r="AI53" s="690"/>
      <c r="AJ53" s="691"/>
      <c r="AK53" s="735"/>
      <c r="AL53" s="733"/>
      <c r="AM53" s="733"/>
      <c r="AN53" s="733"/>
      <c r="AO53" s="733"/>
      <c r="AP53" s="733"/>
      <c r="AQ53" s="733"/>
      <c r="AR53" s="733"/>
      <c r="AS53" s="733"/>
      <c r="AT53" s="733"/>
      <c r="AU53" s="733"/>
      <c r="AV53" s="733"/>
      <c r="AW53" s="733"/>
      <c r="AX53" s="733"/>
      <c r="AY53" s="733"/>
      <c r="AZ53" s="736"/>
      <c r="BA53" s="736"/>
      <c r="BB53" s="736"/>
      <c r="BC53" s="736"/>
      <c r="BD53" s="736"/>
      <c r="BE53" s="693"/>
      <c r="BF53" s="693"/>
      <c r="BG53" s="693"/>
      <c r="BH53" s="693"/>
      <c r="BI53" s="694"/>
      <c r="BJ53" s="61"/>
      <c r="BK53" s="61"/>
      <c r="BL53" s="61"/>
      <c r="BM53" s="61"/>
      <c r="BN53" s="61"/>
      <c r="BO53" s="60"/>
      <c r="BP53" s="60"/>
      <c r="BQ53" s="57">
        <v>47</v>
      </c>
      <c r="BR53" s="77"/>
      <c r="BS53" s="683"/>
      <c r="BT53" s="684"/>
      <c r="BU53" s="684"/>
      <c r="BV53" s="684"/>
      <c r="BW53" s="684"/>
      <c r="BX53" s="684"/>
      <c r="BY53" s="684"/>
      <c r="BZ53" s="684"/>
      <c r="CA53" s="684"/>
      <c r="CB53" s="684"/>
      <c r="CC53" s="684"/>
      <c r="CD53" s="684"/>
      <c r="CE53" s="684"/>
      <c r="CF53" s="684"/>
      <c r="CG53" s="685"/>
      <c r="CH53" s="695"/>
      <c r="CI53" s="690"/>
      <c r="CJ53" s="690"/>
      <c r="CK53" s="690"/>
      <c r="CL53" s="696"/>
      <c r="CM53" s="695"/>
      <c r="CN53" s="690"/>
      <c r="CO53" s="690"/>
      <c r="CP53" s="690"/>
      <c r="CQ53" s="696"/>
      <c r="CR53" s="695"/>
      <c r="CS53" s="690"/>
      <c r="CT53" s="690"/>
      <c r="CU53" s="690"/>
      <c r="CV53" s="696"/>
      <c r="CW53" s="695"/>
      <c r="CX53" s="690"/>
      <c r="CY53" s="690"/>
      <c r="CZ53" s="690"/>
      <c r="DA53" s="696"/>
      <c r="DB53" s="695"/>
      <c r="DC53" s="690"/>
      <c r="DD53" s="690"/>
      <c r="DE53" s="690"/>
      <c r="DF53" s="696"/>
      <c r="DG53" s="695"/>
      <c r="DH53" s="690"/>
      <c r="DI53" s="690"/>
      <c r="DJ53" s="690"/>
      <c r="DK53" s="696"/>
      <c r="DL53" s="695"/>
      <c r="DM53" s="690"/>
      <c r="DN53" s="690"/>
      <c r="DO53" s="690"/>
      <c r="DP53" s="696"/>
      <c r="DQ53" s="695"/>
      <c r="DR53" s="690"/>
      <c r="DS53" s="690"/>
      <c r="DT53" s="690"/>
      <c r="DU53" s="696"/>
      <c r="DV53" s="683"/>
      <c r="DW53" s="684"/>
      <c r="DX53" s="684"/>
      <c r="DY53" s="684"/>
      <c r="DZ53" s="697"/>
      <c r="EA53" s="53"/>
    </row>
    <row r="54" spans="1:131" ht="26.25" customHeight="1">
      <c r="A54" s="57">
        <v>27</v>
      </c>
      <c r="B54" s="683"/>
      <c r="C54" s="684"/>
      <c r="D54" s="684"/>
      <c r="E54" s="684"/>
      <c r="F54" s="684"/>
      <c r="G54" s="684"/>
      <c r="H54" s="684"/>
      <c r="I54" s="684"/>
      <c r="J54" s="684"/>
      <c r="K54" s="684"/>
      <c r="L54" s="684"/>
      <c r="M54" s="684"/>
      <c r="N54" s="684"/>
      <c r="O54" s="684"/>
      <c r="P54" s="685"/>
      <c r="Q54" s="732"/>
      <c r="R54" s="733"/>
      <c r="S54" s="733"/>
      <c r="T54" s="733"/>
      <c r="U54" s="733"/>
      <c r="V54" s="733"/>
      <c r="W54" s="733"/>
      <c r="X54" s="733"/>
      <c r="Y54" s="733"/>
      <c r="Z54" s="733"/>
      <c r="AA54" s="733"/>
      <c r="AB54" s="733"/>
      <c r="AC54" s="733"/>
      <c r="AD54" s="733"/>
      <c r="AE54" s="734"/>
      <c r="AF54" s="689"/>
      <c r="AG54" s="690"/>
      <c r="AH54" s="690"/>
      <c r="AI54" s="690"/>
      <c r="AJ54" s="691"/>
      <c r="AK54" s="735"/>
      <c r="AL54" s="733"/>
      <c r="AM54" s="733"/>
      <c r="AN54" s="733"/>
      <c r="AO54" s="733"/>
      <c r="AP54" s="733"/>
      <c r="AQ54" s="733"/>
      <c r="AR54" s="733"/>
      <c r="AS54" s="733"/>
      <c r="AT54" s="733"/>
      <c r="AU54" s="733"/>
      <c r="AV54" s="733"/>
      <c r="AW54" s="733"/>
      <c r="AX54" s="733"/>
      <c r="AY54" s="733"/>
      <c r="AZ54" s="736"/>
      <c r="BA54" s="736"/>
      <c r="BB54" s="736"/>
      <c r="BC54" s="736"/>
      <c r="BD54" s="736"/>
      <c r="BE54" s="693"/>
      <c r="BF54" s="693"/>
      <c r="BG54" s="693"/>
      <c r="BH54" s="693"/>
      <c r="BI54" s="694"/>
      <c r="BJ54" s="61"/>
      <c r="BK54" s="61"/>
      <c r="BL54" s="61"/>
      <c r="BM54" s="61"/>
      <c r="BN54" s="61"/>
      <c r="BO54" s="60"/>
      <c r="BP54" s="60"/>
      <c r="BQ54" s="57">
        <v>48</v>
      </c>
      <c r="BR54" s="77"/>
      <c r="BS54" s="683"/>
      <c r="BT54" s="684"/>
      <c r="BU54" s="684"/>
      <c r="BV54" s="684"/>
      <c r="BW54" s="684"/>
      <c r="BX54" s="684"/>
      <c r="BY54" s="684"/>
      <c r="BZ54" s="684"/>
      <c r="CA54" s="684"/>
      <c r="CB54" s="684"/>
      <c r="CC54" s="684"/>
      <c r="CD54" s="684"/>
      <c r="CE54" s="684"/>
      <c r="CF54" s="684"/>
      <c r="CG54" s="685"/>
      <c r="CH54" s="695"/>
      <c r="CI54" s="690"/>
      <c r="CJ54" s="690"/>
      <c r="CK54" s="690"/>
      <c r="CL54" s="696"/>
      <c r="CM54" s="695"/>
      <c r="CN54" s="690"/>
      <c r="CO54" s="690"/>
      <c r="CP54" s="690"/>
      <c r="CQ54" s="696"/>
      <c r="CR54" s="695"/>
      <c r="CS54" s="690"/>
      <c r="CT54" s="690"/>
      <c r="CU54" s="690"/>
      <c r="CV54" s="696"/>
      <c r="CW54" s="695"/>
      <c r="CX54" s="690"/>
      <c r="CY54" s="690"/>
      <c r="CZ54" s="690"/>
      <c r="DA54" s="696"/>
      <c r="DB54" s="695"/>
      <c r="DC54" s="690"/>
      <c r="DD54" s="690"/>
      <c r="DE54" s="690"/>
      <c r="DF54" s="696"/>
      <c r="DG54" s="695"/>
      <c r="DH54" s="690"/>
      <c r="DI54" s="690"/>
      <c r="DJ54" s="690"/>
      <c r="DK54" s="696"/>
      <c r="DL54" s="695"/>
      <c r="DM54" s="690"/>
      <c r="DN54" s="690"/>
      <c r="DO54" s="690"/>
      <c r="DP54" s="696"/>
      <c r="DQ54" s="695"/>
      <c r="DR54" s="690"/>
      <c r="DS54" s="690"/>
      <c r="DT54" s="690"/>
      <c r="DU54" s="696"/>
      <c r="DV54" s="683"/>
      <c r="DW54" s="684"/>
      <c r="DX54" s="684"/>
      <c r="DY54" s="684"/>
      <c r="DZ54" s="697"/>
      <c r="EA54" s="53"/>
    </row>
    <row r="55" spans="1:131" ht="26.25" customHeight="1">
      <c r="A55" s="57">
        <v>28</v>
      </c>
      <c r="B55" s="683"/>
      <c r="C55" s="684"/>
      <c r="D55" s="684"/>
      <c r="E55" s="684"/>
      <c r="F55" s="684"/>
      <c r="G55" s="684"/>
      <c r="H55" s="684"/>
      <c r="I55" s="684"/>
      <c r="J55" s="684"/>
      <c r="K55" s="684"/>
      <c r="L55" s="684"/>
      <c r="M55" s="684"/>
      <c r="N55" s="684"/>
      <c r="O55" s="684"/>
      <c r="P55" s="685"/>
      <c r="Q55" s="732"/>
      <c r="R55" s="733"/>
      <c r="S55" s="733"/>
      <c r="T55" s="733"/>
      <c r="U55" s="733"/>
      <c r="V55" s="733"/>
      <c r="W55" s="733"/>
      <c r="X55" s="733"/>
      <c r="Y55" s="733"/>
      <c r="Z55" s="733"/>
      <c r="AA55" s="733"/>
      <c r="AB55" s="733"/>
      <c r="AC55" s="733"/>
      <c r="AD55" s="733"/>
      <c r="AE55" s="734"/>
      <c r="AF55" s="689"/>
      <c r="AG55" s="690"/>
      <c r="AH55" s="690"/>
      <c r="AI55" s="690"/>
      <c r="AJ55" s="691"/>
      <c r="AK55" s="735"/>
      <c r="AL55" s="733"/>
      <c r="AM55" s="733"/>
      <c r="AN55" s="733"/>
      <c r="AO55" s="733"/>
      <c r="AP55" s="733"/>
      <c r="AQ55" s="733"/>
      <c r="AR55" s="733"/>
      <c r="AS55" s="733"/>
      <c r="AT55" s="733"/>
      <c r="AU55" s="733"/>
      <c r="AV55" s="733"/>
      <c r="AW55" s="733"/>
      <c r="AX55" s="733"/>
      <c r="AY55" s="733"/>
      <c r="AZ55" s="736"/>
      <c r="BA55" s="736"/>
      <c r="BB55" s="736"/>
      <c r="BC55" s="736"/>
      <c r="BD55" s="736"/>
      <c r="BE55" s="693"/>
      <c r="BF55" s="693"/>
      <c r="BG55" s="693"/>
      <c r="BH55" s="693"/>
      <c r="BI55" s="694"/>
      <c r="BJ55" s="61"/>
      <c r="BK55" s="61"/>
      <c r="BL55" s="61"/>
      <c r="BM55" s="61"/>
      <c r="BN55" s="61"/>
      <c r="BO55" s="60"/>
      <c r="BP55" s="60"/>
      <c r="BQ55" s="57">
        <v>49</v>
      </c>
      <c r="BR55" s="77"/>
      <c r="BS55" s="683"/>
      <c r="BT55" s="684"/>
      <c r="BU55" s="684"/>
      <c r="BV55" s="684"/>
      <c r="BW55" s="684"/>
      <c r="BX55" s="684"/>
      <c r="BY55" s="684"/>
      <c r="BZ55" s="684"/>
      <c r="CA55" s="684"/>
      <c r="CB55" s="684"/>
      <c r="CC55" s="684"/>
      <c r="CD55" s="684"/>
      <c r="CE55" s="684"/>
      <c r="CF55" s="684"/>
      <c r="CG55" s="685"/>
      <c r="CH55" s="695"/>
      <c r="CI55" s="690"/>
      <c r="CJ55" s="690"/>
      <c r="CK55" s="690"/>
      <c r="CL55" s="696"/>
      <c r="CM55" s="695"/>
      <c r="CN55" s="690"/>
      <c r="CO55" s="690"/>
      <c r="CP55" s="690"/>
      <c r="CQ55" s="696"/>
      <c r="CR55" s="695"/>
      <c r="CS55" s="690"/>
      <c r="CT55" s="690"/>
      <c r="CU55" s="690"/>
      <c r="CV55" s="696"/>
      <c r="CW55" s="695"/>
      <c r="CX55" s="690"/>
      <c r="CY55" s="690"/>
      <c r="CZ55" s="690"/>
      <c r="DA55" s="696"/>
      <c r="DB55" s="695"/>
      <c r="DC55" s="690"/>
      <c r="DD55" s="690"/>
      <c r="DE55" s="690"/>
      <c r="DF55" s="696"/>
      <c r="DG55" s="695"/>
      <c r="DH55" s="690"/>
      <c r="DI55" s="690"/>
      <c r="DJ55" s="690"/>
      <c r="DK55" s="696"/>
      <c r="DL55" s="695"/>
      <c r="DM55" s="690"/>
      <c r="DN55" s="690"/>
      <c r="DO55" s="690"/>
      <c r="DP55" s="696"/>
      <c r="DQ55" s="695"/>
      <c r="DR55" s="690"/>
      <c r="DS55" s="690"/>
      <c r="DT55" s="690"/>
      <c r="DU55" s="696"/>
      <c r="DV55" s="683"/>
      <c r="DW55" s="684"/>
      <c r="DX55" s="684"/>
      <c r="DY55" s="684"/>
      <c r="DZ55" s="697"/>
      <c r="EA55" s="53"/>
    </row>
    <row r="56" spans="1:131" ht="26.25" customHeight="1">
      <c r="A56" s="57">
        <v>29</v>
      </c>
      <c r="B56" s="683"/>
      <c r="C56" s="684"/>
      <c r="D56" s="684"/>
      <c r="E56" s="684"/>
      <c r="F56" s="684"/>
      <c r="G56" s="684"/>
      <c r="H56" s="684"/>
      <c r="I56" s="684"/>
      <c r="J56" s="684"/>
      <c r="K56" s="684"/>
      <c r="L56" s="684"/>
      <c r="M56" s="684"/>
      <c r="N56" s="684"/>
      <c r="O56" s="684"/>
      <c r="P56" s="685"/>
      <c r="Q56" s="732"/>
      <c r="R56" s="733"/>
      <c r="S56" s="733"/>
      <c r="T56" s="733"/>
      <c r="U56" s="733"/>
      <c r="V56" s="733"/>
      <c r="W56" s="733"/>
      <c r="X56" s="733"/>
      <c r="Y56" s="733"/>
      <c r="Z56" s="733"/>
      <c r="AA56" s="733"/>
      <c r="AB56" s="733"/>
      <c r="AC56" s="733"/>
      <c r="AD56" s="733"/>
      <c r="AE56" s="734"/>
      <c r="AF56" s="689"/>
      <c r="AG56" s="690"/>
      <c r="AH56" s="690"/>
      <c r="AI56" s="690"/>
      <c r="AJ56" s="691"/>
      <c r="AK56" s="735"/>
      <c r="AL56" s="733"/>
      <c r="AM56" s="733"/>
      <c r="AN56" s="733"/>
      <c r="AO56" s="733"/>
      <c r="AP56" s="733"/>
      <c r="AQ56" s="733"/>
      <c r="AR56" s="733"/>
      <c r="AS56" s="733"/>
      <c r="AT56" s="733"/>
      <c r="AU56" s="733"/>
      <c r="AV56" s="733"/>
      <c r="AW56" s="733"/>
      <c r="AX56" s="733"/>
      <c r="AY56" s="733"/>
      <c r="AZ56" s="736"/>
      <c r="BA56" s="736"/>
      <c r="BB56" s="736"/>
      <c r="BC56" s="736"/>
      <c r="BD56" s="736"/>
      <c r="BE56" s="693"/>
      <c r="BF56" s="693"/>
      <c r="BG56" s="693"/>
      <c r="BH56" s="693"/>
      <c r="BI56" s="694"/>
      <c r="BJ56" s="61"/>
      <c r="BK56" s="61"/>
      <c r="BL56" s="61"/>
      <c r="BM56" s="61"/>
      <c r="BN56" s="61"/>
      <c r="BO56" s="60"/>
      <c r="BP56" s="60"/>
      <c r="BQ56" s="57">
        <v>50</v>
      </c>
      <c r="BR56" s="77"/>
      <c r="BS56" s="683"/>
      <c r="BT56" s="684"/>
      <c r="BU56" s="684"/>
      <c r="BV56" s="684"/>
      <c r="BW56" s="684"/>
      <c r="BX56" s="684"/>
      <c r="BY56" s="684"/>
      <c r="BZ56" s="684"/>
      <c r="CA56" s="684"/>
      <c r="CB56" s="684"/>
      <c r="CC56" s="684"/>
      <c r="CD56" s="684"/>
      <c r="CE56" s="684"/>
      <c r="CF56" s="684"/>
      <c r="CG56" s="685"/>
      <c r="CH56" s="695"/>
      <c r="CI56" s="690"/>
      <c r="CJ56" s="690"/>
      <c r="CK56" s="690"/>
      <c r="CL56" s="696"/>
      <c r="CM56" s="695"/>
      <c r="CN56" s="690"/>
      <c r="CO56" s="690"/>
      <c r="CP56" s="690"/>
      <c r="CQ56" s="696"/>
      <c r="CR56" s="695"/>
      <c r="CS56" s="690"/>
      <c r="CT56" s="690"/>
      <c r="CU56" s="690"/>
      <c r="CV56" s="696"/>
      <c r="CW56" s="695"/>
      <c r="CX56" s="690"/>
      <c r="CY56" s="690"/>
      <c r="CZ56" s="690"/>
      <c r="DA56" s="696"/>
      <c r="DB56" s="695"/>
      <c r="DC56" s="690"/>
      <c r="DD56" s="690"/>
      <c r="DE56" s="690"/>
      <c r="DF56" s="696"/>
      <c r="DG56" s="695"/>
      <c r="DH56" s="690"/>
      <c r="DI56" s="690"/>
      <c r="DJ56" s="690"/>
      <c r="DK56" s="696"/>
      <c r="DL56" s="695"/>
      <c r="DM56" s="690"/>
      <c r="DN56" s="690"/>
      <c r="DO56" s="690"/>
      <c r="DP56" s="696"/>
      <c r="DQ56" s="695"/>
      <c r="DR56" s="690"/>
      <c r="DS56" s="690"/>
      <c r="DT56" s="690"/>
      <c r="DU56" s="696"/>
      <c r="DV56" s="683"/>
      <c r="DW56" s="684"/>
      <c r="DX56" s="684"/>
      <c r="DY56" s="684"/>
      <c r="DZ56" s="697"/>
      <c r="EA56" s="53"/>
    </row>
    <row r="57" spans="1:131" ht="26.25" customHeight="1">
      <c r="A57" s="57">
        <v>30</v>
      </c>
      <c r="B57" s="683"/>
      <c r="C57" s="684"/>
      <c r="D57" s="684"/>
      <c r="E57" s="684"/>
      <c r="F57" s="684"/>
      <c r="G57" s="684"/>
      <c r="H57" s="684"/>
      <c r="I57" s="684"/>
      <c r="J57" s="684"/>
      <c r="K57" s="684"/>
      <c r="L57" s="684"/>
      <c r="M57" s="684"/>
      <c r="N57" s="684"/>
      <c r="O57" s="684"/>
      <c r="P57" s="685"/>
      <c r="Q57" s="732"/>
      <c r="R57" s="733"/>
      <c r="S57" s="733"/>
      <c r="T57" s="733"/>
      <c r="U57" s="733"/>
      <c r="V57" s="733"/>
      <c r="W57" s="733"/>
      <c r="X57" s="733"/>
      <c r="Y57" s="733"/>
      <c r="Z57" s="733"/>
      <c r="AA57" s="733"/>
      <c r="AB57" s="733"/>
      <c r="AC57" s="733"/>
      <c r="AD57" s="733"/>
      <c r="AE57" s="734"/>
      <c r="AF57" s="689"/>
      <c r="AG57" s="690"/>
      <c r="AH57" s="690"/>
      <c r="AI57" s="690"/>
      <c r="AJ57" s="691"/>
      <c r="AK57" s="735"/>
      <c r="AL57" s="733"/>
      <c r="AM57" s="733"/>
      <c r="AN57" s="733"/>
      <c r="AO57" s="733"/>
      <c r="AP57" s="733"/>
      <c r="AQ57" s="733"/>
      <c r="AR57" s="733"/>
      <c r="AS57" s="733"/>
      <c r="AT57" s="733"/>
      <c r="AU57" s="733"/>
      <c r="AV57" s="733"/>
      <c r="AW57" s="733"/>
      <c r="AX57" s="733"/>
      <c r="AY57" s="733"/>
      <c r="AZ57" s="736"/>
      <c r="BA57" s="736"/>
      <c r="BB57" s="736"/>
      <c r="BC57" s="736"/>
      <c r="BD57" s="736"/>
      <c r="BE57" s="693"/>
      <c r="BF57" s="693"/>
      <c r="BG57" s="693"/>
      <c r="BH57" s="693"/>
      <c r="BI57" s="694"/>
      <c r="BJ57" s="61"/>
      <c r="BK57" s="61"/>
      <c r="BL57" s="61"/>
      <c r="BM57" s="61"/>
      <c r="BN57" s="61"/>
      <c r="BO57" s="60"/>
      <c r="BP57" s="60"/>
      <c r="BQ57" s="57">
        <v>51</v>
      </c>
      <c r="BR57" s="77"/>
      <c r="BS57" s="683"/>
      <c r="BT57" s="684"/>
      <c r="BU57" s="684"/>
      <c r="BV57" s="684"/>
      <c r="BW57" s="684"/>
      <c r="BX57" s="684"/>
      <c r="BY57" s="684"/>
      <c r="BZ57" s="684"/>
      <c r="CA57" s="684"/>
      <c r="CB57" s="684"/>
      <c r="CC57" s="684"/>
      <c r="CD57" s="684"/>
      <c r="CE57" s="684"/>
      <c r="CF57" s="684"/>
      <c r="CG57" s="685"/>
      <c r="CH57" s="695"/>
      <c r="CI57" s="690"/>
      <c r="CJ57" s="690"/>
      <c r="CK57" s="690"/>
      <c r="CL57" s="696"/>
      <c r="CM57" s="695"/>
      <c r="CN57" s="690"/>
      <c r="CO57" s="690"/>
      <c r="CP57" s="690"/>
      <c r="CQ57" s="696"/>
      <c r="CR57" s="695"/>
      <c r="CS57" s="690"/>
      <c r="CT57" s="690"/>
      <c r="CU57" s="690"/>
      <c r="CV57" s="696"/>
      <c r="CW57" s="695"/>
      <c r="CX57" s="690"/>
      <c r="CY57" s="690"/>
      <c r="CZ57" s="690"/>
      <c r="DA57" s="696"/>
      <c r="DB57" s="695"/>
      <c r="DC57" s="690"/>
      <c r="DD57" s="690"/>
      <c r="DE57" s="690"/>
      <c r="DF57" s="696"/>
      <c r="DG57" s="695"/>
      <c r="DH57" s="690"/>
      <c r="DI57" s="690"/>
      <c r="DJ57" s="690"/>
      <c r="DK57" s="696"/>
      <c r="DL57" s="695"/>
      <c r="DM57" s="690"/>
      <c r="DN57" s="690"/>
      <c r="DO57" s="690"/>
      <c r="DP57" s="696"/>
      <c r="DQ57" s="695"/>
      <c r="DR57" s="690"/>
      <c r="DS57" s="690"/>
      <c r="DT57" s="690"/>
      <c r="DU57" s="696"/>
      <c r="DV57" s="683"/>
      <c r="DW57" s="684"/>
      <c r="DX57" s="684"/>
      <c r="DY57" s="684"/>
      <c r="DZ57" s="697"/>
      <c r="EA57" s="53"/>
    </row>
    <row r="58" spans="1:131" ht="26.25" customHeight="1">
      <c r="A58" s="57">
        <v>31</v>
      </c>
      <c r="B58" s="683"/>
      <c r="C58" s="684"/>
      <c r="D58" s="684"/>
      <c r="E58" s="684"/>
      <c r="F58" s="684"/>
      <c r="G58" s="684"/>
      <c r="H58" s="684"/>
      <c r="I58" s="684"/>
      <c r="J58" s="684"/>
      <c r="K58" s="684"/>
      <c r="L58" s="684"/>
      <c r="M58" s="684"/>
      <c r="N58" s="684"/>
      <c r="O58" s="684"/>
      <c r="P58" s="685"/>
      <c r="Q58" s="732"/>
      <c r="R58" s="733"/>
      <c r="S58" s="733"/>
      <c r="T58" s="733"/>
      <c r="U58" s="733"/>
      <c r="V58" s="733"/>
      <c r="W58" s="733"/>
      <c r="X58" s="733"/>
      <c r="Y58" s="733"/>
      <c r="Z58" s="733"/>
      <c r="AA58" s="733"/>
      <c r="AB58" s="733"/>
      <c r="AC58" s="733"/>
      <c r="AD58" s="733"/>
      <c r="AE58" s="734"/>
      <c r="AF58" s="689"/>
      <c r="AG58" s="690"/>
      <c r="AH58" s="690"/>
      <c r="AI58" s="690"/>
      <c r="AJ58" s="691"/>
      <c r="AK58" s="735"/>
      <c r="AL58" s="733"/>
      <c r="AM58" s="733"/>
      <c r="AN58" s="733"/>
      <c r="AO58" s="733"/>
      <c r="AP58" s="733"/>
      <c r="AQ58" s="733"/>
      <c r="AR58" s="733"/>
      <c r="AS58" s="733"/>
      <c r="AT58" s="733"/>
      <c r="AU58" s="733"/>
      <c r="AV58" s="733"/>
      <c r="AW58" s="733"/>
      <c r="AX58" s="733"/>
      <c r="AY58" s="733"/>
      <c r="AZ58" s="736"/>
      <c r="BA58" s="736"/>
      <c r="BB58" s="736"/>
      <c r="BC58" s="736"/>
      <c r="BD58" s="736"/>
      <c r="BE58" s="693"/>
      <c r="BF58" s="693"/>
      <c r="BG58" s="693"/>
      <c r="BH58" s="693"/>
      <c r="BI58" s="694"/>
      <c r="BJ58" s="61"/>
      <c r="BK58" s="61"/>
      <c r="BL58" s="61"/>
      <c r="BM58" s="61"/>
      <c r="BN58" s="61"/>
      <c r="BO58" s="60"/>
      <c r="BP58" s="60"/>
      <c r="BQ58" s="57">
        <v>52</v>
      </c>
      <c r="BR58" s="77"/>
      <c r="BS58" s="683"/>
      <c r="BT58" s="684"/>
      <c r="BU58" s="684"/>
      <c r="BV58" s="684"/>
      <c r="BW58" s="684"/>
      <c r="BX58" s="684"/>
      <c r="BY58" s="684"/>
      <c r="BZ58" s="684"/>
      <c r="CA58" s="684"/>
      <c r="CB58" s="684"/>
      <c r="CC58" s="684"/>
      <c r="CD58" s="684"/>
      <c r="CE58" s="684"/>
      <c r="CF58" s="684"/>
      <c r="CG58" s="685"/>
      <c r="CH58" s="695"/>
      <c r="CI58" s="690"/>
      <c r="CJ58" s="690"/>
      <c r="CK58" s="690"/>
      <c r="CL58" s="696"/>
      <c r="CM58" s="695"/>
      <c r="CN58" s="690"/>
      <c r="CO58" s="690"/>
      <c r="CP58" s="690"/>
      <c r="CQ58" s="696"/>
      <c r="CR58" s="695"/>
      <c r="CS58" s="690"/>
      <c r="CT58" s="690"/>
      <c r="CU58" s="690"/>
      <c r="CV58" s="696"/>
      <c r="CW58" s="695"/>
      <c r="CX58" s="690"/>
      <c r="CY58" s="690"/>
      <c r="CZ58" s="690"/>
      <c r="DA58" s="696"/>
      <c r="DB58" s="695"/>
      <c r="DC58" s="690"/>
      <c r="DD58" s="690"/>
      <c r="DE58" s="690"/>
      <c r="DF58" s="696"/>
      <c r="DG58" s="695"/>
      <c r="DH58" s="690"/>
      <c r="DI58" s="690"/>
      <c r="DJ58" s="690"/>
      <c r="DK58" s="696"/>
      <c r="DL58" s="695"/>
      <c r="DM58" s="690"/>
      <c r="DN58" s="690"/>
      <c r="DO58" s="690"/>
      <c r="DP58" s="696"/>
      <c r="DQ58" s="695"/>
      <c r="DR58" s="690"/>
      <c r="DS58" s="690"/>
      <c r="DT58" s="690"/>
      <c r="DU58" s="696"/>
      <c r="DV58" s="683"/>
      <c r="DW58" s="684"/>
      <c r="DX58" s="684"/>
      <c r="DY58" s="684"/>
      <c r="DZ58" s="697"/>
      <c r="EA58" s="53"/>
    </row>
    <row r="59" spans="1:131" ht="26.25" customHeight="1">
      <c r="A59" s="57">
        <v>32</v>
      </c>
      <c r="B59" s="683"/>
      <c r="C59" s="684"/>
      <c r="D59" s="684"/>
      <c r="E59" s="684"/>
      <c r="F59" s="684"/>
      <c r="G59" s="684"/>
      <c r="H59" s="684"/>
      <c r="I59" s="684"/>
      <c r="J59" s="684"/>
      <c r="K59" s="684"/>
      <c r="L59" s="684"/>
      <c r="M59" s="684"/>
      <c r="N59" s="684"/>
      <c r="O59" s="684"/>
      <c r="P59" s="685"/>
      <c r="Q59" s="732"/>
      <c r="R59" s="733"/>
      <c r="S59" s="733"/>
      <c r="T59" s="733"/>
      <c r="U59" s="733"/>
      <c r="V59" s="733"/>
      <c r="W59" s="733"/>
      <c r="X59" s="733"/>
      <c r="Y59" s="733"/>
      <c r="Z59" s="733"/>
      <c r="AA59" s="733"/>
      <c r="AB59" s="733"/>
      <c r="AC59" s="733"/>
      <c r="AD59" s="733"/>
      <c r="AE59" s="734"/>
      <c r="AF59" s="689"/>
      <c r="AG59" s="690"/>
      <c r="AH59" s="690"/>
      <c r="AI59" s="690"/>
      <c r="AJ59" s="691"/>
      <c r="AK59" s="735"/>
      <c r="AL59" s="733"/>
      <c r="AM59" s="733"/>
      <c r="AN59" s="733"/>
      <c r="AO59" s="733"/>
      <c r="AP59" s="733"/>
      <c r="AQ59" s="733"/>
      <c r="AR59" s="733"/>
      <c r="AS59" s="733"/>
      <c r="AT59" s="733"/>
      <c r="AU59" s="733"/>
      <c r="AV59" s="733"/>
      <c r="AW59" s="733"/>
      <c r="AX59" s="733"/>
      <c r="AY59" s="733"/>
      <c r="AZ59" s="736"/>
      <c r="BA59" s="736"/>
      <c r="BB59" s="736"/>
      <c r="BC59" s="736"/>
      <c r="BD59" s="736"/>
      <c r="BE59" s="693"/>
      <c r="BF59" s="693"/>
      <c r="BG59" s="693"/>
      <c r="BH59" s="693"/>
      <c r="BI59" s="694"/>
      <c r="BJ59" s="61"/>
      <c r="BK59" s="61"/>
      <c r="BL59" s="61"/>
      <c r="BM59" s="61"/>
      <c r="BN59" s="61"/>
      <c r="BO59" s="60"/>
      <c r="BP59" s="60"/>
      <c r="BQ59" s="57">
        <v>53</v>
      </c>
      <c r="BR59" s="77"/>
      <c r="BS59" s="683"/>
      <c r="BT59" s="684"/>
      <c r="BU59" s="684"/>
      <c r="BV59" s="684"/>
      <c r="BW59" s="684"/>
      <c r="BX59" s="684"/>
      <c r="BY59" s="684"/>
      <c r="BZ59" s="684"/>
      <c r="CA59" s="684"/>
      <c r="CB59" s="684"/>
      <c r="CC59" s="684"/>
      <c r="CD59" s="684"/>
      <c r="CE59" s="684"/>
      <c r="CF59" s="684"/>
      <c r="CG59" s="685"/>
      <c r="CH59" s="695"/>
      <c r="CI59" s="690"/>
      <c r="CJ59" s="690"/>
      <c r="CK59" s="690"/>
      <c r="CL59" s="696"/>
      <c r="CM59" s="695"/>
      <c r="CN59" s="690"/>
      <c r="CO59" s="690"/>
      <c r="CP59" s="690"/>
      <c r="CQ59" s="696"/>
      <c r="CR59" s="695"/>
      <c r="CS59" s="690"/>
      <c r="CT59" s="690"/>
      <c r="CU59" s="690"/>
      <c r="CV59" s="696"/>
      <c r="CW59" s="695"/>
      <c r="CX59" s="690"/>
      <c r="CY59" s="690"/>
      <c r="CZ59" s="690"/>
      <c r="DA59" s="696"/>
      <c r="DB59" s="695"/>
      <c r="DC59" s="690"/>
      <c r="DD59" s="690"/>
      <c r="DE59" s="690"/>
      <c r="DF59" s="696"/>
      <c r="DG59" s="695"/>
      <c r="DH59" s="690"/>
      <c r="DI59" s="690"/>
      <c r="DJ59" s="690"/>
      <c r="DK59" s="696"/>
      <c r="DL59" s="695"/>
      <c r="DM59" s="690"/>
      <c r="DN59" s="690"/>
      <c r="DO59" s="690"/>
      <c r="DP59" s="696"/>
      <c r="DQ59" s="695"/>
      <c r="DR59" s="690"/>
      <c r="DS59" s="690"/>
      <c r="DT59" s="690"/>
      <c r="DU59" s="696"/>
      <c r="DV59" s="683"/>
      <c r="DW59" s="684"/>
      <c r="DX59" s="684"/>
      <c r="DY59" s="684"/>
      <c r="DZ59" s="697"/>
      <c r="EA59" s="53"/>
    </row>
    <row r="60" spans="1:131" ht="26.25" customHeight="1">
      <c r="A60" s="57">
        <v>33</v>
      </c>
      <c r="B60" s="683"/>
      <c r="C60" s="684"/>
      <c r="D60" s="684"/>
      <c r="E60" s="684"/>
      <c r="F60" s="684"/>
      <c r="G60" s="684"/>
      <c r="H60" s="684"/>
      <c r="I60" s="684"/>
      <c r="J60" s="684"/>
      <c r="K60" s="684"/>
      <c r="L60" s="684"/>
      <c r="M60" s="684"/>
      <c r="N60" s="684"/>
      <c r="O60" s="684"/>
      <c r="P60" s="685"/>
      <c r="Q60" s="732"/>
      <c r="R60" s="733"/>
      <c r="S60" s="733"/>
      <c r="T60" s="733"/>
      <c r="U60" s="733"/>
      <c r="V60" s="733"/>
      <c r="W60" s="733"/>
      <c r="X60" s="733"/>
      <c r="Y60" s="733"/>
      <c r="Z60" s="733"/>
      <c r="AA60" s="733"/>
      <c r="AB60" s="733"/>
      <c r="AC60" s="733"/>
      <c r="AD60" s="733"/>
      <c r="AE60" s="734"/>
      <c r="AF60" s="689"/>
      <c r="AG60" s="690"/>
      <c r="AH60" s="690"/>
      <c r="AI60" s="690"/>
      <c r="AJ60" s="691"/>
      <c r="AK60" s="735"/>
      <c r="AL60" s="733"/>
      <c r="AM60" s="733"/>
      <c r="AN60" s="733"/>
      <c r="AO60" s="733"/>
      <c r="AP60" s="733"/>
      <c r="AQ60" s="733"/>
      <c r="AR60" s="733"/>
      <c r="AS60" s="733"/>
      <c r="AT60" s="733"/>
      <c r="AU60" s="733"/>
      <c r="AV60" s="733"/>
      <c r="AW60" s="733"/>
      <c r="AX60" s="733"/>
      <c r="AY60" s="733"/>
      <c r="AZ60" s="736"/>
      <c r="BA60" s="736"/>
      <c r="BB60" s="736"/>
      <c r="BC60" s="736"/>
      <c r="BD60" s="736"/>
      <c r="BE60" s="693"/>
      <c r="BF60" s="693"/>
      <c r="BG60" s="693"/>
      <c r="BH60" s="693"/>
      <c r="BI60" s="694"/>
      <c r="BJ60" s="61"/>
      <c r="BK60" s="61"/>
      <c r="BL60" s="61"/>
      <c r="BM60" s="61"/>
      <c r="BN60" s="61"/>
      <c r="BO60" s="60"/>
      <c r="BP60" s="60"/>
      <c r="BQ60" s="57">
        <v>54</v>
      </c>
      <c r="BR60" s="77"/>
      <c r="BS60" s="683"/>
      <c r="BT60" s="684"/>
      <c r="BU60" s="684"/>
      <c r="BV60" s="684"/>
      <c r="BW60" s="684"/>
      <c r="BX60" s="684"/>
      <c r="BY60" s="684"/>
      <c r="BZ60" s="684"/>
      <c r="CA60" s="684"/>
      <c r="CB60" s="684"/>
      <c r="CC60" s="684"/>
      <c r="CD60" s="684"/>
      <c r="CE60" s="684"/>
      <c r="CF60" s="684"/>
      <c r="CG60" s="685"/>
      <c r="CH60" s="695"/>
      <c r="CI60" s="690"/>
      <c r="CJ60" s="690"/>
      <c r="CK60" s="690"/>
      <c r="CL60" s="696"/>
      <c r="CM60" s="695"/>
      <c r="CN60" s="690"/>
      <c r="CO60" s="690"/>
      <c r="CP60" s="690"/>
      <c r="CQ60" s="696"/>
      <c r="CR60" s="695"/>
      <c r="CS60" s="690"/>
      <c r="CT60" s="690"/>
      <c r="CU60" s="690"/>
      <c r="CV60" s="696"/>
      <c r="CW60" s="695"/>
      <c r="CX60" s="690"/>
      <c r="CY60" s="690"/>
      <c r="CZ60" s="690"/>
      <c r="DA60" s="696"/>
      <c r="DB60" s="695"/>
      <c r="DC60" s="690"/>
      <c r="DD60" s="690"/>
      <c r="DE60" s="690"/>
      <c r="DF60" s="696"/>
      <c r="DG60" s="695"/>
      <c r="DH60" s="690"/>
      <c r="DI60" s="690"/>
      <c r="DJ60" s="690"/>
      <c r="DK60" s="696"/>
      <c r="DL60" s="695"/>
      <c r="DM60" s="690"/>
      <c r="DN60" s="690"/>
      <c r="DO60" s="690"/>
      <c r="DP60" s="696"/>
      <c r="DQ60" s="695"/>
      <c r="DR60" s="690"/>
      <c r="DS60" s="690"/>
      <c r="DT60" s="690"/>
      <c r="DU60" s="696"/>
      <c r="DV60" s="683"/>
      <c r="DW60" s="684"/>
      <c r="DX60" s="684"/>
      <c r="DY60" s="684"/>
      <c r="DZ60" s="697"/>
      <c r="EA60" s="53"/>
    </row>
    <row r="61" spans="1:131" ht="26.25" customHeight="1">
      <c r="A61" s="57">
        <v>34</v>
      </c>
      <c r="B61" s="683"/>
      <c r="C61" s="684"/>
      <c r="D61" s="684"/>
      <c r="E61" s="684"/>
      <c r="F61" s="684"/>
      <c r="G61" s="684"/>
      <c r="H61" s="684"/>
      <c r="I61" s="684"/>
      <c r="J61" s="684"/>
      <c r="K61" s="684"/>
      <c r="L61" s="684"/>
      <c r="M61" s="684"/>
      <c r="N61" s="684"/>
      <c r="O61" s="684"/>
      <c r="P61" s="685"/>
      <c r="Q61" s="732"/>
      <c r="R61" s="733"/>
      <c r="S61" s="733"/>
      <c r="T61" s="733"/>
      <c r="U61" s="733"/>
      <c r="V61" s="733"/>
      <c r="W61" s="733"/>
      <c r="X61" s="733"/>
      <c r="Y61" s="733"/>
      <c r="Z61" s="733"/>
      <c r="AA61" s="733"/>
      <c r="AB61" s="733"/>
      <c r="AC61" s="733"/>
      <c r="AD61" s="733"/>
      <c r="AE61" s="734"/>
      <c r="AF61" s="689"/>
      <c r="AG61" s="690"/>
      <c r="AH61" s="690"/>
      <c r="AI61" s="690"/>
      <c r="AJ61" s="691"/>
      <c r="AK61" s="735"/>
      <c r="AL61" s="733"/>
      <c r="AM61" s="733"/>
      <c r="AN61" s="733"/>
      <c r="AO61" s="733"/>
      <c r="AP61" s="733"/>
      <c r="AQ61" s="733"/>
      <c r="AR61" s="733"/>
      <c r="AS61" s="733"/>
      <c r="AT61" s="733"/>
      <c r="AU61" s="733"/>
      <c r="AV61" s="733"/>
      <c r="AW61" s="733"/>
      <c r="AX61" s="733"/>
      <c r="AY61" s="733"/>
      <c r="AZ61" s="736"/>
      <c r="BA61" s="736"/>
      <c r="BB61" s="736"/>
      <c r="BC61" s="736"/>
      <c r="BD61" s="736"/>
      <c r="BE61" s="693"/>
      <c r="BF61" s="693"/>
      <c r="BG61" s="693"/>
      <c r="BH61" s="693"/>
      <c r="BI61" s="694"/>
      <c r="BJ61" s="61"/>
      <c r="BK61" s="61"/>
      <c r="BL61" s="61"/>
      <c r="BM61" s="61"/>
      <c r="BN61" s="61"/>
      <c r="BO61" s="60"/>
      <c r="BP61" s="60"/>
      <c r="BQ61" s="57">
        <v>55</v>
      </c>
      <c r="BR61" s="77"/>
      <c r="BS61" s="683"/>
      <c r="BT61" s="684"/>
      <c r="BU61" s="684"/>
      <c r="BV61" s="684"/>
      <c r="BW61" s="684"/>
      <c r="BX61" s="684"/>
      <c r="BY61" s="684"/>
      <c r="BZ61" s="684"/>
      <c r="CA61" s="684"/>
      <c r="CB61" s="684"/>
      <c r="CC61" s="684"/>
      <c r="CD61" s="684"/>
      <c r="CE61" s="684"/>
      <c r="CF61" s="684"/>
      <c r="CG61" s="685"/>
      <c r="CH61" s="695"/>
      <c r="CI61" s="690"/>
      <c r="CJ61" s="690"/>
      <c r="CK61" s="690"/>
      <c r="CL61" s="696"/>
      <c r="CM61" s="695"/>
      <c r="CN61" s="690"/>
      <c r="CO61" s="690"/>
      <c r="CP61" s="690"/>
      <c r="CQ61" s="696"/>
      <c r="CR61" s="695"/>
      <c r="CS61" s="690"/>
      <c r="CT61" s="690"/>
      <c r="CU61" s="690"/>
      <c r="CV61" s="696"/>
      <c r="CW61" s="695"/>
      <c r="CX61" s="690"/>
      <c r="CY61" s="690"/>
      <c r="CZ61" s="690"/>
      <c r="DA61" s="696"/>
      <c r="DB61" s="695"/>
      <c r="DC61" s="690"/>
      <c r="DD61" s="690"/>
      <c r="DE61" s="690"/>
      <c r="DF61" s="696"/>
      <c r="DG61" s="695"/>
      <c r="DH61" s="690"/>
      <c r="DI61" s="690"/>
      <c r="DJ61" s="690"/>
      <c r="DK61" s="696"/>
      <c r="DL61" s="695"/>
      <c r="DM61" s="690"/>
      <c r="DN61" s="690"/>
      <c r="DO61" s="690"/>
      <c r="DP61" s="696"/>
      <c r="DQ61" s="695"/>
      <c r="DR61" s="690"/>
      <c r="DS61" s="690"/>
      <c r="DT61" s="690"/>
      <c r="DU61" s="696"/>
      <c r="DV61" s="683"/>
      <c r="DW61" s="684"/>
      <c r="DX61" s="684"/>
      <c r="DY61" s="684"/>
      <c r="DZ61" s="697"/>
      <c r="EA61" s="53"/>
    </row>
    <row r="62" spans="1:131" ht="26.25" customHeight="1">
      <c r="A62" s="57">
        <v>35</v>
      </c>
      <c r="B62" s="683"/>
      <c r="C62" s="684"/>
      <c r="D62" s="684"/>
      <c r="E62" s="684"/>
      <c r="F62" s="684"/>
      <c r="G62" s="684"/>
      <c r="H62" s="684"/>
      <c r="I62" s="684"/>
      <c r="J62" s="684"/>
      <c r="K62" s="684"/>
      <c r="L62" s="684"/>
      <c r="M62" s="684"/>
      <c r="N62" s="684"/>
      <c r="O62" s="684"/>
      <c r="P62" s="685"/>
      <c r="Q62" s="732"/>
      <c r="R62" s="733"/>
      <c r="S62" s="733"/>
      <c r="T62" s="733"/>
      <c r="U62" s="733"/>
      <c r="V62" s="733"/>
      <c r="W62" s="733"/>
      <c r="X62" s="733"/>
      <c r="Y62" s="733"/>
      <c r="Z62" s="733"/>
      <c r="AA62" s="733"/>
      <c r="AB62" s="733"/>
      <c r="AC62" s="733"/>
      <c r="AD62" s="733"/>
      <c r="AE62" s="734"/>
      <c r="AF62" s="689"/>
      <c r="AG62" s="690"/>
      <c r="AH62" s="690"/>
      <c r="AI62" s="690"/>
      <c r="AJ62" s="691"/>
      <c r="AK62" s="735"/>
      <c r="AL62" s="733"/>
      <c r="AM62" s="733"/>
      <c r="AN62" s="733"/>
      <c r="AO62" s="733"/>
      <c r="AP62" s="733"/>
      <c r="AQ62" s="733"/>
      <c r="AR62" s="733"/>
      <c r="AS62" s="733"/>
      <c r="AT62" s="733"/>
      <c r="AU62" s="733"/>
      <c r="AV62" s="733"/>
      <c r="AW62" s="733"/>
      <c r="AX62" s="733"/>
      <c r="AY62" s="733"/>
      <c r="AZ62" s="736"/>
      <c r="BA62" s="736"/>
      <c r="BB62" s="736"/>
      <c r="BC62" s="736"/>
      <c r="BD62" s="736"/>
      <c r="BE62" s="693"/>
      <c r="BF62" s="693"/>
      <c r="BG62" s="693"/>
      <c r="BH62" s="693"/>
      <c r="BI62" s="694"/>
      <c r="BJ62" s="737" t="s">
        <v>478</v>
      </c>
      <c r="BK62" s="704"/>
      <c r="BL62" s="704"/>
      <c r="BM62" s="704"/>
      <c r="BN62" s="705"/>
      <c r="BO62" s="60"/>
      <c r="BP62" s="60"/>
      <c r="BQ62" s="57">
        <v>56</v>
      </c>
      <c r="BR62" s="77"/>
      <c r="BS62" s="683"/>
      <c r="BT62" s="684"/>
      <c r="BU62" s="684"/>
      <c r="BV62" s="684"/>
      <c r="BW62" s="684"/>
      <c r="BX62" s="684"/>
      <c r="BY62" s="684"/>
      <c r="BZ62" s="684"/>
      <c r="CA62" s="684"/>
      <c r="CB62" s="684"/>
      <c r="CC62" s="684"/>
      <c r="CD62" s="684"/>
      <c r="CE62" s="684"/>
      <c r="CF62" s="684"/>
      <c r="CG62" s="685"/>
      <c r="CH62" s="695"/>
      <c r="CI62" s="690"/>
      <c r="CJ62" s="690"/>
      <c r="CK62" s="690"/>
      <c r="CL62" s="696"/>
      <c r="CM62" s="695"/>
      <c r="CN62" s="690"/>
      <c r="CO62" s="690"/>
      <c r="CP62" s="690"/>
      <c r="CQ62" s="696"/>
      <c r="CR62" s="695"/>
      <c r="CS62" s="690"/>
      <c r="CT62" s="690"/>
      <c r="CU62" s="690"/>
      <c r="CV62" s="696"/>
      <c r="CW62" s="695"/>
      <c r="CX62" s="690"/>
      <c r="CY62" s="690"/>
      <c r="CZ62" s="690"/>
      <c r="DA62" s="696"/>
      <c r="DB62" s="695"/>
      <c r="DC62" s="690"/>
      <c r="DD62" s="690"/>
      <c r="DE62" s="690"/>
      <c r="DF62" s="696"/>
      <c r="DG62" s="695"/>
      <c r="DH62" s="690"/>
      <c r="DI62" s="690"/>
      <c r="DJ62" s="690"/>
      <c r="DK62" s="696"/>
      <c r="DL62" s="695"/>
      <c r="DM62" s="690"/>
      <c r="DN62" s="690"/>
      <c r="DO62" s="690"/>
      <c r="DP62" s="696"/>
      <c r="DQ62" s="695"/>
      <c r="DR62" s="690"/>
      <c r="DS62" s="690"/>
      <c r="DT62" s="690"/>
      <c r="DU62" s="696"/>
      <c r="DV62" s="683"/>
      <c r="DW62" s="684"/>
      <c r="DX62" s="684"/>
      <c r="DY62" s="684"/>
      <c r="DZ62" s="697"/>
      <c r="EA62" s="53"/>
    </row>
    <row r="63" spans="1:131" ht="26.25" customHeight="1">
      <c r="A63" s="58" t="s">
        <v>253</v>
      </c>
      <c r="B63" s="706" t="s">
        <v>376</v>
      </c>
      <c r="C63" s="707"/>
      <c r="D63" s="707"/>
      <c r="E63" s="707"/>
      <c r="F63" s="707"/>
      <c r="G63" s="707"/>
      <c r="H63" s="707"/>
      <c r="I63" s="707"/>
      <c r="J63" s="707"/>
      <c r="K63" s="707"/>
      <c r="L63" s="707"/>
      <c r="M63" s="707"/>
      <c r="N63" s="707"/>
      <c r="O63" s="707"/>
      <c r="P63" s="708"/>
      <c r="Q63" s="738"/>
      <c r="R63" s="715"/>
      <c r="S63" s="715"/>
      <c r="T63" s="715"/>
      <c r="U63" s="715"/>
      <c r="V63" s="715"/>
      <c r="W63" s="715"/>
      <c r="X63" s="715"/>
      <c r="Y63" s="715"/>
      <c r="Z63" s="715"/>
      <c r="AA63" s="715"/>
      <c r="AB63" s="715"/>
      <c r="AC63" s="715"/>
      <c r="AD63" s="715"/>
      <c r="AE63" s="739"/>
      <c r="AF63" s="712">
        <v>11905</v>
      </c>
      <c r="AG63" s="710"/>
      <c r="AH63" s="710"/>
      <c r="AI63" s="710"/>
      <c r="AJ63" s="713"/>
      <c r="AK63" s="714"/>
      <c r="AL63" s="715"/>
      <c r="AM63" s="715"/>
      <c r="AN63" s="715"/>
      <c r="AO63" s="715"/>
      <c r="AP63" s="710">
        <f>SUM(AP28:AT38)</f>
        <v>110775</v>
      </c>
      <c r="AQ63" s="710"/>
      <c r="AR63" s="710"/>
      <c r="AS63" s="710"/>
      <c r="AT63" s="710"/>
      <c r="AU63" s="710">
        <f>SUM(AU28:AY38)</f>
        <v>53365</v>
      </c>
      <c r="AV63" s="710"/>
      <c r="AW63" s="710"/>
      <c r="AX63" s="710"/>
      <c r="AY63" s="710"/>
      <c r="AZ63" s="740"/>
      <c r="BA63" s="740"/>
      <c r="BB63" s="740"/>
      <c r="BC63" s="740"/>
      <c r="BD63" s="740"/>
      <c r="BE63" s="716">
        <f>SUM(BE28:BI38)</f>
        <v>0</v>
      </c>
      <c r="BF63" s="716"/>
      <c r="BG63" s="716"/>
      <c r="BH63" s="716"/>
      <c r="BI63" s="717"/>
      <c r="BJ63" s="718" t="s">
        <v>205</v>
      </c>
      <c r="BK63" s="719"/>
      <c r="BL63" s="719"/>
      <c r="BM63" s="719"/>
      <c r="BN63" s="720"/>
      <c r="BO63" s="60"/>
      <c r="BP63" s="60"/>
      <c r="BQ63" s="57">
        <v>57</v>
      </c>
      <c r="BR63" s="77"/>
      <c r="BS63" s="683"/>
      <c r="BT63" s="684"/>
      <c r="BU63" s="684"/>
      <c r="BV63" s="684"/>
      <c r="BW63" s="684"/>
      <c r="BX63" s="684"/>
      <c r="BY63" s="684"/>
      <c r="BZ63" s="684"/>
      <c r="CA63" s="684"/>
      <c r="CB63" s="684"/>
      <c r="CC63" s="684"/>
      <c r="CD63" s="684"/>
      <c r="CE63" s="684"/>
      <c r="CF63" s="684"/>
      <c r="CG63" s="685"/>
      <c r="CH63" s="695"/>
      <c r="CI63" s="690"/>
      <c r="CJ63" s="690"/>
      <c r="CK63" s="690"/>
      <c r="CL63" s="696"/>
      <c r="CM63" s="695"/>
      <c r="CN63" s="690"/>
      <c r="CO63" s="690"/>
      <c r="CP63" s="690"/>
      <c r="CQ63" s="696"/>
      <c r="CR63" s="695"/>
      <c r="CS63" s="690"/>
      <c r="CT63" s="690"/>
      <c r="CU63" s="690"/>
      <c r="CV63" s="696"/>
      <c r="CW63" s="695"/>
      <c r="CX63" s="690"/>
      <c r="CY63" s="690"/>
      <c r="CZ63" s="690"/>
      <c r="DA63" s="696"/>
      <c r="DB63" s="695"/>
      <c r="DC63" s="690"/>
      <c r="DD63" s="690"/>
      <c r="DE63" s="690"/>
      <c r="DF63" s="696"/>
      <c r="DG63" s="695"/>
      <c r="DH63" s="690"/>
      <c r="DI63" s="690"/>
      <c r="DJ63" s="690"/>
      <c r="DK63" s="696"/>
      <c r="DL63" s="695"/>
      <c r="DM63" s="690"/>
      <c r="DN63" s="690"/>
      <c r="DO63" s="690"/>
      <c r="DP63" s="696"/>
      <c r="DQ63" s="695"/>
      <c r="DR63" s="690"/>
      <c r="DS63" s="690"/>
      <c r="DT63" s="690"/>
      <c r="DU63" s="696"/>
      <c r="DV63" s="683"/>
      <c r="DW63" s="684"/>
      <c r="DX63" s="684"/>
      <c r="DY63" s="684"/>
      <c r="DZ63" s="697"/>
      <c r="EA63" s="53"/>
    </row>
    <row r="64" spans="1:131" ht="26.2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57">
        <v>58</v>
      </c>
      <c r="BR64" s="77"/>
      <c r="BS64" s="683"/>
      <c r="BT64" s="684"/>
      <c r="BU64" s="684"/>
      <c r="BV64" s="684"/>
      <c r="BW64" s="684"/>
      <c r="BX64" s="684"/>
      <c r="BY64" s="684"/>
      <c r="BZ64" s="684"/>
      <c r="CA64" s="684"/>
      <c r="CB64" s="684"/>
      <c r="CC64" s="684"/>
      <c r="CD64" s="684"/>
      <c r="CE64" s="684"/>
      <c r="CF64" s="684"/>
      <c r="CG64" s="685"/>
      <c r="CH64" s="695"/>
      <c r="CI64" s="690"/>
      <c r="CJ64" s="690"/>
      <c r="CK64" s="690"/>
      <c r="CL64" s="696"/>
      <c r="CM64" s="695"/>
      <c r="CN64" s="690"/>
      <c r="CO64" s="690"/>
      <c r="CP64" s="690"/>
      <c r="CQ64" s="696"/>
      <c r="CR64" s="695"/>
      <c r="CS64" s="690"/>
      <c r="CT64" s="690"/>
      <c r="CU64" s="690"/>
      <c r="CV64" s="696"/>
      <c r="CW64" s="695"/>
      <c r="CX64" s="690"/>
      <c r="CY64" s="690"/>
      <c r="CZ64" s="690"/>
      <c r="DA64" s="696"/>
      <c r="DB64" s="695"/>
      <c r="DC64" s="690"/>
      <c r="DD64" s="690"/>
      <c r="DE64" s="690"/>
      <c r="DF64" s="696"/>
      <c r="DG64" s="695"/>
      <c r="DH64" s="690"/>
      <c r="DI64" s="690"/>
      <c r="DJ64" s="690"/>
      <c r="DK64" s="696"/>
      <c r="DL64" s="695"/>
      <c r="DM64" s="690"/>
      <c r="DN64" s="690"/>
      <c r="DO64" s="690"/>
      <c r="DP64" s="696"/>
      <c r="DQ64" s="695"/>
      <c r="DR64" s="690"/>
      <c r="DS64" s="690"/>
      <c r="DT64" s="690"/>
      <c r="DU64" s="696"/>
      <c r="DV64" s="683"/>
      <c r="DW64" s="684"/>
      <c r="DX64" s="684"/>
      <c r="DY64" s="684"/>
      <c r="DZ64" s="697"/>
      <c r="EA64" s="53"/>
    </row>
    <row r="65" spans="1:131" ht="26.25" customHeight="1">
      <c r="A65" s="61" t="s">
        <v>458</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0"/>
      <c r="BF65" s="60"/>
      <c r="BG65" s="60"/>
      <c r="BH65" s="60"/>
      <c r="BI65" s="60"/>
      <c r="BJ65" s="60"/>
      <c r="BK65" s="60"/>
      <c r="BL65" s="60"/>
      <c r="BM65" s="60"/>
      <c r="BN65" s="60"/>
      <c r="BO65" s="60"/>
      <c r="BP65" s="60"/>
      <c r="BQ65" s="57">
        <v>59</v>
      </c>
      <c r="BR65" s="77"/>
      <c r="BS65" s="683"/>
      <c r="BT65" s="684"/>
      <c r="BU65" s="684"/>
      <c r="BV65" s="684"/>
      <c r="BW65" s="684"/>
      <c r="BX65" s="684"/>
      <c r="BY65" s="684"/>
      <c r="BZ65" s="684"/>
      <c r="CA65" s="684"/>
      <c r="CB65" s="684"/>
      <c r="CC65" s="684"/>
      <c r="CD65" s="684"/>
      <c r="CE65" s="684"/>
      <c r="CF65" s="684"/>
      <c r="CG65" s="685"/>
      <c r="CH65" s="695"/>
      <c r="CI65" s="690"/>
      <c r="CJ65" s="690"/>
      <c r="CK65" s="690"/>
      <c r="CL65" s="696"/>
      <c r="CM65" s="695"/>
      <c r="CN65" s="690"/>
      <c r="CO65" s="690"/>
      <c r="CP65" s="690"/>
      <c r="CQ65" s="696"/>
      <c r="CR65" s="695"/>
      <c r="CS65" s="690"/>
      <c r="CT65" s="690"/>
      <c r="CU65" s="690"/>
      <c r="CV65" s="696"/>
      <c r="CW65" s="695"/>
      <c r="CX65" s="690"/>
      <c r="CY65" s="690"/>
      <c r="CZ65" s="690"/>
      <c r="DA65" s="696"/>
      <c r="DB65" s="695"/>
      <c r="DC65" s="690"/>
      <c r="DD65" s="690"/>
      <c r="DE65" s="690"/>
      <c r="DF65" s="696"/>
      <c r="DG65" s="695"/>
      <c r="DH65" s="690"/>
      <c r="DI65" s="690"/>
      <c r="DJ65" s="690"/>
      <c r="DK65" s="696"/>
      <c r="DL65" s="695"/>
      <c r="DM65" s="690"/>
      <c r="DN65" s="690"/>
      <c r="DO65" s="690"/>
      <c r="DP65" s="696"/>
      <c r="DQ65" s="695"/>
      <c r="DR65" s="690"/>
      <c r="DS65" s="690"/>
      <c r="DT65" s="690"/>
      <c r="DU65" s="696"/>
      <c r="DV65" s="683"/>
      <c r="DW65" s="684"/>
      <c r="DX65" s="684"/>
      <c r="DY65" s="684"/>
      <c r="DZ65" s="697"/>
      <c r="EA65" s="53"/>
    </row>
    <row r="66" spans="1:131" ht="26.25" customHeight="1">
      <c r="A66" s="921" t="s">
        <v>418</v>
      </c>
      <c r="B66" s="922"/>
      <c r="C66" s="922"/>
      <c r="D66" s="922"/>
      <c r="E66" s="922"/>
      <c r="F66" s="922"/>
      <c r="G66" s="922"/>
      <c r="H66" s="922"/>
      <c r="I66" s="922"/>
      <c r="J66" s="922"/>
      <c r="K66" s="922"/>
      <c r="L66" s="922"/>
      <c r="M66" s="922"/>
      <c r="N66" s="922"/>
      <c r="O66" s="922"/>
      <c r="P66" s="923"/>
      <c r="Q66" s="927" t="s">
        <v>462</v>
      </c>
      <c r="R66" s="928"/>
      <c r="S66" s="928"/>
      <c r="T66" s="928"/>
      <c r="U66" s="929"/>
      <c r="V66" s="927" t="s">
        <v>463</v>
      </c>
      <c r="W66" s="928"/>
      <c r="X66" s="928"/>
      <c r="Y66" s="928"/>
      <c r="Z66" s="929"/>
      <c r="AA66" s="927" t="s">
        <v>464</v>
      </c>
      <c r="AB66" s="928"/>
      <c r="AC66" s="928"/>
      <c r="AD66" s="928"/>
      <c r="AE66" s="929"/>
      <c r="AF66" s="949" t="s">
        <v>250</v>
      </c>
      <c r="AG66" s="944"/>
      <c r="AH66" s="944"/>
      <c r="AI66" s="944"/>
      <c r="AJ66" s="950"/>
      <c r="AK66" s="927" t="s">
        <v>390</v>
      </c>
      <c r="AL66" s="922"/>
      <c r="AM66" s="922"/>
      <c r="AN66" s="922"/>
      <c r="AO66" s="923"/>
      <c r="AP66" s="927" t="s">
        <v>362</v>
      </c>
      <c r="AQ66" s="928"/>
      <c r="AR66" s="928"/>
      <c r="AS66" s="928"/>
      <c r="AT66" s="929"/>
      <c r="AU66" s="927" t="s">
        <v>479</v>
      </c>
      <c r="AV66" s="928"/>
      <c r="AW66" s="928"/>
      <c r="AX66" s="928"/>
      <c r="AY66" s="929"/>
      <c r="AZ66" s="927" t="s">
        <v>452</v>
      </c>
      <c r="BA66" s="928"/>
      <c r="BB66" s="928"/>
      <c r="BC66" s="928"/>
      <c r="BD66" s="934"/>
      <c r="BE66" s="60"/>
      <c r="BF66" s="60"/>
      <c r="BG66" s="60"/>
      <c r="BH66" s="60"/>
      <c r="BI66" s="60"/>
      <c r="BJ66" s="60"/>
      <c r="BK66" s="60"/>
      <c r="BL66" s="60"/>
      <c r="BM66" s="60"/>
      <c r="BN66" s="60"/>
      <c r="BO66" s="60"/>
      <c r="BP66" s="60"/>
      <c r="BQ66" s="57">
        <v>60</v>
      </c>
      <c r="BR66" s="78"/>
      <c r="BS66" s="741"/>
      <c r="BT66" s="742"/>
      <c r="BU66" s="742"/>
      <c r="BV66" s="742"/>
      <c r="BW66" s="742"/>
      <c r="BX66" s="742"/>
      <c r="BY66" s="742"/>
      <c r="BZ66" s="742"/>
      <c r="CA66" s="742"/>
      <c r="CB66" s="742"/>
      <c r="CC66" s="742"/>
      <c r="CD66" s="742"/>
      <c r="CE66" s="742"/>
      <c r="CF66" s="742"/>
      <c r="CG66" s="743"/>
      <c r="CH66" s="744"/>
      <c r="CI66" s="745"/>
      <c r="CJ66" s="745"/>
      <c r="CK66" s="745"/>
      <c r="CL66" s="746"/>
      <c r="CM66" s="744"/>
      <c r="CN66" s="745"/>
      <c r="CO66" s="745"/>
      <c r="CP66" s="745"/>
      <c r="CQ66" s="746"/>
      <c r="CR66" s="744"/>
      <c r="CS66" s="745"/>
      <c r="CT66" s="745"/>
      <c r="CU66" s="745"/>
      <c r="CV66" s="746"/>
      <c r="CW66" s="744"/>
      <c r="CX66" s="745"/>
      <c r="CY66" s="745"/>
      <c r="CZ66" s="745"/>
      <c r="DA66" s="746"/>
      <c r="DB66" s="744"/>
      <c r="DC66" s="745"/>
      <c r="DD66" s="745"/>
      <c r="DE66" s="745"/>
      <c r="DF66" s="746"/>
      <c r="DG66" s="744"/>
      <c r="DH66" s="745"/>
      <c r="DI66" s="745"/>
      <c r="DJ66" s="745"/>
      <c r="DK66" s="746"/>
      <c r="DL66" s="744"/>
      <c r="DM66" s="745"/>
      <c r="DN66" s="745"/>
      <c r="DO66" s="745"/>
      <c r="DP66" s="746"/>
      <c r="DQ66" s="744"/>
      <c r="DR66" s="745"/>
      <c r="DS66" s="745"/>
      <c r="DT66" s="745"/>
      <c r="DU66" s="746"/>
      <c r="DV66" s="741"/>
      <c r="DW66" s="742"/>
      <c r="DX66" s="742"/>
      <c r="DY66" s="742"/>
      <c r="DZ66" s="747"/>
      <c r="EA66" s="53"/>
    </row>
    <row r="67" spans="1:131" ht="26.25" customHeight="1">
      <c r="A67" s="924"/>
      <c r="B67" s="925"/>
      <c r="C67" s="925"/>
      <c r="D67" s="925"/>
      <c r="E67" s="925"/>
      <c r="F67" s="925"/>
      <c r="G67" s="925"/>
      <c r="H67" s="925"/>
      <c r="I67" s="925"/>
      <c r="J67" s="925"/>
      <c r="K67" s="925"/>
      <c r="L67" s="925"/>
      <c r="M67" s="925"/>
      <c r="N67" s="925"/>
      <c r="O67" s="925"/>
      <c r="P67" s="926"/>
      <c r="Q67" s="930"/>
      <c r="R67" s="931"/>
      <c r="S67" s="931"/>
      <c r="T67" s="931"/>
      <c r="U67" s="932"/>
      <c r="V67" s="930"/>
      <c r="W67" s="931"/>
      <c r="X67" s="931"/>
      <c r="Y67" s="931"/>
      <c r="Z67" s="932"/>
      <c r="AA67" s="930"/>
      <c r="AB67" s="931"/>
      <c r="AC67" s="931"/>
      <c r="AD67" s="931"/>
      <c r="AE67" s="932"/>
      <c r="AF67" s="951"/>
      <c r="AG67" s="947"/>
      <c r="AH67" s="947"/>
      <c r="AI67" s="947"/>
      <c r="AJ67" s="952"/>
      <c r="AK67" s="953"/>
      <c r="AL67" s="925"/>
      <c r="AM67" s="925"/>
      <c r="AN67" s="925"/>
      <c r="AO67" s="926"/>
      <c r="AP67" s="930"/>
      <c r="AQ67" s="931"/>
      <c r="AR67" s="931"/>
      <c r="AS67" s="931"/>
      <c r="AT67" s="932"/>
      <c r="AU67" s="930"/>
      <c r="AV67" s="931"/>
      <c r="AW67" s="931"/>
      <c r="AX67" s="931"/>
      <c r="AY67" s="932"/>
      <c r="AZ67" s="930"/>
      <c r="BA67" s="931"/>
      <c r="BB67" s="931"/>
      <c r="BC67" s="931"/>
      <c r="BD67" s="936"/>
      <c r="BE67" s="60"/>
      <c r="BF67" s="60"/>
      <c r="BG67" s="60"/>
      <c r="BH67" s="60"/>
      <c r="BI67" s="60"/>
      <c r="BJ67" s="60"/>
      <c r="BK67" s="60"/>
      <c r="BL67" s="60"/>
      <c r="BM67" s="60"/>
      <c r="BN67" s="60"/>
      <c r="BO67" s="60"/>
      <c r="BP67" s="60"/>
      <c r="BQ67" s="57">
        <v>61</v>
      </c>
      <c r="BR67" s="78"/>
      <c r="BS67" s="741"/>
      <c r="BT67" s="742"/>
      <c r="BU67" s="742"/>
      <c r="BV67" s="742"/>
      <c r="BW67" s="742"/>
      <c r="BX67" s="742"/>
      <c r="BY67" s="742"/>
      <c r="BZ67" s="742"/>
      <c r="CA67" s="742"/>
      <c r="CB67" s="742"/>
      <c r="CC67" s="742"/>
      <c r="CD67" s="742"/>
      <c r="CE67" s="742"/>
      <c r="CF67" s="742"/>
      <c r="CG67" s="743"/>
      <c r="CH67" s="744"/>
      <c r="CI67" s="745"/>
      <c r="CJ67" s="745"/>
      <c r="CK67" s="745"/>
      <c r="CL67" s="746"/>
      <c r="CM67" s="744"/>
      <c r="CN67" s="745"/>
      <c r="CO67" s="745"/>
      <c r="CP67" s="745"/>
      <c r="CQ67" s="746"/>
      <c r="CR67" s="744"/>
      <c r="CS67" s="745"/>
      <c r="CT67" s="745"/>
      <c r="CU67" s="745"/>
      <c r="CV67" s="746"/>
      <c r="CW67" s="744"/>
      <c r="CX67" s="745"/>
      <c r="CY67" s="745"/>
      <c r="CZ67" s="745"/>
      <c r="DA67" s="746"/>
      <c r="DB67" s="744"/>
      <c r="DC67" s="745"/>
      <c r="DD67" s="745"/>
      <c r="DE67" s="745"/>
      <c r="DF67" s="746"/>
      <c r="DG67" s="744"/>
      <c r="DH67" s="745"/>
      <c r="DI67" s="745"/>
      <c r="DJ67" s="745"/>
      <c r="DK67" s="746"/>
      <c r="DL67" s="744"/>
      <c r="DM67" s="745"/>
      <c r="DN67" s="745"/>
      <c r="DO67" s="745"/>
      <c r="DP67" s="746"/>
      <c r="DQ67" s="744"/>
      <c r="DR67" s="745"/>
      <c r="DS67" s="745"/>
      <c r="DT67" s="745"/>
      <c r="DU67" s="746"/>
      <c r="DV67" s="741"/>
      <c r="DW67" s="742"/>
      <c r="DX67" s="742"/>
      <c r="DY67" s="742"/>
      <c r="DZ67" s="747"/>
      <c r="EA67" s="53"/>
    </row>
    <row r="68" spans="1:131" ht="26.25" customHeight="1">
      <c r="A68" s="56">
        <v>1</v>
      </c>
      <c r="B68" s="667" t="s">
        <v>125</v>
      </c>
      <c r="C68" s="668"/>
      <c r="D68" s="668"/>
      <c r="E68" s="668"/>
      <c r="F68" s="668"/>
      <c r="G68" s="668"/>
      <c r="H68" s="668"/>
      <c r="I68" s="668"/>
      <c r="J68" s="668"/>
      <c r="K68" s="668"/>
      <c r="L68" s="668"/>
      <c r="M68" s="668"/>
      <c r="N68" s="668"/>
      <c r="O68" s="668"/>
      <c r="P68" s="669"/>
      <c r="Q68" s="670">
        <v>131</v>
      </c>
      <c r="R68" s="671"/>
      <c r="S68" s="671"/>
      <c r="T68" s="671"/>
      <c r="U68" s="671"/>
      <c r="V68" s="671">
        <v>122</v>
      </c>
      <c r="W68" s="671"/>
      <c r="X68" s="671"/>
      <c r="Y68" s="671"/>
      <c r="Z68" s="671"/>
      <c r="AA68" s="671">
        <f t="shared" ref="AA68:AA73" si="1">Q68-V68</f>
        <v>9</v>
      </c>
      <c r="AB68" s="671"/>
      <c r="AC68" s="671"/>
      <c r="AD68" s="671"/>
      <c r="AE68" s="671"/>
      <c r="AF68" s="671">
        <v>9</v>
      </c>
      <c r="AG68" s="671"/>
      <c r="AH68" s="671"/>
      <c r="AI68" s="671"/>
      <c r="AJ68" s="671"/>
      <c r="AK68" s="671" t="s">
        <v>205</v>
      </c>
      <c r="AL68" s="671"/>
      <c r="AM68" s="671"/>
      <c r="AN68" s="671"/>
      <c r="AO68" s="671"/>
      <c r="AP68" s="671" t="s">
        <v>205</v>
      </c>
      <c r="AQ68" s="671"/>
      <c r="AR68" s="671"/>
      <c r="AS68" s="671"/>
      <c r="AT68" s="671"/>
      <c r="AU68" s="671" t="s">
        <v>205</v>
      </c>
      <c r="AV68" s="671"/>
      <c r="AW68" s="671"/>
      <c r="AX68" s="671"/>
      <c r="AY68" s="671"/>
      <c r="AZ68" s="677"/>
      <c r="BA68" s="677"/>
      <c r="BB68" s="677"/>
      <c r="BC68" s="677"/>
      <c r="BD68" s="678"/>
      <c r="BE68" s="60"/>
      <c r="BF68" s="60"/>
      <c r="BG68" s="60"/>
      <c r="BH68" s="60"/>
      <c r="BI68" s="60"/>
      <c r="BJ68" s="60"/>
      <c r="BK68" s="60"/>
      <c r="BL68" s="60"/>
      <c r="BM68" s="60"/>
      <c r="BN68" s="60"/>
      <c r="BO68" s="60"/>
      <c r="BP68" s="60"/>
      <c r="BQ68" s="57">
        <v>62</v>
      </c>
      <c r="BR68" s="78"/>
      <c r="BS68" s="741"/>
      <c r="BT68" s="742"/>
      <c r="BU68" s="742"/>
      <c r="BV68" s="742"/>
      <c r="BW68" s="742"/>
      <c r="BX68" s="742"/>
      <c r="BY68" s="742"/>
      <c r="BZ68" s="742"/>
      <c r="CA68" s="742"/>
      <c r="CB68" s="742"/>
      <c r="CC68" s="742"/>
      <c r="CD68" s="742"/>
      <c r="CE68" s="742"/>
      <c r="CF68" s="742"/>
      <c r="CG68" s="743"/>
      <c r="CH68" s="744"/>
      <c r="CI68" s="745"/>
      <c r="CJ68" s="745"/>
      <c r="CK68" s="745"/>
      <c r="CL68" s="746"/>
      <c r="CM68" s="744"/>
      <c r="CN68" s="745"/>
      <c r="CO68" s="745"/>
      <c r="CP68" s="745"/>
      <c r="CQ68" s="746"/>
      <c r="CR68" s="744"/>
      <c r="CS68" s="745"/>
      <c r="CT68" s="745"/>
      <c r="CU68" s="745"/>
      <c r="CV68" s="746"/>
      <c r="CW68" s="744"/>
      <c r="CX68" s="745"/>
      <c r="CY68" s="745"/>
      <c r="CZ68" s="745"/>
      <c r="DA68" s="746"/>
      <c r="DB68" s="744"/>
      <c r="DC68" s="745"/>
      <c r="DD68" s="745"/>
      <c r="DE68" s="745"/>
      <c r="DF68" s="746"/>
      <c r="DG68" s="744"/>
      <c r="DH68" s="745"/>
      <c r="DI68" s="745"/>
      <c r="DJ68" s="745"/>
      <c r="DK68" s="746"/>
      <c r="DL68" s="744"/>
      <c r="DM68" s="745"/>
      <c r="DN68" s="745"/>
      <c r="DO68" s="745"/>
      <c r="DP68" s="746"/>
      <c r="DQ68" s="744"/>
      <c r="DR68" s="745"/>
      <c r="DS68" s="745"/>
      <c r="DT68" s="745"/>
      <c r="DU68" s="746"/>
      <c r="DV68" s="741"/>
      <c r="DW68" s="742"/>
      <c r="DX68" s="742"/>
      <c r="DY68" s="742"/>
      <c r="DZ68" s="747"/>
      <c r="EA68" s="53"/>
    </row>
    <row r="69" spans="1:131" ht="26.25" customHeight="1">
      <c r="A69" s="57">
        <v>2</v>
      </c>
      <c r="B69" s="683" t="s">
        <v>560</v>
      </c>
      <c r="C69" s="684"/>
      <c r="D69" s="684"/>
      <c r="E69" s="684"/>
      <c r="F69" s="684"/>
      <c r="G69" s="684"/>
      <c r="H69" s="684"/>
      <c r="I69" s="684"/>
      <c r="J69" s="684"/>
      <c r="K69" s="684"/>
      <c r="L69" s="684"/>
      <c r="M69" s="684"/>
      <c r="N69" s="684"/>
      <c r="O69" s="684"/>
      <c r="P69" s="685"/>
      <c r="Q69" s="686">
        <v>25198</v>
      </c>
      <c r="R69" s="687"/>
      <c r="S69" s="687"/>
      <c r="T69" s="687"/>
      <c r="U69" s="687"/>
      <c r="V69" s="687">
        <v>23363</v>
      </c>
      <c r="W69" s="687"/>
      <c r="X69" s="687"/>
      <c r="Y69" s="687"/>
      <c r="Z69" s="687"/>
      <c r="AA69" s="687">
        <f t="shared" si="1"/>
        <v>1835</v>
      </c>
      <c r="AB69" s="687"/>
      <c r="AC69" s="687"/>
      <c r="AD69" s="687"/>
      <c r="AE69" s="687"/>
      <c r="AF69" s="687">
        <v>10716</v>
      </c>
      <c r="AG69" s="687"/>
      <c r="AH69" s="687"/>
      <c r="AI69" s="687"/>
      <c r="AJ69" s="687"/>
      <c r="AK69" s="687" t="s">
        <v>205</v>
      </c>
      <c r="AL69" s="687"/>
      <c r="AM69" s="687"/>
      <c r="AN69" s="687"/>
      <c r="AO69" s="687"/>
      <c r="AP69" s="687">
        <v>20855</v>
      </c>
      <c r="AQ69" s="687"/>
      <c r="AR69" s="687"/>
      <c r="AS69" s="687"/>
      <c r="AT69" s="687"/>
      <c r="AU69" s="687">
        <v>6207</v>
      </c>
      <c r="AV69" s="687"/>
      <c r="AW69" s="687"/>
      <c r="AX69" s="687"/>
      <c r="AY69" s="687"/>
      <c r="AZ69" s="693"/>
      <c r="BA69" s="693"/>
      <c r="BB69" s="693"/>
      <c r="BC69" s="693"/>
      <c r="BD69" s="694"/>
      <c r="BE69" s="60"/>
      <c r="BF69" s="60"/>
      <c r="BG69" s="60"/>
      <c r="BH69" s="60"/>
      <c r="BI69" s="60"/>
      <c r="BJ69" s="60"/>
      <c r="BK69" s="60"/>
      <c r="BL69" s="60"/>
      <c r="BM69" s="60"/>
      <c r="BN69" s="60"/>
      <c r="BO69" s="60"/>
      <c r="BP69" s="60"/>
      <c r="BQ69" s="57">
        <v>63</v>
      </c>
      <c r="BR69" s="78"/>
      <c r="BS69" s="741"/>
      <c r="BT69" s="742"/>
      <c r="BU69" s="742"/>
      <c r="BV69" s="742"/>
      <c r="BW69" s="742"/>
      <c r="BX69" s="742"/>
      <c r="BY69" s="742"/>
      <c r="BZ69" s="742"/>
      <c r="CA69" s="742"/>
      <c r="CB69" s="742"/>
      <c r="CC69" s="742"/>
      <c r="CD69" s="742"/>
      <c r="CE69" s="742"/>
      <c r="CF69" s="742"/>
      <c r="CG69" s="743"/>
      <c r="CH69" s="744"/>
      <c r="CI69" s="745"/>
      <c r="CJ69" s="745"/>
      <c r="CK69" s="745"/>
      <c r="CL69" s="746"/>
      <c r="CM69" s="744"/>
      <c r="CN69" s="745"/>
      <c r="CO69" s="745"/>
      <c r="CP69" s="745"/>
      <c r="CQ69" s="746"/>
      <c r="CR69" s="744"/>
      <c r="CS69" s="745"/>
      <c r="CT69" s="745"/>
      <c r="CU69" s="745"/>
      <c r="CV69" s="746"/>
      <c r="CW69" s="744"/>
      <c r="CX69" s="745"/>
      <c r="CY69" s="745"/>
      <c r="CZ69" s="745"/>
      <c r="DA69" s="746"/>
      <c r="DB69" s="744"/>
      <c r="DC69" s="745"/>
      <c r="DD69" s="745"/>
      <c r="DE69" s="745"/>
      <c r="DF69" s="746"/>
      <c r="DG69" s="744"/>
      <c r="DH69" s="745"/>
      <c r="DI69" s="745"/>
      <c r="DJ69" s="745"/>
      <c r="DK69" s="746"/>
      <c r="DL69" s="744"/>
      <c r="DM69" s="745"/>
      <c r="DN69" s="745"/>
      <c r="DO69" s="745"/>
      <c r="DP69" s="746"/>
      <c r="DQ69" s="744"/>
      <c r="DR69" s="745"/>
      <c r="DS69" s="745"/>
      <c r="DT69" s="745"/>
      <c r="DU69" s="746"/>
      <c r="DV69" s="741"/>
      <c r="DW69" s="742"/>
      <c r="DX69" s="742"/>
      <c r="DY69" s="742"/>
      <c r="DZ69" s="747"/>
      <c r="EA69" s="53"/>
    </row>
    <row r="70" spans="1:131" ht="26.25" customHeight="1">
      <c r="A70" s="57">
        <v>3</v>
      </c>
      <c r="B70" s="683" t="s">
        <v>561</v>
      </c>
      <c r="C70" s="684"/>
      <c r="D70" s="684"/>
      <c r="E70" s="684"/>
      <c r="F70" s="684"/>
      <c r="G70" s="684"/>
      <c r="H70" s="684"/>
      <c r="I70" s="684"/>
      <c r="J70" s="684"/>
      <c r="K70" s="684"/>
      <c r="L70" s="684"/>
      <c r="M70" s="684"/>
      <c r="N70" s="684"/>
      <c r="O70" s="684"/>
      <c r="P70" s="685"/>
      <c r="Q70" s="686">
        <v>17</v>
      </c>
      <c r="R70" s="687"/>
      <c r="S70" s="687"/>
      <c r="T70" s="687"/>
      <c r="U70" s="687"/>
      <c r="V70" s="687">
        <v>16</v>
      </c>
      <c r="W70" s="687"/>
      <c r="X70" s="687"/>
      <c r="Y70" s="687"/>
      <c r="Z70" s="687"/>
      <c r="AA70" s="687">
        <f t="shared" si="1"/>
        <v>1</v>
      </c>
      <c r="AB70" s="687"/>
      <c r="AC70" s="687"/>
      <c r="AD70" s="687"/>
      <c r="AE70" s="687"/>
      <c r="AF70" s="687">
        <v>1</v>
      </c>
      <c r="AG70" s="687"/>
      <c r="AH70" s="687"/>
      <c r="AI70" s="687"/>
      <c r="AJ70" s="687"/>
      <c r="AK70" s="687" t="s">
        <v>205</v>
      </c>
      <c r="AL70" s="687"/>
      <c r="AM70" s="687"/>
      <c r="AN70" s="687"/>
      <c r="AO70" s="687"/>
      <c r="AP70" s="687" t="s">
        <v>205</v>
      </c>
      <c r="AQ70" s="687"/>
      <c r="AR70" s="687"/>
      <c r="AS70" s="687"/>
      <c r="AT70" s="687"/>
      <c r="AU70" s="687" t="s">
        <v>205</v>
      </c>
      <c r="AV70" s="687"/>
      <c r="AW70" s="687"/>
      <c r="AX70" s="687"/>
      <c r="AY70" s="687"/>
      <c r="AZ70" s="693"/>
      <c r="BA70" s="693"/>
      <c r="BB70" s="693"/>
      <c r="BC70" s="693"/>
      <c r="BD70" s="694"/>
      <c r="BE70" s="60"/>
      <c r="BF70" s="60"/>
      <c r="BG70" s="60"/>
      <c r="BH70" s="60"/>
      <c r="BI70" s="60"/>
      <c r="BJ70" s="60"/>
      <c r="BK70" s="60"/>
      <c r="BL70" s="60"/>
      <c r="BM70" s="60"/>
      <c r="BN70" s="60"/>
      <c r="BO70" s="60"/>
      <c r="BP70" s="60"/>
      <c r="BQ70" s="57">
        <v>64</v>
      </c>
      <c r="BR70" s="78"/>
      <c r="BS70" s="741"/>
      <c r="BT70" s="742"/>
      <c r="BU70" s="742"/>
      <c r="BV70" s="742"/>
      <c r="BW70" s="742"/>
      <c r="BX70" s="742"/>
      <c r="BY70" s="742"/>
      <c r="BZ70" s="742"/>
      <c r="CA70" s="742"/>
      <c r="CB70" s="742"/>
      <c r="CC70" s="742"/>
      <c r="CD70" s="742"/>
      <c r="CE70" s="742"/>
      <c r="CF70" s="742"/>
      <c r="CG70" s="743"/>
      <c r="CH70" s="744"/>
      <c r="CI70" s="745"/>
      <c r="CJ70" s="745"/>
      <c r="CK70" s="745"/>
      <c r="CL70" s="746"/>
      <c r="CM70" s="744"/>
      <c r="CN70" s="745"/>
      <c r="CO70" s="745"/>
      <c r="CP70" s="745"/>
      <c r="CQ70" s="746"/>
      <c r="CR70" s="744"/>
      <c r="CS70" s="745"/>
      <c r="CT70" s="745"/>
      <c r="CU70" s="745"/>
      <c r="CV70" s="746"/>
      <c r="CW70" s="744"/>
      <c r="CX70" s="745"/>
      <c r="CY70" s="745"/>
      <c r="CZ70" s="745"/>
      <c r="DA70" s="746"/>
      <c r="DB70" s="744"/>
      <c r="DC70" s="745"/>
      <c r="DD70" s="745"/>
      <c r="DE70" s="745"/>
      <c r="DF70" s="746"/>
      <c r="DG70" s="744"/>
      <c r="DH70" s="745"/>
      <c r="DI70" s="745"/>
      <c r="DJ70" s="745"/>
      <c r="DK70" s="746"/>
      <c r="DL70" s="744"/>
      <c r="DM70" s="745"/>
      <c r="DN70" s="745"/>
      <c r="DO70" s="745"/>
      <c r="DP70" s="746"/>
      <c r="DQ70" s="744"/>
      <c r="DR70" s="745"/>
      <c r="DS70" s="745"/>
      <c r="DT70" s="745"/>
      <c r="DU70" s="746"/>
      <c r="DV70" s="741"/>
      <c r="DW70" s="742"/>
      <c r="DX70" s="742"/>
      <c r="DY70" s="742"/>
      <c r="DZ70" s="747"/>
      <c r="EA70" s="53"/>
    </row>
    <row r="71" spans="1:131" ht="26.25" customHeight="1">
      <c r="A71" s="57">
        <v>4</v>
      </c>
      <c r="B71" s="683" t="s">
        <v>562</v>
      </c>
      <c r="C71" s="684"/>
      <c r="D71" s="684"/>
      <c r="E71" s="684"/>
      <c r="F71" s="684"/>
      <c r="G71" s="684"/>
      <c r="H71" s="684"/>
      <c r="I71" s="684"/>
      <c r="J71" s="684"/>
      <c r="K71" s="684"/>
      <c r="L71" s="684"/>
      <c r="M71" s="684"/>
      <c r="N71" s="684"/>
      <c r="O71" s="684"/>
      <c r="P71" s="685"/>
      <c r="Q71" s="686">
        <v>61</v>
      </c>
      <c r="R71" s="687"/>
      <c r="S71" s="687"/>
      <c r="T71" s="687"/>
      <c r="U71" s="687"/>
      <c r="V71" s="687">
        <v>51</v>
      </c>
      <c r="W71" s="687"/>
      <c r="X71" s="687"/>
      <c r="Y71" s="687"/>
      <c r="Z71" s="687"/>
      <c r="AA71" s="687">
        <f t="shared" si="1"/>
        <v>10</v>
      </c>
      <c r="AB71" s="687"/>
      <c r="AC71" s="687"/>
      <c r="AD71" s="687"/>
      <c r="AE71" s="687"/>
      <c r="AF71" s="687">
        <v>10</v>
      </c>
      <c r="AG71" s="687"/>
      <c r="AH71" s="687"/>
      <c r="AI71" s="687"/>
      <c r="AJ71" s="687"/>
      <c r="AK71" s="687" t="s">
        <v>205</v>
      </c>
      <c r="AL71" s="687"/>
      <c r="AM71" s="687"/>
      <c r="AN71" s="687"/>
      <c r="AO71" s="687"/>
      <c r="AP71" s="687" t="s">
        <v>205</v>
      </c>
      <c r="AQ71" s="687"/>
      <c r="AR71" s="687"/>
      <c r="AS71" s="687"/>
      <c r="AT71" s="687"/>
      <c r="AU71" s="687" t="s">
        <v>205</v>
      </c>
      <c r="AV71" s="687"/>
      <c r="AW71" s="687"/>
      <c r="AX71" s="687"/>
      <c r="AY71" s="687"/>
      <c r="AZ71" s="693"/>
      <c r="BA71" s="693"/>
      <c r="BB71" s="693"/>
      <c r="BC71" s="693"/>
      <c r="BD71" s="694"/>
      <c r="BE71" s="60"/>
      <c r="BF71" s="60"/>
      <c r="BG71" s="60"/>
      <c r="BH71" s="60"/>
      <c r="BI71" s="60"/>
      <c r="BJ71" s="60"/>
      <c r="BK71" s="60"/>
      <c r="BL71" s="60"/>
      <c r="BM71" s="60"/>
      <c r="BN71" s="60"/>
      <c r="BO71" s="60"/>
      <c r="BP71" s="60"/>
      <c r="BQ71" s="57">
        <v>65</v>
      </c>
      <c r="BR71" s="78"/>
      <c r="BS71" s="741"/>
      <c r="BT71" s="742"/>
      <c r="BU71" s="742"/>
      <c r="BV71" s="742"/>
      <c r="BW71" s="742"/>
      <c r="BX71" s="742"/>
      <c r="BY71" s="742"/>
      <c r="BZ71" s="742"/>
      <c r="CA71" s="742"/>
      <c r="CB71" s="742"/>
      <c r="CC71" s="742"/>
      <c r="CD71" s="742"/>
      <c r="CE71" s="742"/>
      <c r="CF71" s="742"/>
      <c r="CG71" s="743"/>
      <c r="CH71" s="744"/>
      <c r="CI71" s="745"/>
      <c r="CJ71" s="745"/>
      <c r="CK71" s="745"/>
      <c r="CL71" s="746"/>
      <c r="CM71" s="744"/>
      <c r="CN71" s="745"/>
      <c r="CO71" s="745"/>
      <c r="CP71" s="745"/>
      <c r="CQ71" s="746"/>
      <c r="CR71" s="744"/>
      <c r="CS71" s="745"/>
      <c r="CT71" s="745"/>
      <c r="CU71" s="745"/>
      <c r="CV71" s="746"/>
      <c r="CW71" s="744"/>
      <c r="CX71" s="745"/>
      <c r="CY71" s="745"/>
      <c r="CZ71" s="745"/>
      <c r="DA71" s="746"/>
      <c r="DB71" s="744"/>
      <c r="DC71" s="745"/>
      <c r="DD71" s="745"/>
      <c r="DE71" s="745"/>
      <c r="DF71" s="746"/>
      <c r="DG71" s="744"/>
      <c r="DH71" s="745"/>
      <c r="DI71" s="745"/>
      <c r="DJ71" s="745"/>
      <c r="DK71" s="746"/>
      <c r="DL71" s="744"/>
      <c r="DM71" s="745"/>
      <c r="DN71" s="745"/>
      <c r="DO71" s="745"/>
      <c r="DP71" s="746"/>
      <c r="DQ71" s="744"/>
      <c r="DR71" s="745"/>
      <c r="DS71" s="745"/>
      <c r="DT71" s="745"/>
      <c r="DU71" s="746"/>
      <c r="DV71" s="741"/>
      <c r="DW71" s="742"/>
      <c r="DX71" s="742"/>
      <c r="DY71" s="742"/>
      <c r="DZ71" s="747"/>
      <c r="EA71" s="53"/>
    </row>
    <row r="72" spans="1:131" ht="26.25" customHeight="1">
      <c r="A72" s="57">
        <v>5</v>
      </c>
      <c r="B72" s="683" t="s">
        <v>341</v>
      </c>
      <c r="C72" s="684"/>
      <c r="D72" s="684"/>
      <c r="E72" s="684"/>
      <c r="F72" s="684"/>
      <c r="G72" s="684"/>
      <c r="H72" s="684"/>
      <c r="I72" s="684"/>
      <c r="J72" s="684"/>
      <c r="K72" s="684"/>
      <c r="L72" s="684"/>
      <c r="M72" s="684"/>
      <c r="N72" s="684"/>
      <c r="O72" s="684"/>
      <c r="P72" s="685"/>
      <c r="Q72" s="686">
        <v>147690</v>
      </c>
      <c r="R72" s="687"/>
      <c r="S72" s="687"/>
      <c r="T72" s="687"/>
      <c r="U72" s="687"/>
      <c r="V72" s="687">
        <v>143296</v>
      </c>
      <c r="W72" s="687"/>
      <c r="X72" s="687"/>
      <c r="Y72" s="687"/>
      <c r="Z72" s="687"/>
      <c r="AA72" s="687">
        <f t="shared" si="1"/>
        <v>4394</v>
      </c>
      <c r="AB72" s="687"/>
      <c r="AC72" s="687"/>
      <c r="AD72" s="687"/>
      <c r="AE72" s="687"/>
      <c r="AF72" s="687">
        <v>4394</v>
      </c>
      <c r="AG72" s="687"/>
      <c r="AH72" s="687"/>
      <c r="AI72" s="687"/>
      <c r="AJ72" s="687"/>
      <c r="AK72" s="687" t="s">
        <v>205</v>
      </c>
      <c r="AL72" s="687"/>
      <c r="AM72" s="687"/>
      <c r="AN72" s="687"/>
      <c r="AO72" s="687"/>
      <c r="AP72" s="687" t="s">
        <v>205</v>
      </c>
      <c r="AQ72" s="687"/>
      <c r="AR72" s="687"/>
      <c r="AS72" s="687"/>
      <c r="AT72" s="687"/>
      <c r="AU72" s="687" t="s">
        <v>205</v>
      </c>
      <c r="AV72" s="687"/>
      <c r="AW72" s="687"/>
      <c r="AX72" s="687"/>
      <c r="AY72" s="687"/>
      <c r="AZ72" s="693"/>
      <c r="BA72" s="693"/>
      <c r="BB72" s="693"/>
      <c r="BC72" s="693"/>
      <c r="BD72" s="694"/>
      <c r="BE72" s="60"/>
      <c r="BF72" s="60"/>
      <c r="BG72" s="60"/>
      <c r="BH72" s="60"/>
      <c r="BI72" s="60"/>
      <c r="BJ72" s="60"/>
      <c r="BK72" s="60"/>
      <c r="BL72" s="60"/>
      <c r="BM72" s="60"/>
      <c r="BN72" s="60"/>
      <c r="BO72" s="60"/>
      <c r="BP72" s="60"/>
      <c r="BQ72" s="57">
        <v>66</v>
      </c>
      <c r="BR72" s="78"/>
      <c r="BS72" s="741"/>
      <c r="BT72" s="742"/>
      <c r="BU72" s="742"/>
      <c r="BV72" s="742"/>
      <c r="BW72" s="742"/>
      <c r="BX72" s="742"/>
      <c r="BY72" s="742"/>
      <c r="BZ72" s="742"/>
      <c r="CA72" s="742"/>
      <c r="CB72" s="742"/>
      <c r="CC72" s="742"/>
      <c r="CD72" s="742"/>
      <c r="CE72" s="742"/>
      <c r="CF72" s="742"/>
      <c r="CG72" s="743"/>
      <c r="CH72" s="744"/>
      <c r="CI72" s="745"/>
      <c r="CJ72" s="745"/>
      <c r="CK72" s="745"/>
      <c r="CL72" s="746"/>
      <c r="CM72" s="744"/>
      <c r="CN72" s="745"/>
      <c r="CO72" s="745"/>
      <c r="CP72" s="745"/>
      <c r="CQ72" s="746"/>
      <c r="CR72" s="744"/>
      <c r="CS72" s="745"/>
      <c r="CT72" s="745"/>
      <c r="CU72" s="745"/>
      <c r="CV72" s="746"/>
      <c r="CW72" s="744"/>
      <c r="CX72" s="745"/>
      <c r="CY72" s="745"/>
      <c r="CZ72" s="745"/>
      <c r="DA72" s="746"/>
      <c r="DB72" s="744"/>
      <c r="DC72" s="745"/>
      <c r="DD72" s="745"/>
      <c r="DE72" s="745"/>
      <c r="DF72" s="746"/>
      <c r="DG72" s="744"/>
      <c r="DH72" s="745"/>
      <c r="DI72" s="745"/>
      <c r="DJ72" s="745"/>
      <c r="DK72" s="746"/>
      <c r="DL72" s="744"/>
      <c r="DM72" s="745"/>
      <c r="DN72" s="745"/>
      <c r="DO72" s="745"/>
      <c r="DP72" s="746"/>
      <c r="DQ72" s="744"/>
      <c r="DR72" s="745"/>
      <c r="DS72" s="745"/>
      <c r="DT72" s="745"/>
      <c r="DU72" s="746"/>
      <c r="DV72" s="741"/>
      <c r="DW72" s="742"/>
      <c r="DX72" s="742"/>
      <c r="DY72" s="742"/>
      <c r="DZ72" s="747"/>
      <c r="EA72" s="53"/>
    </row>
    <row r="73" spans="1:131" ht="26.25" customHeight="1">
      <c r="A73" s="57">
        <v>6</v>
      </c>
      <c r="B73" s="683" t="s">
        <v>563</v>
      </c>
      <c r="C73" s="684"/>
      <c r="D73" s="684"/>
      <c r="E73" s="684"/>
      <c r="F73" s="684"/>
      <c r="G73" s="684"/>
      <c r="H73" s="684"/>
      <c r="I73" s="684"/>
      <c r="J73" s="684"/>
      <c r="K73" s="684"/>
      <c r="L73" s="684"/>
      <c r="M73" s="684"/>
      <c r="N73" s="684"/>
      <c r="O73" s="684"/>
      <c r="P73" s="685"/>
      <c r="Q73" s="686">
        <v>97815</v>
      </c>
      <c r="R73" s="687"/>
      <c r="S73" s="687"/>
      <c r="T73" s="687"/>
      <c r="U73" s="687"/>
      <c r="V73" s="687">
        <v>97432</v>
      </c>
      <c r="W73" s="687"/>
      <c r="X73" s="687"/>
      <c r="Y73" s="687"/>
      <c r="Z73" s="687"/>
      <c r="AA73" s="687">
        <f t="shared" si="1"/>
        <v>383</v>
      </c>
      <c r="AB73" s="687"/>
      <c r="AC73" s="687"/>
      <c r="AD73" s="687"/>
      <c r="AE73" s="687"/>
      <c r="AF73" s="687">
        <v>99</v>
      </c>
      <c r="AG73" s="687"/>
      <c r="AH73" s="687"/>
      <c r="AI73" s="687"/>
      <c r="AJ73" s="687"/>
      <c r="AK73" s="687" t="s">
        <v>205</v>
      </c>
      <c r="AL73" s="687"/>
      <c r="AM73" s="687"/>
      <c r="AN73" s="687"/>
      <c r="AO73" s="687"/>
      <c r="AP73" s="687" t="s">
        <v>205</v>
      </c>
      <c r="AQ73" s="687"/>
      <c r="AR73" s="687"/>
      <c r="AS73" s="687"/>
      <c r="AT73" s="687"/>
      <c r="AU73" s="687" t="s">
        <v>205</v>
      </c>
      <c r="AV73" s="687"/>
      <c r="AW73" s="687"/>
      <c r="AX73" s="687"/>
      <c r="AY73" s="687"/>
      <c r="AZ73" s="693"/>
      <c r="BA73" s="693"/>
      <c r="BB73" s="693"/>
      <c r="BC73" s="693"/>
      <c r="BD73" s="694"/>
      <c r="BE73" s="60"/>
      <c r="BF73" s="60"/>
      <c r="BG73" s="60"/>
      <c r="BH73" s="60"/>
      <c r="BI73" s="60"/>
      <c r="BJ73" s="60"/>
      <c r="BK73" s="60"/>
      <c r="BL73" s="60"/>
      <c r="BM73" s="60"/>
      <c r="BN73" s="60"/>
      <c r="BO73" s="60"/>
      <c r="BP73" s="60"/>
      <c r="BQ73" s="57">
        <v>67</v>
      </c>
      <c r="BR73" s="78"/>
      <c r="BS73" s="741"/>
      <c r="BT73" s="742"/>
      <c r="BU73" s="742"/>
      <c r="BV73" s="742"/>
      <c r="BW73" s="742"/>
      <c r="BX73" s="742"/>
      <c r="BY73" s="742"/>
      <c r="BZ73" s="742"/>
      <c r="CA73" s="742"/>
      <c r="CB73" s="742"/>
      <c r="CC73" s="742"/>
      <c r="CD73" s="742"/>
      <c r="CE73" s="742"/>
      <c r="CF73" s="742"/>
      <c r="CG73" s="743"/>
      <c r="CH73" s="744"/>
      <c r="CI73" s="745"/>
      <c r="CJ73" s="745"/>
      <c r="CK73" s="745"/>
      <c r="CL73" s="746"/>
      <c r="CM73" s="744"/>
      <c r="CN73" s="745"/>
      <c r="CO73" s="745"/>
      <c r="CP73" s="745"/>
      <c r="CQ73" s="746"/>
      <c r="CR73" s="744"/>
      <c r="CS73" s="745"/>
      <c r="CT73" s="745"/>
      <c r="CU73" s="745"/>
      <c r="CV73" s="746"/>
      <c r="CW73" s="744"/>
      <c r="CX73" s="745"/>
      <c r="CY73" s="745"/>
      <c r="CZ73" s="745"/>
      <c r="DA73" s="746"/>
      <c r="DB73" s="744"/>
      <c r="DC73" s="745"/>
      <c r="DD73" s="745"/>
      <c r="DE73" s="745"/>
      <c r="DF73" s="746"/>
      <c r="DG73" s="744"/>
      <c r="DH73" s="745"/>
      <c r="DI73" s="745"/>
      <c r="DJ73" s="745"/>
      <c r="DK73" s="746"/>
      <c r="DL73" s="744"/>
      <c r="DM73" s="745"/>
      <c r="DN73" s="745"/>
      <c r="DO73" s="745"/>
      <c r="DP73" s="746"/>
      <c r="DQ73" s="744"/>
      <c r="DR73" s="745"/>
      <c r="DS73" s="745"/>
      <c r="DT73" s="745"/>
      <c r="DU73" s="746"/>
      <c r="DV73" s="741"/>
      <c r="DW73" s="742"/>
      <c r="DX73" s="742"/>
      <c r="DY73" s="742"/>
      <c r="DZ73" s="747"/>
      <c r="EA73" s="53"/>
    </row>
    <row r="74" spans="1:131" ht="26.25" customHeight="1">
      <c r="A74" s="57">
        <v>7</v>
      </c>
      <c r="B74" s="683"/>
      <c r="C74" s="684"/>
      <c r="D74" s="684"/>
      <c r="E74" s="684"/>
      <c r="F74" s="684"/>
      <c r="G74" s="684"/>
      <c r="H74" s="684"/>
      <c r="I74" s="684"/>
      <c r="J74" s="684"/>
      <c r="K74" s="684"/>
      <c r="L74" s="684"/>
      <c r="M74" s="684"/>
      <c r="N74" s="684"/>
      <c r="O74" s="684"/>
      <c r="P74" s="685"/>
      <c r="Q74" s="686"/>
      <c r="R74" s="687"/>
      <c r="S74" s="687"/>
      <c r="T74" s="687"/>
      <c r="U74" s="687"/>
      <c r="V74" s="687"/>
      <c r="W74" s="687"/>
      <c r="X74" s="687"/>
      <c r="Y74" s="687"/>
      <c r="Z74" s="687"/>
      <c r="AA74" s="687"/>
      <c r="AB74" s="687"/>
      <c r="AC74" s="687"/>
      <c r="AD74" s="687"/>
      <c r="AE74" s="687"/>
      <c r="AF74" s="687"/>
      <c r="AG74" s="687"/>
      <c r="AH74" s="687"/>
      <c r="AI74" s="687"/>
      <c r="AJ74" s="687"/>
      <c r="AK74" s="687"/>
      <c r="AL74" s="687"/>
      <c r="AM74" s="687"/>
      <c r="AN74" s="687"/>
      <c r="AO74" s="687"/>
      <c r="AP74" s="687"/>
      <c r="AQ74" s="687"/>
      <c r="AR74" s="687"/>
      <c r="AS74" s="687"/>
      <c r="AT74" s="687"/>
      <c r="AU74" s="687"/>
      <c r="AV74" s="687"/>
      <c r="AW74" s="687"/>
      <c r="AX74" s="687"/>
      <c r="AY74" s="687"/>
      <c r="AZ74" s="693"/>
      <c r="BA74" s="693"/>
      <c r="BB74" s="693"/>
      <c r="BC74" s="693"/>
      <c r="BD74" s="694"/>
      <c r="BE74" s="60"/>
      <c r="BF74" s="60"/>
      <c r="BG74" s="60"/>
      <c r="BH74" s="60"/>
      <c r="BI74" s="60"/>
      <c r="BJ74" s="60"/>
      <c r="BK74" s="60"/>
      <c r="BL74" s="60"/>
      <c r="BM74" s="60"/>
      <c r="BN74" s="60"/>
      <c r="BO74" s="60"/>
      <c r="BP74" s="60"/>
      <c r="BQ74" s="57">
        <v>68</v>
      </c>
      <c r="BR74" s="78"/>
      <c r="BS74" s="741"/>
      <c r="BT74" s="742"/>
      <c r="BU74" s="742"/>
      <c r="BV74" s="742"/>
      <c r="BW74" s="742"/>
      <c r="BX74" s="742"/>
      <c r="BY74" s="742"/>
      <c r="BZ74" s="742"/>
      <c r="CA74" s="742"/>
      <c r="CB74" s="742"/>
      <c r="CC74" s="742"/>
      <c r="CD74" s="742"/>
      <c r="CE74" s="742"/>
      <c r="CF74" s="742"/>
      <c r="CG74" s="743"/>
      <c r="CH74" s="744"/>
      <c r="CI74" s="745"/>
      <c r="CJ74" s="745"/>
      <c r="CK74" s="745"/>
      <c r="CL74" s="746"/>
      <c r="CM74" s="744"/>
      <c r="CN74" s="745"/>
      <c r="CO74" s="745"/>
      <c r="CP74" s="745"/>
      <c r="CQ74" s="746"/>
      <c r="CR74" s="744"/>
      <c r="CS74" s="745"/>
      <c r="CT74" s="745"/>
      <c r="CU74" s="745"/>
      <c r="CV74" s="746"/>
      <c r="CW74" s="744"/>
      <c r="CX74" s="745"/>
      <c r="CY74" s="745"/>
      <c r="CZ74" s="745"/>
      <c r="DA74" s="746"/>
      <c r="DB74" s="744"/>
      <c r="DC74" s="745"/>
      <c r="DD74" s="745"/>
      <c r="DE74" s="745"/>
      <c r="DF74" s="746"/>
      <c r="DG74" s="744"/>
      <c r="DH74" s="745"/>
      <c r="DI74" s="745"/>
      <c r="DJ74" s="745"/>
      <c r="DK74" s="746"/>
      <c r="DL74" s="744"/>
      <c r="DM74" s="745"/>
      <c r="DN74" s="745"/>
      <c r="DO74" s="745"/>
      <c r="DP74" s="746"/>
      <c r="DQ74" s="744"/>
      <c r="DR74" s="745"/>
      <c r="DS74" s="745"/>
      <c r="DT74" s="745"/>
      <c r="DU74" s="746"/>
      <c r="DV74" s="741"/>
      <c r="DW74" s="742"/>
      <c r="DX74" s="742"/>
      <c r="DY74" s="742"/>
      <c r="DZ74" s="747"/>
      <c r="EA74" s="53"/>
    </row>
    <row r="75" spans="1:131" ht="26.25" customHeight="1">
      <c r="A75" s="57">
        <v>8</v>
      </c>
      <c r="B75" s="683"/>
      <c r="C75" s="684"/>
      <c r="D75" s="684"/>
      <c r="E75" s="684"/>
      <c r="F75" s="684"/>
      <c r="G75" s="684"/>
      <c r="H75" s="684"/>
      <c r="I75" s="684"/>
      <c r="J75" s="684"/>
      <c r="K75" s="684"/>
      <c r="L75" s="684"/>
      <c r="M75" s="684"/>
      <c r="N75" s="684"/>
      <c r="O75" s="684"/>
      <c r="P75" s="685"/>
      <c r="Q75" s="695"/>
      <c r="R75" s="690"/>
      <c r="S75" s="690"/>
      <c r="T75" s="690"/>
      <c r="U75" s="692"/>
      <c r="V75" s="688"/>
      <c r="W75" s="690"/>
      <c r="X75" s="690"/>
      <c r="Y75" s="690"/>
      <c r="Z75" s="692"/>
      <c r="AA75" s="688"/>
      <c r="AB75" s="690"/>
      <c r="AC75" s="690"/>
      <c r="AD75" s="690"/>
      <c r="AE75" s="692"/>
      <c r="AF75" s="688"/>
      <c r="AG75" s="690"/>
      <c r="AH75" s="690"/>
      <c r="AI75" s="690"/>
      <c r="AJ75" s="692"/>
      <c r="AK75" s="688"/>
      <c r="AL75" s="690"/>
      <c r="AM75" s="690"/>
      <c r="AN75" s="690"/>
      <c r="AO75" s="692"/>
      <c r="AP75" s="688"/>
      <c r="AQ75" s="690"/>
      <c r="AR75" s="690"/>
      <c r="AS75" s="690"/>
      <c r="AT75" s="692"/>
      <c r="AU75" s="688"/>
      <c r="AV75" s="690"/>
      <c r="AW75" s="690"/>
      <c r="AX75" s="690"/>
      <c r="AY75" s="692"/>
      <c r="AZ75" s="693"/>
      <c r="BA75" s="693"/>
      <c r="BB75" s="693"/>
      <c r="BC75" s="693"/>
      <c r="BD75" s="694"/>
      <c r="BE75" s="60"/>
      <c r="BF75" s="60"/>
      <c r="BG75" s="60"/>
      <c r="BH75" s="60"/>
      <c r="BI75" s="60"/>
      <c r="BJ75" s="60"/>
      <c r="BK75" s="60"/>
      <c r="BL75" s="60"/>
      <c r="BM75" s="60"/>
      <c r="BN75" s="60"/>
      <c r="BO75" s="60"/>
      <c r="BP75" s="60"/>
      <c r="BQ75" s="57">
        <v>69</v>
      </c>
      <c r="BR75" s="78"/>
      <c r="BS75" s="741"/>
      <c r="BT75" s="742"/>
      <c r="BU75" s="742"/>
      <c r="BV75" s="742"/>
      <c r="BW75" s="742"/>
      <c r="BX75" s="742"/>
      <c r="BY75" s="742"/>
      <c r="BZ75" s="742"/>
      <c r="CA75" s="742"/>
      <c r="CB75" s="742"/>
      <c r="CC75" s="742"/>
      <c r="CD75" s="742"/>
      <c r="CE75" s="742"/>
      <c r="CF75" s="742"/>
      <c r="CG75" s="743"/>
      <c r="CH75" s="744"/>
      <c r="CI75" s="745"/>
      <c r="CJ75" s="745"/>
      <c r="CK75" s="745"/>
      <c r="CL75" s="746"/>
      <c r="CM75" s="744"/>
      <c r="CN75" s="745"/>
      <c r="CO75" s="745"/>
      <c r="CP75" s="745"/>
      <c r="CQ75" s="746"/>
      <c r="CR75" s="744"/>
      <c r="CS75" s="745"/>
      <c r="CT75" s="745"/>
      <c r="CU75" s="745"/>
      <c r="CV75" s="746"/>
      <c r="CW75" s="744"/>
      <c r="CX75" s="745"/>
      <c r="CY75" s="745"/>
      <c r="CZ75" s="745"/>
      <c r="DA75" s="746"/>
      <c r="DB75" s="744"/>
      <c r="DC75" s="745"/>
      <c r="DD75" s="745"/>
      <c r="DE75" s="745"/>
      <c r="DF75" s="746"/>
      <c r="DG75" s="744"/>
      <c r="DH75" s="745"/>
      <c r="DI75" s="745"/>
      <c r="DJ75" s="745"/>
      <c r="DK75" s="746"/>
      <c r="DL75" s="744"/>
      <c r="DM75" s="745"/>
      <c r="DN75" s="745"/>
      <c r="DO75" s="745"/>
      <c r="DP75" s="746"/>
      <c r="DQ75" s="744"/>
      <c r="DR75" s="745"/>
      <c r="DS75" s="745"/>
      <c r="DT75" s="745"/>
      <c r="DU75" s="746"/>
      <c r="DV75" s="741"/>
      <c r="DW75" s="742"/>
      <c r="DX75" s="742"/>
      <c r="DY75" s="742"/>
      <c r="DZ75" s="747"/>
      <c r="EA75" s="53"/>
    </row>
    <row r="76" spans="1:131" ht="26.25" customHeight="1">
      <c r="A76" s="57">
        <v>9</v>
      </c>
      <c r="B76" s="683"/>
      <c r="C76" s="684"/>
      <c r="D76" s="684"/>
      <c r="E76" s="684"/>
      <c r="F76" s="684"/>
      <c r="G76" s="684"/>
      <c r="H76" s="684"/>
      <c r="I76" s="684"/>
      <c r="J76" s="684"/>
      <c r="K76" s="684"/>
      <c r="L76" s="684"/>
      <c r="M76" s="684"/>
      <c r="N76" s="684"/>
      <c r="O76" s="684"/>
      <c r="P76" s="685"/>
      <c r="Q76" s="695"/>
      <c r="R76" s="690"/>
      <c r="S76" s="690"/>
      <c r="T76" s="690"/>
      <c r="U76" s="692"/>
      <c r="V76" s="688"/>
      <c r="W76" s="690"/>
      <c r="X76" s="690"/>
      <c r="Y76" s="690"/>
      <c r="Z76" s="692"/>
      <c r="AA76" s="688"/>
      <c r="AB76" s="690"/>
      <c r="AC76" s="690"/>
      <c r="AD76" s="690"/>
      <c r="AE76" s="692"/>
      <c r="AF76" s="688"/>
      <c r="AG76" s="690"/>
      <c r="AH76" s="690"/>
      <c r="AI76" s="690"/>
      <c r="AJ76" s="692"/>
      <c r="AK76" s="688"/>
      <c r="AL76" s="690"/>
      <c r="AM76" s="690"/>
      <c r="AN76" s="690"/>
      <c r="AO76" s="692"/>
      <c r="AP76" s="688"/>
      <c r="AQ76" s="690"/>
      <c r="AR76" s="690"/>
      <c r="AS76" s="690"/>
      <c r="AT76" s="692"/>
      <c r="AU76" s="688"/>
      <c r="AV76" s="690"/>
      <c r="AW76" s="690"/>
      <c r="AX76" s="690"/>
      <c r="AY76" s="692"/>
      <c r="AZ76" s="693"/>
      <c r="BA76" s="693"/>
      <c r="BB76" s="693"/>
      <c r="BC76" s="693"/>
      <c r="BD76" s="694"/>
      <c r="BE76" s="60"/>
      <c r="BF76" s="60"/>
      <c r="BG76" s="60"/>
      <c r="BH76" s="60"/>
      <c r="BI76" s="60"/>
      <c r="BJ76" s="60"/>
      <c r="BK76" s="60"/>
      <c r="BL76" s="60"/>
      <c r="BM76" s="60"/>
      <c r="BN76" s="60"/>
      <c r="BO76" s="60"/>
      <c r="BP76" s="60"/>
      <c r="BQ76" s="57">
        <v>70</v>
      </c>
      <c r="BR76" s="78"/>
      <c r="BS76" s="741"/>
      <c r="BT76" s="742"/>
      <c r="BU76" s="742"/>
      <c r="BV76" s="742"/>
      <c r="BW76" s="742"/>
      <c r="BX76" s="742"/>
      <c r="BY76" s="742"/>
      <c r="BZ76" s="742"/>
      <c r="CA76" s="742"/>
      <c r="CB76" s="742"/>
      <c r="CC76" s="742"/>
      <c r="CD76" s="742"/>
      <c r="CE76" s="742"/>
      <c r="CF76" s="742"/>
      <c r="CG76" s="743"/>
      <c r="CH76" s="744"/>
      <c r="CI76" s="745"/>
      <c r="CJ76" s="745"/>
      <c r="CK76" s="745"/>
      <c r="CL76" s="746"/>
      <c r="CM76" s="744"/>
      <c r="CN76" s="745"/>
      <c r="CO76" s="745"/>
      <c r="CP76" s="745"/>
      <c r="CQ76" s="746"/>
      <c r="CR76" s="744"/>
      <c r="CS76" s="745"/>
      <c r="CT76" s="745"/>
      <c r="CU76" s="745"/>
      <c r="CV76" s="746"/>
      <c r="CW76" s="744"/>
      <c r="CX76" s="745"/>
      <c r="CY76" s="745"/>
      <c r="CZ76" s="745"/>
      <c r="DA76" s="746"/>
      <c r="DB76" s="744"/>
      <c r="DC76" s="745"/>
      <c r="DD76" s="745"/>
      <c r="DE76" s="745"/>
      <c r="DF76" s="746"/>
      <c r="DG76" s="744"/>
      <c r="DH76" s="745"/>
      <c r="DI76" s="745"/>
      <c r="DJ76" s="745"/>
      <c r="DK76" s="746"/>
      <c r="DL76" s="744"/>
      <c r="DM76" s="745"/>
      <c r="DN76" s="745"/>
      <c r="DO76" s="745"/>
      <c r="DP76" s="746"/>
      <c r="DQ76" s="744"/>
      <c r="DR76" s="745"/>
      <c r="DS76" s="745"/>
      <c r="DT76" s="745"/>
      <c r="DU76" s="746"/>
      <c r="DV76" s="741"/>
      <c r="DW76" s="742"/>
      <c r="DX76" s="742"/>
      <c r="DY76" s="742"/>
      <c r="DZ76" s="747"/>
      <c r="EA76" s="53"/>
    </row>
    <row r="77" spans="1:131" ht="26.25" customHeight="1">
      <c r="A77" s="57">
        <v>10</v>
      </c>
      <c r="B77" s="683"/>
      <c r="C77" s="684"/>
      <c r="D77" s="684"/>
      <c r="E77" s="684"/>
      <c r="F77" s="684"/>
      <c r="G77" s="684"/>
      <c r="H77" s="684"/>
      <c r="I77" s="684"/>
      <c r="J77" s="684"/>
      <c r="K77" s="684"/>
      <c r="L77" s="684"/>
      <c r="M77" s="684"/>
      <c r="N77" s="684"/>
      <c r="O77" s="684"/>
      <c r="P77" s="685"/>
      <c r="Q77" s="695"/>
      <c r="R77" s="690"/>
      <c r="S77" s="690"/>
      <c r="T77" s="690"/>
      <c r="U77" s="692"/>
      <c r="V77" s="688"/>
      <c r="W77" s="690"/>
      <c r="X77" s="690"/>
      <c r="Y77" s="690"/>
      <c r="Z77" s="692"/>
      <c r="AA77" s="688"/>
      <c r="AB77" s="690"/>
      <c r="AC77" s="690"/>
      <c r="AD77" s="690"/>
      <c r="AE77" s="692"/>
      <c r="AF77" s="688"/>
      <c r="AG77" s="690"/>
      <c r="AH77" s="690"/>
      <c r="AI77" s="690"/>
      <c r="AJ77" s="692"/>
      <c r="AK77" s="688"/>
      <c r="AL77" s="690"/>
      <c r="AM77" s="690"/>
      <c r="AN77" s="690"/>
      <c r="AO77" s="692"/>
      <c r="AP77" s="688"/>
      <c r="AQ77" s="690"/>
      <c r="AR77" s="690"/>
      <c r="AS77" s="690"/>
      <c r="AT77" s="692"/>
      <c r="AU77" s="688"/>
      <c r="AV77" s="690"/>
      <c r="AW77" s="690"/>
      <c r="AX77" s="690"/>
      <c r="AY77" s="692"/>
      <c r="AZ77" s="693"/>
      <c r="BA77" s="693"/>
      <c r="BB77" s="693"/>
      <c r="BC77" s="693"/>
      <c r="BD77" s="694"/>
      <c r="BE77" s="60"/>
      <c r="BF77" s="60"/>
      <c r="BG77" s="60"/>
      <c r="BH77" s="60"/>
      <c r="BI77" s="60"/>
      <c r="BJ77" s="60"/>
      <c r="BK77" s="60"/>
      <c r="BL77" s="60"/>
      <c r="BM77" s="60"/>
      <c r="BN77" s="60"/>
      <c r="BO77" s="60"/>
      <c r="BP77" s="60"/>
      <c r="BQ77" s="57">
        <v>71</v>
      </c>
      <c r="BR77" s="78"/>
      <c r="BS77" s="741"/>
      <c r="BT77" s="742"/>
      <c r="BU77" s="742"/>
      <c r="BV77" s="742"/>
      <c r="BW77" s="742"/>
      <c r="BX77" s="742"/>
      <c r="BY77" s="742"/>
      <c r="BZ77" s="742"/>
      <c r="CA77" s="742"/>
      <c r="CB77" s="742"/>
      <c r="CC77" s="742"/>
      <c r="CD77" s="742"/>
      <c r="CE77" s="742"/>
      <c r="CF77" s="742"/>
      <c r="CG77" s="743"/>
      <c r="CH77" s="744"/>
      <c r="CI77" s="745"/>
      <c r="CJ77" s="745"/>
      <c r="CK77" s="745"/>
      <c r="CL77" s="746"/>
      <c r="CM77" s="744"/>
      <c r="CN77" s="745"/>
      <c r="CO77" s="745"/>
      <c r="CP77" s="745"/>
      <c r="CQ77" s="746"/>
      <c r="CR77" s="744"/>
      <c r="CS77" s="745"/>
      <c r="CT77" s="745"/>
      <c r="CU77" s="745"/>
      <c r="CV77" s="746"/>
      <c r="CW77" s="744"/>
      <c r="CX77" s="745"/>
      <c r="CY77" s="745"/>
      <c r="CZ77" s="745"/>
      <c r="DA77" s="746"/>
      <c r="DB77" s="744"/>
      <c r="DC77" s="745"/>
      <c r="DD77" s="745"/>
      <c r="DE77" s="745"/>
      <c r="DF77" s="746"/>
      <c r="DG77" s="744"/>
      <c r="DH77" s="745"/>
      <c r="DI77" s="745"/>
      <c r="DJ77" s="745"/>
      <c r="DK77" s="746"/>
      <c r="DL77" s="744"/>
      <c r="DM77" s="745"/>
      <c r="DN77" s="745"/>
      <c r="DO77" s="745"/>
      <c r="DP77" s="746"/>
      <c r="DQ77" s="744"/>
      <c r="DR77" s="745"/>
      <c r="DS77" s="745"/>
      <c r="DT77" s="745"/>
      <c r="DU77" s="746"/>
      <c r="DV77" s="741"/>
      <c r="DW77" s="742"/>
      <c r="DX77" s="742"/>
      <c r="DY77" s="742"/>
      <c r="DZ77" s="747"/>
      <c r="EA77" s="53"/>
    </row>
    <row r="78" spans="1:131" ht="26.25" customHeight="1">
      <c r="A78" s="57">
        <v>11</v>
      </c>
      <c r="B78" s="683"/>
      <c r="C78" s="684"/>
      <c r="D78" s="684"/>
      <c r="E78" s="684"/>
      <c r="F78" s="684"/>
      <c r="G78" s="684"/>
      <c r="H78" s="684"/>
      <c r="I78" s="684"/>
      <c r="J78" s="684"/>
      <c r="K78" s="684"/>
      <c r="L78" s="684"/>
      <c r="M78" s="684"/>
      <c r="N78" s="684"/>
      <c r="O78" s="684"/>
      <c r="P78" s="685"/>
      <c r="Q78" s="686"/>
      <c r="R78" s="687"/>
      <c r="S78" s="687"/>
      <c r="T78" s="687"/>
      <c r="U78" s="687"/>
      <c r="V78" s="687"/>
      <c r="W78" s="687"/>
      <c r="X78" s="687"/>
      <c r="Y78" s="687"/>
      <c r="Z78" s="687"/>
      <c r="AA78" s="687"/>
      <c r="AB78" s="687"/>
      <c r="AC78" s="687"/>
      <c r="AD78" s="687"/>
      <c r="AE78" s="687"/>
      <c r="AF78" s="687"/>
      <c r="AG78" s="687"/>
      <c r="AH78" s="687"/>
      <c r="AI78" s="687"/>
      <c r="AJ78" s="687"/>
      <c r="AK78" s="687"/>
      <c r="AL78" s="687"/>
      <c r="AM78" s="687"/>
      <c r="AN78" s="687"/>
      <c r="AO78" s="687"/>
      <c r="AP78" s="687"/>
      <c r="AQ78" s="687"/>
      <c r="AR78" s="687"/>
      <c r="AS78" s="687"/>
      <c r="AT78" s="687"/>
      <c r="AU78" s="687"/>
      <c r="AV78" s="687"/>
      <c r="AW78" s="687"/>
      <c r="AX78" s="687"/>
      <c r="AY78" s="687"/>
      <c r="AZ78" s="693"/>
      <c r="BA78" s="693"/>
      <c r="BB78" s="693"/>
      <c r="BC78" s="693"/>
      <c r="BD78" s="694"/>
      <c r="BE78" s="60"/>
      <c r="BF78" s="60"/>
      <c r="BG78" s="60"/>
      <c r="BH78" s="60"/>
      <c r="BI78" s="60"/>
      <c r="BJ78" s="53"/>
      <c r="BK78" s="53"/>
      <c r="BL78" s="53"/>
      <c r="BM78" s="53"/>
      <c r="BN78" s="53"/>
      <c r="BO78" s="60"/>
      <c r="BP78" s="60"/>
      <c r="BQ78" s="57">
        <v>72</v>
      </c>
      <c r="BR78" s="78"/>
      <c r="BS78" s="741"/>
      <c r="BT78" s="742"/>
      <c r="BU78" s="742"/>
      <c r="BV78" s="742"/>
      <c r="BW78" s="742"/>
      <c r="BX78" s="742"/>
      <c r="BY78" s="742"/>
      <c r="BZ78" s="742"/>
      <c r="CA78" s="742"/>
      <c r="CB78" s="742"/>
      <c r="CC78" s="742"/>
      <c r="CD78" s="742"/>
      <c r="CE78" s="742"/>
      <c r="CF78" s="742"/>
      <c r="CG78" s="743"/>
      <c r="CH78" s="744"/>
      <c r="CI78" s="745"/>
      <c r="CJ78" s="745"/>
      <c r="CK78" s="745"/>
      <c r="CL78" s="746"/>
      <c r="CM78" s="744"/>
      <c r="CN78" s="745"/>
      <c r="CO78" s="745"/>
      <c r="CP78" s="745"/>
      <c r="CQ78" s="746"/>
      <c r="CR78" s="744"/>
      <c r="CS78" s="745"/>
      <c r="CT78" s="745"/>
      <c r="CU78" s="745"/>
      <c r="CV78" s="746"/>
      <c r="CW78" s="744"/>
      <c r="CX78" s="745"/>
      <c r="CY78" s="745"/>
      <c r="CZ78" s="745"/>
      <c r="DA78" s="746"/>
      <c r="DB78" s="744"/>
      <c r="DC78" s="745"/>
      <c r="DD78" s="745"/>
      <c r="DE78" s="745"/>
      <c r="DF78" s="746"/>
      <c r="DG78" s="744"/>
      <c r="DH78" s="745"/>
      <c r="DI78" s="745"/>
      <c r="DJ78" s="745"/>
      <c r="DK78" s="746"/>
      <c r="DL78" s="744"/>
      <c r="DM78" s="745"/>
      <c r="DN78" s="745"/>
      <c r="DO78" s="745"/>
      <c r="DP78" s="746"/>
      <c r="DQ78" s="744"/>
      <c r="DR78" s="745"/>
      <c r="DS78" s="745"/>
      <c r="DT78" s="745"/>
      <c r="DU78" s="746"/>
      <c r="DV78" s="741"/>
      <c r="DW78" s="742"/>
      <c r="DX78" s="742"/>
      <c r="DY78" s="742"/>
      <c r="DZ78" s="747"/>
      <c r="EA78" s="53"/>
    </row>
    <row r="79" spans="1:131" ht="26.25" customHeight="1">
      <c r="A79" s="57">
        <v>12</v>
      </c>
      <c r="B79" s="683"/>
      <c r="C79" s="684"/>
      <c r="D79" s="684"/>
      <c r="E79" s="684"/>
      <c r="F79" s="684"/>
      <c r="G79" s="684"/>
      <c r="H79" s="684"/>
      <c r="I79" s="684"/>
      <c r="J79" s="684"/>
      <c r="K79" s="684"/>
      <c r="L79" s="684"/>
      <c r="M79" s="684"/>
      <c r="N79" s="684"/>
      <c r="O79" s="684"/>
      <c r="P79" s="685"/>
      <c r="Q79" s="686"/>
      <c r="R79" s="687"/>
      <c r="S79" s="687"/>
      <c r="T79" s="687"/>
      <c r="U79" s="687"/>
      <c r="V79" s="687"/>
      <c r="W79" s="687"/>
      <c r="X79" s="687"/>
      <c r="Y79" s="687"/>
      <c r="Z79" s="687"/>
      <c r="AA79" s="687"/>
      <c r="AB79" s="687"/>
      <c r="AC79" s="687"/>
      <c r="AD79" s="687"/>
      <c r="AE79" s="687"/>
      <c r="AF79" s="687"/>
      <c r="AG79" s="687"/>
      <c r="AH79" s="687"/>
      <c r="AI79" s="687"/>
      <c r="AJ79" s="687"/>
      <c r="AK79" s="687"/>
      <c r="AL79" s="687"/>
      <c r="AM79" s="687"/>
      <c r="AN79" s="687"/>
      <c r="AO79" s="687"/>
      <c r="AP79" s="687"/>
      <c r="AQ79" s="687"/>
      <c r="AR79" s="687"/>
      <c r="AS79" s="687"/>
      <c r="AT79" s="687"/>
      <c r="AU79" s="687"/>
      <c r="AV79" s="687"/>
      <c r="AW79" s="687"/>
      <c r="AX79" s="687"/>
      <c r="AY79" s="687"/>
      <c r="AZ79" s="693"/>
      <c r="BA79" s="693"/>
      <c r="BB79" s="693"/>
      <c r="BC79" s="693"/>
      <c r="BD79" s="694"/>
      <c r="BE79" s="60"/>
      <c r="BF79" s="60"/>
      <c r="BG79" s="60"/>
      <c r="BH79" s="60"/>
      <c r="BI79" s="60"/>
      <c r="BJ79" s="53"/>
      <c r="BK79" s="53"/>
      <c r="BL79" s="53"/>
      <c r="BM79" s="53"/>
      <c r="BN79" s="53"/>
      <c r="BO79" s="60"/>
      <c r="BP79" s="60"/>
      <c r="BQ79" s="57">
        <v>73</v>
      </c>
      <c r="BR79" s="78"/>
      <c r="BS79" s="741"/>
      <c r="BT79" s="742"/>
      <c r="BU79" s="742"/>
      <c r="BV79" s="742"/>
      <c r="BW79" s="742"/>
      <c r="BX79" s="742"/>
      <c r="BY79" s="742"/>
      <c r="BZ79" s="742"/>
      <c r="CA79" s="742"/>
      <c r="CB79" s="742"/>
      <c r="CC79" s="742"/>
      <c r="CD79" s="742"/>
      <c r="CE79" s="742"/>
      <c r="CF79" s="742"/>
      <c r="CG79" s="743"/>
      <c r="CH79" s="744"/>
      <c r="CI79" s="745"/>
      <c r="CJ79" s="745"/>
      <c r="CK79" s="745"/>
      <c r="CL79" s="746"/>
      <c r="CM79" s="744"/>
      <c r="CN79" s="745"/>
      <c r="CO79" s="745"/>
      <c r="CP79" s="745"/>
      <c r="CQ79" s="746"/>
      <c r="CR79" s="744"/>
      <c r="CS79" s="745"/>
      <c r="CT79" s="745"/>
      <c r="CU79" s="745"/>
      <c r="CV79" s="746"/>
      <c r="CW79" s="744"/>
      <c r="CX79" s="745"/>
      <c r="CY79" s="745"/>
      <c r="CZ79" s="745"/>
      <c r="DA79" s="746"/>
      <c r="DB79" s="744"/>
      <c r="DC79" s="745"/>
      <c r="DD79" s="745"/>
      <c r="DE79" s="745"/>
      <c r="DF79" s="746"/>
      <c r="DG79" s="744"/>
      <c r="DH79" s="745"/>
      <c r="DI79" s="745"/>
      <c r="DJ79" s="745"/>
      <c r="DK79" s="746"/>
      <c r="DL79" s="744"/>
      <c r="DM79" s="745"/>
      <c r="DN79" s="745"/>
      <c r="DO79" s="745"/>
      <c r="DP79" s="746"/>
      <c r="DQ79" s="744"/>
      <c r="DR79" s="745"/>
      <c r="DS79" s="745"/>
      <c r="DT79" s="745"/>
      <c r="DU79" s="746"/>
      <c r="DV79" s="741"/>
      <c r="DW79" s="742"/>
      <c r="DX79" s="742"/>
      <c r="DY79" s="742"/>
      <c r="DZ79" s="747"/>
      <c r="EA79" s="53"/>
    </row>
    <row r="80" spans="1:131" ht="26.25" customHeight="1">
      <c r="A80" s="57">
        <v>13</v>
      </c>
      <c r="B80" s="683"/>
      <c r="C80" s="684"/>
      <c r="D80" s="684"/>
      <c r="E80" s="684"/>
      <c r="F80" s="684"/>
      <c r="G80" s="684"/>
      <c r="H80" s="684"/>
      <c r="I80" s="684"/>
      <c r="J80" s="684"/>
      <c r="K80" s="684"/>
      <c r="L80" s="684"/>
      <c r="M80" s="684"/>
      <c r="N80" s="684"/>
      <c r="O80" s="684"/>
      <c r="P80" s="685"/>
      <c r="Q80" s="686"/>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7"/>
      <c r="AY80" s="687"/>
      <c r="AZ80" s="693"/>
      <c r="BA80" s="693"/>
      <c r="BB80" s="693"/>
      <c r="BC80" s="693"/>
      <c r="BD80" s="694"/>
      <c r="BE80" s="60"/>
      <c r="BF80" s="60"/>
      <c r="BG80" s="60"/>
      <c r="BH80" s="60"/>
      <c r="BI80" s="60"/>
      <c r="BJ80" s="60"/>
      <c r="BK80" s="60"/>
      <c r="BL80" s="60"/>
      <c r="BM80" s="60"/>
      <c r="BN80" s="60"/>
      <c r="BO80" s="60"/>
      <c r="BP80" s="60"/>
      <c r="BQ80" s="57">
        <v>74</v>
      </c>
      <c r="BR80" s="78"/>
      <c r="BS80" s="741"/>
      <c r="BT80" s="742"/>
      <c r="BU80" s="742"/>
      <c r="BV80" s="742"/>
      <c r="BW80" s="742"/>
      <c r="BX80" s="742"/>
      <c r="BY80" s="742"/>
      <c r="BZ80" s="742"/>
      <c r="CA80" s="742"/>
      <c r="CB80" s="742"/>
      <c r="CC80" s="742"/>
      <c r="CD80" s="742"/>
      <c r="CE80" s="742"/>
      <c r="CF80" s="742"/>
      <c r="CG80" s="743"/>
      <c r="CH80" s="744"/>
      <c r="CI80" s="745"/>
      <c r="CJ80" s="745"/>
      <c r="CK80" s="745"/>
      <c r="CL80" s="746"/>
      <c r="CM80" s="744"/>
      <c r="CN80" s="745"/>
      <c r="CO80" s="745"/>
      <c r="CP80" s="745"/>
      <c r="CQ80" s="746"/>
      <c r="CR80" s="744"/>
      <c r="CS80" s="745"/>
      <c r="CT80" s="745"/>
      <c r="CU80" s="745"/>
      <c r="CV80" s="746"/>
      <c r="CW80" s="744"/>
      <c r="CX80" s="745"/>
      <c r="CY80" s="745"/>
      <c r="CZ80" s="745"/>
      <c r="DA80" s="746"/>
      <c r="DB80" s="744"/>
      <c r="DC80" s="745"/>
      <c r="DD80" s="745"/>
      <c r="DE80" s="745"/>
      <c r="DF80" s="746"/>
      <c r="DG80" s="744"/>
      <c r="DH80" s="745"/>
      <c r="DI80" s="745"/>
      <c r="DJ80" s="745"/>
      <c r="DK80" s="746"/>
      <c r="DL80" s="744"/>
      <c r="DM80" s="745"/>
      <c r="DN80" s="745"/>
      <c r="DO80" s="745"/>
      <c r="DP80" s="746"/>
      <c r="DQ80" s="744"/>
      <c r="DR80" s="745"/>
      <c r="DS80" s="745"/>
      <c r="DT80" s="745"/>
      <c r="DU80" s="746"/>
      <c r="DV80" s="741"/>
      <c r="DW80" s="742"/>
      <c r="DX80" s="742"/>
      <c r="DY80" s="742"/>
      <c r="DZ80" s="747"/>
      <c r="EA80" s="53"/>
    </row>
    <row r="81" spans="1:131" ht="26.25" customHeight="1">
      <c r="A81" s="57">
        <v>14</v>
      </c>
      <c r="B81" s="683"/>
      <c r="C81" s="684"/>
      <c r="D81" s="684"/>
      <c r="E81" s="684"/>
      <c r="F81" s="684"/>
      <c r="G81" s="684"/>
      <c r="H81" s="684"/>
      <c r="I81" s="684"/>
      <c r="J81" s="684"/>
      <c r="K81" s="684"/>
      <c r="L81" s="684"/>
      <c r="M81" s="684"/>
      <c r="N81" s="684"/>
      <c r="O81" s="684"/>
      <c r="P81" s="685"/>
      <c r="Q81" s="686"/>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7"/>
      <c r="AP81" s="687"/>
      <c r="AQ81" s="687"/>
      <c r="AR81" s="687"/>
      <c r="AS81" s="687"/>
      <c r="AT81" s="687"/>
      <c r="AU81" s="687"/>
      <c r="AV81" s="687"/>
      <c r="AW81" s="687"/>
      <c r="AX81" s="687"/>
      <c r="AY81" s="687"/>
      <c r="AZ81" s="693"/>
      <c r="BA81" s="693"/>
      <c r="BB81" s="693"/>
      <c r="BC81" s="693"/>
      <c r="BD81" s="694"/>
      <c r="BE81" s="60"/>
      <c r="BF81" s="60"/>
      <c r="BG81" s="60"/>
      <c r="BH81" s="60"/>
      <c r="BI81" s="60"/>
      <c r="BJ81" s="60"/>
      <c r="BK81" s="60"/>
      <c r="BL81" s="60"/>
      <c r="BM81" s="60"/>
      <c r="BN81" s="60"/>
      <c r="BO81" s="60"/>
      <c r="BP81" s="60"/>
      <c r="BQ81" s="57">
        <v>75</v>
      </c>
      <c r="BR81" s="78"/>
      <c r="BS81" s="741"/>
      <c r="BT81" s="742"/>
      <c r="BU81" s="742"/>
      <c r="BV81" s="742"/>
      <c r="BW81" s="742"/>
      <c r="BX81" s="742"/>
      <c r="BY81" s="742"/>
      <c r="BZ81" s="742"/>
      <c r="CA81" s="742"/>
      <c r="CB81" s="742"/>
      <c r="CC81" s="742"/>
      <c r="CD81" s="742"/>
      <c r="CE81" s="742"/>
      <c r="CF81" s="742"/>
      <c r="CG81" s="743"/>
      <c r="CH81" s="744"/>
      <c r="CI81" s="745"/>
      <c r="CJ81" s="745"/>
      <c r="CK81" s="745"/>
      <c r="CL81" s="746"/>
      <c r="CM81" s="744"/>
      <c r="CN81" s="745"/>
      <c r="CO81" s="745"/>
      <c r="CP81" s="745"/>
      <c r="CQ81" s="746"/>
      <c r="CR81" s="744"/>
      <c r="CS81" s="745"/>
      <c r="CT81" s="745"/>
      <c r="CU81" s="745"/>
      <c r="CV81" s="746"/>
      <c r="CW81" s="744"/>
      <c r="CX81" s="745"/>
      <c r="CY81" s="745"/>
      <c r="CZ81" s="745"/>
      <c r="DA81" s="746"/>
      <c r="DB81" s="744"/>
      <c r="DC81" s="745"/>
      <c r="DD81" s="745"/>
      <c r="DE81" s="745"/>
      <c r="DF81" s="746"/>
      <c r="DG81" s="744"/>
      <c r="DH81" s="745"/>
      <c r="DI81" s="745"/>
      <c r="DJ81" s="745"/>
      <c r="DK81" s="746"/>
      <c r="DL81" s="744"/>
      <c r="DM81" s="745"/>
      <c r="DN81" s="745"/>
      <c r="DO81" s="745"/>
      <c r="DP81" s="746"/>
      <c r="DQ81" s="744"/>
      <c r="DR81" s="745"/>
      <c r="DS81" s="745"/>
      <c r="DT81" s="745"/>
      <c r="DU81" s="746"/>
      <c r="DV81" s="741"/>
      <c r="DW81" s="742"/>
      <c r="DX81" s="742"/>
      <c r="DY81" s="742"/>
      <c r="DZ81" s="747"/>
      <c r="EA81" s="53"/>
    </row>
    <row r="82" spans="1:131" ht="26.25" customHeight="1">
      <c r="A82" s="57">
        <v>15</v>
      </c>
      <c r="B82" s="683"/>
      <c r="C82" s="684"/>
      <c r="D82" s="684"/>
      <c r="E82" s="684"/>
      <c r="F82" s="684"/>
      <c r="G82" s="684"/>
      <c r="H82" s="684"/>
      <c r="I82" s="684"/>
      <c r="J82" s="684"/>
      <c r="K82" s="684"/>
      <c r="L82" s="684"/>
      <c r="M82" s="684"/>
      <c r="N82" s="684"/>
      <c r="O82" s="684"/>
      <c r="P82" s="685"/>
      <c r="Q82" s="686"/>
      <c r="R82" s="687"/>
      <c r="S82" s="687"/>
      <c r="T82" s="687"/>
      <c r="U82" s="687"/>
      <c r="V82" s="687"/>
      <c r="W82" s="687"/>
      <c r="X82" s="687"/>
      <c r="Y82" s="687"/>
      <c r="Z82" s="687"/>
      <c r="AA82" s="687"/>
      <c r="AB82" s="68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687"/>
      <c r="AY82" s="687"/>
      <c r="AZ82" s="693"/>
      <c r="BA82" s="693"/>
      <c r="BB82" s="693"/>
      <c r="BC82" s="693"/>
      <c r="BD82" s="694"/>
      <c r="BE82" s="60"/>
      <c r="BF82" s="60"/>
      <c r="BG82" s="60"/>
      <c r="BH82" s="60"/>
      <c r="BI82" s="60"/>
      <c r="BJ82" s="60"/>
      <c r="BK82" s="60"/>
      <c r="BL82" s="60"/>
      <c r="BM82" s="60"/>
      <c r="BN82" s="60"/>
      <c r="BO82" s="60"/>
      <c r="BP82" s="60"/>
      <c r="BQ82" s="57">
        <v>76</v>
      </c>
      <c r="BR82" s="78"/>
      <c r="BS82" s="741"/>
      <c r="BT82" s="742"/>
      <c r="BU82" s="742"/>
      <c r="BV82" s="742"/>
      <c r="BW82" s="742"/>
      <c r="BX82" s="742"/>
      <c r="BY82" s="742"/>
      <c r="BZ82" s="742"/>
      <c r="CA82" s="742"/>
      <c r="CB82" s="742"/>
      <c r="CC82" s="742"/>
      <c r="CD82" s="742"/>
      <c r="CE82" s="742"/>
      <c r="CF82" s="742"/>
      <c r="CG82" s="743"/>
      <c r="CH82" s="744"/>
      <c r="CI82" s="745"/>
      <c r="CJ82" s="745"/>
      <c r="CK82" s="745"/>
      <c r="CL82" s="746"/>
      <c r="CM82" s="744"/>
      <c r="CN82" s="745"/>
      <c r="CO82" s="745"/>
      <c r="CP82" s="745"/>
      <c r="CQ82" s="746"/>
      <c r="CR82" s="744"/>
      <c r="CS82" s="745"/>
      <c r="CT82" s="745"/>
      <c r="CU82" s="745"/>
      <c r="CV82" s="746"/>
      <c r="CW82" s="744"/>
      <c r="CX82" s="745"/>
      <c r="CY82" s="745"/>
      <c r="CZ82" s="745"/>
      <c r="DA82" s="746"/>
      <c r="DB82" s="744"/>
      <c r="DC82" s="745"/>
      <c r="DD82" s="745"/>
      <c r="DE82" s="745"/>
      <c r="DF82" s="746"/>
      <c r="DG82" s="744"/>
      <c r="DH82" s="745"/>
      <c r="DI82" s="745"/>
      <c r="DJ82" s="745"/>
      <c r="DK82" s="746"/>
      <c r="DL82" s="744"/>
      <c r="DM82" s="745"/>
      <c r="DN82" s="745"/>
      <c r="DO82" s="745"/>
      <c r="DP82" s="746"/>
      <c r="DQ82" s="744"/>
      <c r="DR82" s="745"/>
      <c r="DS82" s="745"/>
      <c r="DT82" s="745"/>
      <c r="DU82" s="746"/>
      <c r="DV82" s="741"/>
      <c r="DW82" s="742"/>
      <c r="DX82" s="742"/>
      <c r="DY82" s="742"/>
      <c r="DZ82" s="747"/>
      <c r="EA82" s="53"/>
    </row>
    <row r="83" spans="1:131" ht="26.25" customHeight="1">
      <c r="A83" s="57">
        <v>16</v>
      </c>
      <c r="B83" s="683"/>
      <c r="C83" s="684"/>
      <c r="D83" s="684"/>
      <c r="E83" s="684"/>
      <c r="F83" s="684"/>
      <c r="G83" s="684"/>
      <c r="H83" s="684"/>
      <c r="I83" s="684"/>
      <c r="J83" s="684"/>
      <c r="K83" s="684"/>
      <c r="L83" s="684"/>
      <c r="M83" s="684"/>
      <c r="N83" s="684"/>
      <c r="O83" s="684"/>
      <c r="P83" s="685"/>
      <c r="Q83" s="686"/>
      <c r="R83" s="687"/>
      <c r="S83" s="687"/>
      <c r="T83" s="687"/>
      <c r="U83" s="687"/>
      <c r="V83" s="687"/>
      <c r="W83" s="687"/>
      <c r="X83" s="687"/>
      <c r="Y83" s="687"/>
      <c r="Z83" s="687"/>
      <c r="AA83" s="687"/>
      <c r="AB83" s="68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687"/>
      <c r="AY83" s="687"/>
      <c r="AZ83" s="693"/>
      <c r="BA83" s="693"/>
      <c r="BB83" s="693"/>
      <c r="BC83" s="693"/>
      <c r="BD83" s="694"/>
      <c r="BE83" s="60"/>
      <c r="BF83" s="60"/>
      <c r="BG83" s="60"/>
      <c r="BH83" s="60"/>
      <c r="BI83" s="60"/>
      <c r="BJ83" s="60"/>
      <c r="BK83" s="60"/>
      <c r="BL83" s="60"/>
      <c r="BM83" s="60"/>
      <c r="BN83" s="60"/>
      <c r="BO83" s="60"/>
      <c r="BP83" s="60"/>
      <c r="BQ83" s="57">
        <v>77</v>
      </c>
      <c r="BR83" s="78"/>
      <c r="BS83" s="741"/>
      <c r="BT83" s="742"/>
      <c r="BU83" s="742"/>
      <c r="BV83" s="742"/>
      <c r="BW83" s="742"/>
      <c r="BX83" s="742"/>
      <c r="BY83" s="742"/>
      <c r="BZ83" s="742"/>
      <c r="CA83" s="742"/>
      <c r="CB83" s="742"/>
      <c r="CC83" s="742"/>
      <c r="CD83" s="742"/>
      <c r="CE83" s="742"/>
      <c r="CF83" s="742"/>
      <c r="CG83" s="743"/>
      <c r="CH83" s="744"/>
      <c r="CI83" s="745"/>
      <c r="CJ83" s="745"/>
      <c r="CK83" s="745"/>
      <c r="CL83" s="746"/>
      <c r="CM83" s="744"/>
      <c r="CN83" s="745"/>
      <c r="CO83" s="745"/>
      <c r="CP83" s="745"/>
      <c r="CQ83" s="746"/>
      <c r="CR83" s="744"/>
      <c r="CS83" s="745"/>
      <c r="CT83" s="745"/>
      <c r="CU83" s="745"/>
      <c r="CV83" s="746"/>
      <c r="CW83" s="744"/>
      <c r="CX83" s="745"/>
      <c r="CY83" s="745"/>
      <c r="CZ83" s="745"/>
      <c r="DA83" s="746"/>
      <c r="DB83" s="744"/>
      <c r="DC83" s="745"/>
      <c r="DD83" s="745"/>
      <c r="DE83" s="745"/>
      <c r="DF83" s="746"/>
      <c r="DG83" s="744"/>
      <c r="DH83" s="745"/>
      <c r="DI83" s="745"/>
      <c r="DJ83" s="745"/>
      <c r="DK83" s="746"/>
      <c r="DL83" s="744"/>
      <c r="DM83" s="745"/>
      <c r="DN83" s="745"/>
      <c r="DO83" s="745"/>
      <c r="DP83" s="746"/>
      <c r="DQ83" s="744"/>
      <c r="DR83" s="745"/>
      <c r="DS83" s="745"/>
      <c r="DT83" s="745"/>
      <c r="DU83" s="746"/>
      <c r="DV83" s="741"/>
      <c r="DW83" s="742"/>
      <c r="DX83" s="742"/>
      <c r="DY83" s="742"/>
      <c r="DZ83" s="747"/>
      <c r="EA83" s="53"/>
    </row>
    <row r="84" spans="1:131" ht="26.25" customHeight="1">
      <c r="A84" s="57">
        <v>17</v>
      </c>
      <c r="B84" s="683"/>
      <c r="C84" s="684"/>
      <c r="D84" s="684"/>
      <c r="E84" s="684"/>
      <c r="F84" s="684"/>
      <c r="G84" s="684"/>
      <c r="H84" s="684"/>
      <c r="I84" s="684"/>
      <c r="J84" s="684"/>
      <c r="K84" s="684"/>
      <c r="L84" s="684"/>
      <c r="M84" s="684"/>
      <c r="N84" s="684"/>
      <c r="O84" s="684"/>
      <c r="P84" s="685"/>
      <c r="Q84" s="686"/>
      <c r="R84" s="687"/>
      <c r="S84" s="687"/>
      <c r="T84" s="687"/>
      <c r="U84" s="687"/>
      <c r="V84" s="687"/>
      <c r="W84" s="687"/>
      <c r="X84" s="687"/>
      <c r="Y84" s="687"/>
      <c r="Z84" s="687"/>
      <c r="AA84" s="687"/>
      <c r="AB84" s="687"/>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687"/>
      <c r="AY84" s="687"/>
      <c r="AZ84" s="693"/>
      <c r="BA84" s="693"/>
      <c r="BB84" s="693"/>
      <c r="BC84" s="693"/>
      <c r="BD84" s="694"/>
      <c r="BE84" s="60"/>
      <c r="BF84" s="60"/>
      <c r="BG84" s="60"/>
      <c r="BH84" s="60"/>
      <c r="BI84" s="60"/>
      <c r="BJ84" s="60"/>
      <c r="BK84" s="60"/>
      <c r="BL84" s="60"/>
      <c r="BM84" s="60"/>
      <c r="BN84" s="60"/>
      <c r="BO84" s="60"/>
      <c r="BP84" s="60"/>
      <c r="BQ84" s="57">
        <v>78</v>
      </c>
      <c r="BR84" s="78"/>
      <c r="BS84" s="741"/>
      <c r="BT84" s="742"/>
      <c r="BU84" s="742"/>
      <c r="BV84" s="742"/>
      <c r="BW84" s="742"/>
      <c r="BX84" s="742"/>
      <c r="BY84" s="742"/>
      <c r="BZ84" s="742"/>
      <c r="CA84" s="742"/>
      <c r="CB84" s="742"/>
      <c r="CC84" s="742"/>
      <c r="CD84" s="742"/>
      <c r="CE84" s="742"/>
      <c r="CF84" s="742"/>
      <c r="CG84" s="743"/>
      <c r="CH84" s="744"/>
      <c r="CI84" s="745"/>
      <c r="CJ84" s="745"/>
      <c r="CK84" s="745"/>
      <c r="CL84" s="746"/>
      <c r="CM84" s="744"/>
      <c r="CN84" s="745"/>
      <c r="CO84" s="745"/>
      <c r="CP84" s="745"/>
      <c r="CQ84" s="746"/>
      <c r="CR84" s="744"/>
      <c r="CS84" s="745"/>
      <c r="CT84" s="745"/>
      <c r="CU84" s="745"/>
      <c r="CV84" s="746"/>
      <c r="CW84" s="744"/>
      <c r="CX84" s="745"/>
      <c r="CY84" s="745"/>
      <c r="CZ84" s="745"/>
      <c r="DA84" s="746"/>
      <c r="DB84" s="744"/>
      <c r="DC84" s="745"/>
      <c r="DD84" s="745"/>
      <c r="DE84" s="745"/>
      <c r="DF84" s="746"/>
      <c r="DG84" s="744"/>
      <c r="DH84" s="745"/>
      <c r="DI84" s="745"/>
      <c r="DJ84" s="745"/>
      <c r="DK84" s="746"/>
      <c r="DL84" s="744"/>
      <c r="DM84" s="745"/>
      <c r="DN84" s="745"/>
      <c r="DO84" s="745"/>
      <c r="DP84" s="746"/>
      <c r="DQ84" s="744"/>
      <c r="DR84" s="745"/>
      <c r="DS84" s="745"/>
      <c r="DT84" s="745"/>
      <c r="DU84" s="746"/>
      <c r="DV84" s="741"/>
      <c r="DW84" s="742"/>
      <c r="DX84" s="742"/>
      <c r="DY84" s="742"/>
      <c r="DZ84" s="747"/>
      <c r="EA84" s="53"/>
    </row>
    <row r="85" spans="1:131" ht="26.25" customHeight="1">
      <c r="A85" s="57">
        <v>18</v>
      </c>
      <c r="B85" s="683"/>
      <c r="C85" s="684"/>
      <c r="D85" s="684"/>
      <c r="E85" s="684"/>
      <c r="F85" s="684"/>
      <c r="G85" s="684"/>
      <c r="H85" s="684"/>
      <c r="I85" s="684"/>
      <c r="J85" s="684"/>
      <c r="K85" s="684"/>
      <c r="L85" s="684"/>
      <c r="M85" s="684"/>
      <c r="N85" s="684"/>
      <c r="O85" s="684"/>
      <c r="P85" s="685"/>
      <c r="Q85" s="686"/>
      <c r="R85" s="687"/>
      <c r="S85" s="687"/>
      <c r="T85" s="687"/>
      <c r="U85" s="687"/>
      <c r="V85" s="687"/>
      <c r="W85" s="687"/>
      <c r="X85" s="687"/>
      <c r="Y85" s="687"/>
      <c r="Z85" s="687"/>
      <c r="AA85" s="687"/>
      <c r="AB85" s="687"/>
      <c r="AC85" s="687"/>
      <c r="AD85" s="687"/>
      <c r="AE85" s="687"/>
      <c r="AF85" s="687"/>
      <c r="AG85" s="687"/>
      <c r="AH85" s="687"/>
      <c r="AI85" s="687"/>
      <c r="AJ85" s="687"/>
      <c r="AK85" s="687"/>
      <c r="AL85" s="687"/>
      <c r="AM85" s="687"/>
      <c r="AN85" s="687"/>
      <c r="AO85" s="687"/>
      <c r="AP85" s="687"/>
      <c r="AQ85" s="687"/>
      <c r="AR85" s="687"/>
      <c r="AS85" s="687"/>
      <c r="AT85" s="687"/>
      <c r="AU85" s="687"/>
      <c r="AV85" s="687"/>
      <c r="AW85" s="687"/>
      <c r="AX85" s="687"/>
      <c r="AY85" s="687"/>
      <c r="AZ85" s="693"/>
      <c r="BA85" s="693"/>
      <c r="BB85" s="693"/>
      <c r="BC85" s="693"/>
      <c r="BD85" s="694"/>
      <c r="BE85" s="60"/>
      <c r="BF85" s="60"/>
      <c r="BG85" s="60"/>
      <c r="BH85" s="60"/>
      <c r="BI85" s="60"/>
      <c r="BJ85" s="60"/>
      <c r="BK85" s="60"/>
      <c r="BL85" s="60"/>
      <c r="BM85" s="60"/>
      <c r="BN85" s="60"/>
      <c r="BO85" s="60"/>
      <c r="BP85" s="60"/>
      <c r="BQ85" s="57">
        <v>79</v>
      </c>
      <c r="BR85" s="78"/>
      <c r="BS85" s="741"/>
      <c r="BT85" s="742"/>
      <c r="BU85" s="742"/>
      <c r="BV85" s="742"/>
      <c r="BW85" s="742"/>
      <c r="BX85" s="742"/>
      <c r="BY85" s="742"/>
      <c r="BZ85" s="742"/>
      <c r="CA85" s="742"/>
      <c r="CB85" s="742"/>
      <c r="CC85" s="742"/>
      <c r="CD85" s="742"/>
      <c r="CE85" s="742"/>
      <c r="CF85" s="742"/>
      <c r="CG85" s="743"/>
      <c r="CH85" s="744"/>
      <c r="CI85" s="745"/>
      <c r="CJ85" s="745"/>
      <c r="CK85" s="745"/>
      <c r="CL85" s="746"/>
      <c r="CM85" s="744"/>
      <c r="CN85" s="745"/>
      <c r="CO85" s="745"/>
      <c r="CP85" s="745"/>
      <c r="CQ85" s="746"/>
      <c r="CR85" s="744"/>
      <c r="CS85" s="745"/>
      <c r="CT85" s="745"/>
      <c r="CU85" s="745"/>
      <c r="CV85" s="746"/>
      <c r="CW85" s="744"/>
      <c r="CX85" s="745"/>
      <c r="CY85" s="745"/>
      <c r="CZ85" s="745"/>
      <c r="DA85" s="746"/>
      <c r="DB85" s="744"/>
      <c r="DC85" s="745"/>
      <c r="DD85" s="745"/>
      <c r="DE85" s="745"/>
      <c r="DF85" s="746"/>
      <c r="DG85" s="744"/>
      <c r="DH85" s="745"/>
      <c r="DI85" s="745"/>
      <c r="DJ85" s="745"/>
      <c r="DK85" s="746"/>
      <c r="DL85" s="744"/>
      <c r="DM85" s="745"/>
      <c r="DN85" s="745"/>
      <c r="DO85" s="745"/>
      <c r="DP85" s="746"/>
      <c r="DQ85" s="744"/>
      <c r="DR85" s="745"/>
      <c r="DS85" s="745"/>
      <c r="DT85" s="745"/>
      <c r="DU85" s="746"/>
      <c r="DV85" s="741"/>
      <c r="DW85" s="742"/>
      <c r="DX85" s="742"/>
      <c r="DY85" s="742"/>
      <c r="DZ85" s="747"/>
      <c r="EA85" s="53"/>
    </row>
    <row r="86" spans="1:131" ht="26.25" customHeight="1">
      <c r="A86" s="57">
        <v>19</v>
      </c>
      <c r="B86" s="683"/>
      <c r="C86" s="684"/>
      <c r="D86" s="684"/>
      <c r="E86" s="684"/>
      <c r="F86" s="684"/>
      <c r="G86" s="684"/>
      <c r="H86" s="684"/>
      <c r="I86" s="684"/>
      <c r="J86" s="684"/>
      <c r="K86" s="684"/>
      <c r="L86" s="684"/>
      <c r="M86" s="684"/>
      <c r="N86" s="684"/>
      <c r="O86" s="684"/>
      <c r="P86" s="685"/>
      <c r="Q86" s="686"/>
      <c r="R86" s="687"/>
      <c r="S86" s="687"/>
      <c r="T86" s="687"/>
      <c r="U86" s="687"/>
      <c r="V86" s="687"/>
      <c r="W86" s="687"/>
      <c r="X86" s="687"/>
      <c r="Y86" s="687"/>
      <c r="Z86" s="687"/>
      <c r="AA86" s="687"/>
      <c r="AB86" s="687"/>
      <c r="AC86" s="687"/>
      <c r="AD86" s="687"/>
      <c r="AE86" s="687"/>
      <c r="AF86" s="687"/>
      <c r="AG86" s="687"/>
      <c r="AH86" s="687"/>
      <c r="AI86" s="687"/>
      <c r="AJ86" s="687"/>
      <c r="AK86" s="687"/>
      <c r="AL86" s="687"/>
      <c r="AM86" s="687"/>
      <c r="AN86" s="687"/>
      <c r="AO86" s="687"/>
      <c r="AP86" s="687"/>
      <c r="AQ86" s="687"/>
      <c r="AR86" s="687"/>
      <c r="AS86" s="687"/>
      <c r="AT86" s="687"/>
      <c r="AU86" s="687"/>
      <c r="AV86" s="687"/>
      <c r="AW86" s="687"/>
      <c r="AX86" s="687"/>
      <c r="AY86" s="687"/>
      <c r="AZ86" s="693"/>
      <c r="BA86" s="693"/>
      <c r="BB86" s="693"/>
      <c r="BC86" s="693"/>
      <c r="BD86" s="694"/>
      <c r="BE86" s="60"/>
      <c r="BF86" s="60"/>
      <c r="BG86" s="60"/>
      <c r="BH86" s="60"/>
      <c r="BI86" s="60"/>
      <c r="BJ86" s="60"/>
      <c r="BK86" s="60"/>
      <c r="BL86" s="60"/>
      <c r="BM86" s="60"/>
      <c r="BN86" s="60"/>
      <c r="BO86" s="60"/>
      <c r="BP86" s="60"/>
      <c r="BQ86" s="57">
        <v>80</v>
      </c>
      <c r="BR86" s="78"/>
      <c r="BS86" s="741"/>
      <c r="BT86" s="742"/>
      <c r="BU86" s="742"/>
      <c r="BV86" s="742"/>
      <c r="BW86" s="742"/>
      <c r="BX86" s="742"/>
      <c r="BY86" s="742"/>
      <c r="BZ86" s="742"/>
      <c r="CA86" s="742"/>
      <c r="CB86" s="742"/>
      <c r="CC86" s="742"/>
      <c r="CD86" s="742"/>
      <c r="CE86" s="742"/>
      <c r="CF86" s="742"/>
      <c r="CG86" s="743"/>
      <c r="CH86" s="744"/>
      <c r="CI86" s="745"/>
      <c r="CJ86" s="745"/>
      <c r="CK86" s="745"/>
      <c r="CL86" s="746"/>
      <c r="CM86" s="744"/>
      <c r="CN86" s="745"/>
      <c r="CO86" s="745"/>
      <c r="CP86" s="745"/>
      <c r="CQ86" s="746"/>
      <c r="CR86" s="744"/>
      <c r="CS86" s="745"/>
      <c r="CT86" s="745"/>
      <c r="CU86" s="745"/>
      <c r="CV86" s="746"/>
      <c r="CW86" s="744"/>
      <c r="CX86" s="745"/>
      <c r="CY86" s="745"/>
      <c r="CZ86" s="745"/>
      <c r="DA86" s="746"/>
      <c r="DB86" s="744"/>
      <c r="DC86" s="745"/>
      <c r="DD86" s="745"/>
      <c r="DE86" s="745"/>
      <c r="DF86" s="746"/>
      <c r="DG86" s="744"/>
      <c r="DH86" s="745"/>
      <c r="DI86" s="745"/>
      <c r="DJ86" s="745"/>
      <c r="DK86" s="746"/>
      <c r="DL86" s="744"/>
      <c r="DM86" s="745"/>
      <c r="DN86" s="745"/>
      <c r="DO86" s="745"/>
      <c r="DP86" s="746"/>
      <c r="DQ86" s="744"/>
      <c r="DR86" s="745"/>
      <c r="DS86" s="745"/>
      <c r="DT86" s="745"/>
      <c r="DU86" s="746"/>
      <c r="DV86" s="741"/>
      <c r="DW86" s="742"/>
      <c r="DX86" s="742"/>
      <c r="DY86" s="742"/>
      <c r="DZ86" s="747"/>
      <c r="EA86" s="53"/>
    </row>
    <row r="87" spans="1:131" ht="26.25" customHeight="1">
      <c r="A87" s="62">
        <v>20</v>
      </c>
      <c r="B87" s="748"/>
      <c r="C87" s="749"/>
      <c r="D87" s="749"/>
      <c r="E87" s="749"/>
      <c r="F87" s="749"/>
      <c r="G87" s="749"/>
      <c r="H87" s="749"/>
      <c r="I87" s="749"/>
      <c r="J87" s="749"/>
      <c r="K87" s="749"/>
      <c r="L87" s="749"/>
      <c r="M87" s="749"/>
      <c r="N87" s="749"/>
      <c r="O87" s="749"/>
      <c r="P87" s="750"/>
      <c r="Q87" s="751"/>
      <c r="R87" s="752"/>
      <c r="S87" s="752"/>
      <c r="T87" s="752"/>
      <c r="U87" s="752"/>
      <c r="V87" s="752"/>
      <c r="W87" s="752"/>
      <c r="X87" s="752"/>
      <c r="Y87" s="752"/>
      <c r="Z87" s="752"/>
      <c r="AA87" s="752"/>
      <c r="AB87" s="752"/>
      <c r="AC87" s="752"/>
      <c r="AD87" s="752"/>
      <c r="AE87" s="752"/>
      <c r="AF87" s="752"/>
      <c r="AG87" s="752"/>
      <c r="AH87" s="752"/>
      <c r="AI87" s="752"/>
      <c r="AJ87" s="752"/>
      <c r="AK87" s="752"/>
      <c r="AL87" s="752"/>
      <c r="AM87" s="752"/>
      <c r="AN87" s="752"/>
      <c r="AO87" s="752"/>
      <c r="AP87" s="752"/>
      <c r="AQ87" s="752"/>
      <c r="AR87" s="752"/>
      <c r="AS87" s="752"/>
      <c r="AT87" s="752"/>
      <c r="AU87" s="752"/>
      <c r="AV87" s="752"/>
      <c r="AW87" s="752"/>
      <c r="AX87" s="752"/>
      <c r="AY87" s="752"/>
      <c r="AZ87" s="753"/>
      <c r="BA87" s="753"/>
      <c r="BB87" s="753"/>
      <c r="BC87" s="753"/>
      <c r="BD87" s="754"/>
      <c r="BE87" s="60"/>
      <c r="BF87" s="60"/>
      <c r="BG87" s="60"/>
      <c r="BH87" s="60"/>
      <c r="BI87" s="60"/>
      <c r="BJ87" s="60"/>
      <c r="BK87" s="60"/>
      <c r="BL87" s="60"/>
      <c r="BM87" s="60"/>
      <c r="BN87" s="60"/>
      <c r="BO87" s="60"/>
      <c r="BP87" s="60"/>
      <c r="BQ87" s="57">
        <v>81</v>
      </c>
      <c r="BR87" s="78"/>
      <c r="BS87" s="741"/>
      <c r="BT87" s="742"/>
      <c r="BU87" s="742"/>
      <c r="BV87" s="742"/>
      <c r="BW87" s="742"/>
      <c r="BX87" s="742"/>
      <c r="BY87" s="742"/>
      <c r="BZ87" s="742"/>
      <c r="CA87" s="742"/>
      <c r="CB87" s="742"/>
      <c r="CC87" s="742"/>
      <c r="CD87" s="742"/>
      <c r="CE87" s="742"/>
      <c r="CF87" s="742"/>
      <c r="CG87" s="743"/>
      <c r="CH87" s="744"/>
      <c r="CI87" s="745"/>
      <c r="CJ87" s="745"/>
      <c r="CK87" s="745"/>
      <c r="CL87" s="746"/>
      <c r="CM87" s="744"/>
      <c r="CN87" s="745"/>
      <c r="CO87" s="745"/>
      <c r="CP87" s="745"/>
      <c r="CQ87" s="746"/>
      <c r="CR87" s="744"/>
      <c r="CS87" s="745"/>
      <c r="CT87" s="745"/>
      <c r="CU87" s="745"/>
      <c r="CV87" s="746"/>
      <c r="CW87" s="744"/>
      <c r="CX87" s="745"/>
      <c r="CY87" s="745"/>
      <c r="CZ87" s="745"/>
      <c r="DA87" s="746"/>
      <c r="DB87" s="744"/>
      <c r="DC87" s="745"/>
      <c r="DD87" s="745"/>
      <c r="DE87" s="745"/>
      <c r="DF87" s="746"/>
      <c r="DG87" s="744"/>
      <c r="DH87" s="745"/>
      <c r="DI87" s="745"/>
      <c r="DJ87" s="745"/>
      <c r="DK87" s="746"/>
      <c r="DL87" s="744"/>
      <c r="DM87" s="745"/>
      <c r="DN87" s="745"/>
      <c r="DO87" s="745"/>
      <c r="DP87" s="746"/>
      <c r="DQ87" s="744"/>
      <c r="DR87" s="745"/>
      <c r="DS87" s="745"/>
      <c r="DT87" s="745"/>
      <c r="DU87" s="746"/>
      <c r="DV87" s="741"/>
      <c r="DW87" s="742"/>
      <c r="DX87" s="742"/>
      <c r="DY87" s="742"/>
      <c r="DZ87" s="747"/>
      <c r="EA87" s="53"/>
    </row>
    <row r="88" spans="1:131" ht="26.25" customHeight="1">
      <c r="A88" s="58" t="s">
        <v>253</v>
      </c>
      <c r="B88" s="706" t="s">
        <v>187</v>
      </c>
      <c r="C88" s="707"/>
      <c r="D88" s="707"/>
      <c r="E88" s="707"/>
      <c r="F88" s="707"/>
      <c r="G88" s="707"/>
      <c r="H88" s="707"/>
      <c r="I88" s="707"/>
      <c r="J88" s="707"/>
      <c r="K88" s="707"/>
      <c r="L88" s="707"/>
      <c r="M88" s="707"/>
      <c r="N88" s="707"/>
      <c r="O88" s="707"/>
      <c r="P88" s="708"/>
      <c r="Q88" s="738"/>
      <c r="R88" s="715"/>
      <c r="S88" s="715"/>
      <c r="T88" s="715"/>
      <c r="U88" s="715"/>
      <c r="V88" s="715"/>
      <c r="W88" s="715"/>
      <c r="X88" s="715"/>
      <c r="Y88" s="715"/>
      <c r="Z88" s="715"/>
      <c r="AA88" s="715"/>
      <c r="AB88" s="715"/>
      <c r="AC88" s="715"/>
      <c r="AD88" s="715"/>
      <c r="AE88" s="715"/>
      <c r="AF88" s="710">
        <f>SUM(AF68:AJ87)</f>
        <v>15229</v>
      </c>
      <c r="AG88" s="710"/>
      <c r="AH88" s="710"/>
      <c r="AI88" s="710"/>
      <c r="AJ88" s="710"/>
      <c r="AK88" s="715"/>
      <c r="AL88" s="715"/>
      <c r="AM88" s="715"/>
      <c r="AN88" s="715"/>
      <c r="AO88" s="715"/>
      <c r="AP88" s="710">
        <f>AP69</f>
        <v>20855</v>
      </c>
      <c r="AQ88" s="710"/>
      <c r="AR88" s="710"/>
      <c r="AS88" s="710"/>
      <c r="AT88" s="710"/>
      <c r="AU88" s="710">
        <f>AU69</f>
        <v>6207</v>
      </c>
      <c r="AV88" s="710"/>
      <c r="AW88" s="710"/>
      <c r="AX88" s="710"/>
      <c r="AY88" s="710"/>
      <c r="AZ88" s="716"/>
      <c r="BA88" s="716"/>
      <c r="BB88" s="716"/>
      <c r="BC88" s="716"/>
      <c r="BD88" s="717"/>
      <c r="BE88" s="60"/>
      <c r="BF88" s="60"/>
      <c r="BG88" s="60"/>
      <c r="BH88" s="60"/>
      <c r="BI88" s="60"/>
      <c r="BJ88" s="60"/>
      <c r="BK88" s="60"/>
      <c r="BL88" s="60"/>
      <c r="BM88" s="60"/>
      <c r="BN88" s="60"/>
      <c r="BO88" s="60"/>
      <c r="BP88" s="60"/>
      <c r="BQ88" s="57">
        <v>82</v>
      </c>
      <c r="BR88" s="78"/>
      <c r="BS88" s="741"/>
      <c r="BT88" s="742"/>
      <c r="BU88" s="742"/>
      <c r="BV88" s="742"/>
      <c r="BW88" s="742"/>
      <c r="BX88" s="742"/>
      <c r="BY88" s="742"/>
      <c r="BZ88" s="742"/>
      <c r="CA88" s="742"/>
      <c r="CB88" s="742"/>
      <c r="CC88" s="742"/>
      <c r="CD88" s="742"/>
      <c r="CE88" s="742"/>
      <c r="CF88" s="742"/>
      <c r="CG88" s="743"/>
      <c r="CH88" s="744"/>
      <c r="CI88" s="745"/>
      <c r="CJ88" s="745"/>
      <c r="CK88" s="745"/>
      <c r="CL88" s="746"/>
      <c r="CM88" s="744"/>
      <c r="CN88" s="745"/>
      <c r="CO88" s="745"/>
      <c r="CP88" s="745"/>
      <c r="CQ88" s="746"/>
      <c r="CR88" s="744"/>
      <c r="CS88" s="745"/>
      <c r="CT88" s="745"/>
      <c r="CU88" s="745"/>
      <c r="CV88" s="746"/>
      <c r="CW88" s="744"/>
      <c r="CX88" s="745"/>
      <c r="CY88" s="745"/>
      <c r="CZ88" s="745"/>
      <c r="DA88" s="746"/>
      <c r="DB88" s="744"/>
      <c r="DC88" s="745"/>
      <c r="DD88" s="745"/>
      <c r="DE88" s="745"/>
      <c r="DF88" s="746"/>
      <c r="DG88" s="744"/>
      <c r="DH88" s="745"/>
      <c r="DI88" s="745"/>
      <c r="DJ88" s="745"/>
      <c r="DK88" s="746"/>
      <c r="DL88" s="744"/>
      <c r="DM88" s="745"/>
      <c r="DN88" s="745"/>
      <c r="DO88" s="745"/>
      <c r="DP88" s="746"/>
      <c r="DQ88" s="744"/>
      <c r="DR88" s="745"/>
      <c r="DS88" s="745"/>
      <c r="DT88" s="745"/>
      <c r="DU88" s="746"/>
      <c r="DV88" s="741"/>
      <c r="DW88" s="742"/>
      <c r="DX88" s="742"/>
      <c r="DY88" s="742"/>
      <c r="DZ88" s="747"/>
      <c r="EA88" s="53"/>
    </row>
    <row r="89" spans="1:131" ht="26.25" hidden="1" customHeight="1">
      <c r="A89" s="63"/>
      <c r="B89" s="67"/>
      <c r="C89" s="67"/>
      <c r="D89" s="67"/>
      <c r="E89" s="67"/>
      <c r="F89" s="67"/>
      <c r="G89" s="67"/>
      <c r="H89" s="67"/>
      <c r="I89" s="67"/>
      <c r="J89" s="67"/>
      <c r="K89" s="67"/>
      <c r="L89" s="67"/>
      <c r="M89" s="67"/>
      <c r="N89" s="67"/>
      <c r="O89" s="67"/>
      <c r="P89" s="67"/>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3"/>
      <c r="BA89" s="73"/>
      <c r="BB89" s="73"/>
      <c r="BC89" s="73"/>
      <c r="BD89" s="73"/>
      <c r="BE89" s="60"/>
      <c r="BF89" s="60"/>
      <c r="BG89" s="60"/>
      <c r="BH89" s="60"/>
      <c r="BI89" s="60"/>
      <c r="BJ89" s="60"/>
      <c r="BK89" s="60"/>
      <c r="BL89" s="60"/>
      <c r="BM89" s="60"/>
      <c r="BN89" s="60"/>
      <c r="BO89" s="60"/>
      <c r="BP89" s="60"/>
      <c r="BQ89" s="57">
        <v>83</v>
      </c>
      <c r="BR89" s="78"/>
      <c r="BS89" s="741"/>
      <c r="BT89" s="742"/>
      <c r="BU89" s="742"/>
      <c r="BV89" s="742"/>
      <c r="BW89" s="742"/>
      <c r="BX89" s="742"/>
      <c r="BY89" s="742"/>
      <c r="BZ89" s="742"/>
      <c r="CA89" s="742"/>
      <c r="CB89" s="742"/>
      <c r="CC89" s="742"/>
      <c r="CD89" s="742"/>
      <c r="CE89" s="742"/>
      <c r="CF89" s="742"/>
      <c r="CG89" s="743"/>
      <c r="CH89" s="744"/>
      <c r="CI89" s="745"/>
      <c r="CJ89" s="745"/>
      <c r="CK89" s="745"/>
      <c r="CL89" s="746"/>
      <c r="CM89" s="744"/>
      <c r="CN89" s="745"/>
      <c r="CO89" s="745"/>
      <c r="CP89" s="745"/>
      <c r="CQ89" s="746"/>
      <c r="CR89" s="744"/>
      <c r="CS89" s="745"/>
      <c r="CT89" s="745"/>
      <c r="CU89" s="745"/>
      <c r="CV89" s="746"/>
      <c r="CW89" s="744"/>
      <c r="CX89" s="745"/>
      <c r="CY89" s="745"/>
      <c r="CZ89" s="745"/>
      <c r="DA89" s="746"/>
      <c r="DB89" s="744"/>
      <c r="DC89" s="745"/>
      <c r="DD89" s="745"/>
      <c r="DE89" s="745"/>
      <c r="DF89" s="746"/>
      <c r="DG89" s="744"/>
      <c r="DH89" s="745"/>
      <c r="DI89" s="745"/>
      <c r="DJ89" s="745"/>
      <c r="DK89" s="746"/>
      <c r="DL89" s="744"/>
      <c r="DM89" s="745"/>
      <c r="DN89" s="745"/>
      <c r="DO89" s="745"/>
      <c r="DP89" s="746"/>
      <c r="DQ89" s="744"/>
      <c r="DR89" s="745"/>
      <c r="DS89" s="745"/>
      <c r="DT89" s="745"/>
      <c r="DU89" s="746"/>
      <c r="DV89" s="741"/>
      <c r="DW89" s="742"/>
      <c r="DX89" s="742"/>
      <c r="DY89" s="742"/>
      <c r="DZ89" s="747"/>
      <c r="EA89" s="53"/>
    </row>
    <row r="90" spans="1:131" ht="26.25" hidden="1" customHeight="1">
      <c r="A90" s="63"/>
      <c r="B90" s="67"/>
      <c r="C90" s="67"/>
      <c r="D90" s="67"/>
      <c r="E90" s="67"/>
      <c r="F90" s="67"/>
      <c r="G90" s="67"/>
      <c r="H90" s="67"/>
      <c r="I90" s="67"/>
      <c r="J90" s="67"/>
      <c r="K90" s="67"/>
      <c r="L90" s="67"/>
      <c r="M90" s="67"/>
      <c r="N90" s="67"/>
      <c r="O90" s="67"/>
      <c r="P90" s="67"/>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3"/>
      <c r="BA90" s="73"/>
      <c r="BB90" s="73"/>
      <c r="BC90" s="73"/>
      <c r="BD90" s="73"/>
      <c r="BE90" s="60"/>
      <c r="BF90" s="60"/>
      <c r="BG90" s="60"/>
      <c r="BH90" s="60"/>
      <c r="BI90" s="60"/>
      <c r="BJ90" s="60"/>
      <c r="BK90" s="60"/>
      <c r="BL90" s="60"/>
      <c r="BM90" s="60"/>
      <c r="BN90" s="60"/>
      <c r="BO90" s="60"/>
      <c r="BP90" s="60"/>
      <c r="BQ90" s="57">
        <v>84</v>
      </c>
      <c r="BR90" s="78"/>
      <c r="BS90" s="741"/>
      <c r="BT90" s="742"/>
      <c r="BU90" s="742"/>
      <c r="BV90" s="742"/>
      <c r="BW90" s="742"/>
      <c r="BX90" s="742"/>
      <c r="BY90" s="742"/>
      <c r="BZ90" s="742"/>
      <c r="CA90" s="742"/>
      <c r="CB90" s="742"/>
      <c r="CC90" s="742"/>
      <c r="CD90" s="742"/>
      <c r="CE90" s="742"/>
      <c r="CF90" s="742"/>
      <c r="CG90" s="743"/>
      <c r="CH90" s="744"/>
      <c r="CI90" s="745"/>
      <c r="CJ90" s="745"/>
      <c r="CK90" s="745"/>
      <c r="CL90" s="746"/>
      <c r="CM90" s="744"/>
      <c r="CN90" s="745"/>
      <c r="CO90" s="745"/>
      <c r="CP90" s="745"/>
      <c r="CQ90" s="746"/>
      <c r="CR90" s="744"/>
      <c r="CS90" s="745"/>
      <c r="CT90" s="745"/>
      <c r="CU90" s="745"/>
      <c r="CV90" s="746"/>
      <c r="CW90" s="744"/>
      <c r="CX90" s="745"/>
      <c r="CY90" s="745"/>
      <c r="CZ90" s="745"/>
      <c r="DA90" s="746"/>
      <c r="DB90" s="744"/>
      <c r="DC90" s="745"/>
      <c r="DD90" s="745"/>
      <c r="DE90" s="745"/>
      <c r="DF90" s="746"/>
      <c r="DG90" s="744"/>
      <c r="DH90" s="745"/>
      <c r="DI90" s="745"/>
      <c r="DJ90" s="745"/>
      <c r="DK90" s="746"/>
      <c r="DL90" s="744"/>
      <c r="DM90" s="745"/>
      <c r="DN90" s="745"/>
      <c r="DO90" s="745"/>
      <c r="DP90" s="746"/>
      <c r="DQ90" s="744"/>
      <c r="DR90" s="745"/>
      <c r="DS90" s="745"/>
      <c r="DT90" s="745"/>
      <c r="DU90" s="746"/>
      <c r="DV90" s="741"/>
      <c r="DW90" s="742"/>
      <c r="DX90" s="742"/>
      <c r="DY90" s="742"/>
      <c r="DZ90" s="747"/>
      <c r="EA90" s="53"/>
    </row>
    <row r="91" spans="1:131" ht="26.25" hidden="1" customHeight="1">
      <c r="A91" s="63"/>
      <c r="B91" s="67"/>
      <c r="C91" s="67"/>
      <c r="D91" s="67"/>
      <c r="E91" s="67"/>
      <c r="F91" s="67"/>
      <c r="G91" s="67"/>
      <c r="H91" s="67"/>
      <c r="I91" s="67"/>
      <c r="J91" s="67"/>
      <c r="K91" s="67"/>
      <c r="L91" s="67"/>
      <c r="M91" s="67"/>
      <c r="N91" s="67"/>
      <c r="O91" s="67"/>
      <c r="P91" s="67"/>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3"/>
      <c r="BA91" s="73"/>
      <c r="BB91" s="73"/>
      <c r="BC91" s="73"/>
      <c r="BD91" s="73"/>
      <c r="BE91" s="60"/>
      <c r="BF91" s="60"/>
      <c r="BG91" s="60"/>
      <c r="BH91" s="60"/>
      <c r="BI91" s="60"/>
      <c r="BJ91" s="60"/>
      <c r="BK91" s="60"/>
      <c r="BL91" s="60"/>
      <c r="BM91" s="60"/>
      <c r="BN91" s="60"/>
      <c r="BO91" s="60"/>
      <c r="BP91" s="60"/>
      <c r="BQ91" s="57">
        <v>85</v>
      </c>
      <c r="BR91" s="78"/>
      <c r="BS91" s="741"/>
      <c r="BT91" s="742"/>
      <c r="BU91" s="742"/>
      <c r="BV91" s="742"/>
      <c r="BW91" s="742"/>
      <c r="BX91" s="742"/>
      <c r="BY91" s="742"/>
      <c r="BZ91" s="742"/>
      <c r="CA91" s="742"/>
      <c r="CB91" s="742"/>
      <c r="CC91" s="742"/>
      <c r="CD91" s="742"/>
      <c r="CE91" s="742"/>
      <c r="CF91" s="742"/>
      <c r="CG91" s="743"/>
      <c r="CH91" s="744"/>
      <c r="CI91" s="745"/>
      <c r="CJ91" s="745"/>
      <c r="CK91" s="745"/>
      <c r="CL91" s="746"/>
      <c r="CM91" s="744"/>
      <c r="CN91" s="745"/>
      <c r="CO91" s="745"/>
      <c r="CP91" s="745"/>
      <c r="CQ91" s="746"/>
      <c r="CR91" s="744"/>
      <c r="CS91" s="745"/>
      <c r="CT91" s="745"/>
      <c r="CU91" s="745"/>
      <c r="CV91" s="746"/>
      <c r="CW91" s="744"/>
      <c r="CX91" s="745"/>
      <c r="CY91" s="745"/>
      <c r="CZ91" s="745"/>
      <c r="DA91" s="746"/>
      <c r="DB91" s="744"/>
      <c r="DC91" s="745"/>
      <c r="DD91" s="745"/>
      <c r="DE91" s="745"/>
      <c r="DF91" s="746"/>
      <c r="DG91" s="744"/>
      <c r="DH91" s="745"/>
      <c r="DI91" s="745"/>
      <c r="DJ91" s="745"/>
      <c r="DK91" s="746"/>
      <c r="DL91" s="744"/>
      <c r="DM91" s="745"/>
      <c r="DN91" s="745"/>
      <c r="DO91" s="745"/>
      <c r="DP91" s="746"/>
      <c r="DQ91" s="744"/>
      <c r="DR91" s="745"/>
      <c r="DS91" s="745"/>
      <c r="DT91" s="745"/>
      <c r="DU91" s="746"/>
      <c r="DV91" s="741"/>
      <c r="DW91" s="742"/>
      <c r="DX91" s="742"/>
      <c r="DY91" s="742"/>
      <c r="DZ91" s="747"/>
      <c r="EA91" s="53"/>
    </row>
    <row r="92" spans="1:131" ht="26.25" hidden="1" customHeight="1">
      <c r="A92" s="63"/>
      <c r="B92" s="67"/>
      <c r="C92" s="67"/>
      <c r="D92" s="67"/>
      <c r="E92" s="67"/>
      <c r="F92" s="67"/>
      <c r="G92" s="67"/>
      <c r="H92" s="67"/>
      <c r="I92" s="67"/>
      <c r="J92" s="67"/>
      <c r="K92" s="67"/>
      <c r="L92" s="67"/>
      <c r="M92" s="67"/>
      <c r="N92" s="67"/>
      <c r="O92" s="67"/>
      <c r="P92" s="67"/>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3"/>
      <c r="BA92" s="73"/>
      <c r="BB92" s="73"/>
      <c r="BC92" s="73"/>
      <c r="BD92" s="73"/>
      <c r="BE92" s="60"/>
      <c r="BF92" s="60"/>
      <c r="BG92" s="60"/>
      <c r="BH92" s="60"/>
      <c r="BI92" s="60"/>
      <c r="BJ92" s="60"/>
      <c r="BK92" s="60"/>
      <c r="BL92" s="60"/>
      <c r="BM92" s="60"/>
      <c r="BN92" s="60"/>
      <c r="BO92" s="60"/>
      <c r="BP92" s="60"/>
      <c r="BQ92" s="57">
        <v>86</v>
      </c>
      <c r="BR92" s="78"/>
      <c r="BS92" s="741"/>
      <c r="BT92" s="742"/>
      <c r="BU92" s="742"/>
      <c r="BV92" s="742"/>
      <c r="BW92" s="742"/>
      <c r="BX92" s="742"/>
      <c r="BY92" s="742"/>
      <c r="BZ92" s="742"/>
      <c r="CA92" s="742"/>
      <c r="CB92" s="742"/>
      <c r="CC92" s="742"/>
      <c r="CD92" s="742"/>
      <c r="CE92" s="742"/>
      <c r="CF92" s="742"/>
      <c r="CG92" s="743"/>
      <c r="CH92" s="744"/>
      <c r="CI92" s="745"/>
      <c r="CJ92" s="745"/>
      <c r="CK92" s="745"/>
      <c r="CL92" s="746"/>
      <c r="CM92" s="744"/>
      <c r="CN92" s="745"/>
      <c r="CO92" s="745"/>
      <c r="CP92" s="745"/>
      <c r="CQ92" s="746"/>
      <c r="CR92" s="744"/>
      <c r="CS92" s="745"/>
      <c r="CT92" s="745"/>
      <c r="CU92" s="745"/>
      <c r="CV92" s="746"/>
      <c r="CW92" s="744"/>
      <c r="CX92" s="745"/>
      <c r="CY92" s="745"/>
      <c r="CZ92" s="745"/>
      <c r="DA92" s="746"/>
      <c r="DB92" s="744"/>
      <c r="DC92" s="745"/>
      <c r="DD92" s="745"/>
      <c r="DE92" s="745"/>
      <c r="DF92" s="746"/>
      <c r="DG92" s="744"/>
      <c r="DH92" s="745"/>
      <c r="DI92" s="745"/>
      <c r="DJ92" s="745"/>
      <c r="DK92" s="746"/>
      <c r="DL92" s="744"/>
      <c r="DM92" s="745"/>
      <c r="DN92" s="745"/>
      <c r="DO92" s="745"/>
      <c r="DP92" s="746"/>
      <c r="DQ92" s="744"/>
      <c r="DR92" s="745"/>
      <c r="DS92" s="745"/>
      <c r="DT92" s="745"/>
      <c r="DU92" s="746"/>
      <c r="DV92" s="741"/>
      <c r="DW92" s="742"/>
      <c r="DX92" s="742"/>
      <c r="DY92" s="742"/>
      <c r="DZ92" s="747"/>
      <c r="EA92" s="53"/>
    </row>
    <row r="93" spans="1:131" ht="26.25" hidden="1" customHeight="1">
      <c r="A93" s="63"/>
      <c r="B93" s="67"/>
      <c r="C93" s="67"/>
      <c r="D93" s="67"/>
      <c r="E93" s="67"/>
      <c r="F93" s="67"/>
      <c r="G93" s="67"/>
      <c r="H93" s="67"/>
      <c r="I93" s="67"/>
      <c r="J93" s="67"/>
      <c r="K93" s="67"/>
      <c r="L93" s="67"/>
      <c r="M93" s="67"/>
      <c r="N93" s="67"/>
      <c r="O93" s="67"/>
      <c r="P93" s="67"/>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3"/>
      <c r="BA93" s="73"/>
      <c r="BB93" s="73"/>
      <c r="BC93" s="73"/>
      <c r="BD93" s="73"/>
      <c r="BE93" s="60"/>
      <c r="BF93" s="60"/>
      <c r="BG93" s="60"/>
      <c r="BH93" s="60"/>
      <c r="BI93" s="60"/>
      <c r="BJ93" s="60"/>
      <c r="BK93" s="60"/>
      <c r="BL93" s="60"/>
      <c r="BM93" s="60"/>
      <c r="BN93" s="60"/>
      <c r="BO93" s="60"/>
      <c r="BP93" s="60"/>
      <c r="BQ93" s="57">
        <v>87</v>
      </c>
      <c r="BR93" s="78"/>
      <c r="BS93" s="741"/>
      <c r="BT93" s="742"/>
      <c r="BU93" s="742"/>
      <c r="BV93" s="742"/>
      <c r="BW93" s="742"/>
      <c r="BX93" s="742"/>
      <c r="BY93" s="742"/>
      <c r="BZ93" s="742"/>
      <c r="CA93" s="742"/>
      <c r="CB93" s="742"/>
      <c r="CC93" s="742"/>
      <c r="CD93" s="742"/>
      <c r="CE93" s="742"/>
      <c r="CF93" s="742"/>
      <c r="CG93" s="743"/>
      <c r="CH93" s="744"/>
      <c r="CI93" s="745"/>
      <c r="CJ93" s="745"/>
      <c r="CK93" s="745"/>
      <c r="CL93" s="746"/>
      <c r="CM93" s="744"/>
      <c r="CN93" s="745"/>
      <c r="CO93" s="745"/>
      <c r="CP93" s="745"/>
      <c r="CQ93" s="746"/>
      <c r="CR93" s="744"/>
      <c r="CS93" s="745"/>
      <c r="CT93" s="745"/>
      <c r="CU93" s="745"/>
      <c r="CV93" s="746"/>
      <c r="CW93" s="744"/>
      <c r="CX93" s="745"/>
      <c r="CY93" s="745"/>
      <c r="CZ93" s="745"/>
      <c r="DA93" s="746"/>
      <c r="DB93" s="744"/>
      <c r="DC93" s="745"/>
      <c r="DD93" s="745"/>
      <c r="DE93" s="745"/>
      <c r="DF93" s="746"/>
      <c r="DG93" s="744"/>
      <c r="DH93" s="745"/>
      <c r="DI93" s="745"/>
      <c r="DJ93" s="745"/>
      <c r="DK93" s="746"/>
      <c r="DL93" s="744"/>
      <c r="DM93" s="745"/>
      <c r="DN93" s="745"/>
      <c r="DO93" s="745"/>
      <c r="DP93" s="746"/>
      <c r="DQ93" s="744"/>
      <c r="DR93" s="745"/>
      <c r="DS93" s="745"/>
      <c r="DT93" s="745"/>
      <c r="DU93" s="746"/>
      <c r="DV93" s="741"/>
      <c r="DW93" s="742"/>
      <c r="DX93" s="742"/>
      <c r="DY93" s="742"/>
      <c r="DZ93" s="747"/>
      <c r="EA93" s="53"/>
    </row>
    <row r="94" spans="1:131" ht="26.25" hidden="1" customHeight="1">
      <c r="A94" s="63"/>
      <c r="B94" s="67"/>
      <c r="C94" s="67"/>
      <c r="D94" s="67"/>
      <c r="E94" s="67"/>
      <c r="F94" s="67"/>
      <c r="G94" s="67"/>
      <c r="H94" s="67"/>
      <c r="I94" s="67"/>
      <c r="J94" s="67"/>
      <c r="K94" s="67"/>
      <c r="L94" s="67"/>
      <c r="M94" s="67"/>
      <c r="N94" s="67"/>
      <c r="O94" s="67"/>
      <c r="P94" s="67"/>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3"/>
      <c r="BA94" s="73"/>
      <c r="BB94" s="73"/>
      <c r="BC94" s="73"/>
      <c r="BD94" s="73"/>
      <c r="BE94" s="60"/>
      <c r="BF94" s="60"/>
      <c r="BG94" s="60"/>
      <c r="BH94" s="60"/>
      <c r="BI94" s="60"/>
      <c r="BJ94" s="60"/>
      <c r="BK94" s="60"/>
      <c r="BL94" s="60"/>
      <c r="BM94" s="60"/>
      <c r="BN94" s="60"/>
      <c r="BO94" s="60"/>
      <c r="BP94" s="60"/>
      <c r="BQ94" s="57">
        <v>88</v>
      </c>
      <c r="BR94" s="78"/>
      <c r="BS94" s="741"/>
      <c r="BT94" s="742"/>
      <c r="BU94" s="742"/>
      <c r="BV94" s="742"/>
      <c r="BW94" s="742"/>
      <c r="BX94" s="742"/>
      <c r="BY94" s="742"/>
      <c r="BZ94" s="742"/>
      <c r="CA94" s="742"/>
      <c r="CB94" s="742"/>
      <c r="CC94" s="742"/>
      <c r="CD94" s="742"/>
      <c r="CE94" s="742"/>
      <c r="CF94" s="742"/>
      <c r="CG94" s="743"/>
      <c r="CH94" s="744"/>
      <c r="CI94" s="745"/>
      <c r="CJ94" s="745"/>
      <c r="CK94" s="745"/>
      <c r="CL94" s="746"/>
      <c r="CM94" s="744"/>
      <c r="CN94" s="745"/>
      <c r="CO94" s="745"/>
      <c r="CP94" s="745"/>
      <c r="CQ94" s="746"/>
      <c r="CR94" s="744"/>
      <c r="CS94" s="745"/>
      <c r="CT94" s="745"/>
      <c r="CU94" s="745"/>
      <c r="CV94" s="746"/>
      <c r="CW94" s="744"/>
      <c r="CX94" s="745"/>
      <c r="CY94" s="745"/>
      <c r="CZ94" s="745"/>
      <c r="DA94" s="746"/>
      <c r="DB94" s="744"/>
      <c r="DC94" s="745"/>
      <c r="DD94" s="745"/>
      <c r="DE94" s="745"/>
      <c r="DF94" s="746"/>
      <c r="DG94" s="744"/>
      <c r="DH94" s="745"/>
      <c r="DI94" s="745"/>
      <c r="DJ94" s="745"/>
      <c r="DK94" s="746"/>
      <c r="DL94" s="744"/>
      <c r="DM94" s="745"/>
      <c r="DN94" s="745"/>
      <c r="DO94" s="745"/>
      <c r="DP94" s="746"/>
      <c r="DQ94" s="744"/>
      <c r="DR94" s="745"/>
      <c r="DS94" s="745"/>
      <c r="DT94" s="745"/>
      <c r="DU94" s="746"/>
      <c r="DV94" s="741"/>
      <c r="DW94" s="742"/>
      <c r="DX94" s="742"/>
      <c r="DY94" s="742"/>
      <c r="DZ94" s="747"/>
      <c r="EA94" s="53"/>
    </row>
    <row r="95" spans="1:131" ht="26.25" hidden="1" customHeight="1">
      <c r="A95" s="63"/>
      <c r="B95" s="67"/>
      <c r="C95" s="67"/>
      <c r="D95" s="67"/>
      <c r="E95" s="67"/>
      <c r="F95" s="67"/>
      <c r="G95" s="67"/>
      <c r="H95" s="67"/>
      <c r="I95" s="67"/>
      <c r="J95" s="67"/>
      <c r="K95" s="67"/>
      <c r="L95" s="67"/>
      <c r="M95" s="67"/>
      <c r="N95" s="67"/>
      <c r="O95" s="67"/>
      <c r="P95" s="67"/>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3"/>
      <c r="BA95" s="73"/>
      <c r="BB95" s="73"/>
      <c r="BC95" s="73"/>
      <c r="BD95" s="73"/>
      <c r="BE95" s="60"/>
      <c r="BF95" s="60"/>
      <c r="BG95" s="60"/>
      <c r="BH95" s="60"/>
      <c r="BI95" s="60"/>
      <c r="BJ95" s="60"/>
      <c r="BK95" s="60"/>
      <c r="BL95" s="60"/>
      <c r="BM95" s="60"/>
      <c r="BN95" s="60"/>
      <c r="BO95" s="60"/>
      <c r="BP95" s="60"/>
      <c r="BQ95" s="57">
        <v>89</v>
      </c>
      <c r="BR95" s="78"/>
      <c r="BS95" s="741"/>
      <c r="BT95" s="742"/>
      <c r="BU95" s="742"/>
      <c r="BV95" s="742"/>
      <c r="BW95" s="742"/>
      <c r="BX95" s="742"/>
      <c r="BY95" s="742"/>
      <c r="BZ95" s="742"/>
      <c r="CA95" s="742"/>
      <c r="CB95" s="742"/>
      <c r="CC95" s="742"/>
      <c r="CD95" s="742"/>
      <c r="CE95" s="742"/>
      <c r="CF95" s="742"/>
      <c r="CG95" s="743"/>
      <c r="CH95" s="744"/>
      <c r="CI95" s="745"/>
      <c r="CJ95" s="745"/>
      <c r="CK95" s="745"/>
      <c r="CL95" s="746"/>
      <c r="CM95" s="744"/>
      <c r="CN95" s="745"/>
      <c r="CO95" s="745"/>
      <c r="CP95" s="745"/>
      <c r="CQ95" s="746"/>
      <c r="CR95" s="744"/>
      <c r="CS95" s="745"/>
      <c r="CT95" s="745"/>
      <c r="CU95" s="745"/>
      <c r="CV95" s="746"/>
      <c r="CW95" s="744"/>
      <c r="CX95" s="745"/>
      <c r="CY95" s="745"/>
      <c r="CZ95" s="745"/>
      <c r="DA95" s="746"/>
      <c r="DB95" s="744"/>
      <c r="DC95" s="745"/>
      <c r="DD95" s="745"/>
      <c r="DE95" s="745"/>
      <c r="DF95" s="746"/>
      <c r="DG95" s="744"/>
      <c r="DH95" s="745"/>
      <c r="DI95" s="745"/>
      <c r="DJ95" s="745"/>
      <c r="DK95" s="746"/>
      <c r="DL95" s="744"/>
      <c r="DM95" s="745"/>
      <c r="DN95" s="745"/>
      <c r="DO95" s="745"/>
      <c r="DP95" s="746"/>
      <c r="DQ95" s="744"/>
      <c r="DR95" s="745"/>
      <c r="DS95" s="745"/>
      <c r="DT95" s="745"/>
      <c r="DU95" s="746"/>
      <c r="DV95" s="741"/>
      <c r="DW95" s="742"/>
      <c r="DX95" s="742"/>
      <c r="DY95" s="742"/>
      <c r="DZ95" s="747"/>
      <c r="EA95" s="53"/>
    </row>
    <row r="96" spans="1:131" ht="26.25" hidden="1" customHeight="1">
      <c r="A96" s="63"/>
      <c r="B96" s="67"/>
      <c r="C96" s="67"/>
      <c r="D96" s="67"/>
      <c r="E96" s="67"/>
      <c r="F96" s="67"/>
      <c r="G96" s="67"/>
      <c r="H96" s="67"/>
      <c r="I96" s="67"/>
      <c r="J96" s="67"/>
      <c r="K96" s="67"/>
      <c r="L96" s="67"/>
      <c r="M96" s="67"/>
      <c r="N96" s="67"/>
      <c r="O96" s="67"/>
      <c r="P96" s="67"/>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3"/>
      <c r="BA96" s="73"/>
      <c r="BB96" s="73"/>
      <c r="BC96" s="73"/>
      <c r="BD96" s="73"/>
      <c r="BE96" s="60"/>
      <c r="BF96" s="60"/>
      <c r="BG96" s="60"/>
      <c r="BH96" s="60"/>
      <c r="BI96" s="60"/>
      <c r="BJ96" s="60"/>
      <c r="BK96" s="60"/>
      <c r="BL96" s="60"/>
      <c r="BM96" s="60"/>
      <c r="BN96" s="60"/>
      <c r="BO96" s="60"/>
      <c r="BP96" s="60"/>
      <c r="BQ96" s="57">
        <v>90</v>
      </c>
      <c r="BR96" s="78"/>
      <c r="BS96" s="741"/>
      <c r="BT96" s="742"/>
      <c r="BU96" s="742"/>
      <c r="BV96" s="742"/>
      <c r="BW96" s="742"/>
      <c r="BX96" s="742"/>
      <c r="BY96" s="742"/>
      <c r="BZ96" s="742"/>
      <c r="CA96" s="742"/>
      <c r="CB96" s="742"/>
      <c r="CC96" s="742"/>
      <c r="CD96" s="742"/>
      <c r="CE96" s="742"/>
      <c r="CF96" s="742"/>
      <c r="CG96" s="743"/>
      <c r="CH96" s="744"/>
      <c r="CI96" s="745"/>
      <c r="CJ96" s="745"/>
      <c r="CK96" s="745"/>
      <c r="CL96" s="746"/>
      <c r="CM96" s="744"/>
      <c r="CN96" s="745"/>
      <c r="CO96" s="745"/>
      <c r="CP96" s="745"/>
      <c r="CQ96" s="746"/>
      <c r="CR96" s="744"/>
      <c r="CS96" s="745"/>
      <c r="CT96" s="745"/>
      <c r="CU96" s="745"/>
      <c r="CV96" s="746"/>
      <c r="CW96" s="744"/>
      <c r="CX96" s="745"/>
      <c r="CY96" s="745"/>
      <c r="CZ96" s="745"/>
      <c r="DA96" s="746"/>
      <c r="DB96" s="744"/>
      <c r="DC96" s="745"/>
      <c r="DD96" s="745"/>
      <c r="DE96" s="745"/>
      <c r="DF96" s="746"/>
      <c r="DG96" s="744"/>
      <c r="DH96" s="745"/>
      <c r="DI96" s="745"/>
      <c r="DJ96" s="745"/>
      <c r="DK96" s="746"/>
      <c r="DL96" s="744"/>
      <c r="DM96" s="745"/>
      <c r="DN96" s="745"/>
      <c r="DO96" s="745"/>
      <c r="DP96" s="746"/>
      <c r="DQ96" s="744"/>
      <c r="DR96" s="745"/>
      <c r="DS96" s="745"/>
      <c r="DT96" s="745"/>
      <c r="DU96" s="746"/>
      <c r="DV96" s="741"/>
      <c r="DW96" s="742"/>
      <c r="DX96" s="742"/>
      <c r="DY96" s="742"/>
      <c r="DZ96" s="747"/>
      <c r="EA96" s="53"/>
    </row>
    <row r="97" spans="1:131" ht="26.25" hidden="1" customHeight="1">
      <c r="A97" s="63"/>
      <c r="B97" s="67"/>
      <c r="C97" s="67"/>
      <c r="D97" s="67"/>
      <c r="E97" s="67"/>
      <c r="F97" s="67"/>
      <c r="G97" s="67"/>
      <c r="H97" s="67"/>
      <c r="I97" s="67"/>
      <c r="J97" s="67"/>
      <c r="K97" s="67"/>
      <c r="L97" s="67"/>
      <c r="M97" s="67"/>
      <c r="N97" s="67"/>
      <c r="O97" s="67"/>
      <c r="P97" s="67"/>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3"/>
      <c r="BA97" s="73"/>
      <c r="BB97" s="73"/>
      <c r="BC97" s="73"/>
      <c r="BD97" s="73"/>
      <c r="BE97" s="60"/>
      <c r="BF97" s="60"/>
      <c r="BG97" s="60"/>
      <c r="BH97" s="60"/>
      <c r="BI97" s="60"/>
      <c r="BJ97" s="60"/>
      <c r="BK97" s="60"/>
      <c r="BL97" s="60"/>
      <c r="BM97" s="60"/>
      <c r="BN97" s="60"/>
      <c r="BO97" s="60"/>
      <c r="BP97" s="60"/>
      <c r="BQ97" s="57">
        <v>91</v>
      </c>
      <c r="BR97" s="78"/>
      <c r="BS97" s="741"/>
      <c r="BT97" s="742"/>
      <c r="BU97" s="742"/>
      <c r="BV97" s="742"/>
      <c r="BW97" s="742"/>
      <c r="BX97" s="742"/>
      <c r="BY97" s="742"/>
      <c r="BZ97" s="742"/>
      <c r="CA97" s="742"/>
      <c r="CB97" s="742"/>
      <c r="CC97" s="742"/>
      <c r="CD97" s="742"/>
      <c r="CE97" s="742"/>
      <c r="CF97" s="742"/>
      <c r="CG97" s="743"/>
      <c r="CH97" s="744"/>
      <c r="CI97" s="745"/>
      <c r="CJ97" s="745"/>
      <c r="CK97" s="745"/>
      <c r="CL97" s="746"/>
      <c r="CM97" s="744"/>
      <c r="CN97" s="745"/>
      <c r="CO97" s="745"/>
      <c r="CP97" s="745"/>
      <c r="CQ97" s="746"/>
      <c r="CR97" s="744"/>
      <c r="CS97" s="745"/>
      <c r="CT97" s="745"/>
      <c r="CU97" s="745"/>
      <c r="CV97" s="746"/>
      <c r="CW97" s="744"/>
      <c r="CX97" s="745"/>
      <c r="CY97" s="745"/>
      <c r="CZ97" s="745"/>
      <c r="DA97" s="746"/>
      <c r="DB97" s="744"/>
      <c r="DC97" s="745"/>
      <c r="DD97" s="745"/>
      <c r="DE97" s="745"/>
      <c r="DF97" s="746"/>
      <c r="DG97" s="744"/>
      <c r="DH97" s="745"/>
      <c r="DI97" s="745"/>
      <c r="DJ97" s="745"/>
      <c r="DK97" s="746"/>
      <c r="DL97" s="744"/>
      <c r="DM97" s="745"/>
      <c r="DN97" s="745"/>
      <c r="DO97" s="745"/>
      <c r="DP97" s="746"/>
      <c r="DQ97" s="744"/>
      <c r="DR97" s="745"/>
      <c r="DS97" s="745"/>
      <c r="DT97" s="745"/>
      <c r="DU97" s="746"/>
      <c r="DV97" s="741"/>
      <c r="DW97" s="742"/>
      <c r="DX97" s="742"/>
      <c r="DY97" s="742"/>
      <c r="DZ97" s="747"/>
      <c r="EA97" s="53"/>
    </row>
    <row r="98" spans="1:131" ht="26.25" hidden="1" customHeight="1">
      <c r="A98" s="63"/>
      <c r="B98" s="67"/>
      <c r="C98" s="67"/>
      <c r="D98" s="67"/>
      <c r="E98" s="67"/>
      <c r="F98" s="67"/>
      <c r="G98" s="67"/>
      <c r="H98" s="67"/>
      <c r="I98" s="67"/>
      <c r="J98" s="67"/>
      <c r="K98" s="67"/>
      <c r="L98" s="67"/>
      <c r="M98" s="67"/>
      <c r="N98" s="67"/>
      <c r="O98" s="67"/>
      <c r="P98" s="67"/>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3"/>
      <c r="BA98" s="73"/>
      <c r="BB98" s="73"/>
      <c r="BC98" s="73"/>
      <c r="BD98" s="73"/>
      <c r="BE98" s="60"/>
      <c r="BF98" s="60"/>
      <c r="BG98" s="60"/>
      <c r="BH98" s="60"/>
      <c r="BI98" s="60"/>
      <c r="BJ98" s="60"/>
      <c r="BK98" s="60"/>
      <c r="BL98" s="60"/>
      <c r="BM98" s="60"/>
      <c r="BN98" s="60"/>
      <c r="BO98" s="60"/>
      <c r="BP98" s="60"/>
      <c r="BQ98" s="57">
        <v>92</v>
      </c>
      <c r="BR98" s="78"/>
      <c r="BS98" s="741"/>
      <c r="BT98" s="742"/>
      <c r="BU98" s="742"/>
      <c r="BV98" s="742"/>
      <c r="BW98" s="742"/>
      <c r="BX98" s="742"/>
      <c r="BY98" s="742"/>
      <c r="BZ98" s="742"/>
      <c r="CA98" s="742"/>
      <c r="CB98" s="742"/>
      <c r="CC98" s="742"/>
      <c r="CD98" s="742"/>
      <c r="CE98" s="742"/>
      <c r="CF98" s="742"/>
      <c r="CG98" s="743"/>
      <c r="CH98" s="744"/>
      <c r="CI98" s="745"/>
      <c r="CJ98" s="745"/>
      <c r="CK98" s="745"/>
      <c r="CL98" s="746"/>
      <c r="CM98" s="744"/>
      <c r="CN98" s="745"/>
      <c r="CO98" s="745"/>
      <c r="CP98" s="745"/>
      <c r="CQ98" s="746"/>
      <c r="CR98" s="744"/>
      <c r="CS98" s="745"/>
      <c r="CT98" s="745"/>
      <c r="CU98" s="745"/>
      <c r="CV98" s="746"/>
      <c r="CW98" s="744"/>
      <c r="CX98" s="745"/>
      <c r="CY98" s="745"/>
      <c r="CZ98" s="745"/>
      <c r="DA98" s="746"/>
      <c r="DB98" s="744"/>
      <c r="DC98" s="745"/>
      <c r="DD98" s="745"/>
      <c r="DE98" s="745"/>
      <c r="DF98" s="746"/>
      <c r="DG98" s="744"/>
      <c r="DH98" s="745"/>
      <c r="DI98" s="745"/>
      <c r="DJ98" s="745"/>
      <c r="DK98" s="746"/>
      <c r="DL98" s="744"/>
      <c r="DM98" s="745"/>
      <c r="DN98" s="745"/>
      <c r="DO98" s="745"/>
      <c r="DP98" s="746"/>
      <c r="DQ98" s="744"/>
      <c r="DR98" s="745"/>
      <c r="DS98" s="745"/>
      <c r="DT98" s="745"/>
      <c r="DU98" s="746"/>
      <c r="DV98" s="741"/>
      <c r="DW98" s="742"/>
      <c r="DX98" s="742"/>
      <c r="DY98" s="742"/>
      <c r="DZ98" s="747"/>
      <c r="EA98" s="53"/>
    </row>
    <row r="99" spans="1:131" ht="26.25" hidden="1" customHeight="1">
      <c r="A99" s="63"/>
      <c r="B99" s="67"/>
      <c r="C99" s="67"/>
      <c r="D99" s="67"/>
      <c r="E99" s="67"/>
      <c r="F99" s="67"/>
      <c r="G99" s="67"/>
      <c r="H99" s="67"/>
      <c r="I99" s="67"/>
      <c r="J99" s="67"/>
      <c r="K99" s="67"/>
      <c r="L99" s="67"/>
      <c r="M99" s="67"/>
      <c r="N99" s="67"/>
      <c r="O99" s="67"/>
      <c r="P99" s="67"/>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3"/>
      <c r="BA99" s="73"/>
      <c r="BB99" s="73"/>
      <c r="BC99" s="73"/>
      <c r="BD99" s="73"/>
      <c r="BE99" s="60"/>
      <c r="BF99" s="60"/>
      <c r="BG99" s="60"/>
      <c r="BH99" s="60"/>
      <c r="BI99" s="60"/>
      <c r="BJ99" s="60"/>
      <c r="BK99" s="60"/>
      <c r="BL99" s="60"/>
      <c r="BM99" s="60"/>
      <c r="BN99" s="60"/>
      <c r="BO99" s="60"/>
      <c r="BP99" s="60"/>
      <c r="BQ99" s="57">
        <v>93</v>
      </c>
      <c r="BR99" s="78"/>
      <c r="BS99" s="741"/>
      <c r="BT99" s="742"/>
      <c r="BU99" s="742"/>
      <c r="BV99" s="742"/>
      <c r="BW99" s="742"/>
      <c r="BX99" s="742"/>
      <c r="BY99" s="742"/>
      <c r="BZ99" s="742"/>
      <c r="CA99" s="742"/>
      <c r="CB99" s="742"/>
      <c r="CC99" s="742"/>
      <c r="CD99" s="742"/>
      <c r="CE99" s="742"/>
      <c r="CF99" s="742"/>
      <c r="CG99" s="743"/>
      <c r="CH99" s="744"/>
      <c r="CI99" s="745"/>
      <c r="CJ99" s="745"/>
      <c r="CK99" s="745"/>
      <c r="CL99" s="746"/>
      <c r="CM99" s="744"/>
      <c r="CN99" s="745"/>
      <c r="CO99" s="745"/>
      <c r="CP99" s="745"/>
      <c r="CQ99" s="746"/>
      <c r="CR99" s="744"/>
      <c r="CS99" s="745"/>
      <c r="CT99" s="745"/>
      <c r="CU99" s="745"/>
      <c r="CV99" s="746"/>
      <c r="CW99" s="744"/>
      <c r="CX99" s="745"/>
      <c r="CY99" s="745"/>
      <c r="CZ99" s="745"/>
      <c r="DA99" s="746"/>
      <c r="DB99" s="744"/>
      <c r="DC99" s="745"/>
      <c r="DD99" s="745"/>
      <c r="DE99" s="745"/>
      <c r="DF99" s="746"/>
      <c r="DG99" s="744"/>
      <c r="DH99" s="745"/>
      <c r="DI99" s="745"/>
      <c r="DJ99" s="745"/>
      <c r="DK99" s="746"/>
      <c r="DL99" s="744"/>
      <c r="DM99" s="745"/>
      <c r="DN99" s="745"/>
      <c r="DO99" s="745"/>
      <c r="DP99" s="746"/>
      <c r="DQ99" s="744"/>
      <c r="DR99" s="745"/>
      <c r="DS99" s="745"/>
      <c r="DT99" s="745"/>
      <c r="DU99" s="746"/>
      <c r="DV99" s="741"/>
      <c r="DW99" s="742"/>
      <c r="DX99" s="742"/>
      <c r="DY99" s="742"/>
      <c r="DZ99" s="747"/>
      <c r="EA99" s="53"/>
    </row>
    <row r="100" spans="1:131" ht="26.25" hidden="1" customHeight="1">
      <c r="A100" s="63"/>
      <c r="B100" s="67"/>
      <c r="C100" s="67"/>
      <c r="D100" s="67"/>
      <c r="E100" s="67"/>
      <c r="F100" s="67"/>
      <c r="G100" s="67"/>
      <c r="H100" s="67"/>
      <c r="I100" s="67"/>
      <c r="J100" s="67"/>
      <c r="K100" s="67"/>
      <c r="L100" s="67"/>
      <c r="M100" s="67"/>
      <c r="N100" s="67"/>
      <c r="O100" s="67"/>
      <c r="P100" s="67"/>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3"/>
      <c r="BA100" s="73"/>
      <c r="BB100" s="73"/>
      <c r="BC100" s="73"/>
      <c r="BD100" s="73"/>
      <c r="BE100" s="60"/>
      <c r="BF100" s="60"/>
      <c r="BG100" s="60"/>
      <c r="BH100" s="60"/>
      <c r="BI100" s="60"/>
      <c r="BJ100" s="60"/>
      <c r="BK100" s="60"/>
      <c r="BL100" s="60"/>
      <c r="BM100" s="60"/>
      <c r="BN100" s="60"/>
      <c r="BO100" s="60"/>
      <c r="BP100" s="60"/>
      <c r="BQ100" s="57">
        <v>94</v>
      </c>
      <c r="BR100" s="78"/>
      <c r="BS100" s="741"/>
      <c r="BT100" s="742"/>
      <c r="BU100" s="742"/>
      <c r="BV100" s="742"/>
      <c r="BW100" s="742"/>
      <c r="BX100" s="742"/>
      <c r="BY100" s="742"/>
      <c r="BZ100" s="742"/>
      <c r="CA100" s="742"/>
      <c r="CB100" s="742"/>
      <c r="CC100" s="742"/>
      <c r="CD100" s="742"/>
      <c r="CE100" s="742"/>
      <c r="CF100" s="742"/>
      <c r="CG100" s="743"/>
      <c r="CH100" s="744"/>
      <c r="CI100" s="745"/>
      <c r="CJ100" s="745"/>
      <c r="CK100" s="745"/>
      <c r="CL100" s="746"/>
      <c r="CM100" s="744"/>
      <c r="CN100" s="745"/>
      <c r="CO100" s="745"/>
      <c r="CP100" s="745"/>
      <c r="CQ100" s="746"/>
      <c r="CR100" s="744"/>
      <c r="CS100" s="745"/>
      <c r="CT100" s="745"/>
      <c r="CU100" s="745"/>
      <c r="CV100" s="746"/>
      <c r="CW100" s="744"/>
      <c r="CX100" s="745"/>
      <c r="CY100" s="745"/>
      <c r="CZ100" s="745"/>
      <c r="DA100" s="746"/>
      <c r="DB100" s="744"/>
      <c r="DC100" s="745"/>
      <c r="DD100" s="745"/>
      <c r="DE100" s="745"/>
      <c r="DF100" s="746"/>
      <c r="DG100" s="744"/>
      <c r="DH100" s="745"/>
      <c r="DI100" s="745"/>
      <c r="DJ100" s="745"/>
      <c r="DK100" s="746"/>
      <c r="DL100" s="744"/>
      <c r="DM100" s="745"/>
      <c r="DN100" s="745"/>
      <c r="DO100" s="745"/>
      <c r="DP100" s="746"/>
      <c r="DQ100" s="744"/>
      <c r="DR100" s="745"/>
      <c r="DS100" s="745"/>
      <c r="DT100" s="745"/>
      <c r="DU100" s="746"/>
      <c r="DV100" s="741"/>
      <c r="DW100" s="742"/>
      <c r="DX100" s="742"/>
      <c r="DY100" s="742"/>
      <c r="DZ100" s="747"/>
      <c r="EA100" s="53"/>
    </row>
    <row r="101" spans="1:131" ht="26.25" hidden="1" customHeight="1">
      <c r="A101" s="63"/>
      <c r="B101" s="67"/>
      <c r="C101" s="67"/>
      <c r="D101" s="67"/>
      <c r="E101" s="67"/>
      <c r="F101" s="67"/>
      <c r="G101" s="67"/>
      <c r="H101" s="67"/>
      <c r="I101" s="67"/>
      <c r="J101" s="67"/>
      <c r="K101" s="67"/>
      <c r="L101" s="67"/>
      <c r="M101" s="67"/>
      <c r="N101" s="67"/>
      <c r="O101" s="67"/>
      <c r="P101" s="67"/>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3"/>
      <c r="BA101" s="73"/>
      <c r="BB101" s="73"/>
      <c r="BC101" s="73"/>
      <c r="BD101" s="73"/>
      <c r="BE101" s="60"/>
      <c r="BF101" s="60"/>
      <c r="BG101" s="60"/>
      <c r="BH101" s="60"/>
      <c r="BI101" s="60"/>
      <c r="BJ101" s="60"/>
      <c r="BK101" s="60"/>
      <c r="BL101" s="60"/>
      <c r="BM101" s="60"/>
      <c r="BN101" s="60"/>
      <c r="BO101" s="60"/>
      <c r="BP101" s="60"/>
      <c r="BQ101" s="57">
        <v>95</v>
      </c>
      <c r="BR101" s="78"/>
      <c r="BS101" s="741"/>
      <c r="BT101" s="742"/>
      <c r="BU101" s="742"/>
      <c r="BV101" s="742"/>
      <c r="BW101" s="742"/>
      <c r="BX101" s="742"/>
      <c r="BY101" s="742"/>
      <c r="BZ101" s="742"/>
      <c r="CA101" s="742"/>
      <c r="CB101" s="742"/>
      <c r="CC101" s="742"/>
      <c r="CD101" s="742"/>
      <c r="CE101" s="742"/>
      <c r="CF101" s="742"/>
      <c r="CG101" s="743"/>
      <c r="CH101" s="744"/>
      <c r="CI101" s="745"/>
      <c r="CJ101" s="745"/>
      <c r="CK101" s="745"/>
      <c r="CL101" s="746"/>
      <c r="CM101" s="744"/>
      <c r="CN101" s="745"/>
      <c r="CO101" s="745"/>
      <c r="CP101" s="745"/>
      <c r="CQ101" s="746"/>
      <c r="CR101" s="744"/>
      <c r="CS101" s="745"/>
      <c r="CT101" s="745"/>
      <c r="CU101" s="745"/>
      <c r="CV101" s="746"/>
      <c r="CW101" s="744"/>
      <c r="CX101" s="745"/>
      <c r="CY101" s="745"/>
      <c r="CZ101" s="745"/>
      <c r="DA101" s="746"/>
      <c r="DB101" s="744"/>
      <c r="DC101" s="745"/>
      <c r="DD101" s="745"/>
      <c r="DE101" s="745"/>
      <c r="DF101" s="746"/>
      <c r="DG101" s="744"/>
      <c r="DH101" s="745"/>
      <c r="DI101" s="745"/>
      <c r="DJ101" s="745"/>
      <c r="DK101" s="746"/>
      <c r="DL101" s="744"/>
      <c r="DM101" s="745"/>
      <c r="DN101" s="745"/>
      <c r="DO101" s="745"/>
      <c r="DP101" s="746"/>
      <c r="DQ101" s="744"/>
      <c r="DR101" s="745"/>
      <c r="DS101" s="745"/>
      <c r="DT101" s="745"/>
      <c r="DU101" s="746"/>
      <c r="DV101" s="741"/>
      <c r="DW101" s="742"/>
      <c r="DX101" s="742"/>
      <c r="DY101" s="742"/>
      <c r="DZ101" s="747"/>
      <c r="EA101" s="53"/>
    </row>
    <row r="102" spans="1:131" ht="26.25" customHeight="1">
      <c r="A102" s="63"/>
      <c r="B102" s="67"/>
      <c r="C102" s="67"/>
      <c r="D102" s="67"/>
      <c r="E102" s="67"/>
      <c r="F102" s="67"/>
      <c r="G102" s="67"/>
      <c r="H102" s="67"/>
      <c r="I102" s="67"/>
      <c r="J102" s="67"/>
      <c r="K102" s="67"/>
      <c r="L102" s="67"/>
      <c r="M102" s="67"/>
      <c r="N102" s="67"/>
      <c r="O102" s="67"/>
      <c r="P102" s="67"/>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3"/>
      <c r="BA102" s="73"/>
      <c r="BB102" s="73"/>
      <c r="BC102" s="73"/>
      <c r="BD102" s="73"/>
      <c r="BE102" s="60"/>
      <c r="BF102" s="60"/>
      <c r="BG102" s="60"/>
      <c r="BH102" s="60"/>
      <c r="BI102" s="60"/>
      <c r="BJ102" s="60"/>
      <c r="BK102" s="60"/>
      <c r="BL102" s="60"/>
      <c r="BM102" s="60"/>
      <c r="BN102" s="60"/>
      <c r="BO102" s="60"/>
      <c r="BP102" s="60"/>
      <c r="BQ102" s="58" t="s">
        <v>253</v>
      </c>
      <c r="BR102" s="706" t="s">
        <v>456</v>
      </c>
      <c r="BS102" s="707"/>
      <c r="BT102" s="707"/>
      <c r="BU102" s="707"/>
      <c r="BV102" s="707"/>
      <c r="BW102" s="707"/>
      <c r="BX102" s="707"/>
      <c r="BY102" s="707"/>
      <c r="BZ102" s="707"/>
      <c r="CA102" s="707"/>
      <c r="CB102" s="707"/>
      <c r="CC102" s="707"/>
      <c r="CD102" s="707"/>
      <c r="CE102" s="707"/>
      <c r="CF102" s="707"/>
      <c r="CG102" s="708"/>
      <c r="CH102" s="755"/>
      <c r="CI102" s="756"/>
      <c r="CJ102" s="756"/>
      <c r="CK102" s="756"/>
      <c r="CL102" s="757"/>
      <c r="CM102" s="755"/>
      <c r="CN102" s="756"/>
      <c r="CO102" s="756"/>
      <c r="CP102" s="756"/>
      <c r="CQ102" s="757"/>
      <c r="CR102" s="758">
        <f>SUM(CR7:CV16)</f>
        <v>265</v>
      </c>
      <c r="CS102" s="719"/>
      <c r="CT102" s="719"/>
      <c r="CU102" s="719"/>
      <c r="CV102" s="759"/>
      <c r="CW102" s="760">
        <v>146</v>
      </c>
      <c r="CX102" s="719"/>
      <c r="CY102" s="719"/>
      <c r="CZ102" s="719"/>
      <c r="DA102" s="759"/>
      <c r="DB102" s="760" t="s">
        <v>205</v>
      </c>
      <c r="DC102" s="719"/>
      <c r="DD102" s="719"/>
      <c r="DE102" s="719"/>
      <c r="DF102" s="759"/>
      <c r="DG102" s="760" t="s">
        <v>205</v>
      </c>
      <c r="DH102" s="719"/>
      <c r="DI102" s="719"/>
      <c r="DJ102" s="719"/>
      <c r="DK102" s="759"/>
      <c r="DL102" s="760" t="s">
        <v>205</v>
      </c>
      <c r="DM102" s="719"/>
      <c r="DN102" s="719"/>
      <c r="DO102" s="719"/>
      <c r="DP102" s="759"/>
      <c r="DQ102" s="760" t="s">
        <v>205</v>
      </c>
      <c r="DR102" s="719"/>
      <c r="DS102" s="719"/>
      <c r="DT102" s="719"/>
      <c r="DU102" s="759"/>
      <c r="DV102" s="706"/>
      <c r="DW102" s="707"/>
      <c r="DX102" s="707"/>
      <c r="DY102" s="707"/>
      <c r="DZ102" s="761"/>
      <c r="EA102" s="53"/>
    </row>
    <row r="103" spans="1:131" ht="26.25" customHeight="1">
      <c r="A103" s="63"/>
      <c r="B103" s="67"/>
      <c r="C103" s="67"/>
      <c r="D103" s="67"/>
      <c r="E103" s="67"/>
      <c r="F103" s="67"/>
      <c r="G103" s="67"/>
      <c r="H103" s="67"/>
      <c r="I103" s="67"/>
      <c r="J103" s="67"/>
      <c r="K103" s="67"/>
      <c r="L103" s="67"/>
      <c r="M103" s="67"/>
      <c r="N103" s="67"/>
      <c r="O103" s="67"/>
      <c r="P103" s="67"/>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3"/>
      <c r="BA103" s="73"/>
      <c r="BB103" s="73"/>
      <c r="BC103" s="73"/>
      <c r="BD103" s="73"/>
      <c r="BE103" s="60"/>
      <c r="BF103" s="60"/>
      <c r="BG103" s="60"/>
      <c r="BH103" s="60"/>
      <c r="BI103" s="60"/>
      <c r="BJ103" s="60"/>
      <c r="BK103" s="60"/>
      <c r="BL103" s="60"/>
      <c r="BM103" s="60"/>
      <c r="BN103" s="60"/>
      <c r="BO103" s="60"/>
      <c r="BP103" s="60"/>
      <c r="BQ103" s="762" t="s">
        <v>480</v>
      </c>
      <c r="BR103" s="762"/>
      <c r="BS103" s="762"/>
      <c r="BT103" s="762"/>
      <c r="BU103" s="762"/>
      <c r="BV103" s="762"/>
      <c r="BW103" s="762"/>
      <c r="BX103" s="762"/>
      <c r="BY103" s="762"/>
      <c r="BZ103" s="762"/>
      <c r="CA103" s="762"/>
      <c r="CB103" s="762"/>
      <c r="CC103" s="762"/>
      <c r="CD103" s="762"/>
      <c r="CE103" s="762"/>
      <c r="CF103" s="762"/>
      <c r="CG103" s="762"/>
      <c r="CH103" s="762"/>
      <c r="CI103" s="762"/>
      <c r="CJ103" s="762"/>
      <c r="CK103" s="762"/>
      <c r="CL103" s="762"/>
      <c r="CM103" s="762"/>
      <c r="CN103" s="762"/>
      <c r="CO103" s="762"/>
      <c r="CP103" s="762"/>
      <c r="CQ103" s="762"/>
      <c r="CR103" s="762"/>
      <c r="CS103" s="762"/>
      <c r="CT103" s="762"/>
      <c r="CU103" s="762"/>
      <c r="CV103" s="762"/>
      <c r="CW103" s="762"/>
      <c r="CX103" s="762"/>
      <c r="CY103" s="762"/>
      <c r="CZ103" s="762"/>
      <c r="DA103" s="762"/>
      <c r="DB103" s="762"/>
      <c r="DC103" s="762"/>
      <c r="DD103" s="762"/>
      <c r="DE103" s="762"/>
      <c r="DF103" s="762"/>
      <c r="DG103" s="762"/>
      <c r="DH103" s="762"/>
      <c r="DI103" s="762"/>
      <c r="DJ103" s="762"/>
      <c r="DK103" s="762"/>
      <c r="DL103" s="762"/>
      <c r="DM103" s="762"/>
      <c r="DN103" s="762"/>
      <c r="DO103" s="762"/>
      <c r="DP103" s="762"/>
      <c r="DQ103" s="762"/>
      <c r="DR103" s="762"/>
      <c r="DS103" s="762"/>
      <c r="DT103" s="762"/>
      <c r="DU103" s="762"/>
      <c r="DV103" s="762"/>
      <c r="DW103" s="762"/>
      <c r="DX103" s="762"/>
      <c r="DY103" s="762"/>
      <c r="DZ103" s="762"/>
      <c r="EA103" s="53"/>
    </row>
    <row r="104" spans="1:131" ht="26.25" customHeight="1">
      <c r="A104" s="63"/>
      <c r="B104" s="67"/>
      <c r="C104" s="67"/>
      <c r="D104" s="67"/>
      <c r="E104" s="67"/>
      <c r="F104" s="67"/>
      <c r="G104" s="67"/>
      <c r="H104" s="67"/>
      <c r="I104" s="67"/>
      <c r="J104" s="67"/>
      <c r="K104" s="67"/>
      <c r="L104" s="67"/>
      <c r="M104" s="67"/>
      <c r="N104" s="67"/>
      <c r="O104" s="67"/>
      <c r="P104" s="67"/>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3"/>
      <c r="BA104" s="73"/>
      <c r="BB104" s="73"/>
      <c r="BC104" s="73"/>
      <c r="BD104" s="73"/>
      <c r="BE104" s="60"/>
      <c r="BF104" s="60"/>
      <c r="BG104" s="60"/>
      <c r="BH104" s="60"/>
      <c r="BI104" s="60"/>
      <c r="BJ104" s="60"/>
      <c r="BK104" s="60"/>
      <c r="BL104" s="60"/>
      <c r="BM104" s="60"/>
      <c r="BN104" s="60"/>
      <c r="BO104" s="60"/>
      <c r="BP104" s="60"/>
      <c r="BQ104" s="763" t="s">
        <v>481</v>
      </c>
      <c r="BR104" s="763"/>
      <c r="BS104" s="763"/>
      <c r="BT104" s="763"/>
      <c r="BU104" s="763"/>
      <c r="BV104" s="763"/>
      <c r="BW104" s="763"/>
      <c r="BX104" s="763"/>
      <c r="BY104" s="763"/>
      <c r="BZ104" s="763"/>
      <c r="CA104" s="763"/>
      <c r="CB104" s="763"/>
      <c r="CC104" s="763"/>
      <c r="CD104" s="763"/>
      <c r="CE104" s="763"/>
      <c r="CF104" s="763"/>
      <c r="CG104" s="763"/>
      <c r="CH104" s="763"/>
      <c r="CI104" s="763"/>
      <c r="CJ104" s="763"/>
      <c r="CK104" s="763"/>
      <c r="CL104" s="763"/>
      <c r="CM104" s="763"/>
      <c r="CN104" s="763"/>
      <c r="CO104" s="763"/>
      <c r="CP104" s="763"/>
      <c r="CQ104" s="763"/>
      <c r="CR104" s="763"/>
      <c r="CS104" s="763"/>
      <c r="CT104" s="763"/>
      <c r="CU104" s="763"/>
      <c r="CV104" s="763"/>
      <c r="CW104" s="763"/>
      <c r="CX104" s="763"/>
      <c r="CY104" s="763"/>
      <c r="CZ104" s="763"/>
      <c r="DA104" s="763"/>
      <c r="DB104" s="763"/>
      <c r="DC104" s="763"/>
      <c r="DD104" s="763"/>
      <c r="DE104" s="763"/>
      <c r="DF104" s="763"/>
      <c r="DG104" s="763"/>
      <c r="DH104" s="763"/>
      <c r="DI104" s="763"/>
      <c r="DJ104" s="763"/>
      <c r="DK104" s="763"/>
      <c r="DL104" s="763"/>
      <c r="DM104" s="763"/>
      <c r="DN104" s="763"/>
      <c r="DO104" s="763"/>
      <c r="DP104" s="763"/>
      <c r="DQ104" s="763"/>
      <c r="DR104" s="763"/>
      <c r="DS104" s="763"/>
      <c r="DT104" s="763"/>
      <c r="DU104" s="763"/>
      <c r="DV104" s="763"/>
      <c r="DW104" s="763"/>
      <c r="DX104" s="763"/>
      <c r="DY104" s="763"/>
      <c r="DZ104" s="763"/>
      <c r="EA104" s="53"/>
    </row>
    <row r="105" spans="1:131" ht="11.2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4" t="s">
        <v>482</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4" t="s">
        <v>284</v>
      </c>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row>
    <row r="108" spans="1:131" s="53" customFormat="1" ht="26.25" customHeight="1">
      <c r="A108" s="764" t="s">
        <v>483</v>
      </c>
      <c r="B108" s="765"/>
      <c r="C108" s="765"/>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6"/>
      <c r="AU108" s="764" t="s">
        <v>59</v>
      </c>
      <c r="AV108" s="765"/>
      <c r="AW108" s="765"/>
      <c r="AX108" s="765"/>
      <c r="AY108" s="765"/>
      <c r="AZ108" s="765"/>
      <c r="BA108" s="765"/>
      <c r="BB108" s="765"/>
      <c r="BC108" s="765"/>
      <c r="BD108" s="765"/>
      <c r="BE108" s="765"/>
      <c r="BF108" s="765"/>
      <c r="BG108" s="765"/>
      <c r="BH108" s="765"/>
      <c r="BI108" s="765"/>
      <c r="BJ108" s="765"/>
      <c r="BK108" s="765"/>
      <c r="BL108" s="765"/>
      <c r="BM108" s="765"/>
      <c r="BN108" s="765"/>
      <c r="BO108" s="765"/>
      <c r="BP108" s="765"/>
      <c r="BQ108" s="765"/>
      <c r="BR108" s="765"/>
      <c r="BS108" s="765"/>
      <c r="BT108" s="765"/>
      <c r="BU108" s="765"/>
      <c r="BV108" s="765"/>
      <c r="BW108" s="765"/>
      <c r="BX108" s="765"/>
      <c r="BY108" s="765"/>
      <c r="BZ108" s="765"/>
      <c r="CA108" s="765"/>
      <c r="CB108" s="765"/>
      <c r="CC108" s="765"/>
      <c r="CD108" s="765"/>
      <c r="CE108" s="765"/>
      <c r="CF108" s="765"/>
      <c r="CG108" s="765"/>
      <c r="CH108" s="765"/>
      <c r="CI108" s="765"/>
      <c r="CJ108" s="765"/>
      <c r="CK108" s="765"/>
      <c r="CL108" s="765"/>
      <c r="CM108" s="765"/>
      <c r="CN108" s="765"/>
      <c r="CO108" s="765"/>
      <c r="CP108" s="765"/>
      <c r="CQ108" s="765"/>
      <c r="CR108" s="765"/>
      <c r="CS108" s="765"/>
      <c r="CT108" s="765"/>
      <c r="CU108" s="765"/>
      <c r="CV108" s="765"/>
      <c r="CW108" s="765"/>
      <c r="CX108" s="765"/>
      <c r="CY108" s="765"/>
      <c r="CZ108" s="765"/>
      <c r="DA108" s="765"/>
      <c r="DB108" s="765"/>
      <c r="DC108" s="765"/>
      <c r="DD108" s="765"/>
      <c r="DE108" s="765"/>
      <c r="DF108" s="765"/>
      <c r="DG108" s="765"/>
      <c r="DH108" s="765"/>
      <c r="DI108" s="765"/>
      <c r="DJ108" s="765"/>
      <c r="DK108" s="765"/>
      <c r="DL108" s="765"/>
      <c r="DM108" s="765"/>
      <c r="DN108" s="765"/>
      <c r="DO108" s="765"/>
      <c r="DP108" s="765"/>
      <c r="DQ108" s="765"/>
      <c r="DR108" s="765"/>
      <c r="DS108" s="765"/>
      <c r="DT108" s="765"/>
      <c r="DU108" s="765"/>
      <c r="DV108" s="765"/>
      <c r="DW108" s="765"/>
      <c r="DX108" s="765"/>
      <c r="DY108" s="765"/>
      <c r="DZ108" s="766"/>
    </row>
    <row r="109" spans="1:131" s="53" customFormat="1" ht="26.25" customHeight="1">
      <c r="A109" s="767" t="s">
        <v>484</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15</v>
      </c>
      <c r="AB109" s="768"/>
      <c r="AC109" s="768"/>
      <c r="AD109" s="768"/>
      <c r="AE109" s="769"/>
      <c r="AF109" s="770" t="s">
        <v>440</v>
      </c>
      <c r="AG109" s="768"/>
      <c r="AH109" s="768"/>
      <c r="AI109" s="768"/>
      <c r="AJ109" s="769"/>
      <c r="AK109" s="770" t="s">
        <v>393</v>
      </c>
      <c r="AL109" s="768"/>
      <c r="AM109" s="768"/>
      <c r="AN109" s="768"/>
      <c r="AO109" s="769"/>
      <c r="AP109" s="770" t="s">
        <v>168</v>
      </c>
      <c r="AQ109" s="768"/>
      <c r="AR109" s="768"/>
      <c r="AS109" s="768"/>
      <c r="AT109" s="771"/>
      <c r="AU109" s="767" t="s">
        <v>484</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15</v>
      </c>
      <c r="BR109" s="768"/>
      <c r="BS109" s="768"/>
      <c r="BT109" s="768"/>
      <c r="BU109" s="769"/>
      <c r="BV109" s="770" t="s">
        <v>440</v>
      </c>
      <c r="BW109" s="768"/>
      <c r="BX109" s="768"/>
      <c r="BY109" s="768"/>
      <c r="BZ109" s="769"/>
      <c r="CA109" s="770" t="s">
        <v>393</v>
      </c>
      <c r="CB109" s="768"/>
      <c r="CC109" s="768"/>
      <c r="CD109" s="768"/>
      <c r="CE109" s="769"/>
      <c r="CF109" s="772" t="s">
        <v>168</v>
      </c>
      <c r="CG109" s="772"/>
      <c r="CH109" s="772"/>
      <c r="CI109" s="772"/>
      <c r="CJ109" s="772"/>
      <c r="CK109" s="770" t="s">
        <v>102</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15</v>
      </c>
      <c r="DH109" s="768"/>
      <c r="DI109" s="768"/>
      <c r="DJ109" s="768"/>
      <c r="DK109" s="769"/>
      <c r="DL109" s="770" t="s">
        <v>440</v>
      </c>
      <c r="DM109" s="768"/>
      <c r="DN109" s="768"/>
      <c r="DO109" s="768"/>
      <c r="DP109" s="769"/>
      <c r="DQ109" s="770" t="s">
        <v>393</v>
      </c>
      <c r="DR109" s="768"/>
      <c r="DS109" s="768"/>
      <c r="DT109" s="768"/>
      <c r="DU109" s="769"/>
      <c r="DV109" s="770" t="s">
        <v>168</v>
      </c>
      <c r="DW109" s="768"/>
      <c r="DX109" s="768"/>
      <c r="DY109" s="768"/>
      <c r="DZ109" s="771"/>
    </row>
    <row r="110" spans="1:131" s="53" customFormat="1" ht="26.25" customHeight="1">
      <c r="A110" s="773" t="s">
        <v>331</v>
      </c>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5"/>
      <c r="AA110" s="776">
        <v>17817703</v>
      </c>
      <c r="AB110" s="777"/>
      <c r="AC110" s="777"/>
      <c r="AD110" s="777"/>
      <c r="AE110" s="778"/>
      <c r="AF110" s="779">
        <v>16178150</v>
      </c>
      <c r="AG110" s="777"/>
      <c r="AH110" s="777"/>
      <c r="AI110" s="777"/>
      <c r="AJ110" s="778"/>
      <c r="AK110" s="779">
        <v>16271518</v>
      </c>
      <c r="AL110" s="777"/>
      <c r="AM110" s="777"/>
      <c r="AN110" s="777"/>
      <c r="AO110" s="778"/>
      <c r="AP110" s="780">
        <v>23.3</v>
      </c>
      <c r="AQ110" s="781"/>
      <c r="AR110" s="781"/>
      <c r="AS110" s="781"/>
      <c r="AT110" s="782"/>
      <c r="AU110" s="985" t="s">
        <v>113</v>
      </c>
      <c r="AV110" s="986"/>
      <c r="AW110" s="986"/>
      <c r="AX110" s="986"/>
      <c r="AY110" s="986"/>
      <c r="AZ110" s="783" t="s">
        <v>486</v>
      </c>
      <c r="BA110" s="774"/>
      <c r="BB110" s="774"/>
      <c r="BC110" s="774"/>
      <c r="BD110" s="774"/>
      <c r="BE110" s="774"/>
      <c r="BF110" s="774"/>
      <c r="BG110" s="774"/>
      <c r="BH110" s="774"/>
      <c r="BI110" s="774"/>
      <c r="BJ110" s="774"/>
      <c r="BK110" s="774"/>
      <c r="BL110" s="774"/>
      <c r="BM110" s="774"/>
      <c r="BN110" s="774"/>
      <c r="BO110" s="774"/>
      <c r="BP110" s="775"/>
      <c r="BQ110" s="784">
        <v>211206412</v>
      </c>
      <c r="BR110" s="785"/>
      <c r="BS110" s="785"/>
      <c r="BT110" s="785"/>
      <c r="BU110" s="785"/>
      <c r="BV110" s="785">
        <v>210769093</v>
      </c>
      <c r="BW110" s="785"/>
      <c r="BX110" s="785"/>
      <c r="BY110" s="785"/>
      <c r="BZ110" s="785"/>
      <c r="CA110" s="785">
        <v>210890168</v>
      </c>
      <c r="CB110" s="785"/>
      <c r="CC110" s="785"/>
      <c r="CD110" s="785"/>
      <c r="CE110" s="785"/>
      <c r="CF110" s="786">
        <v>302</v>
      </c>
      <c r="CG110" s="787"/>
      <c r="CH110" s="787"/>
      <c r="CI110" s="787"/>
      <c r="CJ110" s="787"/>
      <c r="CK110" s="991" t="s">
        <v>388</v>
      </c>
      <c r="CL110" s="992"/>
      <c r="CM110" s="783" t="s">
        <v>470</v>
      </c>
      <c r="CN110" s="774"/>
      <c r="CO110" s="774"/>
      <c r="CP110" s="774"/>
      <c r="CQ110" s="774"/>
      <c r="CR110" s="774"/>
      <c r="CS110" s="774"/>
      <c r="CT110" s="774"/>
      <c r="CU110" s="774"/>
      <c r="CV110" s="774"/>
      <c r="CW110" s="774"/>
      <c r="CX110" s="774"/>
      <c r="CY110" s="774"/>
      <c r="CZ110" s="774"/>
      <c r="DA110" s="774"/>
      <c r="DB110" s="774"/>
      <c r="DC110" s="774"/>
      <c r="DD110" s="774"/>
      <c r="DE110" s="774"/>
      <c r="DF110" s="775"/>
      <c r="DG110" s="784" t="s">
        <v>205</v>
      </c>
      <c r="DH110" s="785"/>
      <c r="DI110" s="785"/>
      <c r="DJ110" s="785"/>
      <c r="DK110" s="785"/>
      <c r="DL110" s="785" t="s">
        <v>205</v>
      </c>
      <c r="DM110" s="785"/>
      <c r="DN110" s="785"/>
      <c r="DO110" s="785"/>
      <c r="DP110" s="785"/>
      <c r="DQ110" s="785" t="s">
        <v>205</v>
      </c>
      <c r="DR110" s="785"/>
      <c r="DS110" s="785"/>
      <c r="DT110" s="785"/>
      <c r="DU110" s="785"/>
      <c r="DV110" s="788" t="s">
        <v>205</v>
      </c>
      <c r="DW110" s="788"/>
      <c r="DX110" s="788"/>
      <c r="DY110" s="788"/>
      <c r="DZ110" s="789"/>
    </row>
    <row r="111" spans="1:131" s="53" customFormat="1" ht="26.25" customHeight="1">
      <c r="A111" s="790" t="s">
        <v>461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91"/>
      <c r="AA111" s="792" t="s">
        <v>205</v>
      </c>
      <c r="AB111" s="793"/>
      <c r="AC111" s="793"/>
      <c r="AD111" s="793"/>
      <c r="AE111" s="794"/>
      <c r="AF111" s="795" t="s">
        <v>205</v>
      </c>
      <c r="AG111" s="793"/>
      <c r="AH111" s="793"/>
      <c r="AI111" s="793"/>
      <c r="AJ111" s="794"/>
      <c r="AK111" s="795" t="s">
        <v>205</v>
      </c>
      <c r="AL111" s="793"/>
      <c r="AM111" s="793"/>
      <c r="AN111" s="793"/>
      <c r="AO111" s="794"/>
      <c r="AP111" s="796" t="s">
        <v>205</v>
      </c>
      <c r="AQ111" s="797"/>
      <c r="AR111" s="797"/>
      <c r="AS111" s="797"/>
      <c r="AT111" s="798"/>
      <c r="AU111" s="987"/>
      <c r="AV111" s="988"/>
      <c r="AW111" s="988"/>
      <c r="AX111" s="988"/>
      <c r="AY111" s="988"/>
      <c r="AZ111" s="799" t="s">
        <v>487</v>
      </c>
      <c r="BA111" s="800"/>
      <c r="BB111" s="800"/>
      <c r="BC111" s="800"/>
      <c r="BD111" s="800"/>
      <c r="BE111" s="800"/>
      <c r="BF111" s="800"/>
      <c r="BG111" s="800"/>
      <c r="BH111" s="800"/>
      <c r="BI111" s="800"/>
      <c r="BJ111" s="800"/>
      <c r="BK111" s="800"/>
      <c r="BL111" s="800"/>
      <c r="BM111" s="800"/>
      <c r="BN111" s="800"/>
      <c r="BO111" s="800"/>
      <c r="BP111" s="801"/>
      <c r="BQ111" s="802">
        <v>2688624</v>
      </c>
      <c r="BR111" s="803"/>
      <c r="BS111" s="803"/>
      <c r="BT111" s="803"/>
      <c r="BU111" s="803"/>
      <c r="BV111" s="803">
        <v>2591285</v>
      </c>
      <c r="BW111" s="803"/>
      <c r="BX111" s="803"/>
      <c r="BY111" s="803"/>
      <c r="BZ111" s="803"/>
      <c r="CA111" s="803">
        <v>2460247</v>
      </c>
      <c r="CB111" s="803"/>
      <c r="CC111" s="803"/>
      <c r="CD111" s="803"/>
      <c r="CE111" s="803"/>
      <c r="CF111" s="804">
        <v>3.5</v>
      </c>
      <c r="CG111" s="805"/>
      <c r="CH111" s="805"/>
      <c r="CI111" s="805"/>
      <c r="CJ111" s="805"/>
      <c r="CK111" s="993"/>
      <c r="CL111" s="994"/>
      <c r="CM111" s="799" t="s">
        <v>137</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802" t="s">
        <v>205</v>
      </c>
      <c r="DH111" s="803"/>
      <c r="DI111" s="803"/>
      <c r="DJ111" s="803"/>
      <c r="DK111" s="803"/>
      <c r="DL111" s="803" t="s">
        <v>205</v>
      </c>
      <c r="DM111" s="803"/>
      <c r="DN111" s="803"/>
      <c r="DO111" s="803"/>
      <c r="DP111" s="803"/>
      <c r="DQ111" s="803" t="s">
        <v>205</v>
      </c>
      <c r="DR111" s="803"/>
      <c r="DS111" s="803"/>
      <c r="DT111" s="803"/>
      <c r="DU111" s="803"/>
      <c r="DV111" s="806" t="s">
        <v>205</v>
      </c>
      <c r="DW111" s="806"/>
      <c r="DX111" s="806"/>
      <c r="DY111" s="806"/>
      <c r="DZ111" s="807"/>
    </row>
    <row r="112" spans="1:131" s="53" customFormat="1" ht="26.25" customHeight="1">
      <c r="A112" s="954" t="s">
        <v>158</v>
      </c>
      <c r="B112" s="955"/>
      <c r="C112" s="800" t="s">
        <v>488</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v>16667</v>
      </c>
      <c r="AB112" s="793"/>
      <c r="AC112" s="793"/>
      <c r="AD112" s="793"/>
      <c r="AE112" s="794"/>
      <c r="AF112" s="795">
        <v>16667</v>
      </c>
      <c r="AG112" s="793"/>
      <c r="AH112" s="793"/>
      <c r="AI112" s="793"/>
      <c r="AJ112" s="794"/>
      <c r="AK112" s="795">
        <v>83333</v>
      </c>
      <c r="AL112" s="793"/>
      <c r="AM112" s="793"/>
      <c r="AN112" s="793"/>
      <c r="AO112" s="794"/>
      <c r="AP112" s="796">
        <v>0.1</v>
      </c>
      <c r="AQ112" s="797"/>
      <c r="AR112" s="797"/>
      <c r="AS112" s="797"/>
      <c r="AT112" s="798"/>
      <c r="AU112" s="987"/>
      <c r="AV112" s="988"/>
      <c r="AW112" s="988"/>
      <c r="AX112" s="988"/>
      <c r="AY112" s="988"/>
      <c r="AZ112" s="799" t="s">
        <v>271</v>
      </c>
      <c r="BA112" s="800"/>
      <c r="BB112" s="800"/>
      <c r="BC112" s="800"/>
      <c r="BD112" s="800"/>
      <c r="BE112" s="800"/>
      <c r="BF112" s="800"/>
      <c r="BG112" s="800"/>
      <c r="BH112" s="800"/>
      <c r="BI112" s="800"/>
      <c r="BJ112" s="800"/>
      <c r="BK112" s="800"/>
      <c r="BL112" s="800"/>
      <c r="BM112" s="800"/>
      <c r="BN112" s="800"/>
      <c r="BO112" s="800"/>
      <c r="BP112" s="801"/>
      <c r="BQ112" s="802">
        <v>55630982</v>
      </c>
      <c r="BR112" s="803"/>
      <c r="BS112" s="803"/>
      <c r="BT112" s="803"/>
      <c r="BU112" s="803"/>
      <c r="BV112" s="803">
        <v>54554733</v>
      </c>
      <c r="BW112" s="803"/>
      <c r="BX112" s="803"/>
      <c r="BY112" s="803"/>
      <c r="BZ112" s="803"/>
      <c r="CA112" s="803">
        <v>53365195</v>
      </c>
      <c r="CB112" s="803"/>
      <c r="CC112" s="803"/>
      <c r="CD112" s="803"/>
      <c r="CE112" s="803"/>
      <c r="CF112" s="804">
        <v>76.400000000000006</v>
      </c>
      <c r="CG112" s="805"/>
      <c r="CH112" s="805"/>
      <c r="CI112" s="805"/>
      <c r="CJ112" s="805"/>
      <c r="CK112" s="993"/>
      <c r="CL112" s="994"/>
      <c r="CM112" s="799" t="s">
        <v>399</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802" t="s">
        <v>205</v>
      </c>
      <c r="DH112" s="803"/>
      <c r="DI112" s="803"/>
      <c r="DJ112" s="803"/>
      <c r="DK112" s="803"/>
      <c r="DL112" s="803" t="s">
        <v>205</v>
      </c>
      <c r="DM112" s="803"/>
      <c r="DN112" s="803"/>
      <c r="DO112" s="803"/>
      <c r="DP112" s="803"/>
      <c r="DQ112" s="803" t="s">
        <v>205</v>
      </c>
      <c r="DR112" s="803"/>
      <c r="DS112" s="803"/>
      <c r="DT112" s="803"/>
      <c r="DU112" s="803"/>
      <c r="DV112" s="806" t="s">
        <v>205</v>
      </c>
      <c r="DW112" s="806"/>
      <c r="DX112" s="806"/>
      <c r="DY112" s="806"/>
      <c r="DZ112" s="807"/>
    </row>
    <row r="113" spans="1:130" s="53" customFormat="1" ht="26.25" customHeight="1">
      <c r="A113" s="956"/>
      <c r="B113" s="957"/>
      <c r="C113" s="800" t="s">
        <v>491</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3568688</v>
      </c>
      <c r="AB113" s="793"/>
      <c r="AC113" s="793"/>
      <c r="AD113" s="793"/>
      <c r="AE113" s="794"/>
      <c r="AF113" s="795">
        <v>3590952</v>
      </c>
      <c r="AG113" s="793"/>
      <c r="AH113" s="793"/>
      <c r="AI113" s="793"/>
      <c r="AJ113" s="794"/>
      <c r="AK113" s="795">
        <v>3686085</v>
      </c>
      <c r="AL113" s="793"/>
      <c r="AM113" s="793"/>
      <c r="AN113" s="793"/>
      <c r="AO113" s="794"/>
      <c r="AP113" s="796">
        <v>5.3</v>
      </c>
      <c r="AQ113" s="797"/>
      <c r="AR113" s="797"/>
      <c r="AS113" s="797"/>
      <c r="AT113" s="798"/>
      <c r="AU113" s="987"/>
      <c r="AV113" s="988"/>
      <c r="AW113" s="988"/>
      <c r="AX113" s="988"/>
      <c r="AY113" s="988"/>
      <c r="AZ113" s="799" t="s">
        <v>211</v>
      </c>
      <c r="BA113" s="800"/>
      <c r="BB113" s="800"/>
      <c r="BC113" s="800"/>
      <c r="BD113" s="800"/>
      <c r="BE113" s="800"/>
      <c r="BF113" s="800"/>
      <c r="BG113" s="800"/>
      <c r="BH113" s="800"/>
      <c r="BI113" s="800"/>
      <c r="BJ113" s="800"/>
      <c r="BK113" s="800"/>
      <c r="BL113" s="800"/>
      <c r="BM113" s="800"/>
      <c r="BN113" s="800"/>
      <c r="BO113" s="800"/>
      <c r="BP113" s="801"/>
      <c r="BQ113" s="802">
        <v>7454598</v>
      </c>
      <c r="BR113" s="803"/>
      <c r="BS113" s="803"/>
      <c r="BT113" s="803"/>
      <c r="BU113" s="803"/>
      <c r="BV113" s="803">
        <v>6838462</v>
      </c>
      <c r="BW113" s="803"/>
      <c r="BX113" s="803"/>
      <c r="BY113" s="803"/>
      <c r="BZ113" s="803"/>
      <c r="CA113" s="803">
        <v>6207383</v>
      </c>
      <c r="CB113" s="803"/>
      <c r="CC113" s="803"/>
      <c r="CD113" s="803"/>
      <c r="CE113" s="803"/>
      <c r="CF113" s="804">
        <v>8.9</v>
      </c>
      <c r="CG113" s="805"/>
      <c r="CH113" s="805"/>
      <c r="CI113" s="805"/>
      <c r="CJ113" s="805"/>
      <c r="CK113" s="993"/>
      <c r="CL113" s="994"/>
      <c r="CM113" s="799" t="s">
        <v>410</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2" t="s">
        <v>205</v>
      </c>
      <c r="DH113" s="793"/>
      <c r="DI113" s="793"/>
      <c r="DJ113" s="793"/>
      <c r="DK113" s="794"/>
      <c r="DL113" s="795" t="s">
        <v>205</v>
      </c>
      <c r="DM113" s="793"/>
      <c r="DN113" s="793"/>
      <c r="DO113" s="793"/>
      <c r="DP113" s="794"/>
      <c r="DQ113" s="795" t="s">
        <v>205</v>
      </c>
      <c r="DR113" s="793"/>
      <c r="DS113" s="793"/>
      <c r="DT113" s="793"/>
      <c r="DU113" s="794"/>
      <c r="DV113" s="796" t="s">
        <v>205</v>
      </c>
      <c r="DW113" s="797"/>
      <c r="DX113" s="797"/>
      <c r="DY113" s="797"/>
      <c r="DZ113" s="798"/>
    </row>
    <row r="114" spans="1:130" s="53" customFormat="1" ht="26.25" customHeight="1">
      <c r="A114" s="956"/>
      <c r="B114" s="957"/>
      <c r="C114" s="800" t="s">
        <v>492</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924738</v>
      </c>
      <c r="AB114" s="793"/>
      <c r="AC114" s="793"/>
      <c r="AD114" s="793"/>
      <c r="AE114" s="794"/>
      <c r="AF114" s="795">
        <v>841966</v>
      </c>
      <c r="AG114" s="793"/>
      <c r="AH114" s="793"/>
      <c r="AI114" s="793"/>
      <c r="AJ114" s="794"/>
      <c r="AK114" s="795">
        <v>918334</v>
      </c>
      <c r="AL114" s="793"/>
      <c r="AM114" s="793"/>
      <c r="AN114" s="793"/>
      <c r="AO114" s="794"/>
      <c r="AP114" s="796">
        <v>1.3</v>
      </c>
      <c r="AQ114" s="797"/>
      <c r="AR114" s="797"/>
      <c r="AS114" s="797"/>
      <c r="AT114" s="798"/>
      <c r="AU114" s="987"/>
      <c r="AV114" s="988"/>
      <c r="AW114" s="988"/>
      <c r="AX114" s="988"/>
      <c r="AY114" s="988"/>
      <c r="AZ114" s="799" t="s">
        <v>493</v>
      </c>
      <c r="BA114" s="800"/>
      <c r="BB114" s="800"/>
      <c r="BC114" s="800"/>
      <c r="BD114" s="800"/>
      <c r="BE114" s="800"/>
      <c r="BF114" s="800"/>
      <c r="BG114" s="800"/>
      <c r="BH114" s="800"/>
      <c r="BI114" s="800"/>
      <c r="BJ114" s="800"/>
      <c r="BK114" s="800"/>
      <c r="BL114" s="800"/>
      <c r="BM114" s="800"/>
      <c r="BN114" s="800"/>
      <c r="BO114" s="800"/>
      <c r="BP114" s="801"/>
      <c r="BQ114" s="802">
        <v>17385121</v>
      </c>
      <c r="BR114" s="803"/>
      <c r="BS114" s="803"/>
      <c r="BT114" s="803"/>
      <c r="BU114" s="803"/>
      <c r="BV114" s="803">
        <v>17406994</v>
      </c>
      <c r="BW114" s="803"/>
      <c r="BX114" s="803"/>
      <c r="BY114" s="803"/>
      <c r="BZ114" s="803"/>
      <c r="CA114" s="803">
        <v>17504589</v>
      </c>
      <c r="CB114" s="803"/>
      <c r="CC114" s="803"/>
      <c r="CD114" s="803"/>
      <c r="CE114" s="803"/>
      <c r="CF114" s="804">
        <v>25.1</v>
      </c>
      <c r="CG114" s="805"/>
      <c r="CH114" s="805"/>
      <c r="CI114" s="805"/>
      <c r="CJ114" s="805"/>
      <c r="CK114" s="993"/>
      <c r="CL114" s="994"/>
      <c r="CM114" s="799" t="s">
        <v>494</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2" t="s">
        <v>205</v>
      </c>
      <c r="DH114" s="793"/>
      <c r="DI114" s="793"/>
      <c r="DJ114" s="793"/>
      <c r="DK114" s="794"/>
      <c r="DL114" s="795" t="s">
        <v>205</v>
      </c>
      <c r="DM114" s="793"/>
      <c r="DN114" s="793"/>
      <c r="DO114" s="793"/>
      <c r="DP114" s="794"/>
      <c r="DQ114" s="795" t="s">
        <v>205</v>
      </c>
      <c r="DR114" s="793"/>
      <c r="DS114" s="793"/>
      <c r="DT114" s="793"/>
      <c r="DU114" s="794"/>
      <c r="DV114" s="796" t="s">
        <v>205</v>
      </c>
      <c r="DW114" s="797"/>
      <c r="DX114" s="797"/>
      <c r="DY114" s="797"/>
      <c r="DZ114" s="798"/>
    </row>
    <row r="115" spans="1:130" s="53" customFormat="1" ht="26.25" customHeight="1">
      <c r="A115" s="956"/>
      <c r="B115" s="957"/>
      <c r="C115" s="800" t="s">
        <v>377</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v>158698</v>
      </c>
      <c r="AB115" s="793"/>
      <c r="AC115" s="793"/>
      <c r="AD115" s="793"/>
      <c r="AE115" s="794"/>
      <c r="AF115" s="795">
        <v>198692</v>
      </c>
      <c r="AG115" s="793"/>
      <c r="AH115" s="793"/>
      <c r="AI115" s="793"/>
      <c r="AJ115" s="794"/>
      <c r="AK115" s="795">
        <v>220197</v>
      </c>
      <c r="AL115" s="793"/>
      <c r="AM115" s="793"/>
      <c r="AN115" s="793"/>
      <c r="AO115" s="794"/>
      <c r="AP115" s="796">
        <v>0.3</v>
      </c>
      <c r="AQ115" s="797"/>
      <c r="AR115" s="797"/>
      <c r="AS115" s="797"/>
      <c r="AT115" s="798"/>
      <c r="AU115" s="987"/>
      <c r="AV115" s="988"/>
      <c r="AW115" s="988"/>
      <c r="AX115" s="988"/>
      <c r="AY115" s="988"/>
      <c r="AZ115" s="799" t="s">
        <v>351</v>
      </c>
      <c r="BA115" s="800"/>
      <c r="BB115" s="800"/>
      <c r="BC115" s="800"/>
      <c r="BD115" s="800"/>
      <c r="BE115" s="800"/>
      <c r="BF115" s="800"/>
      <c r="BG115" s="800"/>
      <c r="BH115" s="800"/>
      <c r="BI115" s="800"/>
      <c r="BJ115" s="800"/>
      <c r="BK115" s="800"/>
      <c r="BL115" s="800"/>
      <c r="BM115" s="800"/>
      <c r="BN115" s="800"/>
      <c r="BO115" s="800"/>
      <c r="BP115" s="801"/>
      <c r="BQ115" s="802" t="s">
        <v>205</v>
      </c>
      <c r="BR115" s="803"/>
      <c r="BS115" s="803"/>
      <c r="BT115" s="803"/>
      <c r="BU115" s="803"/>
      <c r="BV115" s="803" t="s">
        <v>205</v>
      </c>
      <c r="BW115" s="803"/>
      <c r="BX115" s="803"/>
      <c r="BY115" s="803"/>
      <c r="BZ115" s="803"/>
      <c r="CA115" s="803" t="s">
        <v>205</v>
      </c>
      <c r="CB115" s="803"/>
      <c r="CC115" s="803"/>
      <c r="CD115" s="803"/>
      <c r="CE115" s="803"/>
      <c r="CF115" s="804" t="s">
        <v>205</v>
      </c>
      <c r="CG115" s="805"/>
      <c r="CH115" s="805"/>
      <c r="CI115" s="805"/>
      <c r="CJ115" s="805"/>
      <c r="CK115" s="993"/>
      <c r="CL115" s="994"/>
      <c r="CM115" s="799" t="s">
        <v>33</v>
      </c>
      <c r="CN115" s="800"/>
      <c r="CO115" s="800"/>
      <c r="CP115" s="800"/>
      <c r="CQ115" s="800"/>
      <c r="CR115" s="800"/>
      <c r="CS115" s="800"/>
      <c r="CT115" s="800"/>
      <c r="CU115" s="800"/>
      <c r="CV115" s="800"/>
      <c r="CW115" s="800"/>
      <c r="CX115" s="800"/>
      <c r="CY115" s="800"/>
      <c r="CZ115" s="800"/>
      <c r="DA115" s="800"/>
      <c r="DB115" s="800"/>
      <c r="DC115" s="800"/>
      <c r="DD115" s="800"/>
      <c r="DE115" s="800"/>
      <c r="DF115" s="801"/>
      <c r="DG115" s="792" t="s">
        <v>205</v>
      </c>
      <c r="DH115" s="793"/>
      <c r="DI115" s="793"/>
      <c r="DJ115" s="793"/>
      <c r="DK115" s="794"/>
      <c r="DL115" s="795" t="s">
        <v>205</v>
      </c>
      <c r="DM115" s="793"/>
      <c r="DN115" s="793"/>
      <c r="DO115" s="793"/>
      <c r="DP115" s="794"/>
      <c r="DQ115" s="795" t="s">
        <v>205</v>
      </c>
      <c r="DR115" s="793"/>
      <c r="DS115" s="793"/>
      <c r="DT115" s="793"/>
      <c r="DU115" s="794"/>
      <c r="DV115" s="796" t="s">
        <v>205</v>
      </c>
      <c r="DW115" s="797"/>
      <c r="DX115" s="797"/>
      <c r="DY115" s="797"/>
      <c r="DZ115" s="798"/>
    </row>
    <row r="116" spans="1:130" s="53" customFormat="1" ht="26.25" customHeight="1">
      <c r="A116" s="958"/>
      <c r="B116" s="959"/>
      <c r="C116" s="808" t="s">
        <v>4</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92">
        <v>1791</v>
      </c>
      <c r="AB116" s="793"/>
      <c r="AC116" s="793"/>
      <c r="AD116" s="793"/>
      <c r="AE116" s="794"/>
      <c r="AF116" s="795">
        <v>113</v>
      </c>
      <c r="AG116" s="793"/>
      <c r="AH116" s="793"/>
      <c r="AI116" s="793"/>
      <c r="AJ116" s="794"/>
      <c r="AK116" s="795">
        <v>13</v>
      </c>
      <c r="AL116" s="793"/>
      <c r="AM116" s="793"/>
      <c r="AN116" s="793"/>
      <c r="AO116" s="794"/>
      <c r="AP116" s="796">
        <v>0</v>
      </c>
      <c r="AQ116" s="797"/>
      <c r="AR116" s="797"/>
      <c r="AS116" s="797"/>
      <c r="AT116" s="798"/>
      <c r="AU116" s="987"/>
      <c r="AV116" s="988"/>
      <c r="AW116" s="988"/>
      <c r="AX116" s="988"/>
      <c r="AY116" s="988"/>
      <c r="AZ116" s="810" t="s">
        <v>229</v>
      </c>
      <c r="BA116" s="811"/>
      <c r="BB116" s="811"/>
      <c r="BC116" s="811"/>
      <c r="BD116" s="811"/>
      <c r="BE116" s="811"/>
      <c r="BF116" s="811"/>
      <c r="BG116" s="811"/>
      <c r="BH116" s="811"/>
      <c r="BI116" s="811"/>
      <c r="BJ116" s="811"/>
      <c r="BK116" s="811"/>
      <c r="BL116" s="811"/>
      <c r="BM116" s="811"/>
      <c r="BN116" s="811"/>
      <c r="BO116" s="811"/>
      <c r="BP116" s="812"/>
      <c r="BQ116" s="802" t="s">
        <v>205</v>
      </c>
      <c r="BR116" s="803"/>
      <c r="BS116" s="803"/>
      <c r="BT116" s="803"/>
      <c r="BU116" s="803"/>
      <c r="BV116" s="803" t="s">
        <v>205</v>
      </c>
      <c r="BW116" s="803"/>
      <c r="BX116" s="803"/>
      <c r="BY116" s="803"/>
      <c r="BZ116" s="803"/>
      <c r="CA116" s="803" t="s">
        <v>205</v>
      </c>
      <c r="CB116" s="803"/>
      <c r="CC116" s="803"/>
      <c r="CD116" s="803"/>
      <c r="CE116" s="803"/>
      <c r="CF116" s="804" t="s">
        <v>205</v>
      </c>
      <c r="CG116" s="805"/>
      <c r="CH116" s="805"/>
      <c r="CI116" s="805"/>
      <c r="CJ116" s="805"/>
      <c r="CK116" s="993"/>
      <c r="CL116" s="994"/>
      <c r="CM116" s="799" t="s">
        <v>495</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2">
        <v>2317196</v>
      </c>
      <c r="DH116" s="793"/>
      <c r="DI116" s="793"/>
      <c r="DJ116" s="793"/>
      <c r="DK116" s="794"/>
      <c r="DL116" s="795">
        <v>2261127</v>
      </c>
      <c r="DM116" s="793"/>
      <c r="DN116" s="793"/>
      <c r="DO116" s="793"/>
      <c r="DP116" s="794"/>
      <c r="DQ116" s="795">
        <v>2171359</v>
      </c>
      <c r="DR116" s="793"/>
      <c r="DS116" s="793"/>
      <c r="DT116" s="793"/>
      <c r="DU116" s="794"/>
      <c r="DV116" s="796">
        <v>3.1</v>
      </c>
      <c r="DW116" s="797"/>
      <c r="DX116" s="797"/>
      <c r="DY116" s="797"/>
      <c r="DZ116" s="798"/>
    </row>
    <row r="117" spans="1:130" s="53" customFormat="1" ht="26.25" customHeight="1">
      <c r="A117" s="767" t="s">
        <v>276</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13" t="s">
        <v>326</v>
      </c>
      <c r="Z117" s="769"/>
      <c r="AA117" s="814">
        <v>22488285</v>
      </c>
      <c r="AB117" s="815"/>
      <c r="AC117" s="815"/>
      <c r="AD117" s="815"/>
      <c r="AE117" s="816"/>
      <c r="AF117" s="817">
        <v>20826540</v>
      </c>
      <c r="AG117" s="815"/>
      <c r="AH117" s="815"/>
      <c r="AI117" s="815"/>
      <c r="AJ117" s="816"/>
      <c r="AK117" s="817">
        <v>21179480</v>
      </c>
      <c r="AL117" s="815"/>
      <c r="AM117" s="815"/>
      <c r="AN117" s="815"/>
      <c r="AO117" s="816"/>
      <c r="AP117" s="818"/>
      <c r="AQ117" s="819"/>
      <c r="AR117" s="819"/>
      <c r="AS117" s="819"/>
      <c r="AT117" s="820"/>
      <c r="AU117" s="987"/>
      <c r="AV117" s="988"/>
      <c r="AW117" s="988"/>
      <c r="AX117" s="988"/>
      <c r="AY117" s="988"/>
      <c r="AZ117" s="821" t="s">
        <v>496</v>
      </c>
      <c r="BA117" s="822"/>
      <c r="BB117" s="822"/>
      <c r="BC117" s="822"/>
      <c r="BD117" s="822"/>
      <c r="BE117" s="822"/>
      <c r="BF117" s="822"/>
      <c r="BG117" s="822"/>
      <c r="BH117" s="822"/>
      <c r="BI117" s="822"/>
      <c r="BJ117" s="822"/>
      <c r="BK117" s="822"/>
      <c r="BL117" s="822"/>
      <c r="BM117" s="822"/>
      <c r="BN117" s="822"/>
      <c r="BO117" s="822"/>
      <c r="BP117" s="823"/>
      <c r="BQ117" s="802" t="s">
        <v>205</v>
      </c>
      <c r="BR117" s="803"/>
      <c r="BS117" s="803"/>
      <c r="BT117" s="803"/>
      <c r="BU117" s="803"/>
      <c r="BV117" s="803" t="s">
        <v>205</v>
      </c>
      <c r="BW117" s="803"/>
      <c r="BX117" s="803"/>
      <c r="BY117" s="803"/>
      <c r="BZ117" s="803"/>
      <c r="CA117" s="803" t="s">
        <v>205</v>
      </c>
      <c r="CB117" s="803"/>
      <c r="CC117" s="803"/>
      <c r="CD117" s="803"/>
      <c r="CE117" s="803"/>
      <c r="CF117" s="804" t="s">
        <v>205</v>
      </c>
      <c r="CG117" s="805"/>
      <c r="CH117" s="805"/>
      <c r="CI117" s="805"/>
      <c r="CJ117" s="805"/>
      <c r="CK117" s="993"/>
      <c r="CL117" s="994"/>
      <c r="CM117" s="799" t="s">
        <v>343</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2" t="s">
        <v>205</v>
      </c>
      <c r="DH117" s="793"/>
      <c r="DI117" s="793"/>
      <c r="DJ117" s="793"/>
      <c r="DK117" s="794"/>
      <c r="DL117" s="795" t="s">
        <v>205</v>
      </c>
      <c r="DM117" s="793"/>
      <c r="DN117" s="793"/>
      <c r="DO117" s="793"/>
      <c r="DP117" s="794"/>
      <c r="DQ117" s="795" t="s">
        <v>205</v>
      </c>
      <c r="DR117" s="793"/>
      <c r="DS117" s="793"/>
      <c r="DT117" s="793"/>
      <c r="DU117" s="794"/>
      <c r="DV117" s="796" t="s">
        <v>205</v>
      </c>
      <c r="DW117" s="797"/>
      <c r="DX117" s="797"/>
      <c r="DY117" s="797"/>
      <c r="DZ117" s="798"/>
    </row>
    <row r="118" spans="1:130" s="53" customFormat="1" ht="26.25" customHeight="1">
      <c r="A118" s="767" t="s">
        <v>102</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15</v>
      </c>
      <c r="AB118" s="768"/>
      <c r="AC118" s="768"/>
      <c r="AD118" s="768"/>
      <c r="AE118" s="769"/>
      <c r="AF118" s="770" t="s">
        <v>440</v>
      </c>
      <c r="AG118" s="768"/>
      <c r="AH118" s="768"/>
      <c r="AI118" s="768"/>
      <c r="AJ118" s="769"/>
      <c r="AK118" s="770" t="s">
        <v>393</v>
      </c>
      <c r="AL118" s="768"/>
      <c r="AM118" s="768"/>
      <c r="AN118" s="768"/>
      <c r="AO118" s="769"/>
      <c r="AP118" s="770" t="s">
        <v>168</v>
      </c>
      <c r="AQ118" s="768"/>
      <c r="AR118" s="768"/>
      <c r="AS118" s="768"/>
      <c r="AT118" s="771"/>
      <c r="AU118" s="987"/>
      <c r="AV118" s="988"/>
      <c r="AW118" s="988"/>
      <c r="AX118" s="988"/>
      <c r="AY118" s="988"/>
      <c r="AZ118" s="824" t="s">
        <v>497</v>
      </c>
      <c r="BA118" s="808"/>
      <c r="BB118" s="808"/>
      <c r="BC118" s="808"/>
      <c r="BD118" s="808"/>
      <c r="BE118" s="808"/>
      <c r="BF118" s="808"/>
      <c r="BG118" s="808"/>
      <c r="BH118" s="808"/>
      <c r="BI118" s="808"/>
      <c r="BJ118" s="808"/>
      <c r="BK118" s="808"/>
      <c r="BL118" s="808"/>
      <c r="BM118" s="808"/>
      <c r="BN118" s="808"/>
      <c r="BO118" s="808"/>
      <c r="BP118" s="809"/>
      <c r="BQ118" s="825" t="s">
        <v>205</v>
      </c>
      <c r="BR118" s="826"/>
      <c r="BS118" s="826"/>
      <c r="BT118" s="826"/>
      <c r="BU118" s="826"/>
      <c r="BV118" s="826" t="s">
        <v>205</v>
      </c>
      <c r="BW118" s="826"/>
      <c r="BX118" s="826"/>
      <c r="BY118" s="826"/>
      <c r="BZ118" s="826"/>
      <c r="CA118" s="826" t="s">
        <v>205</v>
      </c>
      <c r="CB118" s="826"/>
      <c r="CC118" s="826"/>
      <c r="CD118" s="826"/>
      <c r="CE118" s="826"/>
      <c r="CF118" s="804" t="s">
        <v>205</v>
      </c>
      <c r="CG118" s="805"/>
      <c r="CH118" s="805"/>
      <c r="CI118" s="805"/>
      <c r="CJ118" s="805"/>
      <c r="CK118" s="993"/>
      <c r="CL118" s="994"/>
      <c r="CM118" s="799" t="s">
        <v>498</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2" t="s">
        <v>205</v>
      </c>
      <c r="DH118" s="793"/>
      <c r="DI118" s="793"/>
      <c r="DJ118" s="793"/>
      <c r="DK118" s="794"/>
      <c r="DL118" s="795" t="s">
        <v>205</v>
      </c>
      <c r="DM118" s="793"/>
      <c r="DN118" s="793"/>
      <c r="DO118" s="793"/>
      <c r="DP118" s="794"/>
      <c r="DQ118" s="795" t="s">
        <v>205</v>
      </c>
      <c r="DR118" s="793"/>
      <c r="DS118" s="793"/>
      <c r="DT118" s="793"/>
      <c r="DU118" s="794"/>
      <c r="DV118" s="796" t="s">
        <v>205</v>
      </c>
      <c r="DW118" s="797"/>
      <c r="DX118" s="797"/>
      <c r="DY118" s="797"/>
      <c r="DZ118" s="798"/>
    </row>
    <row r="119" spans="1:130" s="53" customFormat="1" ht="26.25" customHeight="1">
      <c r="A119" s="997" t="s">
        <v>388</v>
      </c>
      <c r="B119" s="992"/>
      <c r="C119" s="783" t="s">
        <v>470</v>
      </c>
      <c r="D119" s="774"/>
      <c r="E119" s="774"/>
      <c r="F119" s="774"/>
      <c r="G119" s="774"/>
      <c r="H119" s="774"/>
      <c r="I119" s="774"/>
      <c r="J119" s="774"/>
      <c r="K119" s="774"/>
      <c r="L119" s="774"/>
      <c r="M119" s="774"/>
      <c r="N119" s="774"/>
      <c r="O119" s="774"/>
      <c r="P119" s="774"/>
      <c r="Q119" s="774"/>
      <c r="R119" s="774"/>
      <c r="S119" s="774"/>
      <c r="T119" s="774"/>
      <c r="U119" s="774"/>
      <c r="V119" s="774"/>
      <c r="W119" s="774"/>
      <c r="X119" s="774"/>
      <c r="Y119" s="774"/>
      <c r="Z119" s="775"/>
      <c r="AA119" s="776" t="s">
        <v>205</v>
      </c>
      <c r="AB119" s="777"/>
      <c r="AC119" s="777"/>
      <c r="AD119" s="777"/>
      <c r="AE119" s="778"/>
      <c r="AF119" s="779" t="s">
        <v>205</v>
      </c>
      <c r="AG119" s="777"/>
      <c r="AH119" s="777"/>
      <c r="AI119" s="777"/>
      <c r="AJ119" s="778"/>
      <c r="AK119" s="779" t="s">
        <v>205</v>
      </c>
      <c r="AL119" s="777"/>
      <c r="AM119" s="777"/>
      <c r="AN119" s="777"/>
      <c r="AO119" s="778"/>
      <c r="AP119" s="780" t="s">
        <v>205</v>
      </c>
      <c r="AQ119" s="781"/>
      <c r="AR119" s="781"/>
      <c r="AS119" s="781"/>
      <c r="AT119" s="782"/>
      <c r="AU119" s="989"/>
      <c r="AV119" s="990"/>
      <c r="AW119" s="990"/>
      <c r="AX119" s="990"/>
      <c r="AY119" s="990"/>
      <c r="AZ119" s="74" t="s">
        <v>276</v>
      </c>
      <c r="BA119" s="74"/>
      <c r="BB119" s="74"/>
      <c r="BC119" s="74"/>
      <c r="BD119" s="74"/>
      <c r="BE119" s="74"/>
      <c r="BF119" s="74"/>
      <c r="BG119" s="74"/>
      <c r="BH119" s="74"/>
      <c r="BI119" s="74"/>
      <c r="BJ119" s="74"/>
      <c r="BK119" s="74"/>
      <c r="BL119" s="74"/>
      <c r="BM119" s="74"/>
      <c r="BN119" s="74"/>
      <c r="BO119" s="813" t="s">
        <v>171</v>
      </c>
      <c r="BP119" s="827"/>
      <c r="BQ119" s="825">
        <v>294365737</v>
      </c>
      <c r="BR119" s="826"/>
      <c r="BS119" s="826"/>
      <c r="BT119" s="826"/>
      <c r="BU119" s="826"/>
      <c r="BV119" s="826">
        <v>292160567</v>
      </c>
      <c r="BW119" s="826"/>
      <c r="BX119" s="826"/>
      <c r="BY119" s="826"/>
      <c r="BZ119" s="826"/>
      <c r="CA119" s="826">
        <v>290427582</v>
      </c>
      <c r="CB119" s="826"/>
      <c r="CC119" s="826"/>
      <c r="CD119" s="826"/>
      <c r="CE119" s="826"/>
      <c r="CF119" s="828"/>
      <c r="CG119" s="829"/>
      <c r="CH119" s="829"/>
      <c r="CI119" s="829"/>
      <c r="CJ119" s="830"/>
      <c r="CK119" s="995"/>
      <c r="CL119" s="996"/>
      <c r="CM119" s="824" t="s">
        <v>499</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831">
        <v>371428</v>
      </c>
      <c r="DH119" s="832"/>
      <c r="DI119" s="832"/>
      <c r="DJ119" s="832"/>
      <c r="DK119" s="833"/>
      <c r="DL119" s="834">
        <v>330158</v>
      </c>
      <c r="DM119" s="832"/>
      <c r="DN119" s="832"/>
      <c r="DO119" s="832"/>
      <c r="DP119" s="833"/>
      <c r="DQ119" s="834">
        <v>288888</v>
      </c>
      <c r="DR119" s="832"/>
      <c r="DS119" s="832"/>
      <c r="DT119" s="832"/>
      <c r="DU119" s="833"/>
      <c r="DV119" s="835">
        <v>0.4</v>
      </c>
      <c r="DW119" s="836"/>
      <c r="DX119" s="836"/>
      <c r="DY119" s="836"/>
      <c r="DZ119" s="837"/>
    </row>
    <row r="120" spans="1:130" s="53" customFormat="1" ht="26.25" customHeight="1">
      <c r="A120" s="998"/>
      <c r="B120" s="994"/>
      <c r="C120" s="799" t="s">
        <v>137</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92" t="s">
        <v>205</v>
      </c>
      <c r="AB120" s="793"/>
      <c r="AC120" s="793"/>
      <c r="AD120" s="793"/>
      <c r="AE120" s="794"/>
      <c r="AF120" s="795" t="s">
        <v>205</v>
      </c>
      <c r="AG120" s="793"/>
      <c r="AH120" s="793"/>
      <c r="AI120" s="793"/>
      <c r="AJ120" s="794"/>
      <c r="AK120" s="795" t="s">
        <v>205</v>
      </c>
      <c r="AL120" s="793"/>
      <c r="AM120" s="793"/>
      <c r="AN120" s="793"/>
      <c r="AO120" s="794"/>
      <c r="AP120" s="796" t="s">
        <v>205</v>
      </c>
      <c r="AQ120" s="797"/>
      <c r="AR120" s="797"/>
      <c r="AS120" s="797"/>
      <c r="AT120" s="798"/>
      <c r="AU120" s="960" t="s">
        <v>489</v>
      </c>
      <c r="AV120" s="961"/>
      <c r="AW120" s="961"/>
      <c r="AX120" s="961"/>
      <c r="AY120" s="962"/>
      <c r="AZ120" s="783" t="s">
        <v>221</v>
      </c>
      <c r="BA120" s="774"/>
      <c r="BB120" s="774"/>
      <c r="BC120" s="774"/>
      <c r="BD120" s="774"/>
      <c r="BE120" s="774"/>
      <c r="BF120" s="774"/>
      <c r="BG120" s="774"/>
      <c r="BH120" s="774"/>
      <c r="BI120" s="774"/>
      <c r="BJ120" s="774"/>
      <c r="BK120" s="774"/>
      <c r="BL120" s="774"/>
      <c r="BM120" s="774"/>
      <c r="BN120" s="774"/>
      <c r="BO120" s="774"/>
      <c r="BP120" s="775"/>
      <c r="BQ120" s="784">
        <v>12146869</v>
      </c>
      <c r="BR120" s="785"/>
      <c r="BS120" s="785"/>
      <c r="BT120" s="785"/>
      <c r="BU120" s="785"/>
      <c r="BV120" s="785">
        <v>12513245</v>
      </c>
      <c r="BW120" s="785"/>
      <c r="BX120" s="785"/>
      <c r="BY120" s="785"/>
      <c r="BZ120" s="785"/>
      <c r="CA120" s="785">
        <v>6461768</v>
      </c>
      <c r="CB120" s="785"/>
      <c r="CC120" s="785"/>
      <c r="CD120" s="785"/>
      <c r="CE120" s="785"/>
      <c r="CF120" s="786">
        <v>9.3000000000000007</v>
      </c>
      <c r="CG120" s="787"/>
      <c r="CH120" s="787"/>
      <c r="CI120" s="787"/>
      <c r="CJ120" s="787"/>
      <c r="CK120" s="968" t="s">
        <v>272</v>
      </c>
      <c r="CL120" s="969"/>
      <c r="CM120" s="969"/>
      <c r="CN120" s="969"/>
      <c r="CO120" s="970"/>
      <c r="CP120" s="838" t="s">
        <v>210</v>
      </c>
      <c r="CQ120" s="839"/>
      <c r="CR120" s="839"/>
      <c r="CS120" s="839"/>
      <c r="CT120" s="839"/>
      <c r="CU120" s="839"/>
      <c r="CV120" s="839"/>
      <c r="CW120" s="839"/>
      <c r="CX120" s="839"/>
      <c r="CY120" s="839"/>
      <c r="CZ120" s="839"/>
      <c r="DA120" s="839"/>
      <c r="DB120" s="839"/>
      <c r="DC120" s="839"/>
      <c r="DD120" s="839"/>
      <c r="DE120" s="839"/>
      <c r="DF120" s="840"/>
      <c r="DG120" s="784">
        <v>52302093</v>
      </c>
      <c r="DH120" s="785"/>
      <c r="DI120" s="785"/>
      <c r="DJ120" s="785"/>
      <c r="DK120" s="785"/>
      <c r="DL120" s="785">
        <v>51598193</v>
      </c>
      <c r="DM120" s="785"/>
      <c r="DN120" s="785"/>
      <c r="DO120" s="785"/>
      <c r="DP120" s="785"/>
      <c r="DQ120" s="785">
        <v>50809659</v>
      </c>
      <c r="DR120" s="785"/>
      <c r="DS120" s="785"/>
      <c r="DT120" s="785"/>
      <c r="DU120" s="785"/>
      <c r="DV120" s="788">
        <v>72.8</v>
      </c>
      <c r="DW120" s="788"/>
      <c r="DX120" s="788"/>
      <c r="DY120" s="788"/>
      <c r="DZ120" s="789"/>
    </row>
    <row r="121" spans="1:130" s="53" customFormat="1" ht="26.25" customHeight="1">
      <c r="A121" s="998"/>
      <c r="B121" s="994"/>
      <c r="C121" s="821" t="s">
        <v>139</v>
      </c>
      <c r="D121" s="822"/>
      <c r="E121" s="822"/>
      <c r="F121" s="822"/>
      <c r="G121" s="822"/>
      <c r="H121" s="822"/>
      <c r="I121" s="822"/>
      <c r="J121" s="822"/>
      <c r="K121" s="822"/>
      <c r="L121" s="822"/>
      <c r="M121" s="822"/>
      <c r="N121" s="822"/>
      <c r="O121" s="822"/>
      <c r="P121" s="822"/>
      <c r="Q121" s="822"/>
      <c r="R121" s="822"/>
      <c r="S121" s="822"/>
      <c r="T121" s="822"/>
      <c r="U121" s="822"/>
      <c r="V121" s="822"/>
      <c r="W121" s="822"/>
      <c r="X121" s="822"/>
      <c r="Y121" s="822"/>
      <c r="Z121" s="823"/>
      <c r="AA121" s="792" t="s">
        <v>205</v>
      </c>
      <c r="AB121" s="793"/>
      <c r="AC121" s="793"/>
      <c r="AD121" s="793"/>
      <c r="AE121" s="794"/>
      <c r="AF121" s="795" t="s">
        <v>205</v>
      </c>
      <c r="AG121" s="793"/>
      <c r="AH121" s="793"/>
      <c r="AI121" s="793"/>
      <c r="AJ121" s="794"/>
      <c r="AK121" s="795" t="s">
        <v>205</v>
      </c>
      <c r="AL121" s="793"/>
      <c r="AM121" s="793"/>
      <c r="AN121" s="793"/>
      <c r="AO121" s="794"/>
      <c r="AP121" s="796" t="s">
        <v>205</v>
      </c>
      <c r="AQ121" s="797"/>
      <c r="AR121" s="797"/>
      <c r="AS121" s="797"/>
      <c r="AT121" s="798"/>
      <c r="AU121" s="963"/>
      <c r="AV121" s="964"/>
      <c r="AW121" s="964"/>
      <c r="AX121" s="964"/>
      <c r="AY121" s="965"/>
      <c r="AZ121" s="799" t="s">
        <v>500</v>
      </c>
      <c r="BA121" s="800"/>
      <c r="BB121" s="800"/>
      <c r="BC121" s="800"/>
      <c r="BD121" s="800"/>
      <c r="BE121" s="800"/>
      <c r="BF121" s="800"/>
      <c r="BG121" s="800"/>
      <c r="BH121" s="800"/>
      <c r="BI121" s="800"/>
      <c r="BJ121" s="800"/>
      <c r="BK121" s="800"/>
      <c r="BL121" s="800"/>
      <c r="BM121" s="800"/>
      <c r="BN121" s="800"/>
      <c r="BO121" s="800"/>
      <c r="BP121" s="801"/>
      <c r="BQ121" s="802">
        <v>5341777</v>
      </c>
      <c r="BR121" s="803"/>
      <c r="BS121" s="803"/>
      <c r="BT121" s="803"/>
      <c r="BU121" s="803"/>
      <c r="BV121" s="803">
        <v>6197486</v>
      </c>
      <c r="BW121" s="803"/>
      <c r="BX121" s="803"/>
      <c r="BY121" s="803"/>
      <c r="BZ121" s="803"/>
      <c r="CA121" s="803">
        <v>6852649</v>
      </c>
      <c r="CB121" s="803"/>
      <c r="CC121" s="803"/>
      <c r="CD121" s="803"/>
      <c r="CE121" s="803"/>
      <c r="CF121" s="804">
        <v>9.8000000000000007</v>
      </c>
      <c r="CG121" s="805"/>
      <c r="CH121" s="805"/>
      <c r="CI121" s="805"/>
      <c r="CJ121" s="805"/>
      <c r="CK121" s="971"/>
      <c r="CL121" s="972"/>
      <c r="CM121" s="972"/>
      <c r="CN121" s="972"/>
      <c r="CO121" s="973"/>
      <c r="CP121" s="841" t="s">
        <v>475</v>
      </c>
      <c r="CQ121" s="842"/>
      <c r="CR121" s="842"/>
      <c r="CS121" s="842"/>
      <c r="CT121" s="842"/>
      <c r="CU121" s="842"/>
      <c r="CV121" s="842"/>
      <c r="CW121" s="842"/>
      <c r="CX121" s="842"/>
      <c r="CY121" s="842"/>
      <c r="CZ121" s="842"/>
      <c r="DA121" s="842"/>
      <c r="DB121" s="842"/>
      <c r="DC121" s="842"/>
      <c r="DD121" s="842"/>
      <c r="DE121" s="842"/>
      <c r="DF121" s="843"/>
      <c r="DG121" s="802">
        <v>1925113</v>
      </c>
      <c r="DH121" s="803"/>
      <c r="DI121" s="803"/>
      <c r="DJ121" s="803"/>
      <c r="DK121" s="803"/>
      <c r="DL121" s="803">
        <v>1734463</v>
      </c>
      <c r="DM121" s="803"/>
      <c r="DN121" s="803"/>
      <c r="DO121" s="803"/>
      <c r="DP121" s="803"/>
      <c r="DQ121" s="803">
        <v>1555347</v>
      </c>
      <c r="DR121" s="803"/>
      <c r="DS121" s="803"/>
      <c r="DT121" s="803"/>
      <c r="DU121" s="803"/>
      <c r="DV121" s="806">
        <v>2.2000000000000002</v>
      </c>
      <c r="DW121" s="806"/>
      <c r="DX121" s="806"/>
      <c r="DY121" s="806"/>
      <c r="DZ121" s="807"/>
    </row>
    <row r="122" spans="1:130" s="53" customFormat="1" ht="26.25" customHeight="1">
      <c r="A122" s="998"/>
      <c r="B122" s="994"/>
      <c r="C122" s="799" t="s">
        <v>494</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92" t="s">
        <v>205</v>
      </c>
      <c r="AB122" s="793"/>
      <c r="AC122" s="793"/>
      <c r="AD122" s="793"/>
      <c r="AE122" s="794"/>
      <c r="AF122" s="795" t="s">
        <v>205</v>
      </c>
      <c r="AG122" s="793"/>
      <c r="AH122" s="793"/>
      <c r="AI122" s="793"/>
      <c r="AJ122" s="794"/>
      <c r="AK122" s="795" t="s">
        <v>205</v>
      </c>
      <c r="AL122" s="793"/>
      <c r="AM122" s="793"/>
      <c r="AN122" s="793"/>
      <c r="AO122" s="794"/>
      <c r="AP122" s="796" t="s">
        <v>205</v>
      </c>
      <c r="AQ122" s="797"/>
      <c r="AR122" s="797"/>
      <c r="AS122" s="797"/>
      <c r="AT122" s="798"/>
      <c r="AU122" s="963"/>
      <c r="AV122" s="964"/>
      <c r="AW122" s="964"/>
      <c r="AX122" s="964"/>
      <c r="AY122" s="965"/>
      <c r="AZ122" s="824" t="s">
        <v>502</v>
      </c>
      <c r="BA122" s="808"/>
      <c r="BB122" s="808"/>
      <c r="BC122" s="808"/>
      <c r="BD122" s="808"/>
      <c r="BE122" s="808"/>
      <c r="BF122" s="808"/>
      <c r="BG122" s="808"/>
      <c r="BH122" s="808"/>
      <c r="BI122" s="808"/>
      <c r="BJ122" s="808"/>
      <c r="BK122" s="808"/>
      <c r="BL122" s="808"/>
      <c r="BM122" s="808"/>
      <c r="BN122" s="808"/>
      <c r="BO122" s="808"/>
      <c r="BP122" s="809"/>
      <c r="BQ122" s="825">
        <v>157724151</v>
      </c>
      <c r="BR122" s="826"/>
      <c r="BS122" s="826"/>
      <c r="BT122" s="826"/>
      <c r="BU122" s="826"/>
      <c r="BV122" s="826">
        <v>157861786</v>
      </c>
      <c r="BW122" s="826"/>
      <c r="BX122" s="826"/>
      <c r="BY122" s="826"/>
      <c r="BZ122" s="826"/>
      <c r="CA122" s="826">
        <v>156303051</v>
      </c>
      <c r="CB122" s="826"/>
      <c r="CC122" s="826"/>
      <c r="CD122" s="826"/>
      <c r="CE122" s="826"/>
      <c r="CF122" s="844">
        <v>223.8</v>
      </c>
      <c r="CG122" s="845"/>
      <c r="CH122" s="845"/>
      <c r="CI122" s="845"/>
      <c r="CJ122" s="845"/>
      <c r="CK122" s="971"/>
      <c r="CL122" s="972"/>
      <c r="CM122" s="972"/>
      <c r="CN122" s="972"/>
      <c r="CO122" s="973"/>
      <c r="CP122" s="841" t="s">
        <v>2</v>
      </c>
      <c r="CQ122" s="842"/>
      <c r="CR122" s="842"/>
      <c r="CS122" s="842"/>
      <c r="CT122" s="842"/>
      <c r="CU122" s="842"/>
      <c r="CV122" s="842"/>
      <c r="CW122" s="842"/>
      <c r="CX122" s="842"/>
      <c r="CY122" s="842"/>
      <c r="CZ122" s="842"/>
      <c r="DA122" s="842"/>
      <c r="DB122" s="842"/>
      <c r="DC122" s="842"/>
      <c r="DD122" s="842"/>
      <c r="DE122" s="842"/>
      <c r="DF122" s="843"/>
      <c r="DG122" s="802">
        <v>1099758</v>
      </c>
      <c r="DH122" s="803"/>
      <c r="DI122" s="803"/>
      <c r="DJ122" s="803"/>
      <c r="DK122" s="803"/>
      <c r="DL122" s="803">
        <v>957856</v>
      </c>
      <c r="DM122" s="803"/>
      <c r="DN122" s="803"/>
      <c r="DO122" s="803"/>
      <c r="DP122" s="803"/>
      <c r="DQ122" s="803">
        <v>799421</v>
      </c>
      <c r="DR122" s="803"/>
      <c r="DS122" s="803"/>
      <c r="DT122" s="803"/>
      <c r="DU122" s="803"/>
      <c r="DV122" s="806">
        <v>1.1000000000000001</v>
      </c>
      <c r="DW122" s="806"/>
      <c r="DX122" s="806"/>
      <c r="DY122" s="806"/>
      <c r="DZ122" s="807"/>
    </row>
    <row r="123" spans="1:130" s="53" customFormat="1" ht="26.25" customHeight="1">
      <c r="A123" s="998"/>
      <c r="B123" s="994"/>
      <c r="C123" s="799" t="s">
        <v>495</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92">
        <v>158698</v>
      </c>
      <c r="AB123" s="793"/>
      <c r="AC123" s="793"/>
      <c r="AD123" s="793"/>
      <c r="AE123" s="794"/>
      <c r="AF123" s="795">
        <v>157385</v>
      </c>
      <c r="AG123" s="793"/>
      <c r="AH123" s="793"/>
      <c r="AI123" s="793"/>
      <c r="AJ123" s="794"/>
      <c r="AK123" s="795">
        <v>178894</v>
      </c>
      <c r="AL123" s="793"/>
      <c r="AM123" s="793"/>
      <c r="AN123" s="793"/>
      <c r="AO123" s="794"/>
      <c r="AP123" s="796">
        <v>0.3</v>
      </c>
      <c r="AQ123" s="797"/>
      <c r="AR123" s="797"/>
      <c r="AS123" s="797"/>
      <c r="AT123" s="798"/>
      <c r="AU123" s="966"/>
      <c r="AV123" s="967"/>
      <c r="AW123" s="967"/>
      <c r="AX123" s="967"/>
      <c r="AY123" s="967"/>
      <c r="AZ123" s="74" t="s">
        <v>276</v>
      </c>
      <c r="BA123" s="74"/>
      <c r="BB123" s="74"/>
      <c r="BC123" s="74"/>
      <c r="BD123" s="74"/>
      <c r="BE123" s="74"/>
      <c r="BF123" s="74"/>
      <c r="BG123" s="74"/>
      <c r="BH123" s="74"/>
      <c r="BI123" s="74"/>
      <c r="BJ123" s="74"/>
      <c r="BK123" s="74"/>
      <c r="BL123" s="74"/>
      <c r="BM123" s="74"/>
      <c r="BN123" s="74"/>
      <c r="BO123" s="813" t="s">
        <v>503</v>
      </c>
      <c r="BP123" s="827"/>
      <c r="BQ123" s="846">
        <v>175212797</v>
      </c>
      <c r="BR123" s="847"/>
      <c r="BS123" s="847"/>
      <c r="BT123" s="847"/>
      <c r="BU123" s="847"/>
      <c r="BV123" s="847">
        <v>176572517</v>
      </c>
      <c r="BW123" s="847"/>
      <c r="BX123" s="847"/>
      <c r="BY123" s="847"/>
      <c r="BZ123" s="847"/>
      <c r="CA123" s="847">
        <v>169617468</v>
      </c>
      <c r="CB123" s="847"/>
      <c r="CC123" s="847"/>
      <c r="CD123" s="847"/>
      <c r="CE123" s="847"/>
      <c r="CF123" s="828"/>
      <c r="CG123" s="829"/>
      <c r="CH123" s="829"/>
      <c r="CI123" s="829"/>
      <c r="CJ123" s="830"/>
      <c r="CK123" s="971"/>
      <c r="CL123" s="972"/>
      <c r="CM123" s="972"/>
      <c r="CN123" s="972"/>
      <c r="CO123" s="973"/>
      <c r="CP123" s="841" t="s">
        <v>473</v>
      </c>
      <c r="CQ123" s="842"/>
      <c r="CR123" s="842"/>
      <c r="CS123" s="842"/>
      <c r="CT123" s="842"/>
      <c r="CU123" s="842"/>
      <c r="CV123" s="842"/>
      <c r="CW123" s="842"/>
      <c r="CX123" s="842"/>
      <c r="CY123" s="842"/>
      <c r="CZ123" s="842"/>
      <c r="DA123" s="842"/>
      <c r="DB123" s="842"/>
      <c r="DC123" s="842"/>
      <c r="DD123" s="842"/>
      <c r="DE123" s="842"/>
      <c r="DF123" s="843"/>
      <c r="DG123" s="792">
        <v>304018</v>
      </c>
      <c r="DH123" s="793"/>
      <c r="DI123" s="793"/>
      <c r="DJ123" s="793"/>
      <c r="DK123" s="794"/>
      <c r="DL123" s="795">
        <v>264221</v>
      </c>
      <c r="DM123" s="793"/>
      <c r="DN123" s="793"/>
      <c r="DO123" s="793"/>
      <c r="DP123" s="794"/>
      <c r="DQ123" s="795">
        <v>200768</v>
      </c>
      <c r="DR123" s="793"/>
      <c r="DS123" s="793"/>
      <c r="DT123" s="793"/>
      <c r="DU123" s="794"/>
      <c r="DV123" s="796">
        <v>0.3</v>
      </c>
      <c r="DW123" s="797"/>
      <c r="DX123" s="797"/>
      <c r="DY123" s="797"/>
      <c r="DZ123" s="798"/>
    </row>
    <row r="124" spans="1:130" s="53" customFormat="1" ht="26.25" customHeight="1">
      <c r="A124" s="998"/>
      <c r="B124" s="994"/>
      <c r="C124" s="799" t="s">
        <v>343</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92" t="s">
        <v>205</v>
      </c>
      <c r="AB124" s="793"/>
      <c r="AC124" s="793"/>
      <c r="AD124" s="793"/>
      <c r="AE124" s="794"/>
      <c r="AF124" s="795" t="s">
        <v>205</v>
      </c>
      <c r="AG124" s="793"/>
      <c r="AH124" s="793"/>
      <c r="AI124" s="793"/>
      <c r="AJ124" s="794"/>
      <c r="AK124" s="795" t="s">
        <v>205</v>
      </c>
      <c r="AL124" s="793"/>
      <c r="AM124" s="793"/>
      <c r="AN124" s="793"/>
      <c r="AO124" s="794"/>
      <c r="AP124" s="796" t="s">
        <v>205</v>
      </c>
      <c r="AQ124" s="797"/>
      <c r="AR124" s="797"/>
      <c r="AS124" s="797"/>
      <c r="AT124" s="798"/>
      <c r="AU124" s="848" t="s">
        <v>504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180.2</v>
      </c>
      <c r="BR124" s="852"/>
      <c r="BS124" s="852"/>
      <c r="BT124" s="852"/>
      <c r="BU124" s="852"/>
      <c r="BV124" s="852">
        <v>172.2</v>
      </c>
      <c r="BW124" s="852"/>
      <c r="BX124" s="852"/>
      <c r="BY124" s="852"/>
      <c r="BZ124" s="852"/>
      <c r="CA124" s="852">
        <v>173</v>
      </c>
      <c r="CB124" s="852"/>
      <c r="CC124" s="852"/>
      <c r="CD124" s="852"/>
      <c r="CE124" s="852"/>
      <c r="CF124" s="853"/>
      <c r="CG124" s="854"/>
      <c r="CH124" s="854"/>
      <c r="CI124" s="854"/>
      <c r="CJ124" s="855"/>
      <c r="CK124" s="974"/>
      <c r="CL124" s="974"/>
      <c r="CM124" s="974"/>
      <c r="CN124" s="974"/>
      <c r="CO124" s="975"/>
      <c r="CP124" s="841" t="s">
        <v>505</v>
      </c>
      <c r="CQ124" s="842"/>
      <c r="CR124" s="842"/>
      <c r="CS124" s="842"/>
      <c r="CT124" s="842"/>
      <c r="CU124" s="842"/>
      <c r="CV124" s="842"/>
      <c r="CW124" s="842"/>
      <c r="CX124" s="842"/>
      <c r="CY124" s="842"/>
      <c r="CZ124" s="842"/>
      <c r="DA124" s="842"/>
      <c r="DB124" s="842"/>
      <c r="DC124" s="842"/>
      <c r="DD124" s="842"/>
      <c r="DE124" s="842"/>
      <c r="DF124" s="843"/>
      <c r="DG124" s="831" t="s">
        <v>205</v>
      </c>
      <c r="DH124" s="832"/>
      <c r="DI124" s="832"/>
      <c r="DJ124" s="832"/>
      <c r="DK124" s="833"/>
      <c r="DL124" s="834" t="s">
        <v>205</v>
      </c>
      <c r="DM124" s="832"/>
      <c r="DN124" s="832"/>
      <c r="DO124" s="832"/>
      <c r="DP124" s="833"/>
      <c r="DQ124" s="834" t="s">
        <v>205</v>
      </c>
      <c r="DR124" s="832"/>
      <c r="DS124" s="832"/>
      <c r="DT124" s="832"/>
      <c r="DU124" s="833"/>
      <c r="DV124" s="835" t="s">
        <v>205</v>
      </c>
      <c r="DW124" s="836"/>
      <c r="DX124" s="836"/>
      <c r="DY124" s="836"/>
      <c r="DZ124" s="837"/>
    </row>
    <row r="125" spans="1:130" s="53" customFormat="1" ht="26.25" customHeight="1">
      <c r="A125" s="998"/>
      <c r="B125" s="994"/>
      <c r="C125" s="799" t="s">
        <v>498</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92" t="s">
        <v>205</v>
      </c>
      <c r="AB125" s="793"/>
      <c r="AC125" s="793"/>
      <c r="AD125" s="793"/>
      <c r="AE125" s="794"/>
      <c r="AF125" s="795" t="s">
        <v>205</v>
      </c>
      <c r="AG125" s="793"/>
      <c r="AH125" s="793"/>
      <c r="AI125" s="793"/>
      <c r="AJ125" s="794"/>
      <c r="AK125" s="795" t="s">
        <v>205</v>
      </c>
      <c r="AL125" s="793"/>
      <c r="AM125" s="793"/>
      <c r="AN125" s="793"/>
      <c r="AO125" s="794"/>
      <c r="AP125" s="796" t="s">
        <v>205</v>
      </c>
      <c r="AQ125" s="797"/>
      <c r="AR125" s="797"/>
      <c r="AS125" s="797"/>
      <c r="AT125" s="798"/>
      <c r="AU125" s="65"/>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1"/>
      <c r="BR125" s="61"/>
      <c r="BS125" s="61"/>
      <c r="BT125" s="61"/>
      <c r="BU125" s="61"/>
      <c r="BV125" s="61"/>
      <c r="BW125" s="61"/>
      <c r="BX125" s="61"/>
      <c r="BY125" s="61"/>
      <c r="BZ125" s="61"/>
      <c r="CA125" s="61"/>
      <c r="CB125" s="61"/>
      <c r="CC125" s="61"/>
      <c r="CD125" s="61"/>
      <c r="CE125" s="61"/>
      <c r="CF125" s="61"/>
      <c r="CG125" s="61"/>
      <c r="CH125" s="61"/>
      <c r="CI125" s="61"/>
      <c r="CJ125" s="80"/>
      <c r="CK125" s="976" t="s">
        <v>506</v>
      </c>
      <c r="CL125" s="969"/>
      <c r="CM125" s="969"/>
      <c r="CN125" s="969"/>
      <c r="CO125" s="970"/>
      <c r="CP125" s="783" t="s">
        <v>143</v>
      </c>
      <c r="CQ125" s="774"/>
      <c r="CR125" s="774"/>
      <c r="CS125" s="774"/>
      <c r="CT125" s="774"/>
      <c r="CU125" s="774"/>
      <c r="CV125" s="774"/>
      <c r="CW125" s="774"/>
      <c r="CX125" s="774"/>
      <c r="CY125" s="774"/>
      <c r="CZ125" s="774"/>
      <c r="DA125" s="774"/>
      <c r="DB125" s="774"/>
      <c r="DC125" s="774"/>
      <c r="DD125" s="774"/>
      <c r="DE125" s="774"/>
      <c r="DF125" s="775"/>
      <c r="DG125" s="784" t="s">
        <v>205</v>
      </c>
      <c r="DH125" s="785"/>
      <c r="DI125" s="785"/>
      <c r="DJ125" s="785"/>
      <c r="DK125" s="785"/>
      <c r="DL125" s="785" t="s">
        <v>205</v>
      </c>
      <c r="DM125" s="785"/>
      <c r="DN125" s="785"/>
      <c r="DO125" s="785"/>
      <c r="DP125" s="785"/>
      <c r="DQ125" s="785" t="s">
        <v>205</v>
      </c>
      <c r="DR125" s="785"/>
      <c r="DS125" s="785"/>
      <c r="DT125" s="785"/>
      <c r="DU125" s="785"/>
      <c r="DV125" s="788" t="s">
        <v>205</v>
      </c>
      <c r="DW125" s="788"/>
      <c r="DX125" s="788"/>
      <c r="DY125" s="788"/>
      <c r="DZ125" s="789"/>
    </row>
    <row r="126" spans="1:130" s="53" customFormat="1" ht="26.25" customHeight="1">
      <c r="A126" s="998"/>
      <c r="B126" s="994"/>
      <c r="C126" s="799" t="s">
        <v>499</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92" t="s">
        <v>205</v>
      </c>
      <c r="AB126" s="793"/>
      <c r="AC126" s="793"/>
      <c r="AD126" s="793"/>
      <c r="AE126" s="794"/>
      <c r="AF126" s="795">
        <v>41307</v>
      </c>
      <c r="AG126" s="793"/>
      <c r="AH126" s="793"/>
      <c r="AI126" s="793"/>
      <c r="AJ126" s="794"/>
      <c r="AK126" s="795">
        <v>41303</v>
      </c>
      <c r="AL126" s="793"/>
      <c r="AM126" s="793"/>
      <c r="AN126" s="793"/>
      <c r="AO126" s="794"/>
      <c r="AP126" s="796">
        <v>0.1</v>
      </c>
      <c r="AQ126" s="797"/>
      <c r="AR126" s="797"/>
      <c r="AS126" s="797"/>
      <c r="AT126" s="798"/>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79"/>
      <c r="CE126" s="79"/>
      <c r="CF126" s="79"/>
      <c r="CG126" s="61"/>
      <c r="CH126" s="61"/>
      <c r="CI126" s="61"/>
      <c r="CJ126" s="80"/>
      <c r="CK126" s="977"/>
      <c r="CL126" s="972"/>
      <c r="CM126" s="972"/>
      <c r="CN126" s="972"/>
      <c r="CO126" s="973"/>
      <c r="CP126" s="799" t="s">
        <v>426</v>
      </c>
      <c r="CQ126" s="800"/>
      <c r="CR126" s="800"/>
      <c r="CS126" s="800"/>
      <c r="CT126" s="800"/>
      <c r="CU126" s="800"/>
      <c r="CV126" s="800"/>
      <c r="CW126" s="800"/>
      <c r="CX126" s="800"/>
      <c r="CY126" s="800"/>
      <c r="CZ126" s="800"/>
      <c r="DA126" s="800"/>
      <c r="DB126" s="800"/>
      <c r="DC126" s="800"/>
      <c r="DD126" s="800"/>
      <c r="DE126" s="800"/>
      <c r="DF126" s="801"/>
      <c r="DG126" s="802" t="s">
        <v>205</v>
      </c>
      <c r="DH126" s="803"/>
      <c r="DI126" s="803"/>
      <c r="DJ126" s="803"/>
      <c r="DK126" s="803"/>
      <c r="DL126" s="803" t="s">
        <v>205</v>
      </c>
      <c r="DM126" s="803"/>
      <c r="DN126" s="803"/>
      <c r="DO126" s="803"/>
      <c r="DP126" s="803"/>
      <c r="DQ126" s="803" t="s">
        <v>205</v>
      </c>
      <c r="DR126" s="803"/>
      <c r="DS126" s="803"/>
      <c r="DT126" s="803"/>
      <c r="DU126" s="803"/>
      <c r="DV126" s="806" t="s">
        <v>205</v>
      </c>
      <c r="DW126" s="806"/>
      <c r="DX126" s="806"/>
      <c r="DY126" s="806"/>
      <c r="DZ126" s="807"/>
    </row>
    <row r="127" spans="1:130" s="53" customFormat="1" ht="26.25" customHeight="1">
      <c r="A127" s="999"/>
      <c r="B127" s="996"/>
      <c r="C127" s="824" t="s">
        <v>83</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92" t="s">
        <v>205</v>
      </c>
      <c r="AB127" s="793"/>
      <c r="AC127" s="793"/>
      <c r="AD127" s="793"/>
      <c r="AE127" s="794"/>
      <c r="AF127" s="795" t="s">
        <v>205</v>
      </c>
      <c r="AG127" s="793"/>
      <c r="AH127" s="793"/>
      <c r="AI127" s="793"/>
      <c r="AJ127" s="794"/>
      <c r="AK127" s="795" t="s">
        <v>205</v>
      </c>
      <c r="AL127" s="793"/>
      <c r="AM127" s="793"/>
      <c r="AN127" s="793"/>
      <c r="AO127" s="794"/>
      <c r="AP127" s="796" t="s">
        <v>205</v>
      </c>
      <c r="AQ127" s="797"/>
      <c r="AR127" s="797"/>
      <c r="AS127" s="797"/>
      <c r="AT127" s="798"/>
      <c r="AU127" s="61"/>
      <c r="AV127" s="61"/>
      <c r="AW127" s="61"/>
      <c r="AX127" s="856" t="s">
        <v>509</v>
      </c>
      <c r="AY127" s="857"/>
      <c r="AZ127" s="857"/>
      <c r="BA127" s="857"/>
      <c r="BB127" s="857"/>
      <c r="BC127" s="857"/>
      <c r="BD127" s="857"/>
      <c r="BE127" s="858"/>
      <c r="BF127" s="859" t="s">
        <v>510</v>
      </c>
      <c r="BG127" s="857"/>
      <c r="BH127" s="857"/>
      <c r="BI127" s="857"/>
      <c r="BJ127" s="857"/>
      <c r="BK127" s="857"/>
      <c r="BL127" s="858"/>
      <c r="BM127" s="859" t="s">
        <v>427</v>
      </c>
      <c r="BN127" s="857"/>
      <c r="BO127" s="857"/>
      <c r="BP127" s="857"/>
      <c r="BQ127" s="857"/>
      <c r="BR127" s="857"/>
      <c r="BS127" s="858"/>
      <c r="BT127" s="859" t="s">
        <v>416</v>
      </c>
      <c r="BU127" s="857"/>
      <c r="BV127" s="857"/>
      <c r="BW127" s="857"/>
      <c r="BX127" s="857"/>
      <c r="BY127" s="857"/>
      <c r="BZ127" s="860"/>
      <c r="CA127" s="61"/>
      <c r="CB127" s="61"/>
      <c r="CC127" s="61"/>
      <c r="CD127" s="79"/>
      <c r="CE127" s="79"/>
      <c r="CF127" s="79"/>
      <c r="CG127" s="61"/>
      <c r="CH127" s="61"/>
      <c r="CI127" s="61"/>
      <c r="CJ127" s="80"/>
      <c r="CK127" s="977"/>
      <c r="CL127" s="972"/>
      <c r="CM127" s="972"/>
      <c r="CN127" s="972"/>
      <c r="CO127" s="973"/>
      <c r="CP127" s="799" t="s">
        <v>421</v>
      </c>
      <c r="CQ127" s="800"/>
      <c r="CR127" s="800"/>
      <c r="CS127" s="800"/>
      <c r="CT127" s="800"/>
      <c r="CU127" s="800"/>
      <c r="CV127" s="800"/>
      <c r="CW127" s="800"/>
      <c r="CX127" s="800"/>
      <c r="CY127" s="800"/>
      <c r="CZ127" s="800"/>
      <c r="DA127" s="800"/>
      <c r="DB127" s="800"/>
      <c r="DC127" s="800"/>
      <c r="DD127" s="800"/>
      <c r="DE127" s="800"/>
      <c r="DF127" s="801"/>
      <c r="DG127" s="802" t="s">
        <v>205</v>
      </c>
      <c r="DH127" s="803"/>
      <c r="DI127" s="803"/>
      <c r="DJ127" s="803"/>
      <c r="DK127" s="803"/>
      <c r="DL127" s="803" t="s">
        <v>205</v>
      </c>
      <c r="DM127" s="803"/>
      <c r="DN127" s="803"/>
      <c r="DO127" s="803"/>
      <c r="DP127" s="803"/>
      <c r="DQ127" s="803" t="s">
        <v>205</v>
      </c>
      <c r="DR127" s="803"/>
      <c r="DS127" s="803"/>
      <c r="DT127" s="803"/>
      <c r="DU127" s="803"/>
      <c r="DV127" s="806" t="s">
        <v>205</v>
      </c>
      <c r="DW127" s="806"/>
      <c r="DX127" s="806"/>
      <c r="DY127" s="806"/>
      <c r="DZ127" s="807"/>
    </row>
    <row r="128" spans="1:130" s="53" customFormat="1" ht="26.25" customHeight="1">
      <c r="A128" s="861" t="s">
        <v>511</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10</v>
      </c>
      <c r="X128" s="863"/>
      <c r="Y128" s="863"/>
      <c r="Z128" s="864"/>
      <c r="AA128" s="776">
        <v>722492</v>
      </c>
      <c r="AB128" s="777"/>
      <c r="AC128" s="777"/>
      <c r="AD128" s="777"/>
      <c r="AE128" s="778"/>
      <c r="AF128" s="779">
        <v>710695</v>
      </c>
      <c r="AG128" s="777"/>
      <c r="AH128" s="777"/>
      <c r="AI128" s="777"/>
      <c r="AJ128" s="778"/>
      <c r="AK128" s="779">
        <v>761638</v>
      </c>
      <c r="AL128" s="777"/>
      <c r="AM128" s="777"/>
      <c r="AN128" s="777"/>
      <c r="AO128" s="778"/>
      <c r="AP128" s="865"/>
      <c r="AQ128" s="866"/>
      <c r="AR128" s="866"/>
      <c r="AS128" s="866"/>
      <c r="AT128" s="867"/>
      <c r="AU128" s="61"/>
      <c r="AV128" s="61"/>
      <c r="AW128" s="61"/>
      <c r="AX128" s="773" t="s">
        <v>311</v>
      </c>
      <c r="AY128" s="774"/>
      <c r="AZ128" s="774"/>
      <c r="BA128" s="774"/>
      <c r="BB128" s="774"/>
      <c r="BC128" s="774"/>
      <c r="BD128" s="774"/>
      <c r="BE128" s="775"/>
      <c r="BF128" s="868" t="s">
        <v>205</v>
      </c>
      <c r="BG128" s="869"/>
      <c r="BH128" s="869"/>
      <c r="BI128" s="869"/>
      <c r="BJ128" s="869"/>
      <c r="BK128" s="869"/>
      <c r="BL128" s="870"/>
      <c r="BM128" s="868">
        <v>11.25</v>
      </c>
      <c r="BN128" s="869"/>
      <c r="BO128" s="869"/>
      <c r="BP128" s="869"/>
      <c r="BQ128" s="869"/>
      <c r="BR128" s="869"/>
      <c r="BS128" s="870"/>
      <c r="BT128" s="868">
        <v>20</v>
      </c>
      <c r="BU128" s="869"/>
      <c r="BV128" s="869"/>
      <c r="BW128" s="869"/>
      <c r="BX128" s="869"/>
      <c r="BY128" s="869"/>
      <c r="BZ128" s="871"/>
      <c r="CA128" s="79"/>
      <c r="CB128" s="79"/>
      <c r="CC128" s="79"/>
      <c r="CD128" s="79"/>
      <c r="CE128" s="79"/>
      <c r="CF128" s="79"/>
      <c r="CG128" s="61"/>
      <c r="CH128" s="61"/>
      <c r="CI128" s="61"/>
      <c r="CJ128" s="80"/>
      <c r="CK128" s="978"/>
      <c r="CL128" s="979"/>
      <c r="CM128" s="979"/>
      <c r="CN128" s="979"/>
      <c r="CO128" s="980"/>
      <c r="CP128" s="872" t="s">
        <v>406</v>
      </c>
      <c r="CQ128" s="666"/>
      <c r="CR128" s="666"/>
      <c r="CS128" s="666"/>
      <c r="CT128" s="666"/>
      <c r="CU128" s="666"/>
      <c r="CV128" s="666"/>
      <c r="CW128" s="666"/>
      <c r="CX128" s="666"/>
      <c r="CY128" s="666"/>
      <c r="CZ128" s="666"/>
      <c r="DA128" s="666"/>
      <c r="DB128" s="666"/>
      <c r="DC128" s="666"/>
      <c r="DD128" s="666"/>
      <c r="DE128" s="666"/>
      <c r="DF128" s="873"/>
      <c r="DG128" s="874" t="s">
        <v>205</v>
      </c>
      <c r="DH128" s="875"/>
      <c r="DI128" s="875"/>
      <c r="DJ128" s="875"/>
      <c r="DK128" s="875"/>
      <c r="DL128" s="875" t="s">
        <v>205</v>
      </c>
      <c r="DM128" s="875"/>
      <c r="DN128" s="875"/>
      <c r="DO128" s="875"/>
      <c r="DP128" s="875"/>
      <c r="DQ128" s="875" t="s">
        <v>205</v>
      </c>
      <c r="DR128" s="875"/>
      <c r="DS128" s="875"/>
      <c r="DT128" s="875"/>
      <c r="DU128" s="875"/>
      <c r="DV128" s="876" t="s">
        <v>205</v>
      </c>
      <c r="DW128" s="876"/>
      <c r="DX128" s="876"/>
      <c r="DY128" s="876"/>
      <c r="DZ128" s="877"/>
    </row>
    <row r="129" spans="1:131" s="53" customFormat="1" ht="26.25" customHeight="1">
      <c r="A129" s="790" t="s">
        <v>176</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878" t="s">
        <v>239</v>
      </c>
      <c r="X129" s="879"/>
      <c r="Y129" s="879"/>
      <c r="Z129" s="880"/>
      <c r="AA129" s="792">
        <v>78603438</v>
      </c>
      <c r="AB129" s="793"/>
      <c r="AC129" s="793"/>
      <c r="AD129" s="793"/>
      <c r="AE129" s="794"/>
      <c r="AF129" s="795">
        <v>78960151</v>
      </c>
      <c r="AG129" s="793"/>
      <c r="AH129" s="793"/>
      <c r="AI129" s="793"/>
      <c r="AJ129" s="794"/>
      <c r="AK129" s="795">
        <v>81358548</v>
      </c>
      <c r="AL129" s="793"/>
      <c r="AM129" s="793"/>
      <c r="AN129" s="793"/>
      <c r="AO129" s="794"/>
      <c r="AP129" s="881"/>
      <c r="AQ129" s="882"/>
      <c r="AR129" s="882"/>
      <c r="AS129" s="882"/>
      <c r="AT129" s="883"/>
      <c r="AU129" s="72"/>
      <c r="AV129" s="72"/>
      <c r="AW129" s="72"/>
      <c r="AX129" s="884" t="s">
        <v>127</v>
      </c>
      <c r="AY129" s="800"/>
      <c r="AZ129" s="800"/>
      <c r="BA129" s="800"/>
      <c r="BB129" s="800"/>
      <c r="BC129" s="800"/>
      <c r="BD129" s="800"/>
      <c r="BE129" s="801"/>
      <c r="BF129" s="885" t="s">
        <v>205</v>
      </c>
      <c r="BG129" s="886"/>
      <c r="BH129" s="886"/>
      <c r="BI129" s="886"/>
      <c r="BJ129" s="886"/>
      <c r="BK129" s="886"/>
      <c r="BL129" s="887"/>
      <c r="BM129" s="885">
        <v>16.25</v>
      </c>
      <c r="BN129" s="886"/>
      <c r="BO129" s="886"/>
      <c r="BP129" s="886"/>
      <c r="BQ129" s="886"/>
      <c r="BR129" s="886"/>
      <c r="BS129" s="887"/>
      <c r="BT129" s="885">
        <v>30</v>
      </c>
      <c r="BU129" s="886"/>
      <c r="BV129" s="886"/>
      <c r="BW129" s="886"/>
      <c r="BX129" s="886"/>
      <c r="BY129" s="886"/>
      <c r="BZ129" s="888"/>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2"/>
      <c r="DQ129" s="72"/>
      <c r="DR129" s="72"/>
      <c r="DS129" s="72"/>
      <c r="DT129" s="72"/>
      <c r="DU129" s="72"/>
      <c r="DV129" s="72"/>
      <c r="DW129" s="72"/>
      <c r="DX129" s="72"/>
      <c r="DY129" s="72"/>
      <c r="DZ129" s="72"/>
    </row>
    <row r="130" spans="1:131" s="53" customFormat="1" ht="26.25" customHeight="1">
      <c r="A130" s="790" t="s">
        <v>512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878" t="s">
        <v>514</v>
      </c>
      <c r="X130" s="879"/>
      <c r="Y130" s="879"/>
      <c r="Z130" s="880"/>
      <c r="AA130" s="792">
        <v>12483929</v>
      </c>
      <c r="AB130" s="793"/>
      <c r="AC130" s="793"/>
      <c r="AD130" s="793"/>
      <c r="AE130" s="794"/>
      <c r="AF130" s="795">
        <v>11864972</v>
      </c>
      <c r="AG130" s="793"/>
      <c r="AH130" s="793"/>
      <c r="AI130" s="793"/>
      <c r="AJ130" s="794"/>
      <c r="AK130" s="795">
        <v>11532795</v>
      </c>
      <c r="AL130" s="793"/>
      <c r="AM130" s="793"/>
      <c r="AN130" s="793"/>
      <c r="AO130" s="794"/>
      <c r="AP130" s="881"/>
      <c r="AQ130" s="882"/>
      <c r="AR130" s="882"/>
      <c r="AS130" s="882"/>
      <c r="AT130" s="883"/>
      <c r="AU130" s="72"/>
      <c r="AV130" s="72"/>
      <c r="AW130" s="72"/>
      <c r="AX130" s="884" t="s">
        <v>442</v>
      </c>
      <c r="AY130" s="800"/>
      <c r="AZ130" s="800"/>
      <c r="BA130" s="800"/>
      <c r="BB130" s="800"/>
      <c r="BC130" s="800"/>
      <c r="BD130" s="800"/>
      <c r="BE130" s="801"/>
      <c r="BF130" s="889">
        <v>13</v>
      </c>
      <c r="BG130" s="890"/>
      <c r="BH130" s="890"/>
      <c r="BI130" s="890"/>
      <c r="BJ130" s="890"/>
      <c r="BK130" s="890"/>
      <c r="BL130" s="891"/>
      <c r="BM130" s="889">
        <v>25</v>
      </c>
      <c r="BN130" s="890"/>
      <c r="BO130" s="890"/>
      <c r="BP130" s="890"/>
      <c r="BQ130" s="890"/>
      <c r="BR130" s="890"/>
      <c r="BS130" s="891"/>
      <c r="BT130" s="889">
        <v>35</v>
      </c>
      <c r="BU130" s="890"/>
      <c r="BV130" s="890"/>
      <c r="BW130" s="890"/>
      <c r="BX130" s="890"/>
      <c r="BY130" s="890"/>
      <c r="BZ130" s="892"/>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2"/>
      <c r="DQ130" s="72"/>
      <c r="DR130" s="72"/>
      <c r="DS130" s="72"/>
      <c r="DT130" s="72"/>
      <c r="DU130" s="72"/>
      <c r="DV130" s="72"/>
      <c r="DW130" s="72"/>
      <c r="DX130" s="72"/>
      <c r="DY130" s="72"/>
      <c r="DZ130" s="72"/>
    </row>
    <row r="131" spans="1:131" s="53" customFormat="1" ht="26.25" customHeight="1">
      <c r="A131" s="893"/>
      <c r="B131" s="894"/>
      <c r="C131" s="894"/>
      <c r="D131" s="894"/>
      <c r="E131" s="894"/>
      <c r="F131" s="894"/>
      <c r="G131" s="894"/>
      <c r="H131" s="894"/>
      <c r="I131" s="894"/>
      <c r="J131" s="894"/>
      <c r="K131" s="894"/>
      <c r="L131" s="894"/>
      <c r="M131" s="894"/>
      <c r="N131" s="894"/>
      <c r="O131" s="894"/>
      <c r="P131" s="894"/>
      <c r="Q131" s="894"/>
      <c r="R131" s="894"/>
      <c r="S131" s="894"/>
      <c r="T131" s="894"/>
      <c r="U131" s="894"/>
      <c r="V131" s="894"/>
      <c r="W131" s="895" t="s">
        <v>179</v>
      </c>
      <c r="X131" s="896"/>
      <c r="Y131" s="896"/>
      <c r="Z131" s="897"/>
      <c r="AA131" s="831">
        <v>66119509</v>
      </c>
      <c r="AB131" s="832"/>
      <c r="AC131" s="832"/>
      <c r="AD131" s="832"/>
      <c r="AE131" s="833"/>
      <c r="AF131" s="834">
        <v>67095179</v>
      </c>
      <c r="AG131" s="832"/>
      <c r="AH131" s="832"/>
      <c r="AI131" s="832"/>
      <c r="AJ131" s="833"/>
      <c r="AK131" s="834">
        <v>69825753</v>
      </c>
      <c r="AL131" s="832"/>
      <c r="AM131" s="832"/>
      <c r="AN131" s="832"/>
      <c r="AO131" s="833"/>
      <c r="AP131" s="898"/>
      <c r="AQ131" s="899"/>
      <c r="AR131" s="899"/>
      <c r="AS131" s="899"/>
      <c r="AT131" s="900"/>
      <c r="AU131" s="72"/>
      <c r="AV131" s="72"/>
      <c r="AW131" s="72"/>
      <c r="AX131" s="901" t="s">
        <v>471</v>
      </c>
      <c r="AY131" s="666"/>
      <c r="AZ131" s="666"/>
      <c r="BA131" s="666"/>
      <c r="BB131" s="666"/>
      <c r="BC131" s="666"/>
      <c r="BD131" s="666"/>
      <c r="BE131" s="873"/>
      <c r="BF131" s="902">
        <v>173</v>
      </c>
      <c r="BG131" s="903"/>
      <c r="BH131" s="903"/>
      <c r="BI131" s="903"/>
      <c r="BJ131" s="903"/>
      <c r="BK131" s="903"/>
      <c r="BL131" s="904"/>
      <c r="BM131" s="902">
        <v>350</v>
      </c>
      <c r="BN131" s="903"/>
      <c r="BO131" s="903"/>
      <c r="BP131" s="903"/>
      <c r="BQ131" s="903"/>
      <c r="BR131" s="903"/>
      <c r="BS131" s="904"/>
      <c r="BT131" s="905"/>
      <c r="BU131" s="906"/>
      <c r="BV131" s="906"/>
      <c r="BW131" s="906"/>
      <c r="BX131" s="906"/>
      <c r="BY131" s="906"/>
      <c r="BZ131" s="907"/>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2"/>
      <c r="DQ131" s="72"/>
      <c r="DR131" s="72"/>
      <c r="DS131" s="72"/>
      <c r="DT131" s="72"/>
      <c r="DU131" s="72"/>
      <c r="DV131" s="72"/>
      <c r="DW131" s="72"/>
      <c r="DX131" s="72"/>
      <c r="DY131" s="72"/>
      <c r="DZ131" s="72"/>
    </row>
    <row r="132" spans="1:131" s="53" customFormat="1" ht="26.25" customHeight="1">
      <c r="A132" s="981" t="s">
        <v>31</v>
      </c>
      <c r="B132" s="982"/>
      <c r="C132" s="982"/>
      <c r="D132" s="982"/>
      <c r="E132" s="982"/>
      <c r="F132" s="982"/>
      <c r="G132" s="982"/>
      <c r="H132" s="982"/>
      <c r="I132" s="982"/>
      <c r="J132" s="982"/>
      <c r="K132" s="982"/>
      <c r="L132" s="982"/>
      <c r="M132" s="982"/>
      <c r="N132" s="982"/>
      <c r="O132" s="982"/>
      <c r="P132" s="982"/>
      <c r="Q132" s="982"/>
      <c r="R132" s="982"/>
      <c r="S132" s="982"/>
      <c r="T132" s="982"/>
      <c r="U132" s="982"/>
      <c r="V132" s="908" t="s">
        <v>513</v>
      </c>
      <c r="W132" s="908"/>
      <c r="X132" s="908"/>
      <c r="Y132" s="908"/>
      <c r="Z132" s="909"/>
      <c r="AA132" s="910">
        <v>14.03801108</v>
      </c>
      <c r="AB132" s="911"/>
      <c r="AC132" s="911"/>
      <c r="AD132" s="911"/>
      <c r="AE132" s="912"/>
      <c r="AF132" s="913">
        <v>12.297266540000001</v>
      </c>
      <c r="AG132" s="911"/>
      <c r="AH132" s="911"/>
      <c r="AI132" s="911"/>
      <c r="AJ132" s="912"/>
      <c r="AK132" s="913">
        <v>12.7245989</v>
      </c>
      <c r="AL132" s="911"/>
      <c r="AM132" s="911"/>
      <c r="AN132" s="911"/>
      <c r="AO132" s="912"/>
      <c r="AP132" s="828"/>
      <c r="AQ132" s="829"/>
      <c r="AR132" s="829"/>
      <c r="AS132" s="829"/>
      <c r="AT132" s="914"/>
      <c r="AU132" s="71"/>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2"/>
      <c r="DQ132" s="72"/>
      <c r="DR132" s="72"/>
      <c r="DS132" s="72"/>
      <c r="DT132" s="72"/>
      <c r="DU132" s="72"/>
      <c r="DV132" s="72"/>
      <c r="DW132" s="72"/>
      <c r="DX132" s="72"/>
      <c r="DY132" s="72"/>
      <c r="DZ132" s="72"/>
    </row>
    <row r="133" spans="1:131" s="53" customFormat="1" ht="26.25" customHeight="1">
      <c r="A133" s="983"/>
      <c r="B133" s="984"/>
      <c r="C133" s="984"/>
      <c r="D133" s="984"/>
      <c r="E133" s="984"/>
      <c r="F133" s="984"/>
      <c r="G133" s="984"/>
      <c r="H133" s="984"/>
      <c r="I133" s="984"/>
      <c r="J133" s="984"/>
      <c r="K133" s="984"/>
      <c r="L133" s="984"/>
      <c r="M133" s="984"/>
      <c r="N133" s="984"/>
      <c r="O133" s="984"/>
      <c r="P133" s="984"/>
      <c r="Q133" s="984"/>
      <c r="R133" s="984"/>
      <c r="S133" s="984"/>
      <c r="T133" s="984"/>
      <c r="U133" s="984"/>
      <c r="V133" s="915" t="s">
        <v>89</v>
      </c>
      <c r="W133" s="915"/>
      <c r="X133" s="915"/>
      <c r="Y133" s="915"/>
      <c r="Z133" s="916"/>
      <c r="AA133" s="917">
        <v>14.2</v>
      </c>
      <c r="AB133" s="918"/>
      <c r="AC133" s="918"/>
      <c r="AD133" s="918"/>
      <c r="AE133" s="919"/>
      <c r="AF133" s="917">
        <v>13.6</v>
      </c>
      <c r="AG133" s="918"/>
      <c r="AH133" s="918"/>
      <c r="AI133" s="918"/>
      <c r="AJ133" s="919"/>
      <c r="AK133" s="917">
        <v>13</v>
      </c>
      <c r="AL133" s="918"/>
      <c r="AM133" s="918"/>
      <c r="AN133" s="918"/>
      <c r="AO133" s="919"/>
      <c r="AP133" s="853"/>
      <c r="AQ133" s="854"/>
      <c r="AR133" s="854"/>
      <c r="AS133" s="854"/>
      <c r="AT133" s="920"/>
      <c r="AU133" s="72"/>
      <c r="AV133" s="72"/>
      <c r="AW133" s="72"/>
      <c r="AX133" s="72"/>
      <c r="AY133" s="72"/>
      <c r="AZ133" s="72"/>
      <c r="BA133" s="72"/>
      <c r="BB133" s="72"/>
      <c r="BC133" s="72"/>
      <c r="BD133" s="72"/>
      <c r="BE133" s="72"/>
      <c r="BF133" s="72"/>
      <c r="BG133" s="72"/>
      <c r="BH133" s="72"/>
      <c r="BI133" s="72"/>
      <c r="BJ133" s="72"/>
      <c r="BK133" s="72"/>
      <c r="BL133" s="72"/>
      <c r="BM133" s="72"/>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2"/>
      <c r="DQ133" s="72"/>
      <c r="DR133" s="72"/>
      <c r="DS133" s="72"/>
      <c r="DT133" s="72"/>
      <c r="DU133" s="72"/>
      <c r="DV133" s="72"/>
      <c r="DW133" s="72"/>
      <c r="DX133" s="72"/>
      <c r="DY133" s="72"/>
      <c r="DZ133" s="72"/>
    </row>
    <row r="134" spans="1:131" ht="11.25" customHeigh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72"/>
      <c r="AV134" s="72"/>
      <c r="AW134" s="72"/>
      <c r="AX134" s="72"/>
      <c r="AY134" s="72"/>
      <c r="AZ134" s="72"/>
      <c r="BA134" s="72"/>
      <c r="BB134" s="72"/>
      <c r="BC134" s="72"/>
      <c r="BD134" s="72"/>
      <c r="BE134" s="72"/>
      <c r="BF134" s="72"/>
      <c r="BG134" s="72"/>
      <c r="BH134" s="72"/>
      <c r="BI134" s="72"/>
      <c r="BJ134" s="72"/>
      <c r="BK134" s="72"/>
      <c r="BL134" s="72"/>
      <c r="BM134" s="72"/>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2"/>
      <c r="DQ134" s="72"/>
      <c r="DR134" s="72"/>
      <c r="DS134" s="72"/>
      <c r="DT134" s="72"/>
      <c r="DU134" s="72"/>
      <c r="DV134" s="72"/>
      <c r="DW134" s="72"/>
      <c r="DX134" s="72"/>
      <c r="DY134" s="72"/>
      <c r="DZ134" s="72"/>
      <c r="EA134" s="53"/>
    </row>
    <row r="135" spans="1:131" ht="14.15" hidden="1">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row>
  </sheetData>
  <sheetProtection algorithmName="SHA-512" hashValue="GxE7/vnyewtjL2KSEBDD9tk8iHAspWIlSwZ8LS9oG2eFBPuJrUqljYNucIzWStmMZZVdn9qpLK65VF4xAPv1gg==" saltValue="V0EiAclZHWholjZYijj9t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65625" style="82" customWidth="1"/>
    <col min="121" max="121" width="0" style="83" hidden="1" customWidth="1"/>
    <col min="122" max="122" width="9" style="83" hidden="1" customWidth="1"/>
    <col min="123" max="16384" width="9" style="83" hidden="1"/>
  </cols>
  <sheetData>
    <row r="1" spans="1:120" ht="13.3">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ht="13.3"/>
    <row r="3" spans="1:120" ht="13.3"/>
    <row r="4" spans="1:120" ht="13.3"/>
    <row r="5" spans="1:120" ht="13.3"/>
    <row r="6" spans="1:120" ht="13.3"/>
    <row r="7" spans="1:120" ht="13.3"/>
    <row r="8" spans="1:120" ht="13.3"/>
    <row r="9" spans="1:120" ht="13.3"/>
    <row r="10" spans="1:120" ht="13.3"/>
    <row r="11" spans="1:120" ht="13.3"/>
    <row r="12" spans="1:120" ht="13.3"/>
    <row r="13" spans="1:120" ht="13.3"/>
    <row r="14" spans="1:120" ht="13.3"/>
    <row r="15" spans="1:120" ht="13.3"/>
    <row r="16" spans="1:120" ht="13.3">
      <c r="DP16" s="83"/>
    </row>
    <row r="17" spans="119:120" ht="13.3">
      <c r="DP17" s="83"/>
    </row>
    <row r="18" spans="119:120" ht="13.3"/>
    <row r="19" spans="119:120" ht="13.3"/>
    <row r="20" spans="119:120" ht="13.3">
      <c r="DO20" s="83"/>
      <c r="DP20" s="83"/>
    </row>
    <row r="21" spans="119:120" ht="13.3">
      <c r="DP21" s="83"/>
    </row>
    <row r="22" spans="119:120" ht="13.3"/>
    <row r="23" spans="119:120" ht="13.3">
      <c r="DO23" s="83"/>
      <c r="DP23" s="83"/>
    </row>
    <row r="24" spans="119:120" ht="13.3">
      <c r="DP24" s="83"/>
    </row>
    <row r="25" spans="119:120" ht="13.3">
      <c r="DP25" s="83"/>
    </row>
    <row r="26" spans="119:120" ht="13.3">
      <c r="DO26" s="83"/>
      <c r="DP26" s="83"/>
    </row>
    <row r="27" spans="119:120" ht="13.3"/>
    <row r="28" spans="119:120" ht="13.3">
      <c r="DO28" s="83"/>
      <c r="DP28" s="83"/>
    </row>
    <row r="29" spans="119:120" ht="13.3">
      <c r="DP29" s="83"/>
    </row>
    <row r="30" spans="119:120" ht="13.3"/>
    <row r="31" spans="119:120" ht="13.3">
      <c r="DO31" s="83"/>
      <c r="DP31" s="83"/>
    </row>
    <row r="32" spans="119:120" ht="13.3"/>
    <row r="33" spans="98:120" ht="13.3">
      <c r="DO33" s="83"/>
      <c r="DP33" s="83"/>
    </row>
    <row r="34" spans="98:120" ht="13.3">
      <c r="DM34" s="83"/>
    </row>
    <row r="35" spans="98:120" ht="13.3">
      <c r="CT35" s="83"/>
      <c r="CU35" s="83"/>
      <c r="CV35" s="83"/>
      <c r="CY35" s="83"/>
      <c r="CZ35" s="83"/>
      <c r="DA35" s="83"/>
      <c r="DD35" s="83"/>
      <c r="DE35" s="83"/>
      <c r="DF35" s="83"/>
      <c r="DI35" s="83"/>
      <c r="DJ35" s="83"/>
      <c r="DK35" s="83"/>
      <c r="DM35" s="83"/>
      <c r="DN35" s="83"/>
      <c r="DO35" s="83"/>
      <c r="DP35" s="83"/>
    </row>
    <row r="36" spans="98:120" ht="13.3"/>
    <row r="37" spans="98:120" ht="13.3">
      <c r="CW37" s="83"/>
      <c r="DB37" s="83"/>
      <c r="DG37" s="83"/>
      <c r="DL37" s="83"/>
      <c r="DP37" s="83"/>
    </row>
    <row r="38" spans="98:120" ht="13.3">
      <c r="CT38" s="83"/>
      <c r="CU38" s="83"/>
      <c r="CV38" s="83"/>
      <c r="CW38" s="83"/>
      <c r="CY38" s="83"/>
      <c r="CZ38" s="83"/>
      <c r="DA38" s="83"/>
      <c r="DB38" s="83"/>
      <c r="DD38" s="83"/>
      <c r="DE38" s="83"/>
      <c r="DF38" s="83"/>
      <c r="DG38" s="83"/>
      <c r="DI38" s="83"/>
      <c r="DJ38" s="83"/>
      <c r="DK38" s="83"/>
      <c r="DL38" s="83"/>
      <c r="DN38" s="83"/>
      <c r="DO38" s="83"/>
      <c r="DP38" s="83"/>
    </row>
    <row r="39" spans="98:120" ht="13.3"/>
    <row r="40" spans="98:120" ht="13.3"/>
    <row r="41" spans="98:120" ht="13.3"/>
    <row r="42" spans="98:120" ht="13.3"/>
    <row r="43" spans="98:120" ht="13.3"/>
    <row r="44" spans="98:120" ht="13.3"/>
    <row r="45" spans="98:120" ht="13.3"/>
    <row r="46" spans="98:120" ht="13.3"/>
    <row r="47" spans="98:120" ht="13.3"/>
    <row r="48" spans="98:120" ht="13.3"/>
    <row r="49" spans="22:120" ht="13.3">
      <c r="DN49" s="83"/>
      <c r="DO49" s="83"/>
      <c r="DP49" s="83"/>
    </row>
    <row r="50" spans="22:120" ht="13.3"/>
    <row r="51" spans="22:120" ht="13.3"/>
    <row r="52" spans="22:120" ht="13.3"/>
    <row r="53" spans="22:120" ht="13.3"/>
    <row r="54" spans="22:120" ht="13.3"/>
    <row r="55" spans="22:120" ht="13.3"/>
    <row r="56" spans="22:120" ht="13.3"/>
    <row r="57" spans="22:120" ht="13.3"/>
    <row r="58" spans="22:120" ht="13.3"/>
    <row r="59" spans="22:120" ht="13.3"/>
    <row r="60" spans="22:120" ht="13.3"/>
    <row r="61" spans="22:120" ht="13.3"/>
    <row r="62" spans="22:120" ht="13.3"/>
    <row r="63" spans="22:120" ht="13.3">
      <c r="W63" s="83"/>
      <c r="CS63" s="83"/>
      <c r="CX63" s="83"/>
      <c r="DC63" s="83"/>
      <c r="DH63" s="83"/>
    </row>
    <row r="64" spans="22:120" ht="13.3">
      <c r="V64" s="83"/>
    </row>
    <row r="65" spans="15:120" ht="13.3">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ht="13.3">
      <c r="Q66" s="83"/>
      <c r="S66" s="83"/>
      <c r="U66" s="83"/>
      <c r="DM66" s="83"/>
    </row>
    <row r="67" spans="15:120" ht="13.3">
      <c r="O67" s="83"/>
      <c r="P67" s="83"/>
      <c r="R67" s="83"/>
      <c r="T67" s="83"/>
      <c r="Y67" s="83"/>
      <c r="CT67" s="83"/>
      <c r="CV67" s="83"/>
      <c r="CW67" s="83"/>
      <c r="CY67" s="83"/>
      <c r="DA67" s="83"/>
      <c r="DB67" s="83"/>
      <c r="DD67" s="83"/>
      <c r="DF67" s="83"/>
      <c r="DG67" s="83"/>
      <c r="DI67" s="83"/>
      <c r="DK67" s="83"/>
      <c r="DL67" s="83"/>
      <c r="DN67" s="83"/>
      <c r="DO67" s="83"/>
      <c r="DP67" s="83"/>
    </row>
    <row r="68" spans="15:120" ht="13.3"/>
    <row r="69" spans="15:120" ht="13.3"/>
    <row r="70" spans="15:120" ht="13.3"/>
    <row r="71" spans="15:120" ht="13.3"/>
    <row r="72" spans="15:120" ht="13.3">
      <c r="DP72" s="83"/>
    </row>
    <row r="73" spans="15:120" ht="13.3">
      <c r="DP73" s="83"/>
    </row>
    <row r="74" spans="15:120" ht="13.3"/>
    <row r="75" spans="15:120" ht="13.3"/>
    <row r="76" spans="15:120" ht="13.3"/>
    <row r="77" spans="15:120" ht="13.3"/>
    <row r="78" spans="15:120" ht="13.3"/>
    <row r="79" spans="15:120" ht="13.3"/>
    <row r="80" spans="15:120" ht="13.3"/>
    <row r="81" spans="97:112" ht="13.3"/>
    <row r="82" spans="97:112" ht="13.3"/>
    <row r="83" spans="97:112" ht="13.3"/>
    <row r="84" spans="97:112" ht="13.3"/>
    <row r="85" spans="97:112" ht="13.3"/>
    <row r="86" spans="97:112" ht="13.3"/>
    <row r="87" spans="97:112" ht="13.3"/>
    <row r="88" spans="97:112" ht="13.3"/>
    <row r="89" spans="97:112" ht="13.3"/>
    <row r="90" spans="97:112" ht="13.3"/>
    <row r="91" spans="97:112" ht="13.3"/>
    <row r="92" spans="97:112" ht="13.3"/>
    <row r="93" spans="97:112" ht="13.3"/>
    <row r="94" spans="97:112" ht="13.3"/>
    <row r="95" spans="97:112" ht="13.3"/>
    <row r="96" spans="97:112" ht="13.3">
      <c r="CS96" s="83"/>
      <c r="CX96" s="83"/>
      <c r="DC96" s="83"/>
      <c r="DH96" s="83"/>
    </row>
    <row r="97" spans="24:120" ht="13.3">
      <c r="CS97" s="83"/>
      <c r="CX97" s="83"/>
      <c r="DC97" s="83"/>
      <c r="DH97" s="83"/>
      <c r="DP97" s="82" t="s">
        <v>106</v>
      </c>
    </row>
    <row r="98" spans="24:120" ht="13.3" hidden="1">
      <c r="CS98" s="83"/>
      <c r="CX98" s="83"/>
      <c r="DC98" s="83"/>
      <c r="DH98" s="83"/>
    </row>
    <row r="99" spans="24:120" ht="13.3" hidden="1">
      <c r="CS99" s="83"/>
      <c r="CX99" s="83"/>
      <c r="DC99" s="83"/>
      <c r="DH99" s="83"/>
    </row>
    <row r="101" spans="24:120" ht="12" hidden="1" customHeight="1">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c r="CU102" s="83"/>
      <c r="CZ102" s="83"/>
      <c r="DE102" s="83"/>
      <c r="DJ102" s="83"/>
      <c r="DM102" s="83"/>
    </row>
    <row r="103" spans="24:120" ht="13.3" hidden="1">
      <c r="CT103" s="83"/>
      <c r="CV103" s="83"/>
      <c r="CW103" s="83"/>
      <c r="CY103" s="83"/>
      <c r="DA103" s="83"/>
      <c r="DB103" s="83"/>
      <c r="DD103" s="83"/>
      <c r="DF103" s="83"/>
      <c r="DG103" s="83"/>
      <c r="DI103" s="83"/>
      <c r="DK103" s="83"/>
      <c r="DL103" s="83"/>
      <c r="DM103" s="83"/>
      <c r="DN103" s="83"/>
      <c r="DO103" s="83"/>
      <c r="DP103" s="83"/>
    </row>
    <row r="104" spans="24:120" ht="13.3" hidden="1">
      <c r="CV104" s="83"/>
      <c r="CW104" s="83"/>
      <c r="DA104" s="83"/>
      <c r="DB104" s="83"/>
      <c r="DF104" s="83"/>
      <c r="DG104" s="83"/>
      <c r="DK104" s="83"/>
      <c r="DL104" s="83"/>
      <c r="DN104" s="83"/>
      <c r="DO104" s="83"/>
      <c r="DP104" s="83"/>
    </row>
    <row r="105" spans="24:120" ht="12.75" hidden="1" customHeight="1"/>
  </sheetData>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SheetLayoutView="55" workbookViewId="0"/>
  </sheetViews>
  <sheetFormatPr defaultColWidth="0" defaultRowHeight="13.5" customHeight="1" zeroHeight="1"/>
  <cols>
    <col min="1" max="116" width="2.61328125" style="82" customWidth="1"/>
    <col min="117" max="117" width="9" style="83" hidden="1" customWidth="1"/>
    <col min="118" max="16384" width="9" style="83" hidden="1"/>
  </cols>
  <sheetData>
    <row r="1" spans="2:116" ht="13.5" customHeight="1">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5" customHeight="1"/>
    <row r="3" spans="2:116" ht="13.5" customHeight="1"/>
    <row r="4" spans="2:116" ht="13.5" customHeight="1">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5" customHeight="1">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5" customHeight="1"/>
    <row r="20" spans="9:116" ht="13.5" customHeight="1"/>
    <row r="21" spans="9:116" ht="13.5" customHeight="1">
      <c r="DL21" s="83"/>
    </row>
    <row r="22" spans="9:116" ht="13.5" customHeight="1">
      <c r="DI22" s="83"/>
      <c r="DJ22" s="83"/>
      <c r="DK22" s="83"/>
      <c r="DL22" s="83"/>
    </row>
    <row r="23" spans="9:116" ht="13.5" customHeight="1">
      <c r="CY23" s="83"/>
      <c r="CZ23" s="83"/>
      <c r="DA23" s="83"/>
      <c r="DB23" s="83"/>
      <c r="DC23" s="83"/>
      <c r="DD23" s="83"/>
      <c r="DE23" s="83"/>
      <c r="DF23" s="83"/>
      <c r="DG23" s="83"/>
      <c r="DH23" s="83"/>
      <c r="DI23" s="83"/>
      <c r="DJ23" s="83"/>
      <c r="DK23" s="83"/>
      <c r="DL23" s="8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83"/>
      <c r="DA35" s="83"/>
      <c r="DB35" s="83"/>
      <c r="DC35" s="83"/>
      <c r="DD35" s="83"/>
      <c r="DE35" s="83"/>
      <c r="DF35" s="83"/>
      <c r="DG35" s="83"/>
      <c r="DH35" s="83"/>
      <c r="DI35" s="83"/>
      <c r="DJ35" s="83"/>
      <c r="DK35" s="83"/>
      <c r="DL35" s="83"/>
    </row>
    <row r="36" spans="15:116" ht="13.5" customHeight="1"/>
    <row r="37" spans="15:116" ht="13.5" customHeight="1">
      <c r="DL37" s="83"/>
    </row>
    <row r="38" spans="15:116" ht="13.5" customHeight="1">
      <c r="DI38" s="83"/>
      <c r="DJ38" s="83"/>
      <c r="DK38" s="83"/>
      <c r="DL38" s="83"/>
    </row>
    <row r="39" spans="15:116" ht="13.5" customHeight="1"/>
    <row r="40" spans="15:116" ht="13.5" customHeight="1"/>
    <row r="41" spans="15:116" ht="13.5" customHeight="1"/>
    <row r="42" spans="15:116" ht="13.5" customHeight="1"/>
    <row r="43" spans="15:116" ht="13.5" customHeight="1">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5" customHeight="1">
      <c r="DL44" s="83"/>
    </row>
    <row r="45" spans="15:116" ht="13.5" customHeight="1"/>
    <row r="46" spans="15:116" ht="13.5" customHeight="1">
      <c r="DA46" s="83"/>
      <c r="DB46" s="83"/>
      <c r="DC46" s="83"/>
      <c r="DD46" s="83"/>
      <c r="DE46" s="83"/>
      <c r="DF46" s="83"/>
      <c r="DG46" s="83"/>
      <c r="DH46" s="83"/>
      <c r="DI46" s="83"/>
      <c r="DJ46" s="83"/>
      <c r="DK46" s="83"/>
      <c r="DL46" s="83"/>
    </row>
    <row r="47" spans="15:116" ht="13.5" customHeight="1"/>
    <row r="48" spans="15:116" ht="13.5" customHeight="1"/>
    <row r="49" spans="104:116" ht="13.5" customHeight="1"/>
    <row r="50" spans="104:116" ht="13.5" customHeight="1">
      <c r="CZ50" s="83"/>
      <c r="DA50" s="83"/>
      <c r="DB50" s="83"/>
      <c r="DC50" s="83"/>
      <c r="DD50" s="83"/>
      <c r="DE50" s="83"/>
      <c r="DF50" s="83"/>
      <c r="DG50" s="83"/>
      <c r="DH50" s="83"/>
      <c r="DI50" s="83"/>
      <c r="DJ50" s="83"/>
      <c r="DK50" s="83"/>
      <c r="DL50" s="83"/>
    </row>
    <row r="51" spans="104:116" ht="13.5" customHeight="1"/>
    <row r="52" spans="104:116" ht="13.5" customHeight="1"/>
    <row r="53" spans="104:116" ht="13.5" customHeight="1">
      <c r="DL53" s="8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83"/>
      <c r="DD67" s="83"/>
      <c r="DE67" s="83"/>
      <c r="DF67" s="83"/>
      <c r="DG67" s="83"/>
      <c r="DH67" s="83"/>
      <c r="DI67" s="83"/>
      <c r="DJ67" s="83"/>
      <c r="DK67" s="83"/>
      <c r="DL67" s="8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0M6hoNLHVsmAHDiIB0ENQ2MwhVb2p/Wf7MvohsuJXJ3qCAUJnEdfulQAGX68yfzV9QrrUqmbreYr8bx9pxLRw==" saltValue="03TulDVBRc7QP6S+XsEoI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0" zoomScaleSheetLayoutView="100" workbookViewId="0"/>
  </sheetViews>
  <sheetFormatPr defaultColWidth="0" defaultRowHeight="13.5" customHeight="1" zeroHeight="1"/>
  <cols>
    <col min="1" max="36" width="2.4609375" style="51" customWidth="1"/>
    <col min="37" max="44" width="17" style="51" customWidth="1"/>
    <col min="45" max="45" width="6.15234375" style="84" customWidth="1"/>
    <col min="46" max="46" width="3" style="85" customWidth="1"/>
    <col min="47" max="47" width="19.15234375" style="51" hidden="1" customWidth="1"/>
    <col min="48" max="52" width="12.61328125" style="51" hidden="1" customWidth="1"/>
    <col min="53" max="53" width="8.61328125" style="51" hidden="1" customWidth="1"/>
    <col min="54" max="16384" width="8.61328125" style="51" hidden="1"/>
  </cols>
  <sheetData>
    <row r="1" spans="1:46" ht="13.3">
      <c r="AS1" s="95"/>
      <c r="AT1" s="95"/>
    </row>
    <row r="2" spans="1:46" ht="13.3">
      <c r="AS2" s="95"/>
      <c r="AT2" s="95"/>
    </row>
    <row r="3" spans="1:46" ht="13.3">
      <c r="AS3" s="95"/>
      <c r="AT3" s="95"/>
    </row>
    <row r="4" spans="1:46" ht="13.3">
      <c r="AS4" s="95"/>
      <c r="AT4" s="95"/>
    </row>
    <row r="5" spans="1:46" ht="16.75">
      <c r="A5" s="87" t="s">
        <v>515</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166"/>
    </row>
    <row r="6" spans="1:46" ht="13.3">
      <c r="A6" s="8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6" t="s">
        <v>335</v>
      </c>
      <c r="AL6" s="96"/>
      <c r="AM6" s="96"/>
      <c r="AN6" s="96"/>
      <c r="AO6" s="95"/>
      <c r="AP6" s="95"/>
      <c r="AQ6" s="95"/>
      <c r="AR6" s="95"/>
    </row>
    <row r="7" spans="1:46" ht="13.5" customHeight="1">
      <c r="A7" s="8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8"/>
      <c r="AL7" s="105"/>
      <c r="AM7" s="105"/>
      <c r="AN7" s="115"/>
      <c r="AO7" s="1022" t="s">
        <v>93</v>
      </c>
      <c r="AP7" s="132"/>
      <c r="AQ7" s="143" t="s">
        <v>516</v>
      </c>
      <c r="AR7" s="157"/>
    </row>
    <row r="8" spans="1:46" ht="13.3">
      <c r="A8" s="8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9"/>
      <c r="AL8" s="106"/>
      <c r="AM8" s="106"/>
      <c r="AN8" s="116"/>
      <c r="AO8" s="1023"/>
      <c r="AP8" s="133" t="s">
        <v>517</v>
      </c>
      <c r="AQ8" s="144" t="s">
        <v>518</v>
      </c>
      <c r="AR8" s="158" t="s">
        <v>19</v>
      </c>
    </row>
    <row r="9" spans="1:46" ht="13.3">
      <c r="A9" s="8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000" t="s">
        <v>476</v>
      </c>
      <c r="AL9" s="1001"/>
      <c r="AM9" s="1001"/>
      <c r="AN9" s="1002"/>
      <c r="AO9" s="122">
        <v>24441437</v>
      </c>
      <c r="AP9" s="122">
        <v>75781</v>
      </c>
      <c r="AQ9" s="145">
        <v>62943</v>
      </c>
      <c r="AR9" s="159">
        <v>20.399999999999999</v>
      </c>
    </row>
    <row r="10" spans="1:46" ht="13.5" customHeight="1">
      <c r="A10" s="8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000" t="s">
        <v>213</v>
      </c>
      <c r="AL10" s="1001"/>
      <c r="AM10" s="1001"/>
      <c r="AN10" s="1002"/>
      <c r="AO10" s="123">
        <v>6808</v>
      </c>
      <c r="AP10" s="123">
        <v>21</v>
      </c>
      <c r="AQ10" s="146">
        <v>1681</v>
      </c>
      <c r="AR10" s="160">
        <v>-98.8</v>
      </c>
    </row>
    <row r="11" spans="1:46" ht="13.5" customHeight="1">
      <c r="A11" s="8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00" t="s">
        <v>402</v>
      </c>
      <c r="AL11" s="1001"/>
      <c r="AM11" s="1001"/>
      <c r="AN11" s="1002"/>
      <c r="AO11" s="123">
        <v>737905</v>
      </c>
      <c r="AP11" s="123">
        <v>2288</v>
      </c>
      <c r="AQ11" s="146">
        <v>656</v>
      </c>
      <c r="AR11" s="160">
        <v>248.8</v>
      </c>
    </row>
    <row r="12" spans="1:46" ht="13.5" customHeight="1">
      <c r="A12" s="8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000" t="s">
        <v>226</v>
      </c>
      <c r="AL12" s="1001"/>
      <c r="AM12" s="1001"/>
      <c r="AN12" s="1002"/>
      <c r="AO12" s="123" t="s">
        <v>205</v>
      </c>
      <c r="AP12" s="123" t="s">
        <v>205</v>
      </c>
      <c r="AQ12" s="146">
        <v>24</v>
      </c>
      <c r="AR12" s="160" t="s">
        <v>205</v>
      </c>
    </row>
    <row r="13" spans="1:46" ht="13.5" customHeight="1">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1000" t="s">
        <v>519</v>
      </c>
      <c r="AL13" s="1001"/>
      <c r="AM13" s="1001"/>
      <c r="AN13" s="1002"/>
      <c r="AO13" s="123">
        <v>787686</v>
      </c>
      <c r="AP13" s="123">
        <v>2442</v>
      </c>
      <c r="AQ13" s="146">
        <v>1968</v>
      </c>
      <c r="AR13" s="160">
        <v>24.1</v>
      </c>
    </row>
    <row r="14" spans="1:46" ht="13.5" customHeight="1">
      <c r="A14" s="8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1000" t="s">
        <v>520</v>
      </c>
      <c r="AL14" s="1001"/>
      <c r="AM14" s="1001"/>
      <c r="AN14" s="1002"/>
      <c r="AO14" s="123">
        <v>274845</v>
      </c>
      <c r="AP14" s="123">
        <v>852</v>
      </c>
      <c r="AQ14" s="146">
        <v>1222</v>
      </c>
      <c r="AR14" s="160">
        <v>-30.3</v>
      </c>
    </row>
    <row r="15" spans="1:46" ht="13.5" customHeight="1">
      <c r="A15" s="8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1003" t="s">
        <v>314</v>
      </c>
      <c r="AL15" s="1004"/>
      <c r="AM15" s="1004"/>
      <c r="AN15" s="1005"/>
      <c r="AO15" s="123">
        <v>-1388070</v>
      </c>
      <c r="AP15" s="123">
        <v>-4304</v>
      </c>
      <c r="AQ15" s="146">
        <v>-3725</v>
      </c>
      <c r="AR15" s="160">
        <v>15.5</v>
      </c>
    </row>
    <row r="16" spans="1:46" ht="13.3">
      <c r="A16" s="8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003" t="s">
        <v>276</v>
      </c>
      <c r="AL16" s="1004"/>
      <c r="AM16" s="1004"/>
      <c r="AN16" s="1005"/>
      <c r="AO16" s="123">
        <v>24860611</v>
      </c>
      <c r="AP16" s="123">
        <v>77081</v>
      </c>
      <c r="AQ16" s="146">
        <v>64768</v>
      </c>
      <c r="AR16" s="160">
        <v>19</v>
      </c>
    </row>
    <row r="17" spans="1:46" ht="13.3">
      <c r="A17" s="8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6" ht="13.3">
      <c r="A18" s="8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37"/>
      <c r="AR18" s="137"/>
    </row>
    <row r="19" spans="1:46" ht="13.3">
      <c r="A19" s="8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t="s">
        <v>191</v>
      </c>
      <c r="AL19" s="95"/>
      <c r="AM19" s="95"/>
      <c r="AN19" s="95"/>
      <c r="AO19" s="95"/>
      <c r="AP19" s="95"/>
      <c r="AQ19" s="95"/>
      <c r="AR19" s="95"/>
    </row>
    <row r="20" spans="1:46" ht="13.3">
      <c r="A20" s="8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100"/>
      <c r="AL20" s="107"/>
      <c r="AM20" s="107"/>
      <c r="AN20" s="117"/>
      <c r="AO20" s="124" t="s">
        <v>521</v>
      </c>
      <c r="AP20" s="134" t="s">
        <v>340</v>
      </c>
      <c r="AQ20" s="147" t="s">
        <v>42</v>
      </c>
      <c r="AR20" s="161"/>
    </row>
    <row r="21" spans="1:46" s="86" customFormat="1" ht="13.3">
      <c r="A21" s="8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006" t="s">
        <v>522</v>
      </c>
      <c r="AL21" s="1007"/>
      <c r="AM21" s="1007"/>
      <c r="AN21" s="1008"/>
      <c r="AO21" s="125">
        <v>7.68</v>
      </c>
      <c r="AP21" s="135">
        <v>6.41</v>
      </c>
      <c r="AQ21" s="148">
        <v>1.27</v>
      </c>
      <c r="AR21" s="96"/>
      <c r="AS21" s="167"/>
      <c r="AT21" s="88"/>
    </row>
    <row r="22" spans="1:46" s="86" customFormat="1" ht="13.3">
      <c r="A22" s="88"/>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006" t="s">
        <v>523</v>
      </c>
      <c r="AL22" s="1007"/>
      <c r="AM22" s="1007"/>
      <c r="AN22" s="1008"/>
      <c r="AO22" s="126">
        <v>99.1</v>
      </c>
      <c r="AP22" s="136">
        <v>99.7</v>
      </c>
      <c r="AQ22" s="149">
        <v>-0.6</v>
      </c>
      <c r="AR22" s="137"/>
      <c r="AS22" s="167"/>
      <c r="AT22" s="88"/>
    </row>
    <row r="23" spans="1:46" s="86" customFormat="1" ht="13.3">
      <c r="A23" s="8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137"/>
      <c r="AQ23" s="137"/>
      <c r="AR23" s="137"/>
      <c r="AS23" s="167"/>
      <c r="AT23" s="88"/>
    </row>
    <row r="24" spans="1:46" s="86" customFormat="1" ht="13.3">
      <c r="A24" s="88"/>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137"/>
      <c r="AQ24" s="137"/>
      <c r="AR24" s="137"/>
      <c r="AS24" s="167"/>
      <c r="AT24" s="88"/>
    </row>
    <row r="25" spans="1:46" s="86" customFormat="1" ht="13.3">
      <c r="A25" s="89"/>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138"/>
      <c r="AQ25" s="138"/>
      <c r="AR25" s="138"/>
      <c r="AS25" s="168"/>
      <c r="AT25" s="88"/>
    </row>
    <row r="26" spans="1:46" s="86" customFormat="1" ht="13.3">
      <c r="A26" s="1009" t="s">
        <v>524</v>
      </c>
      <c r="B26" s="1009"/>
      <c r="C26" s="1009"/>
      <c r="D26" s="1009"/>
      <c r="E26" s="1009"/>
      <c r="F26" s="1009"/>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1009"/>
      <c r="AI26" s="1009"/>
      <c r="AJ26" s="1009"/>
      <c r="AK26" s="1009"/>
      <c r="AL26" s="1009"/>
      <c r="AM26" s="1009"/>
      <c r="AN26" s="1009"/>
      <c r="AO26" s="1009"/>
      <c r="AP26" s="1009"/>
      <c r="AQ26" s="1009"/>
      <c r="AR26" s="1009"/>
      <c r="AS26" s="1009"/>
      <c r="AT26" s="96"/>
    </row>
    <row r="27" spans="1:46" ht="13.3">
      <c r="A27" s="90"/>
      <c r="AO27" s="95"/>
      <c r="AP27" s="95"/>
      <c r="AQ27" s="95"/>
      <c r="AR27" s="95"/>
      <c r="AS27" s="95"/>
      <c r="AT27" s="95"/>
    </row>
    <row r="28" spans="1:46" ht="16.75">
      <c r="A28" s="87" t="s">
        <v>267</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169"/>
    </row>
    <row r="29" spans="1:46" ht="13.3">
      <c r="A29" s="8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t="s">
        <v>63</v>
      </c>
      <c r="AL29" s="96"/>
      <c r="AM29" s="96"/>
      <c r="AN29" s="96"/>
      <c r="AO29" s="95"/>
      <c r="AP29" s="95"/>
      <c r="AQ29" s="95"/>
      <c r="AR29" s="95"/>
      <c r="AS29" s="170"/>
    </row>
    <row r="30" spans="1:46" ht="13.5" customHeight="1">
      <c r="A30" s="8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8"/>
      <c r="AL30" s="105"/>
      <c r="AM30" s="105"/>
      <c r="AN30" s="115"/>
      <c r="AO30" s="1022" t="s">
        <v>93</v>
      </c>
      <c r="AP30" s="132"/>
      <c r="AQ30" s="143" t="s">
        <v>516</v>
      </c>
      <c r="AR30" s="157"/>
    </row>
    <row r="31" spans="1:46" ht="13.3">
      <c r="A31" s="8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9"/>
      <c r="AL31" s="106"/>
      <c r="AM31" s="106"/>
      <c r="AN31" s="116"/>
      <c r="AO31" s="1023"/>
      <c r="AP31" s="133" t="s">
        <v>517</v>
      </c>
      <c r="AQ31" s="144" t="s">
        <v>518</v>
      </c>
      <c r="AR31" s="158" t="s">
        <v>19</v>
      </c>
    </row>
    <row r="32" spans="1:46" ht="27" customHeight="1">
      <c r="A32" s="8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010" t="s">
        <v>525</v>
      </c>
      <c r="AL32" s="1011"/>
      <c r="AM32" s="1011"/>
      <c r="AN32" s="1012"/>
      <c r="AO32" s="123">
        <v>16271518</v>
      </c>
      <c r="AP32" s="123">
        <v>50450</v>
      </c>
      <c r="AQ32" s="150">
        <v>36898</v>
      </c>
      <c r="AR32" s="160">
        <v>36.700000000000003</v>
      </c>
    </row>
    <row r="33" spans="1:46" ht="13.5" customHeight="1">
      <c r="A33" s="8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1010" t="s">
        <v>526</v>
      </c>
      <c r="AL33" s="1011"/>
      <c r="AM33" s="1011"/>
      <c r="AN33" s="1012"/>
      <c r="AO33" s="123" t="s">
        <v>205</v>
      </c>
      <c r="AP33" s="123" t="s">
        <v>205</v>
      </c>
      <c r="AQ33" s="150">
        <v>2</v>
      </c>
      <c r="AR33" s="160" t="s">
        <v>205</v>
      </c>
    </row>
    <row r="34" spans="1:46" ht="27" customHeight="1">
      <c r="A34" s="8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010" t="s">
        <v>68</v>
      </c>
      <c r="AL34" s="1011"/>
      <c r="AM34" s="1011"/>
      <c r="AN34" s="1012"/>
      <c r="AO34" s="123">
        <v>83333</v>
      </c>
      <c r="AP34" s="123">
        <v>258</v>
      </c>
      <c r="AQ34" s="150">
        <v>63</v>
      </c>
      <c r="AR34" s="160">
        <v>309.5</v>
      </c>
    </row>
    <row r="35" spans="1:46" ht="27" customHeight="1">
      <c r="A35" s="8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1010" t="s">
        <v>527</v>
      </c>
      <c r="AL35" s="1011"/>
      <c r="AM35" s="1011"/>
      <c r="AN35" s="1012"/>
      <c r="AO35" s="123">
        <v>3686085</v>
      </c>
      <c r="AP35" s="123">
        <v>11429</v>
      </c>
      <c r="AQ35" s="150">
        <v>8350</v>
      </c>
      <c r="AR35" s="160">
        <v>36.9</v>
      </c>
    </row>
    <row r="36" spans="1:46" ht="27" customHeight="1">
      <c r="A36" s="8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010" t="s">
        <v>35</v>
      </c>
      <c r="AL36" s="1011"/>
      <c r="AM36" s="1011"/>
      <c r="AN36" s="1012"/>
      <c r="AO36" s="123">
        <v>918334</v>
      </c>
      <c r="AP36" s="123">
        <v>2847</v>
      </c>
      <c r="AQ36" s="150">
        <v>436</v>
      </c>
      <c r="AR36" s="160">
        <v>553</v>
      </c>
    </row>
    <row r="37" spans="1:46" ht="13.5" customHeight="1">
      <c r="A37" s="8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010" t="s">
        <v>354</v>
      </c>
      <c r="AL37" s="1011"/>
      <c r="AM37" s="1011"/>
      <c r="AN37" s="1012"/>
      <c r="AO37" s="123">
        <v>220197</v>
      </c>
      <c r="AP37" s="123">
        <v>683</v>
      </c>
      <c r="AQ37" s="150">
        <v>641</v>
      </c>
      <c r="AR37" s="160">
        <v>6.6</v>
      </c>
    </row>
    <row r="38" spans="1:46" ht="27" customHeight="1">
      <c r="A38" s="8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1013" t="s">
        <v>528</v>
      </c>
      <c r="AL38" s="1014"/>
      <c r="AM38" s="1014"/>
      <c r="AN38" s="1015"/>
      <c r="AO38" s="127">
        <v>13</v>
      </c>
      <c r="AP38" s="127">
        <v>0</v>
      </c>
      <c r="AQ38" s="151">
        <v>1</v>
      </c>
      <c r="AR38" s="149">
        <v>-100</v>
      </c>
      <c r="AS38" s="170"/>
    </row>
    <row r="39" spans="1:46" ht="13.3">
      <c r="A39" s="8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1013" t="s">
        <v>91</v>
      </c>
      <c r="AL39" s="1014"/>
      <c r="AM39" s="1014"/>
      <c r="AN39" s="1015"/>
      <c r="AO39" s="123">
        <v>-761638</v>
      </c>
      <c r="AP39" s="123">
        <v>-2361</v>
      </c>
      <c r="AQ39" s="150">
        <v>-7817</v>
      </c>
      <c r="AR39" s="160">
        <v>-69.8</v>
      </c>
      <c r="AS39" s="170"/>
    </row>
    <row r="40" spans="1:46" ht="27" customHeight="1">
      <c r="A40" s="8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1010" t="s">
        <v>529</v>
      </c>
      <c r="AL40" s="1011"/>
      <c r="AM40" s="1011"/>
      <c r="AN40" s="1012"/>
      <c r="AO40" s="123">
        <v>-11532795</v>
      </c>
      <c r="AP40" s="123">
        <v>-35758</v>
      </c>
      <c r="AQ40" s="150">
        <v>-28299</v>
      </c>
      <c r="AR40" s="160">
        <v>26.4</v>
      </c>
      <c r="AS40" s="170"/>
    </row>
    <row r="41" spans="1:46" ht="13.3">
      <c r="A41" s="8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1016" t="s">
        <v>389</v>
      </c>
      <c r="AL41" s="1017"/>
      <c r="AM41" s="1017"/>
      <c r="AN41" s="1018"/>
      <c r="AO41" s="123">
        <v>8885047</v>
      </c>
      <c r="AP41" s="123">
        <v>27548</v>
      </c>
      <c r="AQ41" s="150">
        <v>10277</v>
      </c>
      <c r="AR41" s="160">
        <v>168.1</v>
      </c>
      <c r="AS41" s="170"/>
    </row>
    <row r="42" spans="1:46" ht="13.3">
      <c r="A42" s="8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01" t="s">
        <v>404</v>
      </c>
      <c r="AL42" s="95"/>
      <c r="AM42" s="95"/>
      <c r="AN42" s="95"/>
      <c r="AO42" s="95"/>
      <c r="AP42" s="95"/>
      <c r="AQ42" s="137"/>
      <c r="AR42" s="137"/>
      <c r="AS42" s="170"/>
    </row>
    <row r="43" spans="1:46" ht="13.3">
      <c r="A43" s="8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139"/>
      <c r="AQ43" s="137"/>
      <c r="AR43" s="95"/>
      <c r="AS43" s="170"/>
    </row>
    <row r="44" spans="1:46" ht="13.3">
      <c r="A44" s="8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137"/>
      <c r="AR44" s="95"/>
    </row>
    <row r="45" spans="1:46" ht="13.3">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52"/>
      <c r="AR45" s="91"/>
      <c r="AS45" s="91"/>
      <c r="AT45" s="95"/>
    </row>
    <row r="46" spans="1:46" ht="13.3">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5"/>
    </row>
    <row r="47" spans="1:46" ht="17.25" customHeight="1">
      <c r="A47" s="93" t="s">
        <v>530</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6" ht="13.3">
      <c r="A48" s="8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2" t="s">
        <v>531</v>
      </c>
      <c r="AL48" s="92"/>
      <c r="AM48" s="92"/>
      <c r="AN48" s="92"/>
      <c r="AO48" s="92"/>
      <c r="AP48" s="92"/>
      <c r="AQ48" s="138"/>
      <c r="AR48" s="92"/>
    </row>
    <row r="49" spans="1:44" ht="13.5" customHeight="1">
      <c r="A49" s="8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102"/>
      <c r="AL49" s="108"/>
      <c r="AM49" s="1024" t="s">
        <v>93</v>
      </c>
      <c r="AN49" s="1019" t="s">
        <v>451</v>
      </c>
      <c r="AO49" s="1020"/>
      <c r="AP49" s="1020"/>
      <c r="AQ49" s="1020"/>
      <c r="AR49" s="1021"/>
    </row>
    <row r="50" spans="1:44" ht="13.3">
      <c r="A50" s="8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103"/>
      <c r="AL50" s="109"/>
      <c r="AM50" s="1025"/>
      <c r="AN50" s="119" t="s">
        <v>507</v>
      </c>
      <c r="AO50" s="129" t="s">
        <v>508</v>
      </c>
      <c r="AP50" s="140" t="s">
        <v>533</v>
      </c>
      <c r="AQ50" s="153" t="s">
        <v>381</v>
      </c>
      <c r="AR50" s="163" t="s">
        <v>534</v>
      </c>
    </row>
    <row r="51" spans="1:44" ht="13.3">
      <c r="A51" s="8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02" t="s">
        <v>235</v>
      </c>
      <c r="AL51" s="108"/>
      <c r="AM51" s="113">
        <v>27638707</v>
      </c>
      <c r="AN51" s="120">
        <v>83180</v>
      </c>
      <c r="AO51" s="130">
        <v>49.3</v>
      </c>
      <c r="AP51" s="141">
        <v>48088</v>
      </c>
      <c r="AQ51" s="154">
        <v>3.6</v>
      </c>
      <c r="AR51" s="164">
        <v>45.7</v>
      </c>
    </row>
    <row r="52" spans="1:44" ht="13.3">
      <c r="A52" s="8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04"/>
      <c r="AL52" s="110" t="s">
        <v>277</v>
      </c>
      <c r="AM52" s="114">
        <v>12760966</v>
      </c>
      <c r="AN52" s="121">
        <v>38405</v>
      </c>
      <c r="AO52" s="131">
        <v>33.6</v>
      </c>
      <c r="AP52" s="142">
        <v>25183</v>
      </c>
      <c r="AQ52" s="155">
        <v>-4.3</v>
      </c>
      <c r="AR52" s="165">
        <v>37.9</v>
      </c>
    </row>
    <row r="53" spans="1:44" ht="13.3">
      <c r="A53" s="8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02" t="s">
        <v>535</v>
      </c>
      <c r="AL53" s="108"/>
      <c r="AM53" s="113">
        <v>22359485</v>
      </c>
      <c r="AN53" s="120">
        <v>67722</v>
      </c>
      <c r="AO53" s="130">
        <v>-18.600000000000001</v>
      </c>
      <c r="AP53" s="141">
        <v>46457</v>
      </c>
      <c r="AQ53" s="154">
        <v>-3.4</v>
      </c>
      <c r="AR53" s="164">
        <v>-15.2</v>
      </c>
    </row>
    <row r="54" spans="1:44" ht="13.3">
      <c r="A54" s="8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4"/>
      <c r="AL54" s="110" t="s">
        <v>277</v>
      </c>
      <c r="AM54" s="114">
        <v>13421581</v>
      </c>
      <c r="AN54" s="121">
        <v>40651</v>
      </c>
      <c r="AO54" s="131">
        <v>5.8</v>
      </c>
      <c r="AP54" s="142">
        <v>24020</v>
      </c>
      <c r="AQ54" s="155">
        <v>-4.5999999999999996</v>
      </c>
      <c r="AR54" s="165">
        <v>10.4</v>
      </c>
    </row>
    <row r="55" spans="1:44" ht="13.3">
      <c r="A55" s="8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02" t="s">
        <v>536</v>
      </c>
      <c r="AL55" s="108"/>
      <c r="AM55" s="113">
        <v>25806486</v>
      </c>
      <c r="AN55" s="120">
        <v>78780</v>
      </c>
      <c r="AO55" s="130">
        <v>16.3</v>
      </c>
      <c r="AP55" s="141">
        <v>51849</v>
      </c>
      <c r="AQ55" s="154">
        <v>11.6</v>
      </c>
      <c r="AR55" s="164">
        <v>4.7</v>
      </c>
    </row>
    <row r="56" spans="1:44" ht="13.3">
      <c r="A56" s="8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104"/>
      <c r="AL56" s="110" t="s">
        <v>277</v>
      </c>
      <c r="AM56" s="114">
        <v>18000869</v>
      </c>
      <c r="AN56" s="121">
        <v>54952</v>
      </c>
      <c r="AO56" s="131">
        <v>35.200000000000003</v>
      </c>
      <c r="AP56" s="142">
        <v>26326</v>
      </c>
      <c r="AQ56" s="155">
        <v>9.6</v>
      </c>
      <c r="AR56" s="165">
        <v>25.6</v>
      </c>
    </row>
    <row r="57" spans="1:44" ht="13.3">
      <c r="A57" s="8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102" t="s">
        <v>490</v>
      </c>
      <c r="AL57" s="108"/>
      <c r="AM57" s="113">
        <v>15987591</v>
      </c>
      <c r="AN57" s="120">
        <v>49160</v>
      </c>
      <c r="AO57" s="130">
        <v>-37.6</v>
      </c>
      <c r="AP57" s="141">
        <v>52191</v>
      </c>
      <c r="AQ57" s="154">
        <v>0.7</v>
      </c>
      <c r="AR57" s="164">
        <v>-38.299999999999997</v>
      </c>
    </row>
    <row r="58" spans="1:44" ht="13.3">
      <c r="A58" s="8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104"/>
      <c r="AL58" s="110" t="s">
        <v>277</v>
      </c>
      <c r="AM58" s="114">
        <v>7527863</v>
      </c>
      <c r="AN58" s="121">
        <v>23147</v>
      </c>
      <c r="AO58" s="131">
        <v>-57.9</v>
      </c>
      <c r="AP58" s="142">
        <v>26807</v>
      </c>
      <c r="AQ58" s="155">
        <v>1.8</v>
      </c>
      <c r="AR58" s="165">
        <v>-59.7</v>
      </c>
    </row>
    <row r="59" spans="1:44" ht="13.3">
      <c r="A59" s="8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02" t="s">
        <v>537</v>
      </c>
      <c r="AL59" s="108"/>
      <c r="AM59" s="113">
        <v>15042669</v>
      </c>
      <c r="AN59" s="120">
        <v>46640</v>
      </c>
      <c r="AO59" s="130">
        <v>-5.0999999999999996</v>
      </c>
      <c r="AP59" s="141">
        <v>48105</v>
      </c>
      <c r="AQ59" s="154">
        <v>-7.8</v>
      </c>
      <c r="AR59" s="164">
        <v>2.7</v>
      </c>
    </row>
    <row r="60" spans="1:44" ht="13.3">
      <c r="A60" s="8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104"/>
      <c r="AL60" s="110" t="s">
        <v>277</v>
      </c>
      <c r="AM60" s="114">
        <v>7865635</v>
      </c>
      <c r="AN60" s="121">
        <v>24388</v>
      </c>
      <c r="AO60" s="131">
        <v>5.4</v>
      </c>
      <c r="AP60" s="142">
        <v>24072</v>
      </c>
      <c r="AQ60" s="155">
        <v>-10.199999999999999</v>
      </c>
      <c r="AR60" s="165">
        <v>15.6</v>
      </c>
    </row>
    <row r="61" spans="1:44" ht="13.3">
      <c r="A61" s="8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02" t="s">
        <v>538</v>
      </c>
      <c r="AL61" s="111"/>
      <c r="AM61" s="113">
        <v>21366988</v>
      </c>
      <c r="AN61" s="120">
        <v>65096</v>
      </c>
      <c r="AO61" s="130">
        <v>0.9</v>
      </c>
      <c r="AP61" s="141">
        <v>49338</v>
      </c>
      <c r="AQ61" s="156">
        <v>0.9</v>
      </c>
      <c r="AR61" s="164">
        <v>0</v>
      </c>
    </row>
    <row r="62" spans="1:44" ht="13.3">
      <c r="A62" s="8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104"/>
      <c r="AL62" s="110" t="s">
        <v>277</v>
      </c>
      <c r="AM62" s="114">
        <v>11915383</v>
      </c>
      <c r="AN62" s="121">
        <v>36309</v>
      </c>
      <c r="AO62" s="131">
        <v>4.4000000000000004</v>
      </c>
      <c r="AP62" s="142">
        <v>25282</v>
      </c>
      <c r="AQ62" s="155">
        <v>-1.5</v>
      </c>
      <c r="AR62" s="165">
        <v>5.9</v>
      </c>
    </row>
    <row r="63" spans="1:44" ht="13.3">
      <c r="A63" s="8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ht="13.3">
      <c r="A64" s="8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6" ht="13.3">
      <c r="A65" s="8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6" ht="13.3">
      <c r="A66" s="9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171"/>
    </row>
    <row r="67" spans="1:46" ht="13.5" hidden="1" customHeight="1">
      <c r="AK67" s="95"/>
      <c r="AL67" s="95"/>
      <c r="AM67" s="95"/>
      <c r="AN67" s="95"/>
      <c r="AO67" s="95"/>
      <c r="AP67" s="95"/>
      <c r="AQ67" s="95"/>
      <c r="AR67" s="95"/>
      <c r="AS67" s="95"/>
      <c r="AT67" s="95"/>
    </row>
    <row r="68" spans="1:46" ht="13.5" hidden="1" customHeight="1">
      <c r="AK68" s="95"/>
      <c r="AL68" s="95"/>
      <c r="AM68" s="95"/>
      <c r="AN68" s="95"/>
      <c r="AO68" s="95"/>
      <c r="AP68" s="95"/>
      <c r="AQ68" s="95"/>
      <c r="AR68" s="95"/>
    </row>
    <row r="69" spans="1:46" ht="13.5" hidden="1" customHeight="1">
      <c r="AK69" s="95"/>
      <c r="AL69" s="95"/>
      <c r="AM69" s="95"/>
      <c r="AN69" s="95"/>
      <c r="AO69" s="95"/>
      <c r="AP69" s="95"/>
      <c r="AQ69" s="95"/>
      <c r="AR69" s="95"/>
    </row>
    <row r="70" spans="1:46" ht="13.3" hidden="1">
      <c r="AK70" s="95"/>
      <c r="AL70" s="95"/>
      <c r="AM70" s="95"/>
      <c r="AN70" s="95"/>
      <c r="AO70" s="95"/>
      <c r="AP70" s="95"/>
      <c r="AQ70" s="95"/>
      <c r="AR70" s="95"/>
    </row>
    <row r="71" spans="1:46" ht="13.3" hidden="1">
      <c r="AK71" s="95"/>
      <c r="AL71" s="95"/>
      <c r="AM71" s="95"/>
      <c r="AN71" s="95"/>
      <c r="AO71" s="95"/>
      <c r="AP71" s="95"/>
      <c r="AQ71" s="95"/>
      <c r="AR71" s="95"/>
    </row>
    <row r="72" spans="1:46" ht="13.3" hidden="1">
      <c r="AK72" s="95"/>
      <c r="AL72" s="95"/>
      <c r="AM72" s="95"/>
      <c r="AN72" s="95"/>
      <c r="AO72" s="95"/>
      <c r="AP72" s="95"/>
      <c r="AQ72" s="95"/>
      <c r="AR72" s="95"/>
    </row>
    <row r="73" spans="1:46" ht="13.3" hidden="1">
      <c r="AK73" s="95"/>
      <c r="AL73" s="95"/>
      <c r="AM73" s="95"/>
      <c r="AN73" s="95"/>
      <c r="AO73" s="95"/>
      <c r="AP73" s="95"/>
      <c r="AQ73" s="95"/>
      <c r="AR73" s="95"/>
    </row>
  </sheetData>
  <sheetProtection algorithmName="SHA-512" hashValue="voTUJd8C2Xz5j56llkabrcNMslQ4GfCvdzaPx76G4Jke5NR8HZrZWF/zXkBQfmykoUqQ8QD95uwO9b6qTtkYqg==" saltValue="Epm3nfYZKW21CQl7srM1E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1" zoomScaleSheetLayoutView="55" workbookViewId="0"/>
  </sheetViews>
  <sheetFormatPr defaultColWidth="0" defaultRowHeight="13.5" customHeight="1" zeroHeight="1"/>
  <cols>
    <col min="1" max="125" width="2.4609375" style="82" customWidth="1"/>
    <col min="126" max="126" width="9" style="83" hidden="1" customWidth="1"/>
    <col min="127" max="16384" width="9" style="83" hidden="1"/>
  </cols>
  <sheetData>
    <row r="1" spans="2:125" ht="13.5" customHeight="1">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ht="13.3">
      <c r="B2" s="83"/>
      <c r="DG2" s="83"/>
    </row>
    <row r="3" spans="2:125" ht="13.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ht="13.3"/>
    <row r="5" spans="2:125" ht="13.3"/>
    <row r="6" spans="2:125" ht="13.3"/>
    <row r="7" spans="2:125" ht="13.3"/>
    <row r="8" spans="2:125" ht="13.3"/>
    <row r="9" spans="2:125" ht="13.3">
      <c r="DU9" s="83"/>
    </row>
    <row r="10" spans="2:125" ht="13.3"/>
    <row r="11" spans="2:125" ht="13.3"/>
    <row r="12" spans="2:125" ht="13.3"/>
    <row r="13" spans="2:125" ht="13.3"/>
    <row r="14" spans="2:125" ht="13.3"/>
    <row r="15" spans="2:125" ht="13.3"/>
    <row r="16" spans="2:125" ht="13.3"/>
    <row r="17" spans="125:125" ht="13.3">
      <c r="DU17" s="83"/>
    </row>
    <row r="18" spans="125:125" ht="13.3"/>
    <row r="19" spans="125:125" ht="13.3"/>
    <row r="20" spans="125:125" ht="13.3">
      <c r="DU20" s="83"/>
    </row>
    <row r="21" spans="125:125" ht="13.3">
      <c r="DU21" s="83"/>
    </row>
    <row r="22" spans="125:125" ht="13.3"/>
    <row r="23" spans="125:125" ht="13.3"/>
    <row r="24" spans="125:125" ht="13.3"/>
    <row r="25" spans="125:125" ht="13.3"/>
    <row r="26" spans="125:125" ht="13.3"/>
    <row r="27" spans="125:125" ht="13.3"/>
    <row r="28" spans="125:125" ht="13.3">
      <c r="DU28" s="83"/>
    </row>
    <row r="29" spans="125:125" ht="13.3"/>
    <row r="30" spans="125:125" ht="13.3"/>
    <row r="31" spans="125:125" ht="13.3"/>
    <row r="32" spans="125:125" ht="13.3"/>
    <row r="33" spans="2:125" ht="13.3">
      <c r="B33" s="83"/>
      <c r="G33" s="83"/>
      <c r="I33" s="83"/>
    </row>
    <row r="34" spans="2:125" ht="13.3">
      <c r="C34" s="83"/>
      <c r="P34" s="83"/>
      <c r="DE34" s="83"/>
      <c r="DH34" s="83"/>
    </row>
    <row r="35" spans="2:125" ht="13.3">
      <c r="D35" s="83"/>
      <c r="E35" s="83"/>
      <c r="DG35" s="83"/>
      <c r="DJ35" s="83"/>
      <c r="DP35" s="83"/>
      <c r="DQ35" s="83"/>
      <c r="DR35" s="83"/>
      <c r="DS35" s="83"/>
      <c r="DT35" s="83"/>
      <c r="DU35" s="83"/>
    </row>
    <row r="36" spans="2:125" ht="13.3">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ht="13.3">
      <c r="DU37" s="83"/>
    </row>
    <row r="38" spans="2:125" ht="13.3">
      <c r="DT38" s="83"/>
      <c r="DU38" s="83"/>
    </row>
    <row r="39" spans="2:125" ht="13.3"/>
    <row r="40" spans="2:125" ht="13.3">
      <c r="DH40" s="83"/>
    </row>
    <row r="41" spans="2:125" ht="13.3">
      <c r="DE41" s="83"/>
    </row>
    <row r="42" spans="2:125" ht="13.3">
      <c r="DG42" s="83"/>
      <c r="DJ42" s="83"/>
    </row>
    <row r="43" spans="2:125" ht="13.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ht="13.3">
      <c r="DU44" s="83"/>
    </row>
    <row r="45" spans="2:125" ht="13.3"/>
    <row r="46" spans="2:125" ht="13.3"/>
    <row r="47" spans="2:125" ht="13.3"/>
    <row r="48" spans="2:125" ht="13.3">
      <c r="DT48" s="83"/>
      <c r="DU48" s="83"/>
    </row>
    <row r="49" spans="120:125" ht="13.3">
      <c r="DU49" s="83"/>
    </row>
    <row r="50" spans="120:125" ht="13.3">
      <c r="DU50" s="83"/>
    </row>
    <row r="51" spans="120:125" ht="13.3">
      <c r="DP51" s="83"/>
      <c r="DQ51" s="83"/>
      <c r="DR51" s="83"/>
      <c r="DS51" s="83"/>
      <c r="DT51" s="83"/>
      <c r="DU51" s="83"/>
    </row>
    <row r="52" spans="120:125" ht="13.3"/>
    <row r="53" spans="120:125" ht="13.3"/>
    <row r="54" spans="120:125" ht="13.3">
      <c r="DU54" s="83"/>
    </row>
    <row r="55" spans="120:125" ht="13.3"/>
    <row r="56" spans="120:125" ht="13.3"/>
    <row r="57" spans="120:125" ht="13.3"/>
    <row r="58" spans="120:125" ht="13.3">
      <c r="DU58" s="83"/>
    </row>
    <row r="59" spans="120:125" ht="13.3"/>
    <row r="60" spans="120:125" ht="13.3"/>
    <row r="61" spans="120:125" ht="13.3"/>
    <row r="62" spans="120:125" ht="13.3"/>
    <row r="63" spans="120:125" ht="13.3">
      <c r="DU63" s="83"/>
    </row>
    <row r="64" spans="120:125" ht="13.3">
      <c r="DT64" s="83"/>
      <c r="DU64" s="83"/>
    </row>
    <row r="65" spans="123:125" ht="13.3"/>
    <row r="66" spans="123:125" ht="13.3"/>
    <row r="67" spans="123:125" ht="13.3"/>
    <row r="68" spans="123:125" ht="13.3"/>
    <row r="69" spans="123:125" ht="13.3">
      <c r="DS69" s="83"/>
      <c r="DT69" s="83"/>
      <c r="DU69" s="83"/>
    </row>
    <row r="70" spans="123:125" ht="13.3"/>
    <row r="71" spans="123:125" ht="13.3"/>
    <row r="72" spans="123:125" ht="13.3"/>
    <row r="73" spans="123:125" ht="13.3"/>
    <row r="74" spans="123:125" ht="13.3"/>
    <row r="75" spans="123:125" ht="13.3"/>
    <row r="76" spans="123:125" ht="13.3"/>
    <row r="77" spans="123:125" ht="13.3"/>
    <row r="78" spans="123:125" ht="13.3"/>
    <row r="79" spans="123:125" ht="13.3"/>
    <row r="80" spans="123:125" ht="13.3"/>
    <row r="81" spans="116:125" ht="13.3"/>
    <row r="82" spans="116:125" ht="13.3">
      <c r="DL82" s="83"/>
    </row>
    <row r="83" spans="116:125" ht="13.3">
      <c r="DM83" s="83"/>
      <c r="DN83" s="83"/>
      <c r="DO83" s="83"/>
      <c r="DP83" s="83"/>
      <c r="DQ83" s="83"/>
      <c r="DR83" s="83"/>
      <c r="DS83" s="83"/>
      <c r="DT83" s="83"/>
      <c r="DU83" s="83"/>
    </row>
    <row r="84" spans="116:125" ht="13.3"/>
    <row r="85" spans="116:125" ht="13.3"/>
    <row r="86" spans="116:125" ht="13.3"/>
    <row r="87" spans="116:125" ht="13.3"/>
    <row r="88" spans="116:125" ht="13.3">
      <c r="DU88" s="83"/>
    </row>
    <row r="89" spans="116:125" ht="13.3"/>
    <row r="90" spans="116:125" ht="13.3"/>
    <row r="91" spans="116:125" ht="13.3"/>
    <row r="92" spans="116:125" ht="13.5" customHeight="1"/>
    <row r="93" spans="116:125" ht="13.5" customHeight="1"/>
    <row r="94" spans="116:125" ht="13.5" customHeight="1">
      <c r="DS94" s="83"/>
      <c r="DT94" s="83"/>
      <c r="DU94" s="83"/>
    </row>
    <row r="95" spans="116:125" ht="13.5" customHeight="1">
      <c r="DU95" s="83"/>
    </row>
    <row r="96" spans="116:125" ht="13.5" customHeight="1"/>
    <row r="97" spans="124:125" ht="13.5" customHeight="1"/>
    <row r="98" spans="124:125" ht="13.5" customHeight="1"/>
    <row r="99" spans="124:125" ht="13.5" customHeight="1"/>
    <row r="100" spans="124:125" ht="13.5" customHeight="1"/>
    <row r="101" spans="124:125" ht="13.5" customHeight="1">
      <c r="DU101" s="83"/>
    </row>
    <row r="102" spans="124:125" ht="13.5" customHeight="1"/>
    <row r="103" spans="124:125" ht="13.5" customHeight="1"/>
    <row r="104" spans="124:125" ht="13.5" customHeight="1">
      <c r="DT104" s="83"/>
      <c r="DU104" s="8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3" t="s">
        <v>106</v>
      </c>
    </row>
    <row r="120" spans="125:125" ht="13.5" hidden="1" customHeight="1"/>
    <row r="121" spans="125:125" ht="13.5" hidden="1" customHeight="1">
      <c r="DU121" s="83"/>
    </row>
  </sheetData>
  <sheetProtection algorithmName="SHA-512" hashValue="qBKzo+yISoVOG6Qqok02zT3y4QY3xuo48x1TzlYh500CX2SpSqnHMXbVg5adByOKSnMTC8VrLRPcD/NKRK3LMQ==" saltValue="IOuf4n1/elOpqIQnosugW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7" zoomScaleSheetLayoutView="55" workbookViewId="0"/>
  </sheetViews>
  <sheetFormatPr defaultColWidth="0" defaultRowHeight="13.5" customHeight="1" zeroHeight="1"/>
  <cols>
    <col min="1" max="125" width="2.4609375" style="82" customWidth="1"/>
    <col min="126" max="142" width="0" style="83" hidden="1" customWidth="1"/>
    <col min="143" max="143" width="9" style="83" hidden="1" customWidth="1"/>
    <col min="144" max="16384" width="9" style="83" hidden="1"/>
  </cols>
  <sheetData>
    <row r="1" spans="1:125" ht="13.5" customHeigh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ht="13.3">
      <c r="B2" s="83"/>
      <c r="T2" s="83"/>
    </row>
    <row r="3" spans="1:125" ht="13.3">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ht="13.3"/>
    <row r="5" spans="1:125" ht="13.3"/>
    <row r="6" spans="1:125" ht="13.3"/>
    <row r="7" spans="1:125" ht="13.3"/>
    <row r="8" spans="1:125" ht="13.3"/>
    <row r="9" spans="1:125" ht="13.3"/>
    <row r="10" spans="1:125" ht="13.3"/>
    <row r="11" spans="1:125" ht="13.3"/>
    <row r="12" spans="1:125" ht="13.3"/>
    <row r="13" spans="1:125" ht="13.3"/>
    <row r="14" spans="1:125" ht="13.3"/>
    <row r="15" spans="1:125" ht="13.3"/>
    <row r="16" spans="1:125" ht="13.3"/>
    <row r="17" ht="13.3"/>
    <row r="18" ht="13.3"/>
    <row r="19" ht="13.3"/>
    <row r="20" ht="13.3"/>
    <row r="21" ht="13.3"/>
    <row r="22" ht="13.3"/>
    <row r="23" ht="13.3"/>
    <row r="24" ht="13.3"/>
    <row r="25" ht="13.3"/>
    <row r="26" ht="13.3"/>
    <row r="27" ht="13.3"/>
    <row r="28" ht="13.3"/>
    <row r="29" ht="13.3"/>
    <row r="30" ht="13.3"/>
    <row r="31" ht="13.3"/>
    <row r="32" ht="13.3"/>
    <row r="33" spans="2:125" ht="13.3">
      <c r="B33" s="83"/>
      <c r="G33" s="83"/>
      <c r="I33" s="83"/>
    </row>
    <row r="34" spans="2:125" ht="13.3">
      <c r="C34" s="83"/>
      <c r="P34" s="83"/>
      <c r="R34" s="83"/>
      <c r="U34" s="83"/>
    </row>
    <row r="35" spans="2:125" ht="13.3">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ht="13.3">
      <c r="F36" s="83"/>
      <c r="H36" s="83"/>
      <c r="J36" s="83"/>
      <c r="K36" s="83"/>
      <c r="L36" s="83"/>
      <c r="M36" s="83"/>
      <c r="N36" s="83"/>
      <c r="O36" s="83"/>
      <c r="Q36" s="83"/>
      <c r="S36" s="83"/>
      <c r="V36" s="83"/>
    </row>
    <row r="37" spans="2:125" ht="13.3"/>
    <row r="38" spans="2:125" ht="13.3"/>
    <row r="39" spans="2:125" ht="13.3"/>
    <row r="40" spans="2:125" ht="13.3">
      <c r="U40" s="83"/>
    </row>
    <row r="41" spans="2:125" ht="13.3">
      <c r="R41" s="83"/>
    </row>
    <row r="42" spans="2:125" ht="13.3">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ht="13.3">
      <c r="Q43" s="83"/>
      <c r="S43" s="83"/>
      <c r="V43" s="83"/>
    </row>
    <row r="44" spans="2:125" ht="13.3"/>
    <row r="45" spans="2:125" ht="13.3"/>
    <row r="46" spans="2:125" ht="13.3"/>
    <row r="47" spans="2:125" ht="13.3"/>
    <row r="48" spans="2:125" ht="13.3"/>
    <row r="49" ht="13.3"/>
    <row r="50" ht="13.3"/>
    <row r="51" ht="13.3"/>
    <row r="52" ht="13.3"/>
    <row r="53" ht="13.3"/>
    <row r="54" ht="13.3"/>
    <row r="55" ht="13.3"/>
    <row r="56" ht="13.3"/>
    <row r="57" ht="13.3"/>
    <row r="58" ht="13.3"/>
    <row r="59" ht="13.3"/>
    <row r="60" ht="13.3"/>
    <row r="61" ht="13.3"/>
    <row r="62" ht="13.3"/>
    <row r="63" ht="13.3"/>
    <row r="64" ht="13.3"/>
    <row r="65" ht="13.3"/>
    <row r="66" ht="13.3"/>
    <row r="67" ht="13.3"/>
    <row r="68" ht="13.3"/>
    <row r="69" ht="13.3"/>
    <row r="70" ht="13.3"/>
    <row r="71" ht="13.3"/>
    <row r="72" ht="13.3"/>
    <row r="73" ht="13.3"/>
    <row r="74" ht="13.3"/>
    <row r="75" ht="13.3"/>
    <row r="76" ht="13.3"/>
    <row r="77" ht="13.3"/>
    <row r="78" ht="13.3"/>
    <row r="79" ht="13.3"/>
    <row r="80" ht="13.3"/>
    <row r="81" ht="13.3"/>
    <row r="82" ht="13.3"/>
    <row r="83" ht="13.3"/>
    <row r="84" ht="13.3"/>
    <row r="85" ht="13.3"/>
    <row r="86" ht="13.3"/>
    <row r="87" ht="13.3"/>
    <row r="88" ht="13.3"/>
    <row r="89" ht="13.3"/>
    <row r="90" ht="13.3"/>
    <row r="91" ht="13.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2" t="s">
        <v>106</v>
      </c>
    </row>
  </sheetData>
  <sheetProtection algorithmName="SHA-512" hashValue="5vuiv/+QyoUWXb2tMqsNUjyPDL5JvAad535ebExN4ARk1ZBB47hDx9iI4FCjqQbIYQrv226n1GzyGOUjTMr7XA==" saltValue="ofwoTdQqjHxqJqoZ2wopF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3" zoomScaleSheetLayoutView="100" workbookViewId="0"/>
  </sheetViews>
  <sheetFormatPr defaultColWidth="0" defaultRowHeight="13.5" customHeight="1" zeroHeight="1"/>
  <cols>
    <col min="1" max="1" width="8.23046875" style="51" customWidth="1"/>
    <col min="2" max="16" width="14.61328125" style="51" customWidth="1"/>
    <col min="17" max="17" width="0" style="51" hidden="1" customWidth="1"/>
    <col min="18"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90"/>
      <c r="C45" s="90"/>
      <c r="D45" s="90"/>
      <c r="E45" s="90"/>
      <c r="F45" s="90"/>
      <c r="G45" s="90"/>
      <c r="H45" s="90"/>
      <c r="I45" s="90"/>
      <c r="J45" s="186" t="s">
        <v>5</v>
      </c>
    </row>
    <row r="46" spans="2:10" ht="29.25" customHeight="1">
      <c r="B46" s="172" t="s">
        <v>6</v>
      </c>
      <c r="C46" s="176"/>
      <c r="D46" s="176"/>
      <c r="E46" s="177" t="s">
        <v>18</v>
      </c>
      <c r="F46" s="178" t="s">
        <v>419</v>
      </c>
      <c r="G46" s="182" t="s">
        <v>540</v>
      </c>
      <c r="H46" s="182" t="s">
        <v>541</v>
      </c>
      <c r="I46" s="182" t="s">
        <v>542</v>
      </c>
      <c r="J46" s="187" t="s">
        <v>543</v>
      </c>
    </row>
    <row r="47" spans="2:10" ht="57.75" customHeight="1">
      <c r="B47" s="173"/>
      <c r="C47" s="1026" t="s">
        <v>1</v>
      </c>
      <c r="D47" s="1026"/>
      <c r="E47" s="1027"/>
      <c r="F47" s="179">
        <v>3.55</v>
      </c>
      <c r="G47" s="183">
        <v>3.69</v>
      </c>
      <c r="H47" s="183">
        <v>3.61</v>
      </c>
      <c r="I47" s="183">
        <v>3.86</v>
      </c>
      <c r="J47" s="188">
        <v>4.09</v>
      </c>
    </row>
    <row r="48" spans="2:10" ht="57.75" customHeight="1">
      <c r="B48" s="174"/>
      <c r="C48" s="1028" t="s">
        <v>11</v>
      </c>
      <c r="D48" s="1028"/>
      <c r="E48" s="1029"/>
      <c r="F48" s="180">
        <v>0.5</v>
      </c>
      <c r="G48" s="184">
        <v>0.6</v>
      </c>
      <c r="H48" s="184">
        <v>0.52</v>
      </c>
      <c r="I48" s="184">
        <v>0.69</v>
      </c>
      <c r="J48" s="189">
        <v>6.01</v>
      </c>
    </row>
    <row r="49" spans="2:10" ht="57.75" customHeight="1">
      <c r="B49" s="175"/>
      <c r="C49" s="1030" t="s">
        <v>17</v>
      </c>
      <c r="D49" s="1030"/>
      <c r="E49" s="1031"/>
      <c r="F49" s="181">
        <v>0.15</v>
      </c>
      <c r="G49" s="185">
        <v>0.11</v>
      </c>
      <c r="H49" s="185" t="s">
        <v>544</v>
      </c>
      <c r="I49" s="185">
        <v>0.18</v>
      </c>
      <c r="J49" s="190">
        <v>5.34</v>
      </c>
    </row>
    <row r="50" spans="2:10" ht="13.3"/>
  </sheetData>
  <sheetProtection algorithmName="SHA-512" hashValue="HnqCJPJPpQN0q/PVcwmGsIoAfopqJbvKbBMqdnFVJ6TafPrEgV5nuYpgeQHRAdM4AbkT59mqmsR1KGBkEcP0XQ==" saltValue="kMpPclCJ7p9VQ8H0hhY4f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SheetLayoutView="100" workbookViewId="0"/>
  </sheetViews>
  <sheetFormatPr defaultColWidth="0" defaultRowHeight="13.5" customHeight="1" zeroHeight="1"/>
  <cols>
    <col min="1" max="1" width="6.61328125" style="51" customWidth="1"/>
    <col min="2" max="2" width="11" style="51" customWidth="1"/>
    <col min="3" max="3" width="17" style="51" customWidth="1"/>
    <col min="4" max="5" width="16.61328125" style="51" customWidth="1"/>
    <col min="6" max="15" width="15" style="51" customWidth="1"/>
    <col min="16" max="16" width="24" style="51" customWidth="1"/>
    <col min="17" max="17" width="0" style="51" hidden="1" customWidth="1"/>
    <col min="18" max="16384" width="0" style="51" hidden="1"/>
  </cols>
  <sheetData>
    <row r="1" spans="1:16" ht="16.5" customHeight="1">
      <c r="A1" s="191"/>
      <c r="B1" s="191"/>
      <c r="C1" s="191"/>
      <c r="D1" s="191"/>
      <c r="E1" s="191"/>
      <c r="F1" s="191"/>
      <c r="G1" s="191"/>
      <c r="H1" s="191"/>
      <c r="I1" s="191"/>
      <c r="J1" s="191"/>
      <c r="K1" s="191"/>
      <c r="L1" s="191"/>
      <c r="M1" s="191"/>
      <c r="N1" s="191"/>
      <c r="O1" s="191"/>
      <c r="P1" s="191"/>
    </row>
    <row r="2" spans="1:16" ht="16.5" customHeight="1">
      <c r="A2" s="191"/>
      <c r="B2" s="191"/>
      <c r="C2" s="191"/>
      <c r="D2" s="191"/>
      <c r="E2" s="191"/>
      <c r="F2" s="191"/>
      <c r="G2" s="191"/>
      <c r="H2" s="191"/>
      <c r="I2" s="191"/>
      <c r="J2" s="191"/>
      <c r="K2" s="191"/>
      <c r="L2" s="191"/>
      <c r="M2" s="191"/>
      <c r="N2" s="191"/>
      <c r="O2" s="191"/>
      <c r="P2" s="191"/>
    </row>
    <row r="3" spans="1:16" ht="16.5" customHeight="1">
      <c r="A3" s="191"/>
      <c r="B3" s="191"/>
      <c r="C3" s="191"/>
      <c r="D3" s="191"/>
      <c r="E3" s="191"/>
      <c r="F3" s="191"/>
      <c r="G3" s="191"/>
      <c r="H3" s="191"/>
      <c r="I3" s="191"/>
      <c r="J3" s="191"/>
      <c r="K3" s="191"/>
      <c r="L3" s="191"/>
      <c r="M3" s="191"/>
      <c r="N3" s="191"/>
      <c r="O3" s="191"/>
      <c r="P3" s="191"/>
    </row>
    <row r="4" spans="1:16" ht="16.5" customHeight="1">
      <c r="A4" s="191"/>
      <c r="B4" s="191"/>
      <c r="C4" s="191"/>
      <c r="D4" s="191"/>
      <c r="E4" s="191"/>
      <c r="F4" s="191"/>
      <c r="G4" s="191"/>
      <c r="H4" s="191"/>
      <c r="I4" s="191"/>
      <c r="J4" s="191"/>
      <c r="K4" s="191"/>
      <c r="L4" s="191"/>
      <c r="M4" s="191"/>
      <c r="N4" s="191"/>
      <c r="O4" s="191"/>
      <c r="P4" s="191"/>
    </row>
    <row r="5" spans="1:16" ht="16.5" customHeight="1">
      <c r="A5" s="191"/>
      <c r="B5" s="191"/>
      <c r="C5" s="191"/>
      <c r="D5" s="191"/>
      <c r="E5" s="191"/>
      <c r="F5" s="191"/>
      <c r="G5" s="191"/>
      <c r="H5" s="191"/>
      <c r="I5" s="191"/>
      <c r="J5" s="191"/>
      <c r="K5" s="191"/>
      <c r="L5" s="191"/>
      <c r="M5" s="191"/>
      <c r="N5" s="191"/>
      <c r="O5" s="191"/>
      <c r="P5" s="191"/>
    </row>
    <row r="6" spans="1:16" ht="16.5" customHeight="1">
      <c r="A6" s="191"/>
      <c r="B6" s="191"/>
      <c r="C6" s="191"/>
      <c r="D6" s="191"/>
      <c r="E6" s="191"/>
      <c r="F6" s="191"/>
      <c r="G6" s="191"/>
      <c r="H6" s="191"/>
      <c r="I6" s="191"/>
      <c r="J6" s="191"/>
      <c r="K6" s="191"/>
      <c r="L6" s="191"/>
      <c r="M6" s="191"/>
      <c r="N6" s="191"/>
      <c r="O6" s="191"/>
      <c r="P6" s="191"/>
    </row>
    <row r="7" spans="1:16" ht="16.5" customHeight="1">
      <c r="A7" s="191"/>
      <c r="B7" s="191"/>
      <c r="C7" s="191"/>
      <c r="D7" s="191"/>
      <c r="E7" s="191"/>
      <c r="F7" s="191"/>
      <c r="G7" s="191"/>
      <c r="H7" s="191"/>
      <c r="I7" s="191"/>
      <c r="J7" s="191"/>
      <c r="K7" s="191"/>
      <c r="L7" s="191"/>
      <c r="M7" s="191"/>
      <c r="N7" s="191"/>
      <c r="O7" s="191"/>
      <c r="P7" s="191"/>
    </row>
    <row r="8" spans="1:16" ht="16.5" customHeight="1">
      <c r="A8" s="191"/>
      <c r="B8" s="191"/>
      <c r="C8" s="191"/>
      <c r="D8" s="191"/>
      <c r="E8" s="191"/>
      <c r="F8" s="191"/>
      <c r="G8" s="191"/>
      <c r="H8" s="191"/>
      <c r="I8" s="191"/>
      <c r="J8" s="191"/>
      <c r="K8" s="191"/>
      <c r="L8" s="191"/>
      <c r="M8" s="191"/>
      <c r="N8" s="191"/>
      <c r="O8" s="191"/>
      <c r="P8" s="191"/>
    </row>
    <row r="9" spans="1:16" ht="16.5" customHeight="1">
      <c r="A9" s="191"/>
      <c r="B9" s="191"/>
      <c r="C9" s="191"/>
      <c r="D9" s="191"/>
      <c r="E9" s="191"/>
      <c r="F9" s="191"/>
      <c r="G9" s="191"/>
      <c r="H9" s="191"/>
      <c r="I9" s="191"/>
      <c r="J9" s="191"/>
      <c r="K9" s="191"/>
      <c r="L9" s="191"/>
      <c r="M9" s="191"/>
      <c r="N9" s="191"/>
      <c r="O9" s="191"/>
      <c r="P9" s="191"/>
    </row>
    <row r="10" spans="1:16" ht="16.5" customHeight="1">
      <c r="A10" s="191"/>
      <c r="B10" s="191"/>
      <c r="C10" s="191"/>
      <c r="D10" s="191"/>
      <c r="E10" s="191"/>
      <c r="F10" s="191"/>
      <c r="G10" s="191"/>
      <c r="H10" s="191"/>
      <c r="I10" s="191"/>
      <c r="J10" s="191"/>
      <c r="K10" s="191"/>
      <c r="L10" s="191"/>
      <c r="M10" s="191"/>
      <c r="N10" s="191"/>
      <c r="O10" s="191"/>
      <c r="P10" s="191"/>
    </row>
    <row r="11" spans="1:16" ht="16.5" customHeight="1">
      <c r="A11" s="191"/>
      <c r="B11" s="191"/>
      <c r="C11" s="191"/>
      <c r="D11" s="191"/>
      <c r="E11" s="191"/>
      <c r="F11" s="191"/>
      <c r="G11" s="191"/>
      <c r="H11" s="191"/>
      <c r="I11" s="191"/>
      <c r="J11" s="191"/>
      <c r="K11" s="191"/>
      <c r="L11" s="191"/>
      <c r="M11" s="191"/>
      <c r="N11" s="191"/>
      <c r="O11" s="191"/>
      <c r="P11" s="191"/>
    </row>
    <row r="12" spans="1:16" ht="16.5" customHeight="1">
      <c r="A12" s="191"/>
      <c r="B12" s="191"/>
      <c r="C12" s="191"/>
      <c r="D12" s="191"/>
      <c r="E12" s="191"/>
      <c r="F12" s="191"/>
      <c r="G12" s="191"/>
      <c r="H12" s="191"/>
      <c r="I12" s="191"/>
      <c r="J12" s="191"/>
      <c r="K12" s="191"/>
      <c r="L12" s="191"/>
      <c r="M12" s="191"/>
      <c r="N12" s="191"/>
      <c r="O12" s="191"/>
      <c r="P12" s="191"/>
    </row>
    <row r="13" spans="1:16" ht="16.5" customHeight="1">
      <c r="A13" s="191"/>
      <c r="B13" s="191"/>
      <c r="C13" s="191"/>
      <c r="D13" s="191"/>
      <c r="E13" s="191"/>
      <c r="F13" s="191"/>
      <c r="G13" s="191"/>
      <c r="H13" s="191"/>
      <c r="I13" s="191"/>
      <c r="J13" s="191"/>
      <c r="K13" s="191"/>
      <c r="L13" s="191"/>
      <c r="M13" s="191"/>
      <c r="N13" s="191"/>
      <c r="O13" s="191"/>
      <c r="P13" s="191"/>
    </row>
    <row r="14" spans="1:16" ht="16.5" customHeight="1">
      <c r="A14" s="191"/>
      <c r="B14" s="191"/>
      <c r="C14" s="191"/>
      <c r="D14" s="191"/>
      <c r="E14" s="191"/>
      <c r="F14" s="191"/>
      <c r="G14" s="191"/>
      <c r="H14" s="191"/>
      <c r="I14" s="191"/>
      <c r="J14" s="191"/>
      <c r="K14" s="191"/>
      <c r="L14" s="191"/>
      <c r="M14" s="191"/>
      <c r="N14" s="191"/>
      <c r="O14" s="191"/>
      <c r="P14" s="191"/>
    </row>
    <row r="15" spans="1:16" ht="16.5" customHeight="1">
      <c r="A15" s="191"/>
      <c r="B15" s="191"/>
      <c r="C15" s="191"/>
      <c r="D15" s="191"/>
      <c r="E15" s="191"/>
      <c r="F15" s="191"/>
      <c r="G15" s="191"/>
      <c r="H15" s="191"/>
      <c r="I15" s="191"/>
      <c r="J15" s="191"/>
      <c r="K15" s="191"/>
      <c r="L15" s="191"/>
      <c r="M15" s="191"/>
      <c r="N15" s="191"/>
      <c r="O15" s="191"/>
      <c r="P15" s="191"/>
    </row>
    <row r="16" spans="1:16" ht="16.5" customHeight="1">
      <c r="A16" s="191"/>
      <c r="B16" s="191"/>
      <c r="C16" s="191"/>
      <c r="D16" s="191"/>
      <c r="E16" s="191"/>
      <c r="F16" s="191"/>
      <c r="G16" s="191"/>
      <c r="H16" s="191"/>
      <c r="I16" s="191"/>
      <c r="J16" s="191"/>
      <c r="K16" s="191"/>
      <c r="L16" s="191"/>
      <c r="M16" s="191"/>
      <c r="N16" s="191"/>
      <c r="O16" s="191"/>
      <c r="P16" s="191"/>
    </row>
    <row r="17" spans="1:16" ht="16.5" customHeight="1">
      <c r="A17" s="191"/>
      <c r="B17" s="191"/>
      <c r="C17" s="191"/>
      <c r="D17" s="191"/>
      <c r="E17" s="191"/>
      <c r="F17" s="191"/>
      <c r="G17" s="191"/>
      <c r="H17" s="191"/>
      <c r="I17" s="191"/>
      <c r="J17" s="191"/>
      <c r="K17" s="191"/>
      <c r="L17" s="191"/>
      <c r="M17" s="191"/>
      <c r="N17" s="191"/>
      <c r="O17" s="191"/>
      <c r="P17" s="191"/>
    </row>
    <row r="18" spans="1:16" ht="16.5" customHeight="1">
      <c r="A18" s="191"/>
      <c r="B18" s="191"/>
      <c r="C18" s="191"/>
      <c r="D18" s="191"/>
      <c r="E18" s="191"/>
      <c r="F18" s="191"/>
      <c r="G18" s="191"/>
      <c r="H18" s="191"/>
      <c r="I18" s="191"/>
      <c r="J18" s="191"/>
      <c r="K18" s="191"/>
      <c r="L18" s="191"/>
      <c r="M18" s="191"/>
      <c r="N18" s="191"/>
      <c r="O18" s="191"/>
      <c r="P18" s="191"/>
    </row>
    <row r="19" spans="1:16" ht="16.5" customHeight="1">
      <c r="A19" s="191"/>
      <c r="B19" s="191"/>
      <c r="C19" s="191"/>
      <c r="D19" s="191"/>
      <c r="E19" s="191"/>
      <c r="F19" s="191"/>
      <c r="G19" s="191"/>
      <c r="H19" s="191"/>
      <c r="I19" s="191"/>
      <c r="J19" s="191"/>
      <c r="K19" s="191"/>
      <c r="L19" s="191"/>
      <c r="M19" s="191"/>
      <c r="N19" s="191"/>
      <c r="O19" s="191"/>
      <c r="P19" s="191"/>
    </row>
    <row r="20" spans="1:16" ht="16.5" customHeight="1">
      <c r="A20" s="191"/>
      <c r="B20" s="191"/>
      <c r="C20" s="191"/>
      <c r="D20" s="191"/>
      <c r="E20" s="191"/>
      <c r="F20" s="191"/>
      <c r="G20" s="191"/>
      <c r="H20" s="191"/>
      <c r="I20" s="191"/>
      <c r="J20" s="191"/>
      <c r="K20" s="191"/>
      <c r="L20" s="191"/>
      <c r="M20" s="191"/>
      <c r="N20" s="191"/>
      <c r="O20" s="191"/>
      <c r="P20" s="191"/>
    </row>
    <row r="21" spans="1:16" ht="16.5" customHeight="1">
      <c r="A21" s="191"/>
      <c r="B21" s="191"/>
      <c r="C21" s="191"/>
      <c r="D21" s="191"/>
      <c r="E21" s="191"/>
      <c r="F21" s="191"/>
      <c r="G21" s="191"/>
      <c r="H21" s="191"/>
      <c r="I21" s="191"/>
      <c r="J21" s="191"/>
      <c r="K21" s="191"/>
      <c r="L21" s="191"/>
      <c r="M21" s="191"/>
      <c r="N21" s="191"/>
      <c r="O21" s="191"/>
      <c r="P21" s="191"/>
    </row>
    <row r="22" spans="1:16" ht="16.5" customHeight="1">
      <c r="A22" s="191"/>
      <c r="B22" s="191"/>
      <c r="C22" s="191"/>
      <c r="D22" s="191"/>
      <c r="E22" s="191"/>
      <c r="F22" s="191"/>
      <c r="G22" s="191"/>
      <c r="H22" s="191"/>
      <c r="I22" s="191"/>
      <c r="J22" s="191"/>
      <c r="K22" s="191"/>
      <c r="L22" s="191"/>
      <c r="M22" s="191"/>
      <c r="N22" s="191"/>
      <c r="O22" s="191"/>
      <c r="P22" s="191"/>
    </row>
    <row r="23" spans="1:16" ht="16.5" customHeight="1">
      <c r="A23" s="191"/>
      <c r="B23" s="191"/>
      <c r="C23" s="191"/>
      <c r="D23" s="191"/>
      <c r="E23" s="191"/>
      <c r="F23" s="191"/>
      <c r="G23" s="191"/>
      <c r="H23" s="191"/>
      <c r="I23" s="191"/>
      <c r="J23" s="191"/>
      <c r="K23" s="191"/>
      <c r="L23" s="191"/>
      <c r="M23" s="191"/>
      <c r="N23" s="191"/>
      <c r="O23" s="191"/>
      <c r="P23" s="191"/>
    </row>
    <row r="24" spans="1:16" ht="16.5" customHeight="1">
      <c r="A24" s="191"/>
      <c r="B24" s="191"/>
      <c r="C24" s="191"/>
      <c r="D24" s="191"/>
      <c r="E24" s="191"/>
      <c r="F24" s="191"/>
      <c r="G24" s="191"/>
      <c r="H24" s="191"/>
      <c r="I24" s="191"/>
      <c r="J24" s="191"/>
      <c r="K24" s="191"/>
      <c r="L24" s="191"/>
      <c r="M24" s="191"/>
      <c r="N24" s="191"/>
      <c r="O24" s="191"/>
      <c r="P24" s="191"/>
    </row>
    <row r="25" spans="1:16" ht="16.5" customHeight="1">
      <c r="A25" s="191"/>
      <c r="B25" s="191"/>
      <c r="C25" s="191"/>
      <c r="D25" s="191"/>
      <c r="E25" s="191"/>
      <c r="F25" s="191"/>
      <c r="G25" s="191"/>
      <c r="H25" s="191"/>
      <c r="I25" s="191"/>
      <c r="J25" s="191"/>
      <c r="K25" s="191"/>
      <c r="L25" s="191"/>
      <c r="M25" s="191"/>
      <c r="N25" s="191"/>
      <c r="O25" s="191"/>
      <c r="P25" s="191"/>
    </row>
    <row r="26" spans="1:16" ht="16.5" customHeight="1">
      <c r="A26" s="191"/>
      <c r="B26" s="191"/>
      <c r="C26" s="191"/>
      <c r="D26" s="191"/>
      <c r="E26" s="191"/>
      <c r="F26" s="191"/>
      <c r="G26" s="191"/>
      <c r="H26" s="191"/>
      <c r="I26" s="191"/>
      <c r="J26" s="191"/>
      <c r="K26" s="191"/>
      <c r="L26" s="191"/>
      <c r="M26" s="191"/>
      <c r="N26" s="191"/>
      <c r="O26" s="191"/>
      <c r="P26" s="191"/>
    </row>
    <row r="27" spans="1:16" ht="16.5" customHeight="1">
      <c r="A27" s="191"/>
      <c r="B27" s="191"/>
      <c r="C27" s="191"/>
      <c r="D27" s="191"/>
      <c r="E27" s="191"/>
      <c r="F27" s="191"/>
      <c r="G27" s="191"/>
      <c r="H27" s="191"/>
      <c r="I27" s="191"/>
      <c r="J27" s="191"/>
      <c r="K27" s="191"/>
      <c r="L27" s="191"/>
      <c r="M27" s="191"/>
      <c r="N27" s="191"/>
      <c r="O27" s="191"/>
      <c r="P27" s="191"/>
    </row>
    <row r="28" spans="1:16" ht="16.5" customHeight="1">
      <c r="A28" s="191"/>
      <c r="B28" s="191"/>
      <c r="C28" s="191"/>
      <c r="D28" s="191"/>
      <c r="E28" s="191"/>
      <c r="F28" s="191"/>
      <c r="G28" s="191"/>
      <c r="H28" s="191"/>
      <c r="I28" s="191"/>
      <c r="J28" s="191"/>
      <c r="K28" s="191"/>
      <c r="L28" s="191"/>
      <c r="M28" s="191"/>
      <c r="N28" s="191"/>
      <c r="O28" s="191"/>
      <c r="P28" s="191"/>
    </row>
    <row r="29" spans="1:16" ht="16.5" customHeight="1">
      <c r="A29" s="191"/>
      <c r="B29" s="191"/>
      <c r="C29" s="191"/>
      <c r="D29" s="191"/>
      <c r="E29" s="191"/>
      <c r="F29" s="191"/>
      <c r="G29" s="191"/>
      <c r="H29" s="191"/>
      <c r="I29" s="191"/>
      <c r="J29" s="191"/>
      <c r="K29" s="191"/>
      <c r="L29" s="191"/>
      <c r="M29" s="191"/>
      <c r="N29" s="191"/>
      <c r="O29" s="191"/>
      <c r="P29" s="191"/>
    </row>
    <row r="30" spans="1:16" ht="16.5" customHeight="1">
      <c r="A30" s="191"/>
      <c r="B30" s="191"/>
      <c r="C30" s="191"/>
      <c r="D30" s="191"/>
      <c r="E30" s="191"/>
      <c r="F30" s="191"/>
      <c r="G30" s="191"/>
      <c r="H30" s="191"/>
      <c r="I30" s="191"/>
      <c r="J30" s="191"/>
      <c r="K30" s="191"/>
      <c r="L30" s="191"/>
      <c r="M30" s="191"/>
      <c r="N30" s="191"/>
      <c r="O30" s="191"/>
      <c r="P30" s="191"/>
    </row>
    <row r="31" spans="1:16" ht="16.5" customHeight="1">
      <c r="A31" s="191"/>
      <c r="B31" s="191"/>
      <c r="C31" s="191"/>
      <c r="D31" s="191"/>
      <c r="E31" s="191"/>
      <c r="F31" s="191"/>
      <c r="G31" s="191"/>
      <c r="H31" s="191"/>
      <c r="I31" s="191"/>
      <c r="J31" s="191"/>
      <c r="K31" s="191"/>
      <c r="L31" s="191"/>
      <c r="M31" s="191"/>
      <c r="N31" s="191"/>
      <c r="O31" s="191"/>
      <c r="P31" s="191"/>
    </row>
    <row r="32" spans="1:16" ht="31.5" customHeight="1">
      <c r="A32" s="191"/>
      <c r="B32" s="191"/>
      <c r="C32" s="191"/>
      <c r="D32" s="191"/>
      <c r="E32" s="191"/>
      <c r="F32" s="191"/>
      <c r="G32" s="191"/>
      <c r="H32" s="191"/>
      <c r="I32" s="191"/>
      <c r="J32" s="186" t="s">
        <v>5</v>
      </c>
      <c r="K32" s="191"/>
      <c r="L32" s="191"/>
      <c r="M32" s="191"/>
      <c r="N32" s="191"/>
      <c r="O32" s="191"/>
      <c r="P32" s="191"/>
    </row>
    <row r="33" spans="1:16" ht="39" customHeight="1">
      <c r="A33" s="191"/>
      <c r="B33" s="192" t="s">
        <v>14</v>
      </c>
      <c r="C33" s="198"/>
      <c r="D33" s="198"/>
      <c r="E33" s="200" t="s">
        <v>18</v>
      </c>
      <c r="F33" s="201" t="s">
        <v>419</v>
      </c>
      <c r="G33" s="206" t="s">
        <v>540</v>
      </c>
      <c r="H33" s="206" t="s">
        <v>541</v>
      </c>
      <c r="I33" s="206" t="s">
        <v>542</v>
      </c>
      <c r="J33" s="210" t="s">
        <v>543</v>
      </c>
      <c r="K33" s="191"/>
      <c r="L33" s="191"/>
      <c r="M33" s="191"/>
      <c r="N33" s="191"/>
      <c r="O33" s="191"/>
      <c r="P33" s="191"/>
    </row>
    <row r="34" spans="1:16" ht="39" customHeight="1">
      <c r="A34" s="191"/>
      <c r="B34" s="193"/>
      <c r="C34" s="1032" t="s">
        <v>468</v>
      </c>
      <c r="D34" s="1032"/>
      <c r="E34" s="1033"/>
      <c r="F34" s="202" t="s">
        <v>545</v>
      </c>
      <c r="G34" s="207" t="s">
        <v>546</v>
      </c>
      <c r="H34" s="207" t="s">
        <v>547</v>
      </c>
      <c r="I34" s="207" t="s">
        <v>548</v>
      </c>
      <c r="J34" s="211" t="s">
        <v>549</v>
      </c>
      <c r="K34" s="191"/>
      <c r="L34" s="191"/>
      <c r="M34" s="191"/>
      <c r="N34" s="191"/>
      <c r="O34" s="191"/>
      <c r="P34" s="191"/>
    </row>
    <row r="35" spans="1:16" ht="39" customHeight="1">
      <c r="A35" s="191"/>
      <c r="B35" s="194"/>
      <c r="C35" s="1034" t="s">
        <v>469</v>
      </c>
      <c r="D35" s="1034"/>
      <c r="E35" s="1035"/>
      <c r="F35" s="203" t="s">
        <v>258</v>
      </c>
      <c r="G35" s="208" t="s">
        <v>550</v>
      </c>
      <c r="H35" s="208" t="s">
        <v>551</v>
      </c>
      <c r="I35" s="208" t="s">
        <v>477</v>
      </c>
      <c r="J35" s="212" t="s">
        <v>447</v>
      </c>
      <c r="K35" s="191"/>
      <c r="L35" s="191"/>
      <c r="M35" s="191"/>
      <c r="N35" s="191"/>
      <c r="O35" s="191"/>
      <c r="P35" s="191"/>
    </row>
    <row r="36" spans="1:16" ht="39" customHeight="1">
      <c r="A36" s="191"/>
      <c r="B36" s="194"/>
      <c r="C36" s="1034" t="s">
        <v>232</v>
      </c>
      <c r="D36" s="1034"/>
      <c r="E36" s="1035"/>
      <c r="F36" s="203" t="s">
        <v>275</v>
      </c>
      <c r="G36" s="208" t="s">
        <v>552</v>
      </c>
      <c r="H36" s="208" t="s">
        <v>414</v>
      </c>
      <c r="I36" s="208">
        <v>0</v>
      </c>
      <c r="J36" s="212" t="s">
        <v>553</v>
      </c>
      <c r="K36" s="191"/>
      <c r="L36" s="191"/>
      <c r="M36" s="191"/>
      <c r="N36" s="191"/>
      <c r="O36" s="191"/>
      <c r="P36" s="191"/>
    </row>
    <row r="37" spans="1:16" ht="39" customHeight="1">
      <c r="A37" s="191"/>
      <c r="B37" s="194"/>
      <c r="C37" s="1034" t="s">
        <v>473</v>
      </c>
      <c r="D37" s="1034"/>
      <c r="E37" s="1035"/>
      <c r="F37" s="203">
        <v>14.9</v>
      </c>
      <c r="G37" s="208">
        <v>14.87</v>
      </c>
      <c r="H37" s="208">
        <v>16.05</v>
      </c>
      <c r="I37" s="208">
        <v>16.3</v>
      </c>
      <c r="J37" s="212">
        <v>16.29</v>
      </c>
      <c r="K37" s="191"/>
      <c r="L37" s="191"/>
      <c r="M37" s="191"/>
      <c r="N37" s="191"/>
      <c r="O37" s="191"/>
      <c r="P37" s="191"/>
    </row>
    <row r="38" spans="1:16" ht="39" customHeight="1">
      <c r="A38" s="191"/>
      <c r="B38" s="194"/>
      <c r="C38" s="1034" t="s">
        <v>457</v>
      </c>
      <c r="D38" s="1034"/>
      <c r="E38" s="1035"/>
      <c r="F38" s="203">
        <v>0.49</v>
      </c>
      <c r="G38" s="208">
        <v>0.6</v>
      </c>
      <c r="H38" s="208">
        <v>0.51</v>
      </c>
      <c r="I38" s="208">
        <v>0.69</v>
      </c>
      <c r="J38" s="212">
        <v>6</v>
      </c>
      <c r="K38" s="191"/>
      <c r="L38" s="191"/>
      <c r="M38" s="191"/>
      <c r="N38" s="191"/>
      <c r="O38" s="191"/>
      <c r="P38" s="191"/>
    </row>
    <row r="39" spans="1:16" ht="39" customHeight="1">
      <c r="A39" s="191"/>
      <c r="B39" s="194"/>
      <c r="C39" s="1034" t="s">
        <v>210</v>
      </c>
      <c r="D39" s="1034"/>
      <c r="E39" s="1035"/>
      <c r="F39" s="203">
        <v>0.38</v>
      </c>
      <c r="G39" s="208">
        <v>1.0900000000000001</v>
      </c>
      <c r="H39" s="208">
        <v>1.69</v>
      </c>
      <c r="I39" s="208">
        <v>2.2999999999999998</v>
      </c>
      <c r="J39" s="212">
        <v>3.09</v>
      </c>
      <c r="K39" s="191"/>
      <c r="L39" s="191"/>
      <c r="M39" s="191"/>
      <c r="N39" s="191"/>
      <c r="O39" s="191"/>
      <c r="P39" s="191"/>
    </row>
    <row r="40" spans="1:16" ht="39" customHeight="1">
      <c r="A40" s="191"/>
      <c r="B40" s="194"/>
      <c r="C40" s="1034" t="s">
        <v>287</v>
      </c>
      <c r="D40" s="1034"/>
      <c r="E40" s="1035"/>
      <c r="F40" s="203">
        <v>0.83</v>
      </c>
      <c r="G40" s="208">
        <v>0.55000000000000004</v>
      </c>
      <c r="H40" s="208">
        <v>0.56000000000000005</v>
      </c>
      <c r="I40" s="208">
        <v>0.51</v>
      </c>
      <c r="J40" s="212">
        <v>0.76</v>
      </c>
      <c r="K40" s="191"/>
      <c r="L40" s="191"/>
      <c r="M40" s="191"/>
      <c r="N40" s="191"/>
      <c r="O40" s="191"/>
      <c r="P40" s="191"/>
    </row>
    <row r="41" spans="1:16" ht="39" customHeight="1">
      <c r="A41" s="191"/>
      <c r="B41" s="194"/>
      <c r="C41" s="1034" t="s">
        <v>467</v>
      </c>
      <c r="D41" s="1034"/>
      <c r="E41" s="1035"/>
      <c r="F41" s="203">
        <v>1.45</v>
      </c>
      <c r="G41" s="208">
        <v>1.08</v>
      </c>
      <c r="H41" s="208">
        <v>0.19</v>
      </c>
      <c r="I41" s="208">
        <v>0.48</v>
      </c>
      <c r="J41" s="212">
        <v>0.24</v>
      </c>
      <c r="K41" s="191"/>
      <c r="L41" s="191"/>
      <c r="M41" s="191"/>
      <c r="N41" s="191"/>
      <c r="O41" s="191"/>
      <c r="P41" s="191"/>
    </row>
    <row r="42" spans="1:16" ht="39" customHeight="1">
      <c r="A42" s="191"/>
      <c r="B42" s="195"/>
      <c r="C42" s="1034" t="s">
        <v>198</v>
      </c>
      <c r="D42" s="1034"/>
      <c r="E42" s="1035"/>
      <c r="F42" s="203" t="s">
        <v>386</v>
      </c>
      <c r="G42" s="208" t="s">
        <v>205</v>
      </c>
      <c r="H42" s="208" t="s">
        <v>205</v>
      </c>
      <c r="I42" s="208" t="s">
        <v>205</v>
      </c>
      <c r="J42" s="212" t="s">
        <v>205</v>
      </c>
      <c r="K42" s="191"/>
      <c r="L42" s="191"/>
      <c r="M42" s="191"/>
      <c r="N42" s="191"/>
      <c r="O42" s="191"/>
      <c r="P42" s="191"/>
    </row>
    <row r="43" spans="1:16" ht="39" customHeight="1">
      <c r="A43" s="191"/>
      <c r="B43" s="196"/>
      <c r="C43" s="1036" t="s">
        <v>501</v>
      </c>
      <c r="D43" s="1036"/>
      <c r="E43" s="1037"/>
      <c r="F43" s="204">
        <v>0.22</v>
      </c>
      <c r="G43" s="209">
        <v>0.34</v>
      </c>
      <c r="H43" s="209">
        <v>0.41</v>
      </c>
      <c r="I43" s="209">
        <v>0.36</v>
      </c>
      <c r="J43" s="213">
        <v>0.19</v>
      </c>
      <c r="K43" s="191"/>
      <c r="L43" s="191"/>
      <c r="M43" s="191"/>
      <c r="N43" s="191"/>
      <c r="O43" s="191"/>
      <c r="P43" s="191"/>
    </row>
    <row r="44" spans="1:16" ht="39" customHeight="1">
      <c r="A44" s="191"/>
      <c r="B44" s="197" t="s">
        <v>20</v>
      </c>
      <c r="C44" s="199"/>
      <c r="D44" s="199"/>
      <c r="E44" s="199"/>
      <c r="F44" s="205"/>
      <c r="G44" s="205"/>
      <c r="H44" s="205"/>
      <c r="I44" s="205"/>
      <c r="J44" s="205"/>
      <c r="K44" s="191"/>
      <c r="L44" s="191"/>
      <c r="M44" s="191"/>
      <c r="N44" s="191"/>
      <c r="O44" s="191"/>
      <c r="P44" s="191"/>
    </row>
    <row r="45" spans="1:16" ht="16.75">
      <c r="A45" s="191"/>
      <c r="B45" s="191"/>
      <c r="C45" s="191"/>
      <c r="D45" s="191"/>
      <c r="E45" s="191"/>
      <c r="F45" s="191"/>
      <c r="G45" s="191"/>
      <c r="H45" s="191"/>
      <c r="I45" s="191"/>
      <c r="J45" s="191"/>
      <c r="K45" s="191"/>
      <c r="L45" s="191"/>
      <c r="M45" s="191"/>
      <c r="N45" s="191"/>
      <c r="O45" s="191"/>
      <c r="P45" s="191"/>
    </row>
  </sheetData>
  <sheetProtection algorithmName="SHA-512" hashValue="5xpP0BWz2Q3/NCE+sBVYPdeCUalmzn6YWD3d1IEQBC4i8qn/8hmEwlSJ/lKiY3QLB7FnYxmYjPnKFrPmRU5cPg==" saltValue="Nw0xVE9exG3ln2y0AI9Fj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1" zoomScaleSheetLayoutView="55" workbookViewId="0"/>
  </sheetViews>
  <sheetFormatPr defaultColWidth="0" defaultRowHeight="12.65" customHeight="1" zeroHeight="1"/>
  <cols>
    <col min="1" max="1" width="6.61328125" style="51" customWidth="1"/>
    <col min="2" max="3" width="10.84375" style="51" customWidth="1"/>
    <col min="4" max="4" width="10" style="51" customWidth="1"/>
    <col min="5" max="10" width="11" style="51" customWidth="1"/>
    <col min="11" max="15" width="13.15234375" style="51" customWidth="1"/>
    <col min="16" max="21" width="11.4609375" style="51" customWidth="1"/>
    <col min="22" max="22" width="0" style="51" hidden="1" customWidth="1"/>
    <col min="23" max="16384" width="0" style="51" hidden="1"/>
  </cols>
  <sheetData>
    <row r="1" spans="1:21" ht="13.5" customHeight="1">
      <c r="A1" s="90"/>
      <c r="B1" s="90"/>
      <c r="C1" s="90"/>
      <c r="D1" s="90"/>
      <c r="E1" s="90"/>
      <c r="F1" s="90"/>
      <c r="G1" s="90"/>
      <c r="H1" s="90"/>
      <c r="I1" s="90"/>
      <c r="J1" s="90"/>
      <c r="K1" s="90"/>
      <c r="L1" s="90"/>
      <c r="M1" s="90"/>
      <c r="N1" s="90"/>
      <c r="O1" s="90"/>
      <c r="P1" s="90"/>
      <c r="Q1" s="90"/>
      <c r="R1" s="90"/>
      <c r="S1" s="90"/>
      <c r="T1" s="90"/>
      <c r="U1" s="90"/>
    </row>
    <row r="2" spans="1:21" ht="13.5" customHeight="1">
      <c r="A2" s="90"/>
      <c r="B2" s="90"/>
      <c r="C2" s="90"/>
      <c r="D2" s="90"/>
      <c r="E2" s="90"/>
      <c r="F2" s="90"/>
      <c r="G2" s="90"/>
      <c r="H2" s="90"/>
      <c r="I2" s="90"/>
      <c r="J2" s="90"/>
      <c r="K2" s="90"/>
      <c r="L2" s="90"/>
      <c r="M2" s="90"/>
      <c r="N2" s="90"/>
      <c r="O2" s="90"/>
      <c r="P2" s="90"/>
      <c r="Q2" s="90"/>
      <c r="R2" s="90"/>
      <c r="S2" s="90"/>
      <c r="T2" s="90"/>
      <c r="U2" s="90"/>
    </row>
    <row r="3" spans="1:21" ht="13.5" customHeight="1">
      <c r="A3" s="90"/>
      <c r="B3" s="90"/>
      <c r="C3" s="90"/>
      <c r="D3" s="90"/>
      <c r="E3" s="90"/>
      <c r="F3" s="90"/>
      <c r="G3" s="90"/>
      <c r="H3" s="90"/>
      <c r="I3" s="90"/>
      <c r="J3" s="90"/>
      <c r="K3" s="90"/>
      <c r="L3" s="90"/>
      <c r="M3" s="90"/>
      <c r="N3" s="90"/>
      <c r="O3" s="90"/>
      <c r="P3" s="90"/>
      <c r="Q3" s="90"/>
      <c r="R3" s="90"/>
      <c r="S3" s="90"/>
      <c r="T3" s="90"/>
      <c r="U3" s="90"/>
    </row>
    <row r="4" spans="1:21" ht="13.5" customHeight="1">
      <c r="A4" s="90"/>
      <c r="B4" s="90"/>
      <c r="C4" s="90"/>
      <c r="D4" s="90"/>
      <c r="E4" s="90"/>
      <c r="F4" s="90"/>
      <c r="G4" s="90"/>
      <c r="H4" s="90"/>
      <c r="I4" s="90"/>
      <c r="J4" s="90"/>
      <c r="K4" s="90"/>
      <c r="L4" s="90"/>
      <c r="M4" s="90"/>
      <c r="N4" s="90"/>
      <c r="O4" s="90"/>
      <c r="P4" s="90"/>
      <c r="Q4" s="90"/>
      <c r="R4" s="90"/>
      <c r="S4" s="90"/>
      <c r="T4" s="90"/>
      <c r="U4" s="90"/>
    </row>
    <row r="5" spans="1:21" ht="13.5" customHeight="1">
      <c r="A5" s="90"/>
      <c r="B5" s="90"/>
      <c r="C5" s="90"/>
      <c r="D5" s="90"/>
      <c r="E5" s="90"/>
      <c r="F5" s="90"/>
      <c r="G5" s="90"/>
      <c r="H5" s="90"/>
      <c r="I5" s="90"/>
      <c r="J5" s="90"/>
      <c r="K5" s="90"/>
      <c r="L5" s="90"/>
      <c r="M5" s="90"/>
      <c r="N5" s="90"/>
      <c r="O5" s="90"/>
      <c r="P5" s="90"/>
      <c r="Q5" s="90"/>
      <c r="R5" s="90"/>
      <c r="S5" s="90"/>
      <c r="T5" s="90"/>
      <c r="U5" s="90"/>
    </row>
    <row r="6" spans="1:21" ht="13.5" customHeight="1">
      <c r="A6" s="90"/>
      <c r="B6" s="90"/>
      <c r="C6" s="90"/>
      <c r="D6" s="90"/>
      <c r="E6" s="90"/>
      <c r="F6" s="90"/>
      <c r="G6" s="90"/>
      <c r="H6" s="90"/>
      <c r="I6" s="90"/>
      <c r="J6" s="90"/>
      <c r="K6" s="90"/>
      <c r="L6" s="90"/>
      <c r="M6" s="90"/>
      <c r="N6" s="90"/>
      <c r="O6" s="90"/>
      <c r="P6" s="90"/>
      <c r="Q6" s="90"/>
      <c r="R6" s="90"/>
      <c r="S6" s="90"/>
      <c r="T6" s="90"/>
      <c r="U6" s="90"/>
    </row>
    <row r="7" spans="1:21" ht="13.5" customHeight="1">
      <c r="A7" s="90"/>
      <c r="B7" s="90"/>
      <c r="C7" s="90"/>
      <c r="D7" s="90"/>
      <c r="E7" s="90"/>
      <c r="F7" s="90"/>
      <c r="G7" s="90"/>
      <c r="H7" s="90"/>
      <c r="I7" s="90"/>
      <c r="J7" s="90"/>
      <c r="K7" s="90"/>
      <c r="L7" s="90"/>
      <c r="M7" s="90"/>
      <c r="N7" s="90"/>
      <c r="O7" s="90"/>
      <c r="P7" s="90"/>
      <c r="Q7" s="90"/>
      <c r="R7" s="90"/>
      <c r="S7" s="90"/>
      <c r="T7" s="90"/>
      <c r="U7" s="90"/>
    </row>
    <row r="8" spans="1:21" ht="13.5" customHeight="1">
      <c r="A8" s="90"/>
      <c r="B8" s="90"/>
      <c r="C8" s="90"/>
      <c r="D8" s="90"/>
      <c r="E8" s="90"/>
      <c r="F8" s="90"/>
      <c r="G8" s="90"/>
      <c r="H8" s="90"/>
      <c r="I8" s="90"/>
      <c r="J8" s="90"/>
      <c r="K8" s="90"/>
      <c r="L8" s="90"/>
      <c r="M8" s="90"/>
      <c r="N8" s="90"/>
      <c r="O8" s="90"/>
      <c r="P8" s="90"/>
      <c r="Q8" s="90"/>
      <c r="R8" s="90"/>
      <c r="S8" s="90"/>
      <c r="T8" s="90"/>
      <c r="U8" s="90"/>
    </row>
    <row r="9" spans="1:21" ht="13.5" customHeight="1">
      <c r="A9" s="90"/>
      <c r="B9" s="90"/>
      <c r="C9" s="90"/>
      <c r="D9" s="90"/>
      <c r="E9" s="90"/>
      <c r="F9" s="90"/>
      <c r="G9" s="90"/>
      <c r="H9" s="90"/>
      <c r="I9" s="90"/>
      <c r="J9" s="90"/>
      <c r="K9" s="90"/>
      <c r="L9" s="90"/>
      <c r="M9" s="90"/>
      <c r="N9" s="90"/>
      <c r="O9" s="90"/>
      <c r="P9" s="90"/>
      <c r="Q9" s="90"/>
      <c r="R9" s="90"/>
      <c r="S9" s="90"/>
      <c r="T9" s="90"/>
      <c r="U9" s="90"/>
    </row>
    <row r="10" spans="1:21" ht="13.5" customHeight="1">
      <c r="A10" s="90"/>
      <c r="B10" s="90"/>
      <c r="C10" s="90"/>
      <c r="D10" s="90"/>
      <c r="E10" s="90"/>
      <c r="F10" s="90"/>
      <c r="G10" s="90"/>
      <c r="H10" s="90"/>
      <c r="I10" s="90"/>
      <c r="J10" s="90"/>
      <c r="K10" s="90"/>
      <c r="L10" s="90"/>
      <c r="M10" s="90"/>
      <c r="N10" s="90"/>
      <c r="O10" s="90"/>
      <c r="P10" s="90"/>
      <c r="Q10" s="90"/>
      <c r="R10" s="90"/>
      <c r="S10" s="90"/>
      <c r="T10" s="90"/>
      <c r="U10" s="90"/>
    </row>
    <row r="11" spans="1:21" ht="13.5" customHeight="1">
      <c r="A11" s="90"/>
      <c r="B11" s="90"/>
      <c r="C11" s="90"/>
      <c r="D11" s="90"/>
      <c r="E11" s="90"/>
      <c r="F11" s="90"/>
      <c r="G11" s="90"/>
      <c r="H11" s="90"/>
      <c r="I11" s="90"/>
      <c r="J11" s="90"/>
      <c r="K11" s="90"/>
      <c r="L11" s="90"/>
      <c r="M11" s="90"/>
      <c r="N11" s="90"/>
      <c r="O11" s="90"/>
      <c r="P11" s="90"/>
      <c r="Q11" s="90"/>
      <c r="R11" s="90"/>
      <c r="S11" s="90"/>
      <c r="T11" s="90"/>
      <c r="U11" s="90"/>
    </row>
    <row r="12" spans="1:21" ht="13.5" customHeight="1">
      <c r="A12" s="90"/>
      <c r="B12" s="90"/>
      <c r="C12" s="90"/>
      <c r="D12" s="90"/>
      <c r="E12" s="90"/>
      <c r="F12" s="90"/>
      <c r="G12" s="90"/>
      <c r="H12" s="90"/>
      <c r="I12" s="90"/>
      <c r="J12" s="90"/>
      <c r="K12" s="90"/>
      <c r="L12" s="90"/>
      <c r="M12" s="90"/>
      <c r="N12" s="90"/>
      <c r="O12" s="90"/>
      <c r="P12" s="90"/>
      <c r="Q12" s="90"/>
      <c r="R12" s="90"/>
      <c r="S12" s="90"/>
      <c r="T12" s="90"/>
      <c r="U12" s="90"/>
    </row>
    <row r="13" spans="1:21" ht="13.5" customHeight="1">
      <c r="A13" s="90"/>
      <c r="B13" s="90"/>
      <c r="C13" s="90"/>
      <c r="D13" s="90"/>
      <c r="E13" s="90"/>
      <c r="F13" s="90"/>
      <c r="G13" s="90"/>
      <c r="H13" s="90"/>
      <c r="I13" s="90"/>
      <c r="J13" s="90"/>
      <c r="K13" s="90"/>
      <c r="L13" s="90"/>
      <c r="M13" s="90"/>
      <c r="N13" s="90"/>
      <c r="O13" s="90"/>
      <c r="P13" s="90"/>
      <c r="Q13" s="90"/>
      <c r="R13" s="90"/>
      <c r="S13" s="90"/>
      <c r="T13" s="90"/>
      <c r="U13" s="90"/>
    </row>
    <row r="14" spans="1:21" ht="13.5" customHeight="1">
      <c r="A14" s="90"/>
      <c r="B14" s="90"/>
      <c r="C14" s="90"/>
      <c r="D14" s="90"/>
      <c r="E14" s="90"/>
      <c r="F14" s="90"/>
      <c r="G14" s="90"/>
      <c r="H14" s="90"/>
      <c r="I14" s="90"/>
      <c r="J14" s="90"/>
      <c r="K14" s="90"/>
      <c r="L14" s="90"/>
      <c r="M14" s="90"/>
      <c r="N14" s="90"/>
      <c r="O14" s="90"/>
      <c r="P14" s="90"/>
      <c r="Q14" s="90"/>
      <c r="R14" s="90"/>
      <c r="S14" s="90"/>
      <c r="T14" s="90"/>
      <c r="U14" s="90"/>
    </row>
    <row r="15" spans="1:21" ht="13.5" customHeight="1">
      <c r="A15" s="90"/>
      <c r="B15" s="90"/>
      <c r="C15" s="90"/>
      <c r="D15" s="90"/>
      <c r="E15" s="90"/>
      <c r="F15" s="90"/>
      <c r="G15" s="90"/>
      <c r="H15" s="90"/>
      <c r="I15" s="90"/>
      <c r="J15" s="90"/>
      <c r="K15" s="90"/>
      <c r="L15" s="90"/>
      <c r="M15" s="90"/>
      <c r="N15" s="90"/>
      <c r="O15" s="90"/>
      <c r="P15" s="90"/>
      <c r="Q15" s="90"/>
      <c r="R15" s="90"/>
      <c r="S15" s="90"/>
      <c r="T15" s="90"/>
      <c r="U15" s="90"/>
    </row>
    <row r="16" spans="1:21" ht="13.5" customHeight="1">
      <c r="A16" s="90"/>
      <c r="B16" s="90"/>
      <c r="C16" s="90"/>
      <c r="D16" s="90"/>
      <c r="E16" s="90"/>
      <c r="F16" s="90"/>
      <c r="G16" s="90"/>
      <c r="H16" s="90"/>
      <c r="I16" s="90"/>
      <c r="J16" s="90"/>
      <c r="K16" s="90"/>
      <c r="L16" s="90"/>
      <c r="M16" s="90"/>
      <c r="N16" s="90"/>
      <c r="O16" s="90"/>
      <c r="P16" s="90"/>
      <c r="Q16" s="90"/>
      <c r="R16" s="90"/>
      <c r="S16" s="90"/>
      <c r="T16" s="90"/>
      <c r="U16" s="90"/>
    </row>
    <row r="17" spans="1:21" ht="13.5" customHeight="1">
      <c r="A17" s="90"/>
      <c r="B17" s="90"/>
      <c r="C17" s="90"/>
      <c r="D17" s="90"/>
      <c r="E17" s="90"/>
      <c r="F17" s="90"/>
      <c r="G17" s="90"/>
      <c r="H17" s="90"/>
      <c r="I17" s="90"/>
      <c r="J17" s="90"/>
      <c r="K17" s="90"/>
      <c r="L17" s="90"/>
      <c r="M17" s="90"/>
      <c r="N17" s="90"/>
      <c r="O17" s="90"/>
      <c r="P17" s="90"/>
      <c r="Q17" s="90"/>
      <c r="R17" s="90"/>
      <c r="S17" s="90"/>
      <c r="T17" s="90"/>
      <c r="U17" s="90"/>
    </row>
    <row r="18" spans="1:21" ht="13.5" customHeight="1">
      <c r="A18" s="90"/>
      <c r="B18" s="90"/>
      <c r="C18" s="90"/>
      <c r="D18" s="90"/>
      <c r="E18" s="90"/>
      <c r="F18" s="90"/>
      <c r="G18" s="90"/>
      <c r="H18" s="90"/>
      <c r="I18" s="90"/>
      <c r="J18" s="90"/>
      <c r="K18" s="90"/>
      <c r="L18" s="90"/>
      <c r="M18" s="90"/>
      <c r="N18" s="90"/>
      <c r="O18" s="90"/>
      <c r="P18" s="90"/>
      <c r="Q18" s="90"/>
      <c r="R18" s="90"/>
      <c r="S18" s="90"/>
      <c r="T18" s="90"/>
      <c r="U18" s="90"/>
    </row>
    <row r="19" spans="1:21" ht="13.5" customHeight="1">
      <c r="A19" s="90"/>
      <c r="B19" s="90"/>
      <c r="C19" s="90"/>
      <c r="D19" s="90"/>
      <c r="E19" s="90"/>
      <c r="F19" s="90"/>
      <c r="G19" s="90"/>
      <c r="H19" s="90"/>
      <c r="I19" s="90"/>
      <c r="J19" s="90"/>
      <c r="K19" s="90"/>
      <c r="L19" s="90"/>
      <c r="M19" s="90"/>
      <c r="N19" s="90"/>
      <c r="O19" s="90"/>
      <c r="P19" s="90"/>
      <c r="Q19" s="90"/>
      <c r="R19" s="90"/>
      <c r="S19" s="90"/>
      <c r="T19" s="90"/>
      <c r="U19" s="90"/>
    </row>
    <row r="20" spans="1:21" ht="13.5" customHeight="1">
      <c r="A20" s="90"/>
      <c r="B20" s="90"/>
      <c r="C20" s="90"/>
      <c r="D20" s="90"/>
      <c r="E20" s="90"/>
      <c r="F20" s="90"/>
      <c r="G20" s="90"/>
      <c r="H20" s="90"/>
      <c r="I20" s="90"/>
      <c r="J20" s="90"/>
      <c r="K20" s="90"/>
      <c r="L20" s="90"/>
      <c r="M20" s="90"/>
      <c r="N20" s="90"/>
      <c r="O20" s="90"/>
      <c r="P20" s="90"/>
      <c r="Q20" s="90"/>
      <c r="R20" s="90"/>
      <c r="S20" s="90"/>
      <c r="T20" s="90"/>
      <c r="U20" s="90"/>
    </row>
    <row r="21" spans="1:21" ht="13.5" customHeight="1">
      <c r="A21" s="90"/>
      <c r="B21" s="90"/>
      <c r="C21" s="90"/>
      <c r="D21" s="90"/>
      <c r="E21" s="90"/>
      <c r="F21" s="90"/>
      <c r="G21" s="90"/>
      <c r="H21" s="90"/>
      <c r="I21" s="90"/>
      <c r="J21" s="90"/>
      <c r="K21" s="90"/>
      <c r="L21" s="90"/>
      <c r="M21" s="90"/>
      <c r="N21" s="90"/>
      <c r="O21" s="90"/>
      <c r="P21" s="90"/>
      <c r="Q21" s="90"/>
      <c r="R21" s="90"/>
      <c r="S21" s="90"/>
      <c r="T21" s="90"/>
      <c r="U21" s="90"/>
    </row>
    <row r="22" spans="1:21" ht="13.5" customHeight="1">
      <c r="A22" s="90"/>
      <c r="B22" s="90"/>
      <c r="C22" s="90"/>
      <c r="D22" s="90"/>
      <c r="E22" s="90"/>
      <c r="F22" s="90"/>
      <c r="G22" s="90"/>
      <c r="H22" s="90"/>
      <c r="I22" s="90"/>
      <c r="J22" s="90"/>
      <c r="K22" s="90"/>
      <c r="L22" s="90"/>
      <c r="M22" s="90"/>
      <c r="N22" s="90"/>
      <c r="O22" s="90"/>
      <c r="P22" s="90"/>
      <c r="Q22" s="90"/>
      <c r="R22" s="90"/>
      <c r="S22" s="90"/>
      <c r="T22" s="90"/>
      <c r="U22" s="90"/>
    </row>
    <row r="23" spans="1:21" ht="13.5" customHeight="1">
      <c r="A23" s="90"/>
      <c r="B23" s="90"/>
      <c r="C23" s="90"/>
      <c r="D23" s="90"/>
      <c r="E23" s="90"/>
      <c r="F23" s="90"/>
      <c r="G23" s="90"/>
      <c r="H23" s="90"/>
      <c r="I23" s="90"/>
      <c r="J23" s="90"/>
      <c r="K23" s="90"/>
      <c r="L23" s="90"/>
      <c r="M23" s="90"/>
      <c r="N23" s="90"/>
      <c r="O23" s="90"/>
      <c r="P23" s="90"/>
      <c r="Q23" s="90"/>
      <c r="R23" s="90"/>
      <c r="S23" s="90"/>
      <c r="T23" s="90"/>
      <c r="U23" s="90"/>
    </row>
    <row r="24" spans="1:21" ht="13.5" customHeight="1">
      <c r="A24" s="90"/>
      <c r="B24" s="90"/>
      <c r="C24" s="90"/>
      <c r="D24" s="90"/>
      <c r="E24" s="90"/>
      <c r="F24" s="90"/>
      <c r="G24" s="90"/>
      <c r="H24" s="90"/>
      <c r="I24" s="90"/>
      <c r="J24" s="90"/>
      <c r="K24" s="90"/>
      <c r="L24" s="90"/>
      <c r="M24" s="90"/>
      <c r="N24" s="90"/>
      <c r="O24" s="90"/>
      <c r="P24" s="90"/>
      <c r="Q24" s="90"/>
      <c r="R24" s="90"/>
      <c r="S24" s="90"/>
      <c r="T24" s="90"/>
      <c r="U24" s="90"/>
    </row>
    <row r="25" spans="1:21" ht="13.5" customHeight="1">
      <c r="A25" s="90"/>
      <c r="B25" s="90"/>
      <c r="C25" s="90"/>
      <c r="D25" s="90"/>
      <c r="E25" s="90"/>
      <c r="F25" s="90"/>
      <c r="G25" s="90"/>
      <c r="H25" s="90"/>
      <c r="I25" s="90"/>
      <c r="J25" s="90"/>
      <c r="K25" s="90"/>
      <c r="L25" s="90"/>
      <c r="M25" s="90"/>
      <c r="N25" s="90"/>
      <c r="O25" s="90"/>
      <c r="P25" s="90"/>
      <c r="Q25" s="90"/>
      <c r="R25" s="90"/>
      <c r="S25" s="90"/>
      <c r="T25" s="90"/>
      <c r="U25" s="90"/>
    </row>
    <row r="26" spans="1:21" ht="13.5" customHeight="1">
      <c r="A26" s="90"/>
      <c r="B26" s="90"/>
      <c r="C26" s="90"/>
      <c r="D26" s="90"/>
      <c r="E26" s="90"/>
      <c r="F26" s="90"/>
      <c r="G26" s="90"/>
      <c r="H26" s="90"/>
      <c r="I26" s="90"/>
      <c r="J26" s="90"/>
      <c r="K26" s="90"/>
      <c r="L26" s="90"/>
      <c r="M26" s="90"/>
      <c r="N26" s="90"/>
      <c r="O26" s="90"/>
      <c r="P26" s="90"/>
      <c r="Q26" s="90"/>
      <c r="R26" s="90"/>
      <c r="S26" s="90"/>
      <c r="T26" s="90"/>
      <c r="U26" s="90"/>
    </row>
    <row r="27" spans="1:21" ht="13.5" customHeight="1">
      <c r="A27" s="90"/>
      <c r="B27" s="90"/>
      <c r="C27" s="90"/>
      <c r="D27" s="90"/>
      <c r="E27" s="90"/>
      <c r="F27" s="90"/>
      <c r="G27" s="90"/>
      <c r="H27" s="90"/>
      <c r="I27" s="90"/>
      <c r="J27" s="90"/>
      <c r="K27" s="90"/>
      <c r="L27" s="90"/>
      <c r="M27" s="90"/>
      <c r="N27" s="90"/>
      <c r="O27" s="90"/>
      <c r="P27" s="90"/>
      <c r="Q27" s="90"/>
      <c r="R27" s="90"/>
      <c r="S27" s="90"/>
      <c r="T27" s="90"/>
      <c r="U27" s="90"/>
    </row>
    <row r="28" spans="1:21" ht="13.5" customHeight="1">
      <c r="A28" s="90"/>
      <c r="B28" s="90"/>
      <c r="C28" s="90"/>
      <c r="D28" s="90"/>
      <c r="E28" s="90"/>
      <c r="F28" s="90"/>
      <c r="G28" s="90"/>
      <c r="H28" s="90"/>
      <c r="I28" s="90"/>
      <c r="J28" s="90"/>
      <c r="K28" s="90"/>
      <c r="L28" s="90"/>
      <c r="M28" s="90"/>
      <c r="N28" s="90"/>
      <c r="O28" s="90"/>
      <c r="P28" s="90"/>
      <c r="Q28" s="90"/>
      <c r="R28" s="90"/>
      <c r="S28" s="90"/>
      <c r="T28" s="90"/>
      <c r="U28" s="90"/>
    </row>
    <row r="29" spans="1:21" ht="13.5" customHeight="1">
      <c r="A29" s="90"/>
      <c r="B29" s="90"/>
      <c r="C29" s="90"/>
      <c r="D29" s="90"/>
      <c r="E29" s="90"/>
      <c r="F29" s="90"/>
      <c r="G29" s="90"/>
      <c r="H29" s="90"/>
      <c r="I29" s="90"/>
      <c r="J29" s="90"/>
      <c r="K29" s="90"/>
      <c r="L29" s="90"/>
      <c r="M29" s="90"/>
      <c r="N29" s="90"/>
      <c r="O29" s="90"/>
      <c r="P29" s="90"/>
      <c r="Q29" s="90"/>
      <c r="R29" s="90"/>
      <c r="S29" s="90"/>
      <c r="T29" s="90"/>
      <c r="U29" s="90"/>
    </row>
    <row r="30" spans="1:21" ht="13.5" customHeight="1">
      <c r="A30" s="90"/>
      <c r="B30" s="90"/>
      <c r="C30" s="90"/>
      <c r="D30" s="90"/>
      <c r="E30" s="90"/>
      <c r="F30" s="90"/>
      <c r="G30" s="90"/>
      <c r="H30" s="90"/>
      <c r="I30" s="90"/>
      <c r="J30" s="90"/>
      <c r="K30" s="90"/>
      <c r="L30" s="90"/>
      <c r="M30" s="90"/>
      <c r="N30" s="90"/>
      <c r="O30" s="90"/>
      <c r="P30" s="90"/>
      <c r="Q30" s="90"/>
      <c r="R30" s="90"/>
      <c r="S30" s="90"/>
      <c r="T30" s="90"/>
      <c r="U30" s="90"/>
    </row>
    <row r="31" spans="1:21" ht="13.5" customHeight="1">
      <c r="A31" s="90"/>
      <c r="B31" s="90"/>
      <c r="C31" s="90"/>
      <c r="D31" s="90"/>
      <c r="E31" s="90"/>
      <c r="F31" s="90"/>
      <c r="G31" s="90"/>
      <c r="H31" s="90"/>
      <c r="I31" s="90"/>
      <c r="J31" s="90"/>
      <c r="K31" s="90"/>
      <c r="L31" s="90"/>
      <c r="M31" s="90"/>
      <c r="N31" s="90"/>
      <c r="O31" s="90"/>
      <c r="P31" s="90"/>
      <c r="Q31" s="90"/>
      <c r="R31" s="90"/>
      <c r="S31" s="90"/>
      <c r="T31" s="90"/>
      <c r="U31" s="90"/>
    </row>
    <row r="32" spans="1:21" ht="13.5" customHeight="1">
      <c r="A32" s="90"/>
      <c r="B32" s="90"/>
      <c r="C32" s="90"/>
      <c r="D32" s="90"/>
      <c r="E32" s="90"/>
      <c r="F32" s="90"/>
      <c r="G32" s="90"/>
      <c r="H32" s="90"/>
      <c r="I32" s="90"/>
      <c r="J32" s="90"/>
      <c r="K32" s="90"/>
      <c r="L32" s="90"/>
      <c r="M32" s="90"/>
      <c r="N32" s="90"/>
      <c r="O32" s="90"/>
      <c r="P32" s="90"/>
      <c r="Q32" s="90"/>
      <c r="R32" s="90"/>
      <c r="S32" s="90"/>
      <c r="T32" s="90"/>
      <c r="U32" s="90"/>
    </row>
    <row r="33" spans="1:21" ht="13.5" customHeight="1">
      <c r="A33" s="90"/>
      <c r="B33" s="90"/>
      <c r="C33" s="90"/>
      <c r="D33" s="90"/>
      <c r="E33" s="90"/>
      <c r="F33" s="90"/>
      <c r="G33" s="90"/>
      <c r="H33" s="90"/>
      <c r="I33" s="90"/>
      <c r="J33" s="90"/>
      <c r="K33" s="90"/>
      <c r="L33" s="90"/>
      <c r="M33" s="90"/>
      <c r="N33" s="90"/>
      <c r="O33" s="90"/>
      <c r="P33" s="90"/>
      <c r="Q33" s="90"/>
      <c r="R33" s="90"/>
      <c r="S33" s="90"/>
      <c r="T33" s="90"/>
      <c r="U33" s="90"/>
    </row>
    <row r="34" spans="1:21" ht="13.5" customHeight="1">
      <c r="A34" s="90"/>
      <c r="B34" s="90"/>
      <c r="C34" s="90"/>
      <c r="D34" s="90"/>
      <c r="E34" s="90"/>
      <c r="F34" s="90"/>
      <c r="G34" s="90"/>
      <c r="H34" s="90"/>
      <c r="I34" s="90"/>
      <c r="J34" s="90"/>
      <c r="K34" s="90"/>
      <c r="L34" s="90"/>
      <c r="M34" s="90"/>
      <c r="N34" s="90"/>
      <c r="O34" s="90"/>
      <c r="P34" s="90"/>
      <c r="Q34" s="90"/>
      <c r="R34" s="90"/>
      <c r="S34" s="90"/>
      <c r="T34" s="90"/>
      <c r="U34" s="90"/>
    </row>
    <row r="35" spans="1:21" ht="13.5" customHeight="1">
      <c r="A35" s="90"/>
      <c r="B35" s="90"/>
      <c r="C35" s="90"/>
      <c r="D35" s="90"/>
      <c r="E35" s="90"/>
      <c r="F35" s="90"/>
      <c r="G35" s="90"/>
      <c r="H35" s="90"/>
      <c r="I35" s="90"/>
      <c r="J35" s="90"/>
      <c r="K35" s="90"/>
      <c r="L35" s="90"/>
      <c r="M35" s="90"/>
      <c r="N35" s="90"/>
      <c r="O35" s="90"/>
      <c r="P35" s="90"/>
      <c r="Q35" s="90"/>
      <c r="R35" s="90"/>
      <c r="S35" s="90"/>
      <c r="T35" s="90"/>
      <c r="U35" s="90"/>
    </row>
    <row r="36" spans="1:21" ht="13.5" customHeight="1">
      <c r="A36" s="90"/>
      <c r="B36" s="90"/>
      <c r="C36" s="90"/>
      <c r="D36" s="90"/>
      <c r="E36" s="90"/>
      <c r="F36" s="90"/>
      <c r="G36" s="90"/>
      <c r="H36" s="90"/>
      <c r="I36" s="90"/>
      <c r="J36" s="90"/>
      <c r="K36" s="90"/>
      <c r="L36" s="90"/>
      <c r="M36" s="90"/>
      <c r="N36" s="90"/>
      <c r="O36" s="90"/>
      <c r="P36" s="90"/>
      <c r="Q36" s="90"/>
      <c r="R36" s="90"/>
      <c r="S36" s="90"/>
      <c r="T36" s="90"/>
      <c r="U36" s="90"/>
    </row>
    <row r="37" spans="1:21" ht="13.5" customHeight="1">
      <c r="A37" s="90"/>
      <c r="B37" s="90"/>
      <c r="C37" s="90"/>
      <c r="D37" s="90"/>
      <c r="E37" s="90"/>
      <c r="F37" s="90"/>
      <c r="G37" s="90"/>
      <c r="H37" s="90"/>
      <c r="I37" s="90"/>
      <c r="J37" s="90"/>
      <c r="K37" s="90"/>
      <c r="L37" s="90"/>
      <c r="M37" s="90"/>
      <c r="N37" s="90"/>
      <c r="O37" s="90"/>
      <c r="P37" s="90"/>
      <c r="Q37" s="90"/>
      <c r="R37" s="90"/>
      <c r="S37" s="90"/>
      <c r="T37" s="90"/>
      <c r="U37" s="90"/>
    </row>
    <row r="38" spans="1:21" ht="13.5" customHeight="1">
      <c r="A38" s="90"/>
      <c r="B38" s="90"/>
      <c r="C38" s="90"/>
      <c r="D38" s="90"/>
      <c r="E38" s="90"/>
      <c r="F38" s="90"/>
      <c r="G38" s="90"/>
      <c r="H38" s="90"/>
      <c r="I38" s="90"/>
      <c r="J38" s="90"/>
      <c r="K38" s="90"/>
      <c r="L38" s="90"/>
      <c r="M38" s="90"/>
      <c r="N38" s="90"/>
      <c r="O38" s="90"/>
      <c r="P38" s="90"/>
      <c r="Q38" s="90"/>
      <c r="R38" s="90"/>
      <c r="S38" s="90"/>
      <c r="T38" s="90"/>
      <c r="U38" s="90"/>
    </row>
    <row r="39" spans="1:21" ht="13.5" customHeight="1">
      <c r="A39" s="90"/>
      <c r="B39" s="90"/>
      <c r="C39" s="90"/>
      <c r="D39" s="90"/>
      <c r="E39" s="90"/>
      <c r="F39" s="90"/>
      <c r="G39" s="90"/>
      <c r="H39" s="90"/>
      <c r="I39" s="90"/>
      <c r="J39" s="90"/>
      <c r="K39" s="90"/>
      <c r="L39" s="90"/>
      <c r="M39" s="90"/>
      <c r="N39" s="90"/>
      <c r="O39" s="90"/>
      <c r="P39" s="90"/>
      <c r="Q39" s="90"/>
      <c r="R39" s="90"/>
      <c r="S39" s="90"/>
      <c r="T39" s="90"/>
      <c r="U39" s="90"/>
    </row>
    <row r="40" spans="1:21" ht="13.5" customHeight="1">
      <c r="A40" s="90"/>
      <c r="B40" s="90"/>
      <c r="C40" s="90"/>
      <c r="D40" s="90"/>
      <c r="E40" s="90"/>
      <c r="F40" s="90"/>
      <c r="G40" s="90"/>
      <c r="H40" s="90"/>
      <c r="I40" s="90"/>
      <c r="J40" s="90"/>
      <c r="K40" s="90"/>
      <c r="L40" s="90"/>
      <c r="M40" s="90"/>
      <c r="N40" s="90"/>
      <c r="O40" s="90"/>
      <c r="P40" s="90"/>
      <c r="Q40" s="90"/>
      <c r="R40" s="90"/>
      <c r="S40" s="90"/>
      <c r="T40" s="90"/>
      <c r="U40" s="90"/>
    </row>
    <row r="41" spans="1:21" ht="13.5" customHeight="1">
      <c r="A41" s="90"/>
      <c r="B41" s="90"/>
      <c r="C41" s="90"/>
      <c r="D41" s="90"/>
      <c r="E41" s="90"/>
      <c r="F41" s="90"/>
      <c r="G41" s="90"/>
      <c r="H41" s="90"/>
      <c r="I41" s="90"/>
      <c r="J41" s="90"/>
      <c r="K41" s="90"/>
      <c r="L41" s="90"/>
      <c r="M41" s="90"/>
      <c r="N41" s="90"/>
      <c r="O41" s="90"/>
      <c r="P41" s="90"/>
      <c r="Q41" s="90"/>
      <c r="R41" s="90"/>
      <c r="S41" s="90"/>
      <c r="T41" s="90"/>
      <c r="U41" s="90"/>
    </row>
    <row r="42" spans="1:21" ht="13.5" customHeight="1">
      <c r="A42" s="90"/>
      <c r="B42" s="90"/>
      <c r="C42" s="90"/>
      <c r="D42" s="90"/>
      <c r="E42" s="90"/>
      <c r="F42" s="90"/>
      <c r="G42" s="90"/>
      <c r="H42" s="90"/>
      <c r="I42" s="90"/>
      <c r="J42" s="90"/>
      <c r="K42" s="90"/>
      <c r="L42" s="90"/>
      <c r="M42" s="90"/>
      <c r="N42" s="90"/>
      <c r="O42" s="90"/>
      <c r="P42" s="90"/>
      <c r="Q42" s="90"/>
      <c r="R42" s="90"/>
      <c r="S42" s="90"/>
      <c r="T42" s="90"/>
      <c r="U42" s="90"/>
    </row>
    <row r="43" spans="1:21" ht="30.75" customHeight="1">
      <c r="A43" s="90"/>
      <c r="B43" s="90"/>
      <c r="C43" s="90"/>
      <c r="D43" s="90"/>
      <c r="E43" s="90"/>
      <c r="F43" s="90"/>
      <c r="G43" s="90"/>
      <c r="H43" s="90"/>
      <c r="I43" s="90"/>
      <c r="J43" s="90"/>
      <c r="K43" s="90"/>
      <c r="L43" s="90"/>
      <c r="M43" s="90"/>
      <c r="N43" s="90"/>
      <c r="O43" s="248" t="s">
        <v>23</v>
      </c>
      <c r="P43" s="90"/>
      <c r="Q43" s="90"/>
      <c r="R43" s="90"/>
      <c r="S43" s="90"/>
      <c r="T43" s="90"/>
      <c r="U43" s="90"/>
    </row>
    <row r="44" spans="1:21" ht="30.75" customHeight="1">
      <c r="A44" s="90"/>
      <c r="B44" s="214" t="s">
        <v>24</v>
      </c>
      <c r="C44" s="220"/>
      <c r="D44" s="220"/>
      <c r="E44" s="228"/>
      <c r="F44" s="228"/>
      <c r="G44" s="228"/>
      <c r="H44" s="228"/>
      <c r="I44" s="228"/>
      <c r="J44" s="231" t="s">
        <v>18</v>
      </c>
      <c r="K44" s="233" t="s">
        <v>419</v>
      </c>
      <c r="L44" s="241" t="s">
        <v>540</v>
      </c>
      <c r="M44" s="241" t="s">
        <v>541</v>
      </c>
      <c r="N44" s="241" t="s">
        <v>542</v>
      </c>
      <c r="O44" s="249" t="s">
        <v>543</v>
      </c>
      <c r="P44" s="90"/>
      <c r="Q44" s="90"/>
      <c r="R44" s="90"/>
      <c r="S44" s="90"/>
      <c r="T44" s="90"/>
      <c r="U44" s="90"/>
    </row>
    <row r="45" spans="1:21" ht="30.75" customHeight="1">
      <c r="A45" s="90"/>
      <c r="B45" s="1058" t="s">
        <v>28</v>
      </c>
      <c r="C45" s="1059"/>
      <c r="D45" s="223"/>
      <c r="E45" s="1038" t="s">
        <v>26</v>
      </c>
      <c r="F45" s="1038"/>
      <c r="G45" s="1038"/>
      <c r="H45" s="1038"/>
      <c r="I45" s="1038"/>
      <c r="J45" s="1039"/>
      <c r="K45" s="234">
        <v>18190</v>
      </c>
      <c r="L45" s="242">
        <v>18117</v>
      </c>
      <c r="M45" s="242">
        <v>17818</v>
      </c>
      <c r="N45" s="242">
        <v>16178</v>
      </c>
      <c r="O45" s="250">
        <v>16272</v>
      </c>
      <c r="P45" s="90"/>
      <c r="Q45" s="90"/>
      <c r="R45" s="90"/>
      <c r="S45" s="90"/>
      <c r="T45" s="90"/>
      <c r="U45" s="90"/>
    </row>
    <row r="46" spans="1:21" ht="30.75" customHeight="1">
      <c r="A46" s="90"/>
      <c r="B46" s="1060"/>
      <c r="C46" s="1061"/>
      <c r="D46" s="224"/>
      <c r="E46" s="1040" t="s">
        <v>30</v>
      </c>
      <c r="F46" s="1040"/>
      <c r="G46" s="1040"/>
      <c r="H46" s="1040"/>
      <c r="I46" s="1040"/>
      <c r="J46" s="1041"/>
      <c r="K46" s="235" t="s">
        <v>205</v>
      </c>
      <c r="L46" s="243" t="s">
        <v>205</v>
      </c>
      <c r="M46" s="243" t="s">
        <v>205</v>
      </c>
      <c r="N46" s="243" t="s">
        <v>205</v>
      </c>
      <c r="O46" s="251" t="s">
        <v>205</v>
      </c>
      <c r="P46" s="90"/>
      <c r="Q46" s="90"/>
      <c r="R46" s="90"/>
      <c r="S46" s="90"/>
      <c r="T46" s="90"/>
      <c r="U46" s="90"/>
    </row>
    <row r="47" spans="1:21" ht="30.75" customHeight="1">
      <c r="A47" s="90"/>
      <c r="B47" s="1060"/>
      <c r="C47" s="1061"/>
      <c r="D47" s="224"/>
      <c r="E47" s="1040" t="s">
        <v>34</v>
      </c>
      <c r="F47" s="1040"/>
      <c r="G47" s="1040"/>
      <c r="H47" s="1040"/>
      <c r="I47" s="1040"/>
      <c r="J47" s="1041"/>
      <c r="K47" s="235">
        <v>17</v>
      </c>
      <c r="L47" s="243">
        <v>17</v>
      </c>
      <c r="M47" s="243">
        <v>17</v>
      </c>
      <c r="N47" s="243">
        <v>17</v>
      </c>
      <c r="O47" s="251">
        <v>83</v>
      </c>
      <c r="P47" s="90"/>
      <c r="Q47" s="90"/>
      <c r="R47" s="90"/>
      <c r="S47" s="90"/>
      <c r="T47" s="90"/>
      <c r="U47" s="90"/>
    </row>
    <row r="48" spans="1:21" ht="30.75" customHeight="1">
      <c r="A48" s="90"/>
      <c r="B48" s="1060"/>
      <c r="C48" s="1061"/>
      <c r="D48" s="224"/>
      <c r="E48" s="1040" t="s">
        <v>38</v>
      </c>
      <c r="F48" s="1040"/>
      <c r="G48" s="1040"/>
      <c r="H48" s="1040"/>
      <c r="I48" s="1040"/>
      <c r="J48" s="1041"/>
      <c r="K48" s="235">
        <v>3540</v>
      </c>
      <c r="L48" s="243">
        <v>3611</v>
      </c>
      <c r="M48" s="243">
        <v>3569</v>
      </c>
      <c r="N48" s="243">
        <v>3591</v>
      </c>
      <c r="O48" s="251">
        <v>3686</v>
      </c>
      <c r="P48" s="90"/>
      <c r="Q48" s="90"/>
      <c r="R48" s="90"/>
      <c r="S48" s="90"/>
      <c r="T48" s="90"/>
      <c r="U48" s="90"/>
    </row>
    <row r="49" spans="1:21" ht="30.75" customHeight="1">
      <c r="A49" s="90"/>
      <c r="B49" s="1060"/>
      <c r="C49" s="1061"/>
      <c r="D49" s="224"/>
      <c r="E49" s="1040" t="s">
        <v>3</v>
      </c>
      <c r="F49" s="1040"/>
      <c r="G49" s="1040"/>
      <c r="H49" s="1040"/>
      <c r="I49" s="1040"/>
      <c r="J49" s="1041"/>
      <c r="K49" s="235">
        <v>884</v>
      </c>
      <c r="L49" s="243">
        <v>889</v>
      </c>
      <c r="M49" s="243">
        <v>925</v>
      </c>
      <c r="N49" s="243">
        <v>842</v>
      </c>
      <c r="O49" s="251">
        <v>918</v>
      </c>
      <c r="P49" s="90"/>
      <c r="Q49" s="90"/>
      <c r="R49" s="90"/>
      <c r="S49" s="90"/>
      <c r="T49" s="90"/>
      <c r="U49" s="90"/>
    </row>
    <row r="50" spans="1:21" ht="30.75" customHeight="1">
      <c r="A50" s="90"/>
      <c r="B50" s="1060"/>
      <c r="C50" s="1061"/>
      <c r="D50" s="224"/>
      <c r="E50" s="1040" t="s">
        <v>43</v>
      </c>
      <c r="F50" s="1040"/>
      <c r="G50" s="1040"/>
      <c r="H50" s="1040"/>
      <c r="I50" s="1040"/>
      <c r="J50" s="1041"/>
      <c r="K50" s="235">
        <v>128</v>
      </c>
      <c r="L50" s="243">
        <v>136</v>
      </c>
      <c r="M50" s="243">
        <v>159</v>
      </c>
      <c r="N50" s="243">
        <v>199</v>
      </c>
      <c r="O50" s="251">
        <v>220</v>
      </c>
      <c r="P50" s="90"/>
      <c r="Q50" s="90"/>
      <c r="R50" s="90"/>
      <c r="S50" s="90"/>
      <c r="T50" s="90"/>
      <c r="U50" s="90"/>
    </row>
    <row r="51" spans="1:21" ht="30.75" customHeight="1">
      <c r="A51" s="90"/>
      <c r="B51" s="1062"/>
      <c r="C51" s="1063"/>
      <c r="D51" s="225"/>
      <c r="E51" s="1040" t="s">
        <v>45</v>
      </c>
      <c r="F51" s="1040"/>
      <c r="G51" s="1040"/>
      <c r="H51" s="1040"/>
      <c r="I51" s="1040"/>
      <c r="J51" s="1041"/>
      <c r="K51" s="235">
        <v>1</v>
      </c>
      <c r="L51" s="243">
        <v>0</v>
      </c>
      <c r="M51" s="243">
        <v>2</v>
      </c>
      <c r="N51" s="243">
        <v>0</v>
      </c>
      <c r="O51" s="251">
        <v>0</v>
      </c>
      <c r="P51" s="90"/>
      <c r="Q51" s="90"/>
      <c r="R51" s="90"/>
      <c r="S51" s="90"/>
      <c r="T51" s="90"/>
      <c r="U51" s="90"/>
    </row>
    <row r="52" spans="1:21" ht="30.75" customHeight="1">
      <c r="A52" s="90"/>
      <c r="B52" s="1042" t="s">
        <v>51</v>
      </c>
      <c r="C52" s="1043"/>
      <c r="D52" s="225"/>
      <c r="E52" s="1040" t="s">
        <v>53</v>
      </c>
      <c r="F52" s="1040"/>
      <c r="G52" s="1040"/>
      <c r="H52" s="1040"/>
      <c r="I52" s="1040"/>
      <c r="J52" s="1041"/>
      <c r="K52" s="235">
        <v>13333</v>
      </c>
      <c r="L52" s="243">
        <v>13203</v>
      </c>
      <c r="M52" s="243">
        <v>13206</v>
      </c>
      <c r="N52" s="243">
        <v>12576</v>
      </c>
      <c r="O52" s="251">
        <v>12294</v>
      </c>
      <c r="P52" s="90"/>
      <c r="Q52" s="90"/>
      <c r="R52" s="90"/>
      <c r="S52" s="90"/>
      <c r="T52" s="90"/>
      <c r="U52" s="90"/>
    </row>
    <row r="53" spans="1:21" ht="30.75" customHeight="1">
      <c r="A53" s="90"/>
      <c r="B53" s="1044" t="s">
        <v>55</v>
      </c>
      <c r="C53" s="1045"/>
      <c r="D53" s="226"/>
      <c r="E53" s="1046" t="s">
        <v>58</v>
      </c>
      <c r="F53" s="1046"/>
      <c r="G53" s="1046"/>
      <c r="H53" s="1046"/>
      <c r="I53" s="1046"/>
      <c r="J53" s="1047"/>
      <c r="K53" s="236">
        <v>9427</v>
      </c>
      <c r="L53" s="244">
        <v>9567</v>
      </c>
      <c r="M53" s="244">
        <v>9284</v>
      </c>
      <c r="N53" s="244">
        <v>8251</v>
      </c>
      <c r="O53" s="252">
        <v>8885</v>
      </c>
      <c r="P53" s="90"/>
      <c r="Q53" s="90"/>
      <c r="R53" s="90"/>
      <c r="S53" s="90"/>
      <c r="T53" s="90"/>
      <c r="U53" s="90"/>
    </row>
    <row r="54" spans="1:21" ht="24" customHeight="1">
      <c r="A54" s="90"/>
      <c r="B54" s="215" t="s">
        <v>60</v>
      </c>
      <c r="C54" s="90"/>
      <c r="D54" s="90"/>
      <c r="E54" s="90"/>
      <c r="F54" s="90"/>
      <c r="G54" s="90"/>
      <c r="H54" s="90"/>
      <c r="I54" s="90"/>
      <c r="J54" s="90"/>
      <c r="K54" s="90"/>
      <c r="L54" s="90"/>
      <c r="M54" s="90"/>
      <c r="N54" s="90"/>
      <c r="O54" s="90"/>
      <c r="P54" s="90"/>
      <c r="Q54" s="90"/>
      <c r="R54" s="90"/>
      <c r="S54" s="90"/>
      <c r="T54" s="90"/>
      <c r="U54" s="90"/>
    </row>
    <row r="55" spans="1:21" ht="24" customHeight="1">
      <c r="A55" s="90"/>
      <c r="B55" s="216" t="s">
        <v>8</v>
      </c>
      <c r="C55" s="221"/>
      <c r="D55" s="221"/>
      <c r="E55" s="221"/>
      <c r="F55" s="221"/>
      <c r="G55" s="221"/>
      <c r="H55" s="221"/>
      <c r="I55" s="221"/>
      <c r="J55" s="221"/>
      <c r="K55" s="237"/>
      <c r="L55" s="237"/>
      <c r="M55" s="237"/>
      <c r="N55" s="237"/>
      <c r="O55" s="253" t="s">
        <v>554</v>
      </c>
      <c r="P55" s="90"/>
      <c r="Q55" s="90"/>
      <c r="R55" s="90"/>
      <c r="S55" s="90"/>
      <c r="T55" s="90"/>
      <c r="U55" s="90"/>
    </row>
    <row r="56" spans="1:21" ht="31.5" customHeight="1">
      <c r="A56" s="90"/>
      <c r="B56" s="217"/>
      <c r="C56" s="222"/>
      <c r="D56" s="222"/>
      <c r="E56" s="229"/>
      <c r="F56" s="229"/>
      <c r="G56" s="229"/>
      <c r="H56" s="229"/>
      <c r="I56" s="229"/>
      <c r="J56" s="232" t="s">
        <v>18</v>
      </c>
      <c r="K56" s="238" t="s">
        <v>555</v>
      </c>
      <c r="L56" s="245" t="s">
        <v>556</v>
      </c>
      <c r="M56" s="245" t="s">
        <v>557</v>
      </c>
      <c r="N56" s="245" t="s">
        <v>558</v>
      </c>
      <c r="O56" s="254" t="s">
        <v>559</v>
      </c>
      <c r="P56" s="90"/>
      <c r="Q56" s="90"/>
      <c r="R56" s="90"/>
      <c r="S56" s="90"/>
      <c r="T56" s="90"/>
      <c r="U56" s="90"/>
    </row>
    <row r="57" spans="1:21" ht="31.5" customHeight="1">
      <c r="B57" s="1054" t="s">
        <v>52</v>
      </c>
      <c r="C57" s="1055"/>
      <c r="D57" s="1048" t="s">
        <v>66</v>
      </c>
      <c r="E57" s="1049"/>
      <c r="F57" s="1049"/>
      <c r="G57" s="1049"/>
      <c r="H57" s="1049"/>
      <c r="I57" s="1049"/>
      <c r="J57" s="1050"/>
      <c r="K57" s="239">
        <v>26</v>
      </c>
      <c r="L57" s="246">
        <v>43</v>
      </c>
      <c r="M57" s="246">
        <v>60</v>
      </c>
      <c r="N57" s="246">
        <v>76</v>
      </c>
      <c r="O57" s="255">
        <v>10</v>
      </c>
    </row>
    <row r="58" spans="1:21" ht="31.5" customHeight="1">
      <c r="B58" s="1056"/>
      <c r="C58" s="1057"/>
      <c r="D58" s="1051" t="s">
        <v>67</v>
      </c>
      <c r="E58" s="1052"/>
      <c r="F58" s="1052"/>
      <c r="G58" s="1052"/>
      <c r="H58" s="1052"/>
      <c r="I58" s="1052"/>
      <c r="J58" s="1053"/>
      <c r="K58" s="240">
        <v>17</v>
      </c>
      <c r="L58" s="247">
        <v>17</v>
      </c>
      <c r="M58" s="247">
        <v>17</v>
      </c>
      <c r="N58" s="247">
        <v>17</v>
      </c>
      <c r="O58" s="256" t="s">
        <v>205</v>
      </c>
    </row>
    <row r="59" spans="1:21" ht="24" customHeight="1">
      <c r="B59" s="218"/>
      <c r="C59" s="218"/>
      <c r="D59" s="227" t="s">
        <v>48</v>
      </c>
      <c r="E59" s="230"/>
      <c r="F59" s="230"/>
      <c r="G59" s="230"/>
      <c r="H59" s="230"/>
      <c r="I59" s="230"/>
      <c r="J59" s="230"/>
      <c r="K59" s="230"/>
      <c r="L59" s="230"/>
      <c r="M59" s="230"/>
      <c r="N59" s="230"/>
      <c r="O59" s="230"/>
    </row>
    <row r="60" spans="1:21" ht="24" customHeight="1">
      <c r="B60" s="219"/>
      <c r="C60" s="219"/>
      <c r="D60" s="227" t="s">
        <v>44</v>
      </c>
      <c r="E60" s="230"/>
      <c r="F60" s="230"/>
      <c r="G60" s="230"/>
      <c r="H60" s="230"/>
      <c r="I60" s="230"/>
      <c r="J60" s="230"/>
      <c r="K60" s="230"/>
      <c r="L60" s="230"/>
      <c r="M60" s="230"/>
      <c r="N60" s="230"/>
      <c r="O60" s="230"/>
    </row>
    <row r="61" spans="1:21" ht="24" customHeight="1">
      <c r="A61" s="90"/>
      <c r="B61" s="215"/>
      <c r="C61" s="90"/>
      <c r="D61" s="90"/>
      <c r="E61" s="90"/>
      <c r="F61" s="90"/>
      <c r="G61" s="90"/>
      <c r="H61" s="90"/>
      <c r="I61" s="90"/>
      <c r="J61" s="90"/>
      <c r="K61" s="90"/>
      <c r="L61" s="90"/>
      <c r="M61" s="90"/>
      <c r="N61" s="90"/>
      <c r="O61" s="90"/>
      <c r="P61" s="90"/>
      <c r="Q61" s="90"/>
      <c r="R61" s="90"/>
      <c r="S61" s="90"/>
      <c r="T61" s="90"/>
      <c r="U61" s="90"/>
    </row>
    <row r="62" spans="1:21" ht="24" customHeight="1">
      <c r="A62" s="90"/>
      <c r="B62" s="215"/>
      <c r="C62" s="90"/>
      <c r="D62" s="90"/>
      <c r="E62" s="90"/>
      <c r="F62" s="90"/>
      <c r="G62" s="90"/>
      <c r="H62" s="90"/>
      <c r="I62" s="90"/>
      <c r="J62" s="90"/>
      <c r="K62" s="90"/>
      <c r="L62" s="90"/>
      <c r="M62" s="90"/>
      <c r="N62" s="90"/>
      <c r="O62" s="90"/>
      <c r="P62" s="90"/>
      <c r="Q62" s="90"/>
      <c r="R62" s="90"/>
      <c r="S62" s="90"/>
      <c r="T62" s="90"/>
      <c r="U62" s="90"/>
    </row>
  </sheetData>
  <sheetProtection algorithmName="SHA-512" hashValue="YHxPgFJqS6N2qduRCHK3+jWqGrM7tplqPMX69bnEko3LDZTbOP0KLDs7Sb8TIdjer+4HtqxdycKsDc0dlqLjTw==" saltValue="y7bdNqoONk78hpqgYgRm8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3" zoomScaleSheetLayoutView="100" workbookViewId="0"/>
  </sheetViews>
  <sheetFormatPr defaultColWidth="0" defaultRowHeight="13.5" customHeight="1" zeroHeight="1"/>
  <cols>
    <col min="1" max="1" width="6.61328125" style="51" customWidth="1"/>
    <col min="2" max="3" width="12.61328125" style="51" customWidth="1"/>
    <col min="4" max="4" width="11.61328125" style="51" customWidth="1"/>
    <col min="5" max="8" width="10.3828125" style="51" customWidth="1"/>
    <col min="9" max="13" width="16.3828125" style="51" customWidth="1"/>
    <col min="14" max="19" width="12.61328125" style="51" customWidth="1"/>
    <col min="20" max="20" width="0" style="51" hidden="1" customWidth="1"/>
    <col min="21" max="16384" width="0" style="5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23</v>
      </c>
    </row>
    <row r="40" spans="2:13" ht="27.75" customHeight="1">
      <c r="B40" s="214" t="s">
        <v>24</v>
      </c>
      <c r="C40" s="220"/>
      <c r="D40" s="220"/>
      <c r="E40" s="228"/>
      <c r="F40" s="228"/>
      <c r="G40" s="228"/>
      <c r="H40" s="231" t="s">
        <v>18</v>
      </c>
      <c r="I40" s="233" t="s">
        <v>419</v>
      </c>
      <c r="J40" s="241" t="s">
        <v>540</v>
      </c>
      <c r="K40" s="241" t="s">
        <v>541</v>
      </c>
      <c r="L40" s="241" t="s">
        <v>542</v>
      </c>
      <c r="M40" s="268" t="s">
        <v>543</v>
      </c>
    </row>
    <row r="41" spans="2:13" ht="27.75" customHeight="1">
      <c r="B41" s="1058" t="s">
        <v>40</v>
      </c>
      <c r="C41" s="1059"/>
      <c r="D41" s="223"/>
      <c r="E41" s="1064" t="s">
        <v>69</v>
      </c>
      <c r="F41" s="1064"/>
      <c r="G41" s="1064"/>
      <c r="H41" s="1065"/>
      <c r="I41" s="261">
        <v>197223</v>
      </c>
      <c r="J41" s="265">
        <v>202268</v>
      </c>
      <c r="K41" s="265">
        <v>211206</v>
      </c>
      <c r="L41" s="265">
        <v>210769</v>
      </c>
      <c r="M41" s="269">
        <v>210890</v>
      </c>
    </row>
    <row r="42" spans="2:13" ht="27.75" customHeight="1">
      <c r="B42" s="1060"/>
      <c r="C42" s="1061"/>
      <c r="D42" s="224"/>
      <c r="E42" s="1066" t="s">
        <v>75</v>
      </c>
      <c r="F42" s="1066"/>
      <c r="G42" s="1066"/>
      <c r="H42" s="1067"/>
      <c r="I42" s="262">
        <v>1615</v>
      </c>
      <c r="J42" s="266">
        <v>1964</v>
      </c>
      <c r="K42" s="266">
        <v>2689</v>
      </c>
      <c r="L42" s="266">
        <v>2591</v>
      </c>
      <c r="M42" s="270">
        <v>2460</v>
      </c>
    </row>
    <row r="43" spans="2:13" ht="27.75" customHeight="1">
      <c r="B43" s="1060"/>
      <c r="C43" s="1061"/>
      <c r="D43" s="224"/>
      <c r="E43" s="1066" t="s">
        <v>77</v>
      </c>
      <c r="F43" s="1066"/>
      <c r="G43" s="1066"/>
      <c r="H43" s="1067"/>
      <c r="I43" s="262">
        <v>58085</v>
      </c>
      <c r="J43" s="266">
        <v>57443</v>
      </c>
      <c r="K43" s="266">
        <v>55631</v>
      </c>
      <c r="L43" s="266">
        <v>54555</v>
      </c>
      <c r="M43" s="270">
        <v>53365</v>
      </c>
    </row>
    <row r="44" spans="2:13" ht="27.75" customHeight="1">
      <c r="B44" s="1060"/>
      <c r="C44" s="1061"/>
      <c r="D44" s="224"/>
      <c r="E44" s="1066" t="s">
        <v>79</v>
      </c>
      <c r="F44" s="1066"/>
      <c r="G44" s="1066"/>
      <c r="H44" s="1067"/>
      <c r="I44" s="262">
        <v>8081</v>
      </c>
      <c r="J44" s="266">
        <v>7998</v>
      </c>
      <c r="K44" s="266">
        <v>7455</v>
      </c>
      <c r="L44" s="266">
        <v>6838</v>
      </c>
      <c r="M44" s="270">
        <v>6207</v>
      </c>
    </row>
    <row r="45" spans="2:13" ht="27.75" customHeight="1">
      <c r="B45" s="1060"/>
      <c r="C45" s="1061"/>
      <c r="D45" s="224"/>
      <c r="E45" s="1066" t="s">
        <v>81</v>
      </c>
      <c r="F45" s="1066"/>
      <c r="G45" s="1066"/>
      <c r="H45" s="1067"/>
      <c r="I45" s="262">
        <v>17594</v>
      </c>
      <c r="J45" s="266">
        <v>16913</v>
      </c>
      <c r="K45" s="266">
        <v>17385</v>
      </c>
      <c r="L45" s="266">
        <v>17407</v>
      </c>
      <c r="M45" s="270">
        <v>17505</v>
      </c>
    </row>
    <row r="46" spans="2:13" ht="27.75" customHeight="1">
      <c r="B46" s="1060"/>
      <c r="C46" s="1061"/>
      <c r="D46" s="225"/>
      <c r="E46" s="1066" t="s">
        <v>80</v>
      </c>
      <c r="F46" s="1066"/>
      <c r="G46" s="1066"/>
      <c r="H46" s="1067"/>
      <c r="I46" s="262" t="s">
        <v>205</v>
      </c>
      <c r="J46" s="266" t="s">
        <v>205</v>
      </c>
      <c r="K46" s="266" t="s">
        <v>205</v>
      </c>
      <c r="L46" s="266" t="s">
        <v>205</v>
      </c>
      <c r="M46" s="270" t="s">
        <v>205</v>
      </c>
    </row>
    <row r="47" spans="2:13" ht="27.75" customHeight="1">
      <c r="B47" s="1060"/>
      <c r="C47" s="1061"/>
      <c r="D47" s="258"/>
      <c r="E47" s="1068" t="s">
        <v>84</v>
      </c>
      <c r="F47" s="1069"/>
      <c r="G47" s="1069"/>
      <c r="H47" s="1070"/>
      <c r="I47" s="262" t="s">
        <v>205</v>
      </c>
      <c r="J47" s="266" t="s">
        <v>205</v>
      </c>
      <c r="K47" s="266" t="s">
        <v>205</v>
      </c>
      <c r="L47" s="266" t="s">
        <v>205</v>
      </c>
      <c r="M47" s="270" t="s">
        <v>205</v>
      </c>
    </row>
    <row r="48" spans="2:13" ht="27.75" customHeight="1">
      <c r="B48" s="1060"/>
      <c r="C48" s="1061"/>
      <c r="D48" s="224"/>
      <c r="E48" s="1066" t="s">
        <v>90</v>
      </c>
      <c r="F48" s="1066"/>
      <c r="G48" s="1066"/>
      <c r="H48" s="1067"/>
      <c r="I48" s="262" t="s">
        <v>205</v>
      </c>
      <c r="J48" s="266" t="s">
        <v>205</v>
      </c>
      <c r="K48" s="266" t="s">
        <v>205</v>
      </c>
      <c r="L48" s="266" t="s">
        <v>205</v>
      </c>
      <c r="M48" s="270" t="s">
        <v>205</v>
      </c>
    </row>
    <row r="49" spans="2:13" ht="27.75" customHeight="1">
      <c r="B49" s="1062"/>
      <c r="C49" s="1063"/>
      <c r="D49" s="224"/>
      <c r="E49" s="1066" t="s">
        <v>94</v>
      </c>
      <c r="F49" s="1066"/>
      <c r="G49" s="1066"/>
      <c r="H49" s="1067"/>
      <c r="I49" s="262" t="s">
        <v>205</v>
      </c>
      <c r="J49" s="266" t="s">
        <v>205</v>
      </c>
      <c r="K49" s="266" t="s">
        <v>205</v>
      </c>
      <c r="L49" s="266" t="s">
        <v>205</v>
      </c>
      <c r="M49" s="270" t="s">
        <v>205</v>
      </c>
    </row>
    <row r="50" spans="2:13" ht="27.75" customHeight="1">
      <c r="B50" s="1073" t="s">
        <v>96</v>
      </c>
      <c r="C50" s="1074"/>
      <c r="D50" s="259"/>
      <c r="E50" s="1066" t="s">
        <v>97</v>
      </c>
      <c r="F50" s="1066"/>
      <c r="G50" s="1066"/>
      <c r="H50" s="1067"/>
      <c r="I50" s="262">
        <v>14000</v>
      </c>
      <c r="J50" s="266">
        <v>13565</v>
      </c>
      <c r="K50" s="266">
        <v>12147</v>
      </c>
      <c r="L50" s="266">
        <v>12513</v>
      </c>
      <c r="M50" s="270">
        <v>6462</v>
      </c>
    </row>
    <row r="51" spans="2:13" ht="27.75" customHeight="1">
      <c r="B51" s="1060"/>
      <c r="C51" s="1061"/>
      <c r="D51" s="224"/>
      <c r="E51" s="1066" t="s">
        <v>99</v>
      </c>
      <c r="F51" s="1066"/>
      <c r="G51" s="1066"/>
      <c r="H51" s="1067"/>
      <c r="I51" s="262">
        <v>4339</v>
      </c>
      <c r="J51" s="266">
        <v>4498</v>
      </c>
      <c r="K51" s="266">
        <v>5342</v>
      </c>
      <c r="L51" s="266">
        <v>6197</v>
      </c>
      <c r="M51" s="270">
        <v>6853</v>
      </c>
    </row>
    <row r="52" spans="2:13" ht="27.75" customHeight="1">
      <c r="B52" s="1062"/>
      <c r="C52" s="1063"/>
      <c r="D52" s="224"/>
      <c r="E52" s="1066" t="s">
        <v>50</v>
      </c>
      <c r="F52" s="1066"/>
      <c r="G52" s="1066"/>
      <c r="H52" s="1067"/>
      <c r="I52" s="262">
        <v>155102</v>
      </c>
      <c r="J52" s="266">
        <v>159172</v>
      </c>
      <c r="K52" s="266">
        <v>157724</v>
      </c>
      <c r="L52" s="266">
        <v>157862</v>
      </c>
      <c r="M52" s="270">
        <v>156303</v>
      </c>
    </row>
    <row r="53" spans="2:13" ht="27.75" customHeight="1">
      <c r="B53" s="1044" t="s">
        <v>55</v>
      </c>
      <c r="C53" s="1045"/>
      <c r="D53" s="226"/>
      <c r="E53" s="1071" t="s">
        <v>103</v>
      </c>
      <c r="F53" s="1071"/>
      <c r="G53" s="1071"/>
      <c r="H53" s="1072"/>
      <c r="I53" s="263">
        <v>109157</v>
      </c>
      <c r="J53" s="267">
        <v>109350</v>
      </c>
      <c r="K53" s="267">
        <v>119153</v>
      </c>
      <c r="L53" s="267">
        <v>115588</v>
      </c>
      <c r="M53" s="271">
        <v>120810</v>
      </c>
    </row>
    <row r="54" spans="2:13" ht="27.75" customHeight="1">
      <c r="B54" s="257" t="s">
        <v>0</v>
      </c>
      <c r="C54" s="197"/>
      <c r="D54" s="197"/>
      <c r="E54" s="260"/>
      <c r="F54" s="260"/>
      <c r="G54" s="260"/>
      <c r="H54" s="260"/>
      <c r="I54" s="264"/>
      <c r="J54" s="264"/>
      <c r="K54" s="264"/>
      <c r="L54" s="264"/>
      <c r="M54" s="264"/>
    </row>
    <row r="55" spans="2:13" ht="13.3"/>
  </sheetData>
  <sheetProtection algorithmName="SHA-512" hashValue="3CBNPZD1d3x3HTNsULwed71v5wGxqpbBK7tgumazJhhBQXn80i60CnPWq247yXJMlHCXKGumSmIFASMqXQvEGA==" saltValue="NAusa1ucuYxzHGzO/+QB2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3046875" style="51" customWidth="1"/>
    <col min="2" max="2" width="16.3828125" style="51" customWidth="1"/>
    <col min="3" max="5" width="26.23046875" style="51" customWidth="1"/>
    <col min="6" max="8" width="24.23046875" style="51" customWidth="1"/>
    <col min="9" max="14" width="26" style="51" customWidth="1"/>
    <col min="15" max="15" width="6.1523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90"/>
      <c r="C53" s="90"/>
      <c r="D53" s="90"/>
      <c r="E53" s="90"/>
      <c r="F53" s="90"/>
      <c r="G53" s="90"/>
      <c r="H53" s="287" t="s">
        <v>101</v>
      </c>
    </row>
    <row r="54" spans="2:8" ht="29.25" customHeight="1">
      <c r="B54" s="272" t="s">
        <v>6</v>
      </c>
      <c r="C54" s="278"/>
      <c r="D54" s="278"/>
      <c r="E54" s="279" t="s">
        <v>18</v>
      </c>
      <c r="F54" s="280" t="s">
        <v>541</v>
      </c>
      <c r="G54" s="280" t="s">
        <v>542</v>
      </c>
      <c r="H54" s="288" t="s">
        <v>543</v>
      </c>
    </row>
    <row r="55" spans="2:8" ht="52.5" customHeight="1">
      <c r="B55" s="273"/>
      <c r="C55" s="1075" t="s">
        <v>107</v>
      </c>
      <c r="D55" s="1075"/>
      <c r="E55" s="1076"/>
      <c r="F55" s="281">
        <v>2836</v>
      </c>
      <c r="G55" s="281">
        <v>3046</v>
      </c>
      <c r="H55" s="289">
        <v>3326</v>
      </c>
    </row>
    <row r="56" spans="2:8" ht="52.5" customHeight="1">
      <c r="B56" s="274"/>
      <c r="C56" s="1077" t="s">
        <v>110</v>
      </c>
      <c r="D56" s="1077"/>
      <c r="E56" s="1078"/>
      <c r="F56" s="282">
        <v>1615</v>
      </c>
      <c r="G56" s="282">
        <v>1691</v>
      </c>
      <c r="H56" s="290">
        <v>3348</v>
      </c>
    </row>
    <row r="57" spans="2:8" ht="53.25" customHeight="1">
      <c r="B57" s="274"/>
      <c r="C57" s="1079" t="s">
        <v>73</v>
      </c>
      <c r="D57" s="1079"/>
      <c r="E57" s="1080"/>
      <c r="F57" s="283">
        <v>5698</v>
      </c>
      <c r="G57" s="283">
        <v>5531</v>
      </c>
      <c r="H57" s="291">
        <v>5695</v>
      </c>
    </row>
    <row r="58" spans="2:8" ht="45.75" customHeight="1">
      <c r="B58" s="275"/>
      <c r="C58" s="1081" t="s">
        <v>571</v>
      </c>
      <c r="D58" s="1082"/>
      <c r="E58" s="1083"/>
      <c r="F58" s="284">
        <v>2562</v>
      </c>
      <c r="G58" s="284">
        <v>2502</v>
      </c>
      <c r="H58" s="292">
        <v>2486</v>
      </c>
    </row>
    <row r="59" spans="2:8" ht="45.75" customHeight="1">
      <c r="B59" s="275"/>
      <c r="C59" s="1081" t="s">
        <v>572</v>
      </c>
      <c r="D59" s="1082"/>
      <c r="E59" s="1083"/>
      <c r="F59" s="284">
        <v>627</v>
      </c>
      <c r="G59" s="284">
        <v>635</v>
      </c>
      <c r="H59" s="292">
        <v>643</v>
      </c>
    </row>
    <row r="60" spans="2:8" ht="45.75" customHeight="1">
      <c r="B60" s="275"/>
      <c r="C60" s="1081" t="s">
        <v>573</v>
      </c>
      <c r="D60" s="1082"/>
      <c r="E60" s="1083"/>
      <c r="F60" s="284">
        <v>659</v>
      </c>
      <c r="G60" s="284">
        <v>624</v>
      </c>
      <c r="H60" s="292">
        <v>595</v>
      </c>
    </row>
    <row r="61" spans="2:8" ht="45.75" customHeight="1">
      <c r="B61" s="275"/>
      <c r="C61" s="1081" t="s">
        <v>394</v>
      </c>
      <c r="D61" s="1082"/>
      <c r="E61" s="1083"/>
      <c r="F61" s="284">
        <v>452</v>
      </c>
      <c r="G61" s="284">
        <v>452</v>
      </c>
      <c r="H61" s="292">
        <v>452</v>
      </c>
    </row>
    <row r="62" spans="2:8" ht="45.75" customHeight="1">
      <c r="B62" s="276"/>
      <c r="C62" s="1084" t="s">
        <v>112</v>
      </c>
      <c r="D62" s="1085"/>
      <c r="E62" s="1086"/>
      <c r="F62" s="285">
        <v>0</v>
      </c>
      <c r="G62" s="285">
        <v>0</v>
      </c>
      <c r="H62" s="293">
        <v>216</v>
      </c>
    </row>
    <row r="63" spans="2:8" ht="52.5" customHeight="1">
      <c r="B63" s="277"/>
      <c r="C63" s="1087" t="s">
        <v>116</v>
      </c>
      <c r="D63" s="1087"/>
      <c r="E63" s="1088"/>
      <c r="F63" s="286">
        <v>10150</v>
      </c>
      <c r="G63" s="286">
        <v>10268</v>
      </c>
      <c r="H63" s="294">
        <v>12370</v>
      </c>
    </row>
    <row r="64" spans="2:8" ht="13.3"/>
  </sheetData>
  <sheetProtection algorithmName="SHA-512" hashValue="5ODQd6b7Z4tuTgi5XbFREeOVt0ULwO+4gBitU093SEWirq/57D39BhtdmUetfTPahPIEUnL61JCg144xG2irWA==" saltValue="odXt+k3K/wiT5ZFrSh1GL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T19" sqref="BT19"/>
    </sheetView>
  </sheetViews>
  <sheetFormatPr defaultColWidth="0" defaultRowHeight="13.5" customHeight="1" zeroHeight="1"/>
  <cols>
    <col min="1" max="1" width="6.3828125" style="1091" customWidth="1"/>
    <col min="2" max="107" width="2.4609375" style="1091" customWidth="1"/>
    <col min="108" max="108" width="6.15234375" style="1099" customWidth="1"/>
    <col min="109" max="109" width="5.84375" style="1098" customWidth="1"/>
    <col min="110" max="16384" width="8.61328125" style="1091" hidden="1"/>
  </cols>
  <sheetData>
    <row r="1" spans="1:109" ht="42.75" customHeight="1">
      <c r="A1" s="1089"/>
      <c r="B1" s="1090"/>
      <c r="DD1" s="1091"/>
      <c r="DE1" s="1091"/>
    </row>
    <row r="2" spans="1:109" ht="25.5" customHeight="1">
      <c r="A2" s="1092"/>
      <c r="C2" s="1092"/>
      <c r="O2" s="1092"/>
      <c r="P2" s="1092"/>
      <c r="Q2" s="1092"/>
      <c r="R2" s="1092"/>
      <c r="S2" s="1092"/>
      <c r="T2" s="1092"/>
      <c r="U2" s="1092"/>
      <c r="V2" s="1092"/>
      <c r="W2" s="1092"/>
      <c r="X2" s="1092"/>
      <c r="Y2" s="1092"/>
      <c r="Z2" s="1092"/>
      <c r="AA2" s="1092"/>
      <c r="AB2" s="1092"/>
      <c r="AC2" s="1092"/>
      <c r="AD2" s="1092"/>
      <c r="AE2" s="1092"/>
      <c r="AF2" s="1092"/>
      <c r="AG2" s="1092"/>
      <c r="AH2" s="1092"/>
      <c r="AI2" s="1092"/>
      <c r="AU2" s="1092"/>
      <c r="BG2" s="1092"/>
      <c r="BS2" s="1092"/>
      <c r="CE2" s="1092"/>
      <c r="CQ2" s="1092"/>
      <c r="DD2" s="1091"/>
      <c r="DE2" s="1091"/>
    </row>
    <row r="3" spans="1:109" ht="25.5" customHeight="1">
      <c r="A3" s="1092"/>
      <c r="C3" s="1092"/>
      <c r="O3" s="1092"/>
      <c r="P3" s="1092"/>
      <c r="Q3" s="1092"/>
      <c r="R3" s="1092"/>
      <c r="S3" s="1092"/>
      <c r="T3" s="1092"/>
      <c r="U3" s="1092"/>
      <c r="V3" s="1092"/>
      <c r="W3" s="1092"/>
      <c r="X3" s="1092"/>
      <c r="Y3" s="1092"/>
      <c r="Z3" s="1092"/>
      <c r="AA3" s="1092"/>
      <c r="AB3" s="1092"/>
      <c r="AC3" s="1092"/>
      <c r="AD3" s="1092"/>
      <c r="AE3" s="1092"/>
      <c r="AF3" s="1092"/>
      <c r="AG3" s="1092"/>
      <c r="AH3" s="1092"/>
      <c r="AI3" s="1092"/>
      <c r="AU3" s="1092"/>
      <c r="BG3" s="1092"/>
      <c r="BS3" s="1092"/>
      <c r="CE3" s="1092"/>
      <c r="CQ3" s="1092"/>
      <c r="DD3" s="1091"/>
      <c r="DE3" s="1091"/>
    </row>
    <row r="4" spans="1:109" s="1093" customFormat="1" ht="13.3">
      <c r="A4" s="1092"/>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1092"/>
      <c r="BA4" s="1092"/>
      <c r="BB4" s="1092"/>
      <c r="BC4" s="1092"/>
      <c r="BD4" s="1092"/>
      <c r="BE4" s="1092"/>
      <c r="BF4" s="1092"/>
      <c r="BG4" s="1092"/>
      <c r="BH4" s="1092"/>
      <c r="BI4" s="1092"/>
      <c r="BJ4" s="1092"/>
      <c r="BK4" s="1092"/>
      <c r="BL4" s="1092"/>
      <c r="BM4" s="1092"/>
      <c r="BN4" s="1092"/>
      <c r="BO4" s="1092"/>
      <c r="BP4" s="1092"/>
      <c r="BQ4" s="1092"/>
      <c r="BR4" s="1092"/>
      <c r="BS4" s="1092"/>
      <c r="BT4" s="1092"/>
      <c r="BU4" s="1092"/>
      <c r="BV4" s="1092"/>
      <c r="BW4" s="1092"/>
      <c r="BX4" s="1092"/>
      <c r="BY4" s="1092"/>
      <c r="BZ4" s="1092"/>
      <c r="CA4" s="1092"/>
      <c r="CB4" s="1092"/>
      <c r="CC4" s="1092"/>
      <c r="CD4" s="1092"/>
      <c r="CE4" s="1092"/>
      <c r="CF4" s="1092"/>
      <c r="CG4" s="1092"/>
      <c r="CH4" s="1092"/>
      <c r="CI4" s="1092"/>
      <c r="CJ4" s="1092"/>
      <c r="CK4" s="1092"/>
      <c r="CL4" s="1092"/>
      <c r="CM4" s="1092"/>
      <c r="CN4" s="1092"/>
      <c r="CO4" s="1092"/>
      <c r="CP4" s="1092"/>
      <c r="CQ4" s="1092"/>
      <c r="CR4" s="1092"/>
      <c r="CS4" s="1092"/>
      <c r="CT4" s="1092"/>
      <c r="CU4" s="1092"/>
      <c r="CV4" s="1092"/>
      <c r="CW4" s="1092"/>
      <c r="CX4" s="1092"/>
      <c r="CY4" s="1092"/>
      <c r="CZ4" s="1092"/>
      <c r="DA4" s="1092"/>
      <c r="DB4" s="1092"/>
      <c r="DC4" s="1092"/>
      <c r="DD4" s="1092"/>
      <c r="DE4" s="1092"/>
    </row>
    <row r="5" spans="1:109" s="1093" customFormat="1" ht="13.3">
      <c r="A5" s="1092"/>
      <c r="B5" s="1092"/>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J5" s="1092"/>
      <c r="AK5" s="1092"/>
      <c r="AL5" s="1092"/>
      <c r="AM5" s="1092"/>
      <c r="AN5" s="1092"/>
      <c r="AO5" s="1092"/>
      <c r="AP5" s="1092"/>
      <c r="AQ5" s="1092"/>
      <c r="AR5" s="1092"/>
      <c r="AS5" s="1092"/>
      <c r="AT5" s="1092"/>
      <c r="AU5" s="1092"/>
      <c r="AV5" s="1092"/>
      <c r="AW5" s="1092"/>
      <c r="AX5" s="1092"/>
      <c r="AY5" s="1092"/>
      <c r="AZ5" s="1092"/>
      <c r="BA5" s="1092"/>
      <c r="BB5" s="1092"/>
      <c r="BC5" s="1092"/>
      <c r="BD5" s="1092"/>
      <c r="BE5" s="1092"/>
      <c r="BF5" s="1092"/>
      <c r="BG5" s="1092"/>
      <c r="BH5" s="1092"/>
      <c r="BI5" s="1092"/>
      <c r="BJ5" s="1092"/>
      <c r="BK5" s="1092"/>
      <c r="BL5" s="1092"/>
      <c r="BM5" s="1092"/>
      <c r="BN5" s="1092"/>
      <c r="BO5" s="1092"/>
      <c r="BP5" s="1092"/>
      <c r="BQ5" s="1092"/>
      <c r="BR5" s="1092"/>
      <c r="BS5" s="1092"/>
      <c r="BT5" s="1092"/>
      <c r="BU5" s="1092"/>
      <c r="BV5" s="1092"/>
      <c r="BW5" s="1092"/>
      <c r="BX5" s="1092"/>
      <c r="BY5" s="1092"/>
      <c r="BZ5" s="1092"/>
      <c r="CA5" s="1092"/>
      <c r="CB5" s="1092"/>
      <c r="CC5" s="1092"/>
      <c r="CD5" s="1092"/>
      <c r="CE5" s="1092"/>
      <c r="CF5" s="1092"/>
      <c r="CG5" s="1092"/>
      <c r="CH5" s="1092"/>
      <c r="CI5" s="1092"/>
      <c r="CJ5" s="1092"/>
      <c r="CK5" s="1092"/>
      <c r="CL5" s="1092"/>
      <c r="CM5" s="1092"/>
      <c r="CN5" s="1092"/>
      <c r="CO5" s="1092"/>
      <c r="CP5" s="1092"/>
      <c r="CQ5" s="1092"/>
      <c r="CR5" s="1092"/>
      <c r="CS5" s="1092"/>
      <c r="CT5" s="1092"/>
      <c r="CU5" s="1092"/>
      <c r="CV5" s="1092"/>
      <c r="CW5" s="1092"/>
      <c r="CX5" s="1092"/>
      <c r="CY5" s="1092"/>
      <c r="CZ5" s="1092"/>
      <c r="DA5" s="1092"/>
      <c r="DB5" s="1092"/>
      <c r="DC5" s="1092"/>
      <c r="DD5" s="1092"/>
      <c r="DE5" s="1092"/>
    </row>
    <row r="6" spans="1:109" s="1093" customFormat="1" ht="13.3">
      <c r="A6" s="1092"/>
      <c r="B6" s="1092"/>
      <c r="C6" s="1092"/>
      <c r="D6" s="1092"/>
      <c r="E6" s="1092"/>
      <c r="F6" s="1092"/>
      <c r="G6" s="1092"/>
      <c r="H6" s="1092"/>
      <c r="I6" s="1092"/>
      <c r="J6" s="1092"/>
      <c r="K6" s="1092"/>
      <c r="L6" s="1092"/>
      <c r="M6" s="1092"/>
      <c r="N6" s="1092"/>
      <c r="O6" s="1092"/>
      <c r="P6" s="1092"/>
      <c r="Q6" s="1092"/>
      <c r="R6" s="1092"/>
      <c r="S6" s="1092"/>
      <c r="T6" s="1092"/>
      <c r="U6" s="1092"/>
      <c r="V6" s="1092"/>
      <c r="W6" s="1092"/>
      <c r="X6" s="1092"/>
      <c r="Y6" s="1092"/>
      <c r="Z6" s="1092"/>
      <c r="AA6" s="1092"/>
      <c r="AB6" s="1092"/>
      <c r="AC6" s="1092"/>
      <c r="AD6" s="1092"/>
      <c r="AE6" s="1092"/>
      <c r="AF6" s="1092"/>
      <c r="AG6" s="1092"/>
      <c r="AH6" s="1092"/>
      <c r="AI6" s="1092"/>
      <c r="AJ6" s="1092"/>
      <c r="AK6" s="1092"/>
      <c r="AL6" s="1092"/>
      <c r="AM6" s="1092"/>
      <c r="AN6" s="1092"/>
      <c r="AO6" s="1092"/>
      <c r="AP6" s="1092"/>
      <c r="AQ6" s="1092"/>
      <c r="AR6" s="1092"/>
      <c r="AS6" s="1092"/>
      <c r="AT6" s="1092"/>
      <c r="AU6" s="1092"/>
      <c r="AV6" s="1092"/>
      <c r="AW6" s="1092"/>
      <c r="AX6" s="1092"/>
      <c r="AY6" s="1092"/>
      <c r="AZ6" s="1092"/>
      <c r="BA6" s="1092"/>
      <c r="BB6" s="1092"/>
      <c r="BC6" s="1092"/>
      <c r="BD6" s="1092"/>
      <c r="BE6" s="1092"/>
      <c r="BF6" s="1092"/>
      <c r="BG6" s="1092"/>
      <c r="BH6" s="1092"/>
      <c r="BI6" s="1092"/>
      <c r="BJ6" s="1092"/>
      <c r="BK6" s="1092"/>
      <c r="BL6" s="1092"/>
      <c r="BM6" s="1092"/>
      <c r="BN6" s="1092"/>
      <c r="BO6" s="1092"/>
      <c r="BP6" s="1092"/>
      <c r="BQ6" s="1092"/>
      <c r="BR6" s="1092"/>
      <c r="BS6" s="1092"/>
      <c r="BT6" s="1092"/>
      <c r="BU6" s="1092"/>
      <c r="BV6" s="1092"/>
      <c r="BW6" s="1092"/>
      <c r="BX6" s="1092"/>
      <c r="BY6" s="1092"/>
      <c r="BZ6" s="1092"/>
      <c r="CA6" s="1092"/>
      <c r="CB6" s="1092"/>
      <c r="CC6" s="1092"/>
      <c r="CD6" s="1092"/>
      <c r="CE6" s="1092"/>
      <c r="CF6" s="1092"/>
      <c r="CG6" s="1092"/>
      <c r="CH6" s="1092"/>
      <c r="CI6" s="1092"/>
      <c r="CJ6" s="1092"/>
      <c r="CK6" s="1092"/>
      <c r="CL6" s="1092"/>
      <c r="CM6" s="1092"/>
      <c r="CN6" s="1092"/>
      <c r="CO6" s="1092"/>
      <c r="CP6" s="1092"/>
      <c r="CQ6" s="1092"/>
      <c r="CR6" s="1092"/>
      <c r="CS6" s="1092"/>
      <c r="CT6" s="1092"/>
      <c r="CU6" s="1092"/>
      <c r="CV6" s="1092"/>
      <c r="CW6" s="1092"/>
      <c r="CX6" s="1092"/>
      <c r="CY6" s="1092"/>
      <c r="CZ6" s="1092"/>
      <c r="DA6" s="1092"/>
      <c r="DB6" s="1092"/>
      <c r="DC6" s="1092"/>
      <c r="DD6" s="1092"/>
      <c r="DE6" s="1092"/>
    </row>
    <row r="7" spans="1:109" s="1093" customFormat="1" ht="13.3">
      <c r="A7" s="1092"/>
      <c r="B7" s="1092"/>
      <c r="C7" s="1092"/>
      <c r="D7" s="1092"/>
      <c r="E7" s="1092"/>
      <c r="F7" s="1092"/>
      <c r="G7" s="1092"/>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2"/>
      <c r="AL7" s="1092"/>
      <c r="AM7" s="1092"/>
      <c r="AN7" s="1092"/>
      <c r="AO7" s="1092"/>
      <c r="AP7" s="1092"/>
      <c r="AQ7" s="1092"/>
      <c r="AR7" s="1092"/>
      <c r="AS7" s="1092"/>
      <c r="AT7" s="1092"/>
      <c r="AU7" s="1092"/>
      <c r="AV7" s="1092"/>
      <c r="AW7" s="1092"/>
      <c r="AX7" s="1092"/>
      <c r="AY7" s="1092"/>
      <c r="AZ7" s="1092"/>
      <c r="BA7" s="1092"/>
      <c r="BB7" s="1092"/>
      <c r="BC7" s="1092"/>
      <c r="BD7" s="1092"/>
      <c r="BE7" s="1092"/>
      <c r="BF7" s="1092"/>
      <c r="BG7" s="1092"/>
      <c r="BH7" s="1092"/>
      <c r="BI7" s="1092"/>
      <c r="BJ7" s="1092"/>
      <c r="BK7" s="1092"/>
      <c r="BL7" s="1092"/>
      <c r="BM7" s="1092"/>
      <c r="BN7" s="1092"/>
      <c r="BO7" s="1092"/>
      <c r="BP7" s="1092"/>
      <c r="BQ7" s="1092"/>
      <c r="BR7" s="1092"/>
      <c r="BS7" s="1092"/>
      <c r="BT7" s="1092"/>
      <c r="BU7" s="1092"/>
      <c r="BV7" s="1092"/>
      <c r="BW7" s="1092"/>
      <c r="BX7" s="1092"/>
      <c r="BY7" s="1092"/>
      <c r="BZ7" s="1092"/>
      <c r="CA7" s="1092"/>
      <c r="CB7" s="1092"/>
      <c r="CC7" s="1092"/>
      <c r="CD7" s="1092"/>
      <c r="CE7" s="1092"/>
      <c r="CF7" s="1092"/>
      <c r="CG7" s="1092"/>
      <c r="CH7" s="1092"/>
      <c r="CI7" s="1092"/>
      <c r="CJ7" s="1092"/>
      <c r="CK7" s="1092"/>
      <c r="CL7" s="1092"/>
      <c r="CM7" s="1092"/>
      <c r="CN7" s="1092"/>
      <c r="CO7" s="1092"/>
      <c r="CP7" s="1092"/>
      <c r="CQ7" s="1092"/>
      <c r="CR7" s="1092"/>
      <c r="CS7" s="1092"/>
      <c r="CT7" s="1092"/>
      <c r="CU7" s="1092"/>
      <c r="CV7" s="1092"/>
      <c r="CW7" s="1092"/>
      <c r="CX7" s="1092"/>
      <c r="CY7" s="1092"/>
      <c r="CZ7" s="1092"/>
      <c r="DA7" s="1092"/>
      <c r="DB7" s="1092"/>
      <c r="DC7" s="1092"/>
      <c r="DD7" s="1092"/>
      <c r="DE7" s="1092"/>
    </row>
    <row r="8" spans="1:109" s="1093" customFormat="1" ht="13.3">
      <c r="A8" s="1092"/>
      <c r="B8" s="1092"/>
      <c r="C8" s="1092"/>
      <c r="D8" s="1092"/>
      <c r="E8" s="1092"/>
      <c r="F8" s="1092"/>
      <c r="G8" s="1092"/>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2"/>
      <c r="AF8" s="1092"/>
      <c r="AG8" s="1092"/>
      <c r="AH8" s="1092"/>
      <c r="AI8" s="1092"/>
      <c r="AJ8" s="1092"/>
      <c r="AK8" s="1092"/>
      <c r="AL8" s="1092"/>
      <c r="AM8" s="1092"/>
      <c r="AN8" s="1092"/>
      <c r="AO8" s="1092"/>
      <c r="AP8" s="1092"/>
      <c r="AQ8" s="1092"/>
      <c r="AR8" s="1092"/>
      <c r="AS8" s="1092"/>
      <c r="AT8" s="1092"/>
      <c r="AU8" s="1092"/>
      <c r="AV8" s="1092"/>
      <c r="AW8" s="1092"/>
      <c r="AX8" s="1092"/>
      <c r="AY8" s="1092"/>
      <c r="AZ8" s="1092"/>
      <c r="BA8" s="1092"/>
      <c r="BB8" s="1092"/>
      <c r="BC8" s="1092"/>
      <c r="BD8" s="1092"/>
      <c r="BE8" s="1092"/>
      <c r="BF8" s="1092"/>
      <c r="BG8" s="1092"/>
      <c r="BH8" s="1092"/>
      <c r="BI8" s="1092"/>
      <c r="BJ8" s="1092"/>
      <c r="BK8" s="1092"/>
      <c r="BL8" s="1092"/>
      <c r="BM8" s="1092"/>
      <c r="BN8" s="1092"/>
      <c r="BO8" s="1092"/>
      <c r="BP8" s="1092"/>
      <c r="BQ8" s="1092"/>
      <c r="BR8" s="1092"/>
      <c r="BS8" s="1092"/>
      <c r="BT8" s="1092"/>
      <c r="BU8" s="1092"/>
      <c r="BV8" s="1092"/>
      <c r="BW8" s="1092"/>
      <c r="BX8" s="1092"/>
      <c r="BY8" s="1092"/>
      <c r="BZ8" s="1092"/>
      <c r="CA8" s="1092"/>
      <c r="CB8" s="1092"/>
      <c r="CC8" s="1092"/>
      <c r="CD8" s="1092"/>
      <c r="CE8" s="1092"/>
      <c r="CF8" s="1092"/>
      <c r="CG8" s="1092"/>
      <c r="CH8" s="1092"/>
      <c r="CI8" s="1092"/>
      <c r="CJ8" s="1092"/>
      <c r="CK8" s="1092"/>
      <c r="CL8" s="1092"/>
      <c r="CM8" s="1092"/>
      <c r="CN8" s="1092"/>
      <c r="CO8" s="1092"/>
      <c r="CP8" s="1092"/>
      <c r="CQ8" s="1092"/>
      <c r="CR8" s="1092"/>
      <c r="CS8" s="1092"/>
      <c r="CT8" s="1092"/>
      <c r="CU8" s="1092"/>
      <c r="CV8" s="1092"/>
      <c r="CW8" s="1092"/>
      <c r="CX8" s="1092"/>
      <c r="CY8" s="1092"/>
      <c r="CZ8" s="1092"/>
      <c r="DA8" s="1092"/>
      <c r="DB8" s="1092"/>
      <c r="DC8" s="1092"/>
      <c r="DD8" s="1092"/>
      <c r="DE8" s="1092"/>
    </row>
    <row r="9" spans="1:109" s="1093" customFormat="1" ht="13.3">
      <c r="A9" s="1092"/>
      <c r="B9" s="1092"/>
      <c r="C9" s="1092"/>
      <c r="D9" s="1092"/>
      <c r="E9" s="1092"/>
      <c r="F9" s="1092"/>
      <c r="G9" s="1092"/>
      <c r="H9" s="1092"/>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2"/>
      <c r="AK9" s="1092"/>
      <c r="AL9" s="1092"/>
      <c r="AM9" s="1092"/>
      <c r="AN9" s="1092"/>
      <c r="AO9" s="1092"/>
      <c r="AP9" s="1092"/>
      <c r="AQ9" s="1092"/>
      <c r="AR9" s="1092"/>
      <c r="AS9" s="1092"/>
      <c r="AT9" s="1092"/>
      <c r="AU9" s="1092"/>
      <c r="AV9" s="1092"/>
      <c r="AW9" s="1092"/>
      <c r="AX9" s="1092"/>
      <c r="AY9" s="1092"/>
      <c r="AZ9" s="1092"/>
      <c r="BA9" s="1092"/>
      <c r="BB9" s="1092"/>
      <c r="BC9" s="1092"/>
      <c r="BD9" s="1092"/>
      <c r="BE9" s="1092"/>
      <c r="BF9" s="1092"/>
      <c r="BG9" s="1092"/>
      <c r="BH9" s="1092"/>
      <c r="BI9" s="1092"/>
      <c r="BJ9" s="1092"/>
      <c r="BK9" s="1092"/>
      <c r="BL9" s="1092"/>
      <c r="BM9" s="1092"/>
      <c r="BN9" s="1092"/>
      <c r="BO9" s="1092"/>
      <c r="BP9" s="1092"/>
      <c r="BQ9" s="1092"/>
      <c r="BR9" s="1092"/>
      <c r="BS9" s="1092"/>
      <c r="BT9" s="1092"/>
      <c r="BU9" s="1092"/>
      <c r="BV9" s="1092"/>
      <c r="BW9" s="1092"/>
      <c r="BX9" s="1092"/>
      <c r="BY9" s="1092"/>
      <c r="BZ9" s="1092"/>
      <c r="CA9" s="1092"/>
      <c r="CB9" s="1092"/>
      <c r="CC9" s="1092"/>
      <c r="CD9" s="1092"/>
      <c r="CE9" s="1092"/>
      <c r="CF9" s="1092"/>
      <c r="CG9" s="1092"/>
      <c r="CH9" s="1092"/>
      <c r="CI9" s="1092"/>
      <c r="CJ9" s="1092"/>
      <c r="CK9" s="1092"/>
      <c r="CL9" s="1092"/>
      <c r="CM9" s="1092"/>
      <c r="CN9" s="1092"/>
      <c r="CO9" s="1092"/>
      <c r="CP9" s="1092"/>
      <c r="CQ9" s="1092"/>
      <c r="CR9" s="1092"/>
      <c r="CS9" s="1092"/>
      <c r="CT9" s="1092"/>
      <c r="CU9" s="1092"/>
      <c r="CV9" s="1092"/>
      <c r="CW9" s="1092"/>
      <c r="CX9" s="1092"/>
      <c r="CY9" s="1092"/>
      <c r="CZ9" s="1092"/>
      <c r="DA9" s="1092"/>
      <c r="DB9" s="1092"/>
      <c r="DC9" s="1092"/>
      <c r="DD9" s="1092"/>
      <c r="DE9" s="1092"/>
    </row>
    <row r="10" spans="1:109" s="1093" customFormat="1" ht="13.3">
      <c r="A10" s="1092"/>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c r="AJ10" s="1092"/>
      <c r="AK10" s="1092"/>
      <c r="AL10" s="1092"/>
      <c r="AM10" s="1092"/>
      <c r="AN10" s="1092"/>
      <c r="AO10" s="1092"/>
      <c r="AP10" s="1092"/>
      <c r="AQ10" s="1092"/>
      <c r="AR10" s="1092"/>
      <c r="AS10" s="1092"/>
      <c r="AT10" s="1092"/>
      <c r="AU10" s="1092"/>
      <c r="AV10" s="1092"/>
      <c r="AW10" s="1092"/>
      <c r="AX10" s="1092"/>
      <c r="AY10" s="1092"/>
      <c r="AZ10" s="1092"/>
      <c r="BA10" s="1092"/>
      <c r="BB10" s="1092"/>
      <c r="BC10" s="1092"/>
      <c r="BD10" s="1092"/>
      <c r="BE10" s="1092"/>
      <c r="BF10" s="1092"/>
      <c r="BG10" s="1092"/>
      <c r="BH10" s="1092"/>
      <c r="BI10" s="1092"/>
      <c r="BJ10" s="1092"/>
      <c r="BK10" s="1092"/>
      <c r="BL10" s="1092"/>
      <c r="BM10" s="1092"/>
      <c r="BN10" s="1092"/>
      <c r="BO10" s="1092"/>
      <c r="BP10" s="1092"/>
      <c r="BQ10" s="1092"/>
      <c r="BR10" s="1092"/>
      <c r="BS10" s="1092"/>
      <c r="BT10" s="1092"/>
      <c r="BU10" s="1092"/>
      <c r="BV10" s="1092"/>
      <c r="BW10" s="1092"/>
      <c r="BX10" s="1092"/>
      <c r="BY10" s="1092"/>
      <c r="BZ10" s="1092"/>
      <c r="CA10" s="1092"/>
      <c r="CB10" s="1092"/>
      <c r="CC10" s="1092"/>
      <c r="CD10" s="1092"/>
      <c r="CE10" s="1092"/>
      <c r="CF10" s="1092"/>
      <c r="CG10" s="1092"/>
      <c r="CH10" s="1092"/>
      <c r="CI10" s="1092"/>
      <c r="CJ10" s="1092"/>
      <c r="CK10" s="1092"/>
      <c r="CL10" s="1092"/>
      <c r="CM10" s="1092"/>
      <c r="CN10" s="1092"/>
      <c r="CO10" s="1092"/>
      <c r="CP10" s="1092"/>
      <c r="CQ10" s="1092"/>
      <c r="CR10" s="1092"/>
      <c r="CS10" s="1092"/>
      <c r="CT10" s="1092"/>
      <c r="CU10" s="1092"/>
      <c r="CV10" s="1092"/>
      <c r="CW10" s="1092"/>
      <c r="CX10" s="1092"/>
      <c r="CY10" s="1092"/>
      <c r="CZ10" s="1092"/>
      <c r="DA10" s="1092"/>
      <c r="DB10" s="1092"/>
      <c r="DC10" s="1092"/>
      <c r="DD10" s="1092"/>
      <c r="DE10" s="1092"/>
    </row>
    <row r="11" spans="1:109" s="1093" customFormat="1" ht="13.3">
      <c r="A11" s="1092"/>
      <c r="B11" s="1092"/>
      <c r="C11" s="1092"/>
      <c r="D11" s="1092"/>
      <c r="E11" s="1092"/>
      <c r="F11" s="1092"/>
      <c r="G11" s="1092"/>
      <c r="H11" s="1092"/>
      <c r="I11" s="1092"/>
      <c r="J11" s="1092"/>
      <c r="K11" s="1092"/>
      <c r="L11" s="1092"/>
      <c r="M11" s="1092"/>
      <c r="N11" s="1092"/>
      <c r="O11" s="1092"/>
      <c r="P11" s="1092"/>
      <c r="Q11" s="1092"/>
      <c r="R11" s="1092"/>
      <c r="S11" s="1092"/>
      <c r="T11" s="1092"/>
      <c r="U11" s="1092"/>
      <c r="V11" s="1092"/>
      <c r="W11" s="1092"/>
      <c r="X11" s="1092"/>
      <c r="Y11" s="1092"/>
      <c r="Z11" s="1092"/>
      <c r="AA11" s="1092"/>
      <c r="AB11" s="1092"/>
      <c r="AC11" s="1092"/>
      <c r="AD11" s="1092"/>
      <c r="AE11" s="1092"/>
      <c r="AF11" s="1092"/>
      <c r="AG11" s="1092"/>
      <c r="AH11" s="1092"/>
      <c r="AI11" s="1092"/>
      <c r="AJ11" s="1092"/>
      <c r="AK11" s="1092"/>
      <c r="AL11" s="1092"/>
      <c r="AM11" s="1092"/>
      <c r="AN11" s="1092"/>
      <c r="AO11" s="1092"/>
      <c r="AP11" s="1092"/>
      <c r="AQ11" s="1092"/>
      <c r="AR11" s="1092"/>
      <c r="AS11" s="1092"/>
      <c r="AT11" s="1092"/>
      <c r="AU11" s="1092"/>
      <c r="AV11" s="1092"/>
      <c r="AW11" s="1092"/>
      <c r="AX11" s="1092"/>
      <c r="AY11" s="1092"/>
      <c r="AZ11" s="1092"/>
      <c r="BA11" s="1092"/>
      <c r="BB11" s="1092"/>
      <c r="BC11" s="1092"/>
      <c r="BD11" s="1092"/>
      <c r="BE11" s="1092"/>
      <c r="BF11" s="1092"/>
      <c r="BG11" s="1092"/>
      <c r="BH11" s="1092"/>
      <c r="BI11" s="1092"/>
      <c r="BJ11" s="1092"/>
      <c r="BK11" s="1092"/>
      <c r="BL11" s="1092"/>
      <c r="BM11" s="1092"/>
      <c r="BN11" s="1092"/>
      <c r="BO11" s="1092"/>
      <c r="BP11" s="1092"/>
      <c r="BQ11" s="1092"/>
      <c r="BR11" s="1092"/>
      <c r="BS11" s="1092"/>
      <c r="BT11" s="1092"/>
      <c r="BU11" s="1092"/>
      <c r="BV11" s="1092"/>
      <c r="BW11" s="1092"/>
      <c r="BX11" s="1092"/>
      <c r="BY11" s="1092"/>
      <c r="BZ11" s="1092"/>
      <c r="CA11" s="1092"/>
      <c r="CB11" s="1092"/>
      <c r="CC11" s="1092"/>
      <c r="CD11" s="1092"/>
      <c r="CE11" s="1092"/>
      <c r="CF11" s="1092"/>
      <c r="CG11" s="1092"/>
      <c r="CH11" s="1092"/>
      <c r="CI11" s="1092"/>
      <c r="CJ11" s="1092"/>
      <c r="CK11" s="1092"/>
      <c r="CL11" s="1092"/>
      <c r="CM11" s="1092"/>
      <c r="CN11" s="1092"/>
      <c r="CO11" s="1092"/>
      <c r="CP11" s="1092"/>
      <c r="CQ11" s="1092"/>
      <c r="CR11" s="1092"/>
      <c r="CS11" s="1092"/>
      <c r="CT11" s="1092"/>
      <c r="CU11" s="1092"/>
      <c r="CV11" s="1092"/>
      <c r="CW11" s="1092"/>
      <c r="CX11" s="1092"/>
      <c r="CY11" s="1092"/>
      <c r="CZ11" s="1092"/>
      <c r="DA11" s="1092"/>
      <c r="DB11" s="1092"/>
      <c r="DC11" s="1092"/>
      <c r="DD11" s="1092"/>
      <c r="DE11" s="1092"/>
    </row>
    <row r="12" spans="1:109" s="1093" customFormat="1" ht="13.3">
      <c r="A12" s="1092"/>
      <c r="B12" s="1092"/>
      <c r="C12" s="1092"/>
      <c r="D12" s="1092"/>
      <c r="E12" s="1092"/>
      <c r="F12" s="1092"/>
      <c r="G12" s="1092"/>
      <c r="H12" s="1092"/>
      <c r="I12" s="1092"/>
      <c r="J12" s="1092"/>
      <c r="K12" s="1092"/>
      <c r="L12" s="1092"/>
      <c r="M12" s="1092"/>
      <c r="N12" s="1092"/>
      <c r="O12" s="1092"/>
      <c r="P12" s="1092"/>
      <c r="Q12" s="1092"/>
      <c r="R12" s="1092"/>
      <c r="S12" s="1092"/>
      <c r="T12" s="1092"/>
      <c r="U12" s="1092"/>
      <c r="V12" s="1092"/>
      <c r="W12" s="1092"/>
      <c r="X12" s="1092"/>
      <c r="Y12" s="1092"/>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c r="AT12" s="1092"/>
      <c r="AU12" s="1092"/>
      <c r="AV12" s="1092"/>
      <c r="AW12" s="1092"/>
      <c r="AX12" s="1092"/>
      <c r="AY12" s="1092"/>
      <c r="AZ12" s="1092"/>
      <c r="BA12" s="1092"/>
      <c r="BB12" s="1092"/>
      <c r="BC12" s="1092"/>
      <c r="BD12" s="1092"/>
      <c r="BE12" s="1092"/>
      <c r="BF12" s="1092"/>
      <c r="BG12" s="1092"/>
      <c r="BH12" s="1092"/>
      <c r="BI12" s="1092"/>
      <c r="BJ12" s="1092"/>
      <c r="BK12" s="1092"/>
      <c r="BL12" s="1092"/>
      <c r="BM12" s="1092"/>
      <c r="BN12" s="1092"/>
      <c r="BO12" s="1092"/>
      <c r="BP12" s="1092"/>
      <c r="BQ12" s="1092"/>
      <c r="BR12" s="1092"/>
      <c r="BS12" s="1092"/>
      <c r="BT12" s="1092"/>
      <c r="BU12" s="1092"/>
      <c r="BV12" s="1092"/>
      <c r="BW12" s="1092"/>
      <c r="BX12" s="1092"/>
      <c r="BY12" s="1092"/>
      <c r="BZ12" s="1092"/>
      <c r="CA12" s="1092"/>
      <c r="CB12" s="1092"/>
      <c r="CC12" s="1092"/>
      <c r="CD12" s="1092"/>
      <c r="CE12" s="1092"/>
      <c r="CF12" s="1092"/>
      <c r="CG12" s="1092"/>
      <c r="CH12" s="1092"/>
      <c r="CI12" s="1092"/>
      <c r="CJ12" s="1092"/>
      <c r="CK12" s="1092"/>
      <c r="CL12" s="1092"/>
      <c r="CM12" s="1092"/>
      <c r="CN12" s="1092"/>
      <c r="CO12" s="1092"/>
      <c r="CP12" s="1092"/>
      <c r="CQ12" s="1092"/>
      <c r="CR12" s="1092"/>
      <c r="CS12" s="1092"/>
      <c r="CT12" s="1092"/>
      <c r="CU12" s="1092"/>
      <c r="CV12" s="1092"/>
      <c r="CW12" s="1092"/>
      <c r="CX12" s="1092"/>
      <c r="CY12" s="1092"/>
      <c r="CZ12" s="1092"/>
      <c r="DA12" s="1092"/>
      <c r="DB12" s="1092"/>
      <c r="DC12" s="1092"/>
      <c r="DD12" s="1092"/>
      <c r="DE12" s="1092"/>
    </row>
    <row r="13" spans="1:109" s="1093" customFormat="1" ht="13.3">
      <c r="A13" s="1092"/>
      <c r="B13" s="1092"/>
      <c r="C13" s="1092"/>
      <c r="D13" s="1092"/>
      <c r="E13" s="1092"/>
      <c r="F13" s="1092"/>
      <c r="G13" s="1092"/>
      <c r="H13" s="1092"/>
      <c r="I13" s="1092"/>
      <c r="J13" s="1092"/>
      <c r="K13" s="1092"/>
      <c r="L13" s="1092"/>
      <c r="M13" s="1092"/>
      <c r="N13" s="1092"/>
      <c r="O13" s="1092"/>
      <c r="P13" s="1092"/>
      <c r="Q13" s="1092"/>
      <c r="R13" s="1092"/>
      <c r="S13" s="1092"/>
      <c r="T13" s="1092"/>
      <c r="U13" s="1092"/>
      <c r="V13" s="1092"/>
      <c r="W13" s="1092"/>
      <c r="X13" s="1092"/>
      <c r="Y13" s="1092"/>
      <c r="Z13" s="1092"/>
      <c r="AA13" s="1092"/>
      <c r="AB13" s="1092"/>
      <c r="AC13" s="1092"/>
      <c r="AD13" s="1092"/>
      <c r="AE13" s="1092"/>
      <c r="AF13" s="1092"/>
      <c r="AG13" s="1092"/>
      <c r="AH13" s="1092"/>
      <c r="AI13" s="1092"/>
      <c r="AJ13" s="1092"/>
      <c r="AK13" s="1092"/>
      <c r="AL13" s="1092"/>
      <c r="AM13" s="1092"/>
      <c r="AN13" s="1092"/>
      <c r="AO13" s="1092"/>
      <c r="AP13" s="1092"/>
      <c r="AQ13" s="1092"/>
      <c r="AR13" s="1092"/>
      <c r="AS13" s="1092"/>
      <c r="AT13" s="1092"/>
      <c r="AU13" s="1092"/>
      <c r="AV13" s="1092"/>
      <c r="AW13" s="1092"/>
      <c r="AX13" s="1092"/>
      <c r="AY13" s="1092"/>
      <c r="AZ13" s="1092"/>
      <c r="BA13" s="1092"/>
      <c r="BB13" s="1092"/>
      <c r="BC13" s="1092"/>
      <c r="BD13" s="1092"/>
      <c r="BE13" s="1092"/>
      <c r="BF13" s="1092"/>
      <c r="BG13" s="1092"/>
      <c r="BH13" s="1092"/>
      <c r="BI13" s="1092"/>
      <c r="BJ13" s="1092"/>
      <c r="BK13" s="1092"/>
      <c r="BL13" s="1092"/>
      <c r="BM13" s="1092"/>
      <c r="BN13" s="1092"/>
      <c r="BO13" s="1092"/>
      <c r="BP13" s="1092"/>
      <c r="BQ13" s="1092"/>
      <c r="BR13" s="1092"/>
      <c r="BS13" s="1092"/>
      <c r="BT13" s="1092"/>
      <c r="BU13" s="1092"/>
      <c r="BV13" s="1092"/>
      <c r="BW13" s="1092"/>
      <c r="BX13" s="1092"/>
      <c r="BY13" s="1092"/>
      <c r="BZ13" s="1092"/>
      <c r="CA13" s="1092"/>
      <c r="CB13" s="1092"/>
      <c r="CC13" s="1092"/>
      <c r="CD13" s="1092"/>
      <c r="CE13" s="1092"/>
      <c r="CF13" s="1092"/>
      <c r="CG13" s="1092"/>
      <c r="CH13" s="1092"/>
      <c r="CI13" s="1092"/>
      <c r="CJ13" s="1092"/>
      <c r="CK13" s="1092"/>
      <c r="CL13" s="1092"/>
      <c r="CM13" s="1092"/>
      <c r="CN13" s="1092"/>
      <c r="CO13" s="1092"/>
      <c r="CP13" s="1092"/>
      <c r="CQ13" s="1092"/>
      <c r="CR13" s="1092"/>
      <c r="CS13" s="1092"/>
      <c r="CT13" s="1092"/>
      <c r="CU13" s="1092"/>
      <c r="CV13" s="1092"/>
      <c r="CW13" s="1092"/>
      <c r="CX13" s="1092"/>
      <c r="CY13" s="1092"/>
      <c r="CZ13" s="1092"/>
      <c r="DA13" s="1092"/>
      <c r="DB13" s="1092"/>
      <c r="DC13" s="1092"/>
      <c r="DD13" s="1092"/>
      <c r="DE13" s="1092"/>
    </row>
    <row r="14" spans="1:109" s="1093" customFormat="1" ht="13.3">
      <c r="A14" s="1092"/>
      <c r="B14" s="1092"/>
      <c r="C14" s="1092"/>
      <c r="D14" s="1092"/>
      <c r="E14" s="1092"/>
      <c r="F14" s="1092"/>
      <c r="G14" s="1092"/>
      <c r="H14" s="1092"/>
      <c r="I14" s="1092"/>
      <c r="J14" s="1092"/>
      <c r="K14" s="1092"/>
      <c r="L14" s="1092"/>
      <c r="M14" s="1092"/>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c r="AJ14" s="1092"/>
      <c r="AK14" s="1092"/>
      <c r="AL14" s="1092"/>
      <c r="AM14" s="1092"/>
      <c r="AN14" s="1092"/>
      <c r="AO14" s="1092"/>
      <c r="AP14" s="1092"/>
      <c r="AQ14" s="1092"/>
      <c r="AR14" s="1092"/>
      <c r="AS14" s="1092"/>
      <c r="AT14" s="1092"/>
      <c r="AU14" s="1092"/>
      <c r="AV14" s="1092"/>
      <c r="AW14" s="1092"/>
      <c r="AX14" s="1092"/>
      <c r="AY14" s="1092"/>
      <c r="AZ14" s="1092"/>
      <c r="BA14" s="1092"/>
      <c r="BB14" s="1092"/>
      <c r="BC14" s="1092"/>
      <c r="BD14" s="1092"/>
      <c r="BE14" s="1092"/>
      <c r="BF14" s="1092"/>
      <c r="BG14" s="1092"/>
      <c r="BH14" s="1092"/>
      <c r="BI14" s="1092"/>
      <c r="BJ14" s="1092"/>
      <c r="BK14" s="1092"/>
      <c r="BL14" s="1092"/>
      <c r="BM14" s="1092"/>
      <c r="BN14" s="1092"/>
      <c r="BO14" s="1092"/>
      <c r="BP14" s="1092"/>
      <c r="BQ14" s="1092"/>
      <c r="BR14" s="1092"/>
      <c r="BS14" s="1092"/>
      <c r="BT14" s="1092"/>
      <c r="BU14" s="1092"/>
      <c r="BV14" s="1092"/>
      <c r="BW14" s="1092"/>
      <c r="BX14" s="1092"/>
      <c r="BY14" s="1092"/>
      <c r="BZ14" s="1092"/>
      <c r="CA14" s="1092"/>
      <c r="CB14" s="1092"/>
      <c r="CC14" s="1092"/>
      <c r="CD14" s="1092"/>
      <c r="CE14" s="1092"/>
      <c r="CF14" s="1092"/>
      <c r="CG14" s="1092"/>
      <c r="CH14" s="1092"/>
      <c r="CI14" s="1092"/>
      <c r="CJ14" s="1092"/>
      <c r="CK14" s="1092"/>
      <c r="CL14" s="1092"/>
      <c r="CM14" s="1092"/>
      <c r="CN14" s="1092"/>
      <c r="CO14" s="1092"/>
      <c r="CP14" s="1092"/>
      <c r="CQ14" s="1092"/>
      <c r="CR14" s="1092"/>
      <c r="CS14" s="1092"/>
      <c r="CT14" s="1092"/>
      <c r="CU14" s="1092"/>
      <c r="CV14" s="1092"/>
      <c r="CW14" s="1092"/>
      <c r="CX14" s="1092"/>
      <c r="CY14" s="1092"/>
      <c r="CZ14" s="1092"/>
      <c r="DA14" s="1092"/>
      <c r="DB14" s="1092"/>
      <c r="DC14" s="1092"/>
      <c r="DD14" s="1092"/>
      <c r="DE14" s="1092"/>
    </row>
    <row r="15" spans="1:109" s="1093" customFormat="1" ht="13.3">
      <c r="A15" s="1091"/>
      <c r="B15" s="1092"/>
      <c r="C15" s="1092"/>
      <c r="D15" s="1092"/>
      <c r="E15" s="1092"/>
      <c r="F15" s="1092"/>
      <c r="G15" s="1092"/>
      <c r="H15" s="1092"/>
      <c r="I15" s="1092"/>
      <c r="J15" s="1092"/>
      <c r="K15" s="1092"/>
      <c r="L15" s="1092"/>
      <c r="M15" s="109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2"/>
      <c r="AM15" s="1092"/>
      <c r="AN15" s="1092"/>
      <c r="AO15" s="1092"/>
      <c r="AP15" s="1092"/>
      <c r="AQ15" s="1092"/>
      <c r="AR15" s="1092"/>
      <c r="AS15" s="1092"/>
      <c r="AT15" s="1092"/>
      <c r="AU15" s="1092"/>
      <c r="AV15" s="1092"/>
      <c r="AW15" s="1092"/>
      <c r="AX15" s="1092"/>
      <c r="AY15" s="1092"/>
      <c r="AZ15" s="1092"/>
      <c r="BA15" s="1092"/>
      <c r="BB15" s="1092"/>
      <c r="BC15" s="1092"/>
      <c r="BD15" s="1092"/>
      <c r="BE15" s="1092"/>
      <c r="BF15" s="1092"/>
      <c r="BG15" s="1092"/>
      <c r="BH15" s="1092"/>
      <c r="BI15" s="1092"/>
      <c r="BJ15" s="1092"/>
      <c r="BK15" s="1092"/>
      <c r="BL15" s="1092"/>
      <c r="BM15" s="1092"/>
      <c r="BN15" s="1092"/>
      <c r="BO15" s="1092"/>
      <c r="BP15" s="1092"/>
      <c r="BQ15" s="1092"/>
      <c r="BR15" s="1092"/>
      <c r="BS15" s="1092"/>
      <c r="BT15" s="1092"/>
      <c r="BU15" s="1092"/>
      <c r="BV15" s="1092"/>
      <c r="BW15" s="1092"/>
      <c r="BX15" s="1092"/>
      <c r="BY15" s="1092"/>
      <c r="BZ15" s="1092"/>
      <c r="CA15" s="1092"/>
      <c r="CB15" s="1092"/>
      <c r="CC15" s="1092"/>
      <c r="CD15" s="1092"/>
      <c r="CE15" s="1092"/>
      <c r="CF15" s="1092"/>
      <c r="CG15" s="1092"/>
      <c r="CH15" s="1092"/>
      <c r="CI15" s="1092"/>
      <c r="CJ15" s="1092"/>
      <c r="CK15" s="1092"/>
      <c r="CL15" s="1092"/>
      <c r="CM15" s="1092"/>
      <c r="CN15" s="1092"/>
      <c r="CO15" s="1092"/>
      <c r="CP15" s="1092"/>
      <c r="CQ15" s="1092"/>
      <c r="CR15" s="1092"/>
      <c r="CS15" s="1092"/>
      <c r="CT15" s="1092"/>
      <c r="CU15" s="1092"/>
      <c r="CV15" s="1092"/>
      <c r="CW15" s="1092"/>
      <c r="CX15" s="1092"/>
      <c r="CY15" s="1092"/>
      <c r="CZ15" s="1092"/>
      <c r="DA15" s="1092"/>
      <c r="DB15" s="1092"/>
      <c r="DC15" s="1092"/>
      <c r="DD15" s="1092"/>
      <c r="DE15" s="1092"/>
    </row>
    <row r="16" spans="1:109" s="1093" customFormat="1" ht="13.3">
      <c r="A16" s="1091"/>
      <c r="B16" s="1092"/>
      <c r="C16" s="1092"/>
      <c r="D16" s="1092"/>
      <c r="E16" s="1092"/>
      <c r="F16" s="1092"/>
      <c r="G16" s="1092"/>
      <c r="H16" s="1092"/>
      <c r="I16" s="1092"/>
      <c r="J16" s="1092"/>
      <c r="K16" s="1092"/>
      <c r="L16" s="1092"/>
      <c r="M16" s="1092"/>
      <c r="N16" s="1092"/>
      <c r="O16" s="1092"/>
      <c r="P16" s="1092"/>
      <c r="Q16" s="1092"/>
      <c r="R16" s="1092"/>
      <c r="S16" s="1092"/>
      <c r="T16" s="1092"/>
      <c r="U16" s="1092"/>
      <c r="V16" s="1092"/>
      <c r="W16" s="1092"/>
      <c r="X16" s="1092"/>
      <c r="Y16" s="1092"/>
      <c r="Z16" s="1092"/>
      <c r="AA16" s="1092"/>
      <c r="AB16" s="1092"/>
      <c r="AC16" s="1092"/>
      <c r="AD16" s="1092"/>
      <c r="AE16" s="1092"/>
      <c r="AF16" s="1092"/>
      <c r="AG16" s="1092"/>
      <c r="AH16" s="1092"/>
      <c r="AI16" s="1092"/>
      <c r="AJ16" s="1092"/>
      <c r="AK16" s="1092"/>
      <c r="AL16" s="1092"/>
      <c r="AM16" s="1092"/>
      <c r="AN16" s="1092"/>
      <c r="AO16" s="1092"/>
      <c r="AP16" s="1092"/>
      <c r="AQ16" s="1092"/>
      <c r="AR16" s="1092"/>
      <c r="AS16" s="1092"/>
      <c r="AT16" s="1092"/>
      <c r="AU16" s="1092"/>
      <c r="AV16" s="1092"/>
      <c r="AW16" s="1092"/>
      <c r="AX16" s="1092"/>
      <c r="AY16" s="1092"/>
      <c r="AZ16" s="1092"/>
      <c r="BA16" s="1092"/>
      <c r="BB16" s="1092"/>
      <c r="BC16" s="1092"/>
      <c r="BD16" s="1092"/>
      <c r="BE16" s="1092"/>
      <c r="BF16" s="1092"/>
      <c r="BG16" s="1092"/>
      <c r="BH16" s="1092"/>
      <c r="BI16" s="1092"/>
      <c r="BJ16" s="1092"/>
      <c r="BK16" s="1092"/>
      <c r="BL16" s="1092"/>
      <c r="BM16" s="1092"/>
      <c r="BN16" s="1092"/>
      <c r="BO16" s="1092"/>
      <c r="BP16" s="1092"/>
      <c r="BQ16" s="1092"/>
      <c r="BR16" s="1092"/>
      <c r="BS16" s="1092"/>
      <c r="BT16" s="1092"/>
      <c r="BU16" s="1092"/>
      <c r="BV16" s="1092"/>
      <c r="BW16" s="1092"/>
      <c r="BX16" s="1092"/>
      <c r="BY16" s="1092"/>
      <c r="BZ16" s="1092"/>
      <c r="CA16" s="1092"/>
      <c r="CB16" s="1092"/>
      <c r="CC16" s="1092"/>
      <c r="CD16" s="1092"/>
      <c r="CE16" s="1092"/>
      <c r="CF16" s="1092"/>
      <c r="CG16" s="1092"/>
      <c r="CH16" s="1092"/>
      <c r="CI16" s="1092"/>
      <c r="CJ16" s="1092"/>
      <c r="CK16" s="1092"/>
      <c r="CL16" s="1092"/>
      <c r="CM16" s="1092"/>
      <c r="CN16" s="1092"/>
      <c r="CO16" s="1092"/>
      <c r="CP16" s="1092"/>
      <c r="CQ16" s="1092"/>
      <c r="CR16" s="1092"/>
      <c r="CS16" s="1092"/>
      <c r="CT16" s="1092"/>
      <c r="CU16" s="1092"/>
      <c r="CV16" s="1092"/>
      <c r="CW16" s="1092"/>
      <c r="CX16" s="1092"/>
      <c r="CY16" s="1092"/>
      <c r="CZ16" s="1092"/>
      <c r="DA16" s="1092"/>
      <c r="DB16" s="1092"/>
      <c r="DC16" s="1092"/>
      <c r="DD16" s="1092"/>
      <c r="DE16" s="1092"/>
    </row>
    <row r="17" spans="1:109" s="1093" customFormat="1" ht="13.3">
      <c r="A17" s="1091"/>
      <c r="B17" s="1092"/>
      <c r="C17" s="1092"/>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c r="AE17" s="1092"/>
      <c r="AF17" s="1092"/>
      <c r="AG17" s="1092"/>
      <c r="AH17" s="1092"/>
      <c r="AI17" s="1092"/>
      <c r="AJ17" s="1092"/>
      <c r="AK17" s="1092"/>
      <c r="AL17" s="1092"/>
      <c r="AM17" s="1092"/>
      <c r="AN17" s="1092"/>
      <c r="AO17" s="1092"/>
      <c r="AP17" s="1092"/>
      <c r="AQ17" s="1092"/>
      <c r="AR17" s="1092"/>
      <c r="AS17" s="1092"/>
      <c r="AT17" s="1092"/>
      <c r="AU17" s="1092"/>
      <c r="AV17" s="1092"/>
      <c r="AW17" s="1092"/>
      <c r="AX17" s="1092"/>
      <c r="AY17" s="1092"/>
      <c r="AZ17" s="1092"/>
      <c r="BA17" s="1092"/>
      <c r="BB17" s="1092"/>
      <c r="BC17" s="1092"/>
      <c r="BD17" s="1092"/>
      <c r="BE17" s="1092"/>
      <c r="BF17" s="1092"/>
      <c r="BG17" s="1092"/>
      <c r="BH17" s="1092"/>
      <c r="BI17" s="1092"/>
      <c r="BJ17" s="1092"/>
      <c r="BK17" s="1092"/>
      <c r="BL17" s="1092"/>
      <c r="BM17" s="1092"/>
      <c r="BN17" s="1092"/>
      <c r="BO17" s="1092"/>
      <c r="BP17" s="1092"/>
      <c r="BQ17" s="1092"/>
      <c r="BR17" s="1092"/>
      <c r="BS17" s="1092"/>
      <c r="BT17" s="1092"/>
      <c r="BU17" s="1092"/>
      <c r="BV17" s="1092"/>
      <c r="BW17" s="1092"/>
      <c r="BX17" s="1092"/>
      <c r="BY17" s="1092"/>
      <c r="BZ17" s="1092"/>
      <c r="CA17" s="1092"/>
      <c r="CB17" s="1092"/>
      <c r="CC17" s="1092"/>
      <c r="CD17" s="1092"/>
      <c r="CE17" s="1092"/>
      <c r="CF17" s="1092"/>
      <c r="CG17" s="1092"/>
      <c r="CH17" s="1092"/>
      <c r="CI17" s="1092"/>
      <c r="CJ17" s="1092"/>
      <c r="CK17" s="1092"/>
      <c r="CL17" s="1092"/>
      <c r="CM17" s="1092"/>
      <c r="CN17" s="1092"/>
      <c r="CO17" s="1092"/>
      <c r="CP17" s="1092"/>
      <c r="CQ17" s="1092"/>
      <c r="CR17" s="1092"/>
      <c r="CS17" s="1092"/>
      <c r="CT17" s="1092"/>
      <c r="CU17" s="1092"/>
      <c r="CV17" s="1092"/>
      <c r="CW17" s="1092"/>
      <c r="CX17" s="1092"/>
      <c r="CY17" s="1092"/>
      <c r="CZ17" s="1092"/>
      <c r="DA17" s="1092"/>
      <c r="DB17" s="1092"/>
      <c r="DC17" s="1092"/>
      <c r="DD17" s="1092"/>
      <c r="DE17" s="1092"/>
    </row>
    <row r="18" spans="1:109" s="1093" customFormat="1" ht="13.3">
      <c r="A18" s="1091"/>
      <c r="B18" s="1092"/>
      <c r="C18" s="1092"/>
      <c r="D18" s="1092"/>
      <c r="E18" s="1092"/>
      <c r="F18" s="1092"/>
      <c r="G18" s="1092"/>
      <c r="H18" s="1092"/>
      <c r="I18" s="1092"/>
      <c r="J18" s="1092"/>
      <c r="K18" s="1092"/>
      <c r="L18" s="1092"/>
      <c r="M18" s="1092"/>
      <c r="N18" s="1092"/>
      <c r="O18" s="1092"/>
      <c r="P18" s="1092"/>
      <c r="Q18" s="1092"/>
      <c r="R18" s="1092"/>
      <c r="S18" s="1092"/>
      <c r="T18" s="1092"/>
      <c r="U18" s="1092"/>
      <c r="V18" s="1092"/>
      <c r="W18" s="1092"/>
      <c r="X18" s="1092"/>
      <c r="Y18" s="1092"/>
      <c r="Z18" s="1092"/>
      <c r="AA18" s="1092"/>
      <c r="AB18" s="1092"/>
      <c r="AC18" s="1092"/>
      <c r="AD18" s="1092"/>
      <c r="AE18" s="1092"/>
      <c r="AF18" s="1092"/>
      <c r="AG18" s="1092"/>
      <c r="AH18" s="1092"/>
      <c r="AI18" s="1092"/>
      <c r="AJ18" s="1092"/>
      <c r="AK18" s="1092"/>
      <c r="AL18" s="1092"/>
      <c r="AM18" s="1092"/>
      <c r="AN18" s="1092"/>
      <c r="AO18" s="1092"/>
      <c r="AP18" s="1092"/>
      <c r="AQ18" s="1092"/>
      <c r="AR18" s="1092"/>
      <c r="AS18" s="1092"/>
      <c r="AT18" s="1092"/>
      <c r="AU18" s="1092"/>
      <c r="AV18" s="1092"/>
      <c r="AW18" s="1092"/>
      <c r="AX18" s="1092"/>
      <c r="AY18" s="1092"/>
      <c r="AZ18" s="1092"/>
      <c r="BA18" s="1092"/>
      <c r="BB18" s="1092"/>
      <c r="BC18" s="1092"/>
      <c r="BD18" s="1092"/>
      <c r="BE18" s="1092"/>
      <c r="BF18" s="1092"/>
      <c r="BG18" s="1092"/>
      <c r="BH18" s="1092"/>
      <c r="BI18" s="1092"/>
      <c r="BJ18" s="1092"/>
      <c r="BK18" s="1092"/>
      <c r="BL18" s="1092"/>
      <c r="BM18" s="1092"/>
      <c r="BN18" s="1092"/>
      <c r="BO18" s="1092"/>
      <c r="BP18" s="1092"/>
      <c r="BQ18" s="1092"/>
      <c r="BR18" s="1092"/>
      <c r="BS18" s="1092"/>
      <c r="BT18" s="1092"/>
      <c r="BU18" s="1092"/>
      <c r="BV18" s="1092"/>
      <c r="BW18" s="1092"/>
      <c r="BX18" s="1092"/>
      <c r="BY18" s="1092"/>
      <c r="BZ18" s="1092"/>
      <c r="CA18" s="1092"/>
      <c r="CB18" s="1092"/>
      <c r="CC18" s="1092"/>
      <c r="CD18" s="1092"/>
      <c r="CE18" s="1092"/>
      <c r="CF18" s="1092"/>
      <c r="CG18" s="1092"/>
      <c r="CH18" s="1092"/>
      <c r="CI18" s="1092"/>
      <c r="CJ18" s="1092"/>
      <c r="CK18" s="1092"/>
      <c r="CL18" s="1092"/>
      <c r="CM18" s="1092"/>
      <c r="CN18" s="1092"/>
      <c r="CO18" s="1092"/>
      <c r="CP18" s="1092"/>
      <c r="CQ18" s="1092"/>
      <c r="CR18" s="1092"/>
      <c r="CS18" s="1092"/>
      <c r="CT18" s="1092"/>
      <c r="CU18" s="1092"/>
      <c r="CV18" s="1092"/>
      <c r="CW18" s="1092"/>
      <c r="CX18" s="1092"/>
      <c r="CY18" s="1092"/>
      <c r="CZ18" s="1092"/>
      <c r="DA18" s="1092"/>
      <c r="DB18" s="1092"/>
      <c r="DC18" s="1092"/>
      <c r="DD18" s="1092"/>
      <c r="DE18" s="1092"/>
    </row>
    <row r="19" spans="1:109" ht="13.3">
      <c r="DD19" s="1091"/>
      <c r="DE19" s="1091"/>
    </row>
    <row r="20" spans="1:109" ht="13.3">
      <c r="DD20" s="1091"/>
      <c r="DE20" s="1091"/>
    </row>
    <row r="21" spans="1:109" ht="17.25" customHeight="1">
      <c r="B21" s="1094"/>
      <c r="C21" s="1095"/>
      <c r="D21" s="1095"/>
      <c r="E21" s="1095"/>
      <c r="F21" s="1095"/>
      <c r="G21" s="1095"/>
      <c r="H21" s="1095"/>
      <c r="I21" s="1095"/>
      <c r="J21" s="1095"/>
      <c r="K21" s="1095"/>
      <c r="L21" s="1095"/>
      <c r="M21" s="1095"/>
      <c r="N21" s="1096"/>
      <c r="O21" s="1095"/>
      <c r="P21" s="1095"/>
      <c r="Q21" s="1095"/>
      <c r="R21" s="1095"/>
      <c r="S21" s="1095"/>
      <c r="T21" s="1095"/>
      <c r="U21" s="1095"/>
      <c r="V21" s="1095"/>
      <c r="W21" s="1095"/>
      <c r="X21" s="1095"/>
      <c r="Y21" s="1095"/>
      <c r="Z21" s="1095"/>
      <c r="AA21" s="1095"/>
      <c r="AB21" s="1095"/>
      <c r="AC21" s="1095"/>
      <c r="AD21" s="1095"/>
      <c r="AE21" s="1095"/>
      <c r="AF21" s="1095"/>
      <c r="AG21" s="1095"/>
      <c r="AH21" s="1095"/>
      <c r="AI21" s="1095"/>
      <c r="AJ21" s="1095"/>
      <c r="AK21" s="1095"/>
      <c r="AL21" s="1095"/>
      <c r="AM21" s="1095"/>
      <c r="AN21" s="1095"/>
      <c r="AO21" s="1095"/>
      <c r="AP21" s="1095"/>
      <c r="AQ21" s="1095"/>
      <c r="AR21" s="1095"/>
      <c r="AS21" s="1095"/>
      <c r="AT21" s="1096"/>
      <c r="AU21" s="1095"/>
      <c r="AV21" s="1095"/>
      <c r="AW21" s="1095"/>
      <c r="AX21" s="1095"/>
      <c r="AY21" s="1095"/>
      <c r="AZ21" s="1095"/>
      <c r="BA21" s="1095"/>
      <c r="BB21" s="1095"/>
      <c r="BC21" s="1095"/>
      <c r="BD21" s="1095"/>
      <c r="BE21" s="1095"/>
      <c r="BF21" s="1096"/>
      <c r="BG21" s="1095"/>
      <c r="BH21" s="1095"/>
      <c r="BI21" s="1095"/>
      <c r="BJ21" s="1095"/>
      <c r="BK21" s="1095"/>
      <c r="BL21" s="1095"/>
      <c r="BM21" s="1095"/>
      <c r="BN21" s="1095"/>
      <c r="BO21" s="1095"/>
      <c r="BP21" s="1095"/>
      <c r="BQ21" s="1095"/>
      <c r="BR21" s="1096"/>
      <c r="BS21" s="1095"/>
      <c r="BT21" s="1095"/>
      <c r="BU21" s="1095"/>
      <c r="BV21" s="1095"/>
      <c r="BW21" s="1095"/>
      <c r="BX21" s="1095"/>
      <c r="BY21" s="1095"/>
      <c r="BZ21" s="1095"/>
      <c r="CA21" s="1095"/>
      <c r="CB21" s="1095"/>
      <c r="CC21" s="1095"/>
      <c r="CD21" s="1096"/>
      <c r="CE21" s="1095"/>
      <c r="CF21" s="1095"/>
      <c r="CG21" s="1095"/>
      <c r="CH21" s="1095"/>
      <c r="CI21" s="1095"/>
      <c r="CJ21" s="1095"/>
      <c r="CK21" s="1095"/>
      <c r="CL21" s="1095"/>
      <c r="CM21" s="1095"/>
      <c r="CN21" s="1095"/>
      <c r="CO21" s="1095"/>
      <c r="CP21" s="1096"/>
      <c r="CQ21" s="1095"/>
      <c r="CR21" s="1095"/>
      <c r="CS21" s="1095"/>
      <c r="CT21" s="1095"/>
      <c r="CU21" s="1095"/>
      <c r="CV21" s="1095"/>
      <c r="CW21" s="1095"/>
      <c r="CX21" s="1095"/>
      <c r="CY21" s="1095"/>
      <c r="CZ21" s="1095"/>
      <c r="DA21" s="1095"/>
      <c r="DB21" s="1096"/>
      <c r="DC21" s="1095"/>
      <c r="DD21" s="1097"/>
      <c r="DE21" s="1091"/>
    </row>
    <row r="22" spans="1:109" ht="17.25" customHeight="1">
      <c r="B22" s="1098"/>
    </row>
    <row r="23" spans="1:109" ht="13.3">
      <c r="B23" s="1098"/>
    </row>
    <row r="24" spans="1:109" ht="13.3">
      <c r="B24" s="1098"/>
    </row>
    <row r="25" spans="1:109" ht="13.3">
      <c r="B25" s="1098"/>
    </row>
    <row r="26" spans="1:109" ht="13.3">
      <c r="B26" s="1098"/>
    </row>
    <row r="27" spans="1:109" ht="13.3">
      <c r="B27" s="1098"/>
    </row>
    <row r="28" spans="1:109" ht="13.3">
      <c r="B28" s="1098"/>
    </row>
    <row r="29" spans="1:109" ht="13.3">
      <c r="B29" s="1098"/>
    </row>
    <row r="30" spans="1:109" ht="13.3">
      <c r="B30" s="1098"/>
    </row>
    <row r="31" spans="1:109" ht="13.3">
      <c r="B31" s="1098"/>
    </row>
    <row r="32" spans="1:109" ht="13.3">
      <c r="B32" s="1098"/>
    </row>
    <row r="33" spans="2:109" ht="13.3">
      <c r="B33" s="1098"/>
    </row>
    <row r="34" spans="2:109" ht="13.3">
      <c r="B34" s="1098"/>
    </row>
    <row r="35" spans="2:109" ht="13.3">
      <c r="B35" s="1098"/>
    </row>
    <row r="36" spans="2:109" ht="13.3">
      <c r="B36" s="1098"/>
    </row>
    <row r="37" spans="2:109" ht="13.3">
      <c r="B37" s="1098"/>
    </row>
    <row r="38" spans="2:109" ht="13.3">
      <c r="B38" s="1098"/>
    </row>
    <row r="39" spans="2:109" ht="13.3">
      <c r="B39" s="1100"/>
      <c r="C39" s="1101"/>
      <c r="D39" s="1101"/>
      <c r="E39" s="1101"/>
      <c r="F39" s="1101"/>
      <c r="G39" s="1101"/>
      <c r="H39" s="1101"/>
      <c r="I39" s="1101"/>
      <c r="J39" s="1101"/>
      <c r="K39" s="1101"/>
      <c r="L39" s="1101"/>
      <c r="M39" s="1101"/>
      <c r="N39" s="1101"/>
      <c r="O39" s="1101"/>
      <c r="P39" s="1101"/>
      <c r="Q39" s="1101"/>
      <c r="R39" s="1101"/>
      <c r="S39" s="1101"/>
      <c r="T39" s="1101"/>
      <c r="U39" s="1101"/>
      <c r="V39" s="1101"/>
      <c r="W39" s="1101"/>
      <c r="X39" s="1101"/>
      <c r="Y39" s="1101"/>
      <c r="Z39" s="1101"/>
      <c r="AA39" s="1101"/>
      <c r="AB39" s="1101"/>
      <c r="AC39" s="1101"/>
      <c r="AD39" s="1101"/>
      <c r="AE39" s="1101"/>
      <c r="AF39" s="1101"/>
      <c r="AG39" s="1101"/>
      <c r="AH39" s="1101"/>
      <c r="AI39" s="1101"/>
      <c r="AJ39" s="1101"/>
      <c r="AK39" s="1101"/>
      <c r="AL39" s="1101"/>
      <c r="AM39" s="1101"/>
      <c r="AN39" s="1101"/>
      <c r="AO39" s="1101"/>
      <c r="AP39" s="1101"/>
      <c r="AQ39" s="1101"/>
      <c r="AR39" s="1101"/>
      <c r="AS39" s="1101"/>
      <c r="AT39" s="1101"/>
      <c r="AU39" s="1101"/>
      <c r="AV39" s="1101"/>
      <c r="AW39" s="1101"/>
      <c r="AX39" s="1101"/>
      <c r="AY39" s="1101"/>
      <c r="AZ39" s="1101"/>
      <c r="BA39" s="1101"/>
      <c r="BB39" s="1101"/>
      <c r="BC39" s="1101"/>
      <c r="BD39" s="1101"/>
      <c r="BE39" s="1101"/>
      <c r="BF39" s="1101"/>
      <c r="BG39" s="1101"/>
      <c r="BH39" s="1101"/>
      <c r="BI39" s="1101"/>
      <c r="BJ39" s="1101"/>
      <c r="BK39" s="1101"/>
      <c r="BL39" s="1101"/>
      <c r="BM39" s="1101"/>
      <c r="BN39" s="1101"/>
      <c r="BO39" s="1101"/>
      <c r="BP39" s="1101"/>
      <c r="BQ39" s="1101"/>
      <c r="BR39" s="1101"/>
      <c r="BS39" s="1101"/>
      <c r="BT39" s="1101"/>
      <c r="BU39" s="1101"/>
      <c r="BV39" s="1101"/>
      <c r="BW39" s="1101"/>
      <c r="BX39" s="1101"/>
      <c r="BY39" s="1101"/>
      <c r="BZ39" s="1101"/>
      <c r="CA39" s="1101"/>
      <c r="CB39" s="1101"/>
      <c r="CC39" s="1101"/>
      <c r="CD39" s="1101"/>
      <c r="CE39" s="1101"/>
      <c r="CF39" s="1101"/>
      <c r="CG39" s="1101"/>
      <c r="CH39" s="1101"/>
      <c r="CI39" s="1101"/>
      <c r="CJ39" s="1101"/>
      <c r="CK39" s="1101"/>
      <c r="CL39" s="1101"/>
      <c r="CM39" s="1101"/>
      <c r="CN39" s="1101"/>
      <c r="CO39" s="1101"/>
      <c r="CP39" s="1101"/>
      <c r="CQ39" s="1101"/>
      <c r="CR39" s="1101"/>
      <c r="CS39" s="1101"/>
      <c r="CT39" s="1101"/>
      <c r="CU39" s="1101"/>
      <c r="CV39" s="1101"/>
      <c r="CW39" s="1101"/>
      <c r="CX39" s="1101"/>
      <c r="CY39" s="1101"/>
      <c r="CZ39" s="1101"/>
      <c r="DA39" s="1101"/>
      <c r="DB39" s="1101"/>
      <c r="DC39" s="1101"/>
      <c r="DD39" s="1102"/>
    </row>
    <row r="40" spans="2:109" ht="13.3">
      <c r="B40" s="1103"/>
      <c r="DD40" s="1103"/>
      <c r="DE40" s="1091"/>
    </row>
    <row r="41" spans="2:109" ht="16.75">
      <c r="B41" s="1104" t="s">
        <v>574</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c r="AX41" s="1095"/>
      <c r="AY41" s="1095"/>
      <c r="AZ41" s="1095"/>
      <c r="BA41" s="1095"/>
      <c r="BB41" s="1095"/>
      <c r="BC41" s="1095"/>
      <c r="BD41" s="1095"/>
      <c r="BE41" s="1095"/>
      <c r="BF41" s="1095"/>
      <c r="BG41" s="1095"/>
      <c r="BH41" s="1095"/>
      <c r="BI41" s="1095"/>
      <c r="BJ41" s="1095"/>
      <c r="BK41" s="1095"/>
      <c r="BL41" s="1095"/>
      <c r="BM41" s="1095"/>
      <c r="BN41" s="1095"/>
      <c r="BO41" s="1095"/>
      <c r="BP41" s="1095"/>
      <c r="BQ41" s="1095"/>
      <c r="BR41" s="1095"/>
      <c r="BS41" s="1095"/>
      <c r="BT41" s="1095"/>
      <c r="BU41" s="1095"/>
      <c r="BV41" s="1095"/>
      <c r="BW41" s="1095"/>
      <c r="BX41" s="1095"/>
      <c r="BY41" s="1095"/>
      <c r="BZ41" s="1095"/>
      <c r="CA41" s="1095"/>
      <c r="CB41" s="1095"/>
      <c r="CC41" s="1095"/>
      <c r="CD41" s="1095"/>
      <c r="CE41" s="1095"/>
      <c r="CF41" s="1095"/>
      <c r="CG41" s="1095"/>
      <c r="CH41" s="1095"/>
      <c r="CI41" s="1095"/>
      <c r="CJ41" s="1095"/>
      <c r="CK41" s="1095"/>
      <c r="CL41" s="1095"/>
      <c r="CM41" s="1095"/>
      <c r="CN41" s="1095"/>
      <c r="CO41" s="1095"/>
      <c r="CP41" s="1095"/>
      <c r="CQ41" s="1095"/>
      <c r="CR41" s="1095"/>
      <c r="CS41" s="1095"/>
      <c r="CT41" s="1095"/>
      <c r="CU41" s="1095"/>
      <c r="CV41" s="1095"/>
      <c r="CW41" s="1095"/>
      <c r="CX41" s="1095"/>
      <c r="CY41" s="1095"/>
      <c r="CZ41" s="1095"/>
      <c r="DA41" s="1095"/>
      <c r="DB41" s="1095"/>
      <c r="DC41" s="1095"/>
      <c r="DD41" s="1097"/>
    </row>
    <row r="42" spans="2:109" ht="13.3">
      <c r="B42" s="1098"/>
      <c r="G42" s="1105"/>
      <c r="I42" s="1106"/>
      <c r="J42" s="1106"/>
      <c r="K42" s="1106"/>
      <c r="AM42" s="1105"/>
      <c r="AN42" s="1105" t="s">
        <v>575</v>
      </c>
      <c r="AP42" s="1106"/>
      <c r="AQ42" s="1106"/>
      <c r="AR42" s="1106"/>
      <c r="AY42" s="1105"/>
      <c r="BA42" s="1106"/>
      <c r="BB42" s="1106"/>
      <c r="BC42" s="1106"/>
      <c r="BK42" s="1105"/>
      <c r="BM42" s="1106"/>
      <c r="BN42" s="1106"/>
      <c r="BO42" s="1106"/>
      <c r="BW42" s="1105"/>
      <c r="BY42" s="1106"/>
      <c r="BZ42" s="1106"/>
      <c r="CA42" s="1106"/>
      <c r="CI42" s="1105"/>
      <c r="CK42" s="1106"/>
      <c r="CL42" s="1106"/>
      <c r="CM42" s="1106"/>
      <c r="CU42" s="1105"/>
      <c r="CW42" s="1106"/>
      <c r="CX42" s="1106"/>
      <c r="CY42" s="1106"/>
    </row>
    <row r="43" spans="2:109" ht="13.5" customHeight="1">
      <c r="B43" s="1098"/>
      <c r="AN43" s="1107" t="s">
        <v>576</v>
      </c>
      <c r="AO43" s="1108"/>
      <c r="AP43" s="1108"/>
      <c r="AQ43" s="1108"/>
      <c r="AR43" s="1108"/>
      <c r="AS43" s="1108"/>
      <c r="AT43" s="1108"/>
      <c r="AU43" s="1108"/>
      <c r="AV43" s="1108"/>
      <c r="AW43" s="1108"/>
      <c r="AX43" s="1108"/>
      <c r="AY43" s="1108"/>
      <c r="AZ43" s="1108"/>
      <c r="BA43" s="1108"/>
      <c r="BB43" s="1108"/>
      <c r="BC43" s="1108"/>
      <c r="BD43" s="1108"/>
      <c r="BE43" s="1108"/>
      <c r="BF43" s="1108"/>
      <c r="BG43" s="1108"/>
      <c r="BH43" s="1108"/>
      <c r="BI43" s="1108"/>
      <c r="BJ43" s="1108"/>
      <c r="BK43" s="1108"/>
      <c r="BL43" s="1108"/>
      <c r="BM43" s="1108"/>
      <c r="BN43" s="1108"/>
      <c r="BO43" s="1108"/>
      <c r="BP43" s="1108"/>
      <c r="BQ43" s="1108"/>
      <c r="BR43" s="1108"/>
      <c r="BS43" s="1108"/>
      <c r="BT43" s="1108"/>
      <c r="BU43" s="1108"/>
      <c r="BV43" s="1108"/>
      <c r="BW43" s="1108"/>
      <c r="BX43" s="1108"/>
      <c r="BY43" s="1108"/>
      <c r="BZ43" s="1108"/>
      <c r="CA43" s="1108"/>
      <c r="CB43" s="1108"/>
      <c r="CC43" s="1108"/>
      <c r="CD43" s="1108"/>
      <c r="CE43" s="1108"/>
      <c r="CF43" s="1108"/>
      <c r="CG43" s="1108"/>
      <c r="CH43" s="1108"/>
      <c r="CI43" s="1108"/>
      <c r="CJ43" s="1108"/>
      <c r="CK43" s="1108"/>
      <c r="CL43" s="1108"/>
      <c r="CM43" s="1108"/>
      <c r="CN43" s="1108"/>
      <c r="CO43" s="1108"/>
      <c r="CP43" s="1108"/>
      <c r="CQ43" s="1108"/>
      <c r="CR43" s="1108"/>
      <c r="CS43" s="1108"/>
      <c r="CT43" s="1108"/>
      <c r="CU43" s="1108"/>
      <c r="CV43" s="1108"/>
      <c r="CW43" s="1108"/>
      <c r="CX43" s="1108"/>
      <c r="CY43" s="1108"/>
      <c r="CZ43" s="1108"/>
      <c r="DA43" s="1108"/>
      <c r="DB43" s="1108"/>
      <c r="DC43" s="1109"/>
    </row>
    <row r="44" spans="2:109" ht="13.3">
      <c r="B44" s="1098"/>
      <c r="AN44" s="1110"/>
      <c r="AO44" s="1111"/>
      <c r="AP44" s="1111"/>
      <c r="AQ44" s="1111"/>
      <c r="AR44" s="1111"/>
      <c r="AS44" s="1111"/>
      <c r="AT44" s="1111"/>
      <c r="AU44" s="1111"/>
      <c r="AV44" s="1111"/>
      <c r="AW44" s="1111"/>
      <c r="AX44" s="1111"/>
      <c r="AY44" s="1111"/>
      <c r="AZ44" s="1111"/>
      <c r="BA44" s="1111"/>
      <c r="BB44" s="1111"/>
      <c r="BC44" s="1111"/>
      <c r="BD44" s="1111"/>
      <c r="BE44" s="1111"/>
      <c r="BF44" s="1111"/>
      <c r="BG44" s="1111"/>
      <c r="BH44" s="1111"/>
      <c r="BI44" s="1111"/>
      <c r="BJ44" s="1111"/>
      <c r="BK44" s="1111"/>
      <c r="BL44" s="1111"/>
      <c r="BM44" s="1111"/>
      <c r="BN44" s="1111"/>
      <c r="BO44" s="1111"/>
      <c r="BP44" s="1111"/>
      <c r="BQ44" s="1111"/>
      <c r="BR44" s="1111"/>
      <c r="BS44" s="1111"/>
      <c r="BT44" s="1111"/>
      <c r="BU44" s="1111"/>
      <c r="BV44" s="1111"/>
      <c r="BW44" s="1111"/>
      <c r="BX44" s="1111"/>
      <c r="BY44" s="1111"/>
      <c r="BZ44" s="1111"/>
      <c r="CA44" s="1111"/>
      <c r="CB44" s="1111"/>
      <c r="CC44" s="1111"/>
      <c r="CD44" s="1111"/>
      <c r="CE44" s="1111"/>
      <c r="CF44" s="1111"/>
      <c r="CG44" s="1111"/>
      <c r="CH44" s="1111"/>
      <c r="CI44" s="1111"/>
      <c r="CJ44" s="1111"/>
      <c r="CK44" s="1111"/>
      <c r="CL44" s="1111"/>
      <c r="CM44" s="1111"/>
      <c r="CN44" s="1111"/>
      <c r="CO44" s="1111"/>
      <c r="CP44" s="1111"/>
      <c r="CQ44" s="1111"/>
      <c r="CR44" s="1111"/>
      <c r="CS44" s="1111"/>
      <c r="CT44" s="1111"/>
      <c r="CU44" s="1111"/>
      <c r="CV44" s="1111"/>
      <c r="CW44" s="1111"/>
      <c r="CX44" s="1111"/>
      <c r="CY44" s="1111"/>
      <c r="CZ44" s="1111"/>
      <c r="DA44" s="1111"/>
      <c r="DB44" s="1111"/>
      <c r="DC44" s="1112"/>
    </row>
    <row r="45" spans="2:109" ht="13.3">
      <c r="B45" s="1098"/>
      <c r="AN45" s="1110"/>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c r="BN45" s="1111"/>
      <c r="BO45" s="1111"/>
      <c r="BP45" s="1111"/>
      <c r="BQ45" s="1111"/>
      <c r="BR45" s="1111"/>
      <c r="BS45" s="1111"/>
      <c r="BT45" s="1111"/>
      <c r="BU45" s="1111"/>
      <c r="BV45" s="1111"/>
      <c r="BW45" s="1111"/>
      <c r="BX45" s="1111"/>
      <c r="BY45" s="1111"/>
      <c r="BZ45" s="1111"/>
      <c r="CA45" s="1111"/>
      <c r="CB45" s="1111"/>
      <c r="CC45" s="1111"/>
      <c r="CD45" s="1111"/>
      <c r="CE45" s="1111"/>
      <c r="CF45" s="1111"/>
      <c r="CG45" s="1111"/>
      <c r="CH45" s="1111"/>
      <c r="CI45" s="1111"/>
      <c r="CJ45" s="1111"/>
      <c r="CK45" s="1111"/>
      <c r="CL45" s="1111"/>
      <c r="CM45" s="1111"/>
      <c r="CN45" s="1111"/>
      <c r="CO45" s="1111"/>
      <c r="CP45" s="1111"/>
      <c r="CQ45" s="1111"/>
      <c r="CR45" s="1111"/>
      <c r="CS45" s="1111"/>
      <c r="CT45" s="1111"/>
      <c r="CU45" s="1111"/>
      <c r="CV45" s="1111"/>
      <c r="CW45" s="1111"/>
      <c r="CX45" s="1111"/>
      <c r="CY45" s="1111"/>
      <c r="CZ45" s="1111"/>
      <c r="DA45" s="1111"/>
      <c r="DB45" s="1111"/>
      <c r="DC45" s="1112"/>
    </row>
    <row r="46" spans="2:109" ht="13.3">
      <c r="B46" s="1098"/>
      <c r="AN46" s="1110"/>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c r="BN46" s="1111"/>
      <c r="BO46" s="1111"/>
      <c r="BP46" s="1111"/>
      <c r="BQ46" s="1111"/>
      <c r="BR46" s="1111"/>
      <c r="BS46" s="1111"/>
      <c r="BT46" s="1111"/>
      <c r="BU46" s="1111"/>
      <c r="BV46" s="1111"/>
      <c r="BW46" s="1111"/>
      <c r="BX46" s="1111"/>
      <c r="BY46" s="1111"/>
      <c r="BZ46" s="1111"/>
      <c r="CA46" s="1111"/>
      <c r="CB46" s="1111"/>
      <c r="CC46" s="1111"/>
      <c r="CD46" s="1111"/>
      <c r="CE46" s="1111"/>
      <c r="CF46" s="1111"/>
      <c r="CG46" s="1111"/>
      <c r="CH46" s="1111"/>
      <c r="CI46" s="1111"/>
      <c r="CJ46" s="1111"/>
      <c r="CK46" s="1111"/>
      <c r="CL46" s="1111"/>
      <c r="CM46" s="1111"/>
      <c r="CN46" s="1111"/>
      <c r="CO46" s="1111"/>
      <c r="CP46" s="1111"/>
      <c r="CQ46" s="1111"/>
      <c r="CR46" s="1111"/>
      <c r="CS46" s="1111"/>
      <c r="CT46" s="1111"/>
      <c r="CU46" s="1111"/>
      <c r="CV46" s="1111"/>
      <c r="CW46" s="1111"/>
      <c r="CX46" s="1111"/>
      <c r="CY46" s="1111"/>
      <c r="CZ46" s="1111"/>
      <c r="DA46" s="1111"/>
      <c r="DB46" s="1111"/>
      <c r="DC46" s="1112"/>
    </row>
    <row r="47" spans="2:109" ht="13.3">
      <c r="B47" s="1098"/>
      <c r="AN47" s="1113"/>
      <c r="AO47" s="1114"/>
      <c r="AP47" s="1114"/>
      <c r="AQ47" s="1114"/>
      <c r="AR47" s="1114"/>
      <c r="AS47" s="1114"/>
      <c r="AT47" s="1114"/>
      <c r="AU47" s="1114"/>
      <c r="AV47" s="1114"/>
      <c r="AW47" s="1114"/>
      <c r="AX47" s="1114"/>
      <c r="AY47" s="1114"/>
      <c r="AZ47" s="1114"/>
      <c r="BA47" s="1114"/>
      <c r="BB47" s="1114"/>
      <c r="BC47" s="1114"/>
      <c r="BD47" s="1114"/>
      <c r="BE47" s="1114"/>
      <c r="BF47" s="1114"/>
      <c r="BG47" s="1114"/>
      <c r="BH47" s="1114"/>
      <c r="BI47" s="1114"/>
      <c r="BJ47" s="1114"/>
      <c r="BK47" s="1114"/>
      <c r="BL47" s="1114"/>
      <c r="BM47" s="1114"/>
      <c r="BN47" s="1114"/>
      <c r="BO47" s="1114"/>
      <c r="BP47" s="1114"/>
      <c r="BQ47" s="1114"/>
      <c r="BR47" s="1114"/>
      <c r="BS47" s="1114"/>
      <c r="BT47" s="1114"/>
      <c r="BU47" s="1114"/>
      <c r="BV47" s="1114"/>
      <c r="BW47" s="1114"/>
      <c r="BX47" s="1114"/>
      <c r="BY47" s="1114"/>
      <c r="BZ47" s="1114"/>
      <c r="CA47" s="1114"/>
      <c r="CB47" s="1114"/>
      <c r="CC47" s="1114"/>
      <c r="CD47" s="1114"/>
      <c r="CE47" s="1114"/>
      <c r="CF47" s="1114"/>
      <c r="CG47" s="1114"/>
      <c r="CH47" s="1114"/>
      <c r="CI47" s="1114"/>
      <c r="CJ47" s="1114"/>
      <c r="CK47" s="1114"/>
      <c r="CL47" s="1114"/>
      <c r="CM47" s="1114"/>
      <c r="CN47" s="1114"/>
      <c r="CO47" s="1114"/>
      <c r="CP47" s="1114"/>
      <c r="CQ47" s="1114"/>
      <c r="CR47" s="1114"/>
      <c r="CS47" s="1114"/>
      <c r="CT47" s="1114"/>
      <c r="CU47" s="1114"/>
      <c r="CV47" s="1114"/>
      <c r="CW47" s="1114"/>
      <c r="CX47" s="1114"/>
      <c r="CY47" s="1114"/>
      <c r="CZ47" s="1114"/>
      <c r="DA47" s="1114"/>
      <c r="DB47" s="1114"/>
      <c r="DC47" s="1115"/>
    </row>
    <row r="48" spans="2:109" ht="13.3">
      <c r="B48" s="1098"/>
      <c r="H48" s="1116"/>
      <c r="I48" s="1116"/>
      <c r="J48" s="1116"/>
      <c r="AN48" s="1116"/>
      <c r="AO48" s="1116"/>
      <c r="AP48" s="1116"/>
      <c r="AZ48" s="1116"/>
      <c r="BA48" s="1116"/>
      <c r="BB48" s="1116"/>
      <c r="BL48" s="1116"/>
      <c r="BM48" s="1116"/>
      <c r="BN48" s="1116"/>
      <c r="BX48" s="1116"/>
      <c r="BY48" s="1116"/>
      <c r="BZ48" s="1116"/>
      <c r="CJ48" s="1116"/>
      <c r="CK48" s="1116"/>
      <c r="CL48" s="1116"/>
      <c r="CV48" s="1116"/>
      <c r="CW48" s="1116"/>
      <c r="CX48" s="1116"/>
    </row>
    <row r="49" spans="1:109" ht="13.3">
      <c r="B49" s="1098"/>
      <c r="AN49" s="1091" t="s">
        <v>577</v>
      </c>
    </row>
    <row r="50" spans="1:109" ht="13.3">
      <c r="B50" s="1098"/>
      <c r="G50" s="1117"/>
      <c r="H50" s="1117"/>
      <c r="I50" s="1117"/>
      <c r="J50" s="1117"/>
      <c r="K50" s="1118"/>
      <c r="L50" s="1118"/>
      <c r="M50" s="1119"/>
      <c r="N50" s="1119"/>
      <c r="AN50" s="1120"/>
      <c r="AO50" s="1121"/>
      <c r="AP50" s="1121"/>
      <c r="AQ50" s="1121"/>
      <c r="AR50" s="1121"/>
      <c r="AS50" s="1121"/>
      <c r="AT50" s="1121"/>
      <c r="AU50" s="1121"/>
      <c r="AV50" s="1121"/>
      <c r="AW50" s="1121"/>
      <c r="AX50" s="1121"/>
      <c r="AY50" s="1121"/>
      <c r="AZ50" s="1121"/>
      <c r="BA50" s="1121"/>
      <c r="BB50" s="1121"/>
      <c r="BC50" s="1121"/>
      <c r="BD50" s="1121"/>
      <c r="BE50" s="1121"/>
      <c r="BF50" s="1121"/>
      <c r="BG50" s="1121"/>
      <c r="BH50" s="1121"/>
      <c r="BI50" s="1121"/>
      <c r="BJ50" s="1121"/>
      <c r="BK50" s="1121"/>
      <c r="BL50" s="1121"/>
      <c r="BM50" s="1121"/>
      <c r="BN50" s="1121"/>
      <c r="BO50" s="1122"/>
      <c r="BP50" s="1123" t="s">
        <v>419</v>
      </c>
      <c r="BQ50" s="1123"/>
      <c r="BR50" s="1123"/>
      <c r="BS50" s="1123"/>
      <c r="BT50" s="1123"/>
      <c r="BU50" s="1123"/>
      <c r="BV50" s="1123"/>
      <c r="BW50" s="1123"/>
      <c r="BX50" s="1123" t="s">
        <v>540</v>
      </c>
      <c r="BY50" s="1123"/>
      <c r="BZ50" s="1123"/>
      <c r="CA50" s="1123"/>
      <c r="CB50" s="1123"/>
      <c r="CC50" s="1123"/>
      <c r="CD50" s="1123"/>
      <c r="CE50" s="1123"/>
      <c r="CF50" s="1123" t="s">
        <v>541</v>
      </c>
      <c r="CG50" s="1123"/>
      <c r="CH50" s="1123"/>
      <c r="CI50" s="1123"/>
      <c r="CJ50" s="1123"/>
      <c r="CK50" s="1123"/>
      <c r="CL50" s="1123"/>
      <c r="CM50" s="1123"/>
      <c r="CN50" s="1123" t="s">
        <v>542</v>
      </c>
      <c r="CO50" s="1123"/>
      <c r="CP50" s="1123"/>
      <c r="CQ50" s="1123"/>
      <c r="CR50" s="1123"/>
      <c r="CS50" s="1123"/>
      <c r="CT50" s="1123"/>
      <c r="CU50" s="1123"/>
      <c r="CV50" s="1123" t="s">
        <v>543</v>
      </c>
      <c r="CW50" s="1123"/>
      <c r="CX50" s="1123"/>
      <c r="CY50" s="1123"/>
      <c r="CZ50" s="1123"/>
      <c r="DA50" s="1123"/>
      <c r="DB50" s="1123"/>
      <c r="DC50" s="1123"/>
    </row>
    <row r="51" spans="1:109" ht="13.5" customHeight="1">
      <c r="B51" s="1098"/>
      <c r="G51" s="1124"/>
      <c r="H51" s="1124"/>
      <c r="I51" s="1125"/>
      <c r="J51" s="1125"/>
      <c r="K51" s="1126"/>
      <c r="L51" s="1126"/>
      <c r="M51" s="1126"/>
      <c r="N51" s="1126"/>
      <c r="AM51" s="1116"/>
      <c r="AN51" s="1127" t="s">
        <v>578</v>
      </c>
      <c r="AO51" s="1127"/>
      <c r="AP51" s="1127"/>
      <c r="AQ51" s="1127"/>
      <c r="AR51" s="1127"/>
      <c r="AS51" s="1127"/>
      <c r="AT51" s="1127"/>
      <c r="AU51" s="1127"/>
      <c r="AV51" s="1127"/>
      <c r="AW51" s="1127"/>
      <c r="AX51" s="1127"/>
      <c r="AY51" s="1127"/>
      <c r="AZ51" s="1127"/>
      <c r="BA51" s="1127"/>
      <c r="BB51" s="1127" t="s">
        <v>579</v>
      </c>
      <c r="BC51" s="1127"/>
      <c r="BD51" s="1127"/>
      <c r="BE51" s="1127"/>
      <c r="BF51" s="1127"/>
      <c r="BG51" s="1127"/>
      <c r="BH51" s="1127"/>
      <c r="BI51" s="1127"/>
      <c r="BJ51" s="1127"/>
      <c r="BK51" s="1127"/>
      <c r="BL51" s="1127"/>
      <c r="BM51" s="1127"/>
      <c r="BN51" s="1127"/>
      <c r="BO51" s="1127"/>
      <c r="BP51" s="1128">
        <v>165.3</v>
      </c>
      <c r="BQ51" s="1128"/>
      <c r="BR51" s="1128"/>
      <c r="BS51" s="1128"/>
      <c r="BT51" s="1128"/>
      <c r="BU51" s="1128"/>
      <c r="BV51" s="1128"/>
      <c r="BW51" s="1128"/>
      <c r="BX51" s="1128">
        <v>165.9</v>
      </c>
      <c r="BY51" s="1128"/>
      <c r="BZ51" s="1128"/>
      <c r="CA51" s="1128"/>
      <c r="CB51" s="1128"/>
      <c r="CC51" s="1128"/>
      <c r="CD51" s="1128"/>
      <c r="CE51" s="1128"/>
      <c r="CF51" s="1128">
        <v>180.2</v>
      </c>
      <c r="CG51" s="1128"/>
      <c r="CH51" s="1128"/>
      <c r="CI51" s="1128"/>
      <c r="CJ51" s="1128"/>
      <c r="CK51" s="1128"/>
      <c r="CL51" s="1128"/>
      <c r="CM51" s="1128"/>
      <c r="CN51" s="1128">
        <v>172.2</v>
      </c>
      <c r="CO51" s="1128"/>
      <c r="CP51" s="1128"/>
      <c r="CQ51" s="1128"/>
      <c r="CR51" s="1128"/>
      <c r="CS51" s="1128"/>
      <c r="CT51" s="1128"/>
      <c r="CU51" s="1128"/>
      <c r="CV51" s="1128">
        <v>173</v>
      </c>
      <c r="CW51" s="1128"/>
      <c r="CX51" s="1128"/>
      <c r="CY51" s="1128"/>
      <c r="CZ51" s="1128"/>
      <c r="DA51" s="1128"/>
      <c r="DB51" s="1128"/>
      <c r="DC51" s="1128"/>
    </row>
    <row r="52" spans="1:109" ht="13.3">
      <c r="B52" s="1098"/>
      <c r="G52" s="1124"/>
      <c r="H52" s="1124"/>
      <c r="I52" s="1125"/>
      <c r="J52" s="1125"/>
      <c r="K52" s="1126"/>
      <c r="L52" s="1126"/>
      <c r="M52" s="1126"/>
      <c r="N52" s="1126"/>
      <c r="AM52" s="1116"/>
      <c r="AN52" s="1127"/>
      <c r="AO52" s="1127"/>
      <c r="AP52" s="1127"/>
      <c r="AQ52" s="1127"/>
      <c r="AR52" s="1127"/>
      <c r="AS52" s="1127"/>
      <c r="AT52" s="1127"/>
      <c r="AU52" s="1127"/>
      <c r="AV52" s="1127"/>
      <c r="AW52" s="1127"/>
      <c r="AX52" s="1127"/>
      <c r="AY52" s="1127"/>
      <c r="AZ52" s="1127"/>
      <c r="BA52" s="1127"/>
      <c r="BB52" s="1127"/>
      <c r="BC52" s="1127"/>
      <c r="BD52" s="1127"/>
      <c r="BE52" s="1127"/>
      <c r="BF52" s="1127"/>
      <c r="BG52" s="1127"/>
      <c r="BH52" s="1127"/>
      <c r="BI52" s="1127"/>
      <c r="BJ52" s="1127"/>
      <c r="BK52" s="1127"/>
      <c r="BL52" s="1127"/>
      <c r="BM52" s="1127"/>
      <c r="BN52" s="1127"/>
      <c r="BO52" s="1127"/>
      <c r="BP52" s="1128"/>
      <c r="BQ52" s="1128"/>
      <c r="BR52" s="1128"/>
      <c r="BS52" s="1128"/>
      <c r="BT52" s="1128"/>
      <c r="BU52" s="1128"/>
      <c r="BV52" s="1128"/>
      <c r="BW52" s="1128"/>
      <c r="BX52" s="1128"/>
      <c r="BY52" s="1128"/>
      <c r="BZ52" s="1128"/>
      <c r="CA52" s="1128"/>
      <c r="CB52" s="1128"/>
      <c r="CC52" s="1128"/>
      <c r="CD52" s="1128"/>
      <c r="CE52" s="1128"/>
      <c r="CF52" s="1128"/>
      <c r="CG52" s="1128"/>
      <c r="CH52" s="1128"/>
      <c r="CI52" s="1128"/>
      <c r="CJ52" s="1128"/>
      <c r="CK52" s="1128"/>
      <c r="CL52" s="1128"/>
      <c r="CM52" s="1128"/>
      <c r="CN52" s="1128"/>
      <c r="CO52" s="1128"/>
      <c r="CP52" s="1128"/>
      <c r="CQ52" s="1128"/>
      <c r="CR52" s="1128"/>
      <c r="CS52" s="1128"/>
      <c r="CT52" s="1128"/>
      <c r="CU52" s="1128"/>
      <c r="CV52" s="1128"/>
      <c r="CW52" s="1128"/>
      <c r="CX52" s="1128"/>
      <c r="CY52" s="1128"/>
      <c r="CZ52" s="1128"/>
      <c r="DA52" s="1128"/>
      <c r="DB52" s="1128"/>
      <c r="DC52" s="1128"/>
    </row>
    <row r="53" spans="1:109" ht="13.3">
      <c r="A53" s="1106"/>
      <c r="B53" s="1098"/>
      <c r="G53" s="1124"/>
      <c r="H53" s="1124"/>
      <c r="I53" s="1117"/>
      <c r="J53" s="1117"/>
      <c r="K53" s="1126"/>
      <c r="L53" s="1126"/>
      <c r="M53" s="1126"/>
      <c r="N53" s="1126"/>
      <c r="AM53" s="1116"/>
      <c r="AN53" s="1127"/>
      <c r="AO53" s="1127"/>
      <c r="AP53" s="1127"/>
      <c r="AQ53" s="1127"/>
      <c r="AR53" s="1127"/>
      <c r="AS53" s="1127"/>
      <c r="AT53" s="1127"/>
      <c r="AU53" s="1127"/>
      <c r="AV53" s="1127"/>
      <c r="AW53" s="1127"/>
      <c r="AX53" s="1127"/>
      <c r="AY53" s="1127"/>
      <c r="AZ53" s="1127"/>
      <c r="BA53" s="1127"/>
      <c r="BB53" s="1127" t="s">
        <v>580</v>
      </c>
      <c r="BC53" s="1127"/>
      <c r="BD53" s="1127"/>
      <c r="BE53" s="1127"/>
      <c r="BF53" s="1127"/>
      <c r="BG53" s="1127"/>
      <c r="BH53" s="1127"/>
      <c r="BI53" s="1127"/>
      <c r="BJ53" s="1127"/>
      <c r="BK53" s="1127"/>
      <c r="BL53" s="1127"/>
      <c r="BM53" s="1127"/>
      <c r="BN53" s="1127"/>
      <c r="BO53" s="1127"/>
      <c r="BP53" s="1128">
        <v>61.5</v>
      </c>
      <c r="BQ53" s="1128"/>
      <c r="BR53" s="1128"/>
      <c r="BS53" s="1128"/>
      <c r="BT53" s="1128"/>
      <c r="BU53" s="1128"/>
      <c r="BV53" s="1128"/>
      <c r="BW53" s="1128"/>
      <c r="BX53" s="1128">
        <v>62.5</v>
      </c>
      <c r="BY53" s="1128"/>
      <c r="BZ53" s="1128"/>
      <c r="CA53" s="1128"/>
      <c r="CB53" s="1128"/>
      <c r="CC53" s="1128"/>
      <c r="CD53" s="1128"/>
      <c r="CE53" s="1128"/>
      <c r="CF53" s="1128">
        <v>61.8</v>
      </c>
      <c r="CG53" s="1128"/>
      <c r="CH53" s="1128"/>
      <c r="CI53" s="1128"/>
      <c r="CJ53" s="1128"/>
      <c r="CK53" s="1128"/>
      <c r="CL53" s="1128"/>
      <c r="CM53" s="1128"/>
      <c r="CN53" s="1128">
        <v>63.1</v>
      </c>
      <c r="CO53" s="1128"/>
      <c r="CP53" s="1128"/>
      <c r="CQ53" s="1128"/>
      <c r="CR53" s="1128"/>
      <c r="CS53" s="1128"/>
      <c r="CT53" s="1128"/>
      <c r="CU53" s="1128"/>
      <c r="CV53" s="1128">
        <v>64.3</v>
      </c>
      <c r="CW53" s="1128"/>
      <c r="CX53" s="1128"/>
      <c r="CY53" s="1128"/>
      <c r="CZ53" s="1128"/>
      <c r="DA53" s="1128"/>
      <c r="DB53" s="1128"/>
      <c r="DC53" s="1128"/>
    </row>
    <row r="54" spans="1:109" ht="13.3">
      <c r="A54" s="1106"/>
      <c r="B54" s="1098"/>
      <c r="G54" s="1124"/>
      <c r="H54" s="1124"/>
      <c r="I54" s="1117"/>
      <c r="J54" s="1117"/>
      <c r="K54" s="1126"/>
      <c r="L54" s="1126"/>
      <c r="M54" s="1126"/>
      <c r="N54" s="1126"/>
      <c r="AM54" s="1116"/>
      <c r="AN54" s="1127"/>
      <c r="AO54" s="1127"/>
      <c r="AP54" s="1127"/>
      <c r="AQ54" s="1127"/>
      <c r="AR54" s="1127"/>
      <c r="AS54" s="1127"/>
      <c r="AT54" s="1127"/>
      <c r="AU54" s="1127"/>
      <c r="AV54" s="1127"/>
      <c r="AW54" s="1127"/>
      <c r="AX54" s="1127"/>
      <c r="AY54" s="1127"/>
      <c r="AZ54" s="1127"/>
      <c r="BA54" s="1127"/>
      <c r="BB54" s="1127"/>
      <c r="BC54" s="1127"/>
      <c r="BD54" s="1127"/>
      <c r="BE54" s="1127"/>
      <c r="BF54" s="1127"/>
      <c r="BG54" s="1127"/>
      <c r="BH54" s="1127"/>
      <c r="BI54" s="1127"/>
      <c r="BJ54" s="1127"/>
      <c r="BK54" s="1127"/>
      <c r="BL54" s="1127"/>
      <c r="BM54" s="1127"/>
      <c r="BN54" s="1127"/>
      <c r="BO54" s="1127"/>
      <c r="BP54" s="1128"/>
      <c r="BQ54" s="1128"/>
      <c r="BR54" s="1128"/>
      <c r="BS54" s="1128"/>
      <c r="BT54" s="1128"/>
      <c r="BU54" s="1128"/>
      <c r="BV54" s="1128"/>
      <c r="BW54" s="1128"/>
      <c r="BX54" s="1128"/>
      <c r="BY54" s="1128"/>
      <c r="BZ54" s="1128"/>
      <c r="CA54" s="1128"/>
      <c r="CB54" s="1128"/>
      <c r="CC54" s="1128"/>
      <c r="CD54" s="1128"/>
      <c r="CE54" s="1128"/>
      <c r="CF54" s="1128"/>
      <c r="CG54" s="1128"/>
      <c r="CH54" s="1128"/>
      <c r="CI54" s="1128"/>
      <c r="CJ54" s="1128"/>
      <c r="CK54" s="1128"/>
      <c r="CL54" s="1128"/>
      <c r="CM54" s="1128"/>
      <c r="CN54" s="1128"/>
      <c r="CO54" s="1128"/>
      <c r="CP54" s="1128"/>
      <c r="CQ54" s="1128"/>
      <c r="CR54" s="1128"/>
      <c r="CS54" s="1128"/>
      <c r="CT54" s="1128"/>
      <c r="CU54" s="1128"/>
      <c r="CV54" s="1128"/>
      <c r="CW54" s="1128"/>
      <c r="CX54" s="1128"/>
      <c r="CY54" s="1128"/>
      <c r="CZ54" s="1128"/>
      <c r="DA54" s="1128"/>
      <c r="DB54" s="1128"/>
      <c r="DC54" s="1128"/>
    </row>
    <row r="55" spans="1:109" ht="13.3">
      <c r="A55" s="1106"/>
      <c r="B55" s="1098"/>
      <c r="G55" s="1117"/>
      <c r="H55" s="1117"/>
      <c r="I55" s="1117"/>
      <c r="J55" s="1117"/>
      <c r="K55" s="1126"/>
      <c r="L55" s="1126"/>
      <c r="M55" s="1126"/>
      <c r="N55" s="1126"/>
      <c r="AN55" s="1123" t="s">
        <v>581</v>
      </c>
      <c r="AO55" s="1123"/>
      <c r="AP55" s="1123"/>
      <c r="AQ55" s="1123"/>
      <c r="AR55" s="1123"/>
      <c r="AS55" s="1123"/>
      <c r="AT55" s="1123"/>
      <c r="AU55" s="1123"/>
      <c r="AV55" s="1123"/>
      <c r="AW55" s="1123"/>
      <c r="AX55" s="1123"/>
      <c r="AY55" s="1123"/>
      <c r="AZ55" s="1123"/>
      <c r="BA55" s="1123"/>
      <c r="BB55" s="1127" t="s">
        <v>582</v>
      </c>
      <c r="BC55" s="1127"/>
      <c r="BD55" s="1127"/>
      <c r="BE55" s="1127"/>
      <c r="BF55" s="1127"/>
      <c r="BG55" s="1127"/>
      <c r="BH55" s="1127"/>
      <c r="BI55" s="1127"/>
      <c r="BJ55" s="1127"/>
      <c r="BK55" s="1127"/>
      <c r="BL55" s="1127"/>
      <c r="BM55" s="1127"/>
      <c r="BN55" s="1127"/>
      <c r="BO55" s="1127"/>
      <c r="BP55" s="1128">
        <v>37.6</v>
      </c>
      <c r="BQ55" s="1128"/>
      <c r="BR55" s="1128"/>
      <c r="BS55" s="1128"/>
      <c r="BT55" s="1128"/>
      <c r="BU55" s="1128"/>
      <c r="BV55" s="1128"/>
      <c r="BW55" s="1128"/>
      <c r="BX55" s="1128">
        <v>34</v>
      </c>
      <c r="BY55" s="1128"/>
      <c r="BZ55" s="1128"/>
      <c r="CA55" s="1128"/>
      <c r="CB55" s="1128"/>
      <c r="CC55" s="1128"/>
      <c r="CD55" s="1128"/>
      <c r="CE55" s="1128"/>
      <c r="CF55" s="1128">
        <v>33.9</v>
      </c>
      <c r="CG55" s="1128"/>
      <c r="CH55" s="1128"/>
      <c r="CI55" s="1128"/>
      <c r="CJ55" s="1128"/>
      <c r="CK55" s="1128"/>
      <c r="CL55" s="1128"/>
      <c r="CM55" s="1128"/>
      <c r="CN55" s="1128">
        <v>31.5</v>
      </c>
      <c r="CO55" s="1128"/>
      <c r="CP55" s="1128"/>
      <c r="CQ55" s="1128"/>
      <c r="CR55" s="1128"/>
      <c r="CS55" s="1128"/>
      <c r="CT55" s="1128"/>
      <c r="CU55" s="1128"/>
      <c r="CV55" s="1128">
        <v>23.4</v>
      </c>
      <c r="CW55" s="1128"/>
      <c r="CX55" s="1128"/>
      <c r="CY55" s="1128"/>
      <c r="CZ55" s="1128"/>
      <c r="DA55" s="1128"/>
      <c r="DB55" s="1128"/>
      <c r="DC55" s="1128"/>
    </row>
    <row r="56" spans="1:109" ht="13.3">
      <c r="A56" s="1106"/>
      <c r="B56" s="1098"/>
      <c r="G56" s="1117"/>
      <c r="H56" s="1117"/>
      <c r="I56" s="1117"/>
      <c r="J56" s="1117"/>
      <c r="K56" s="1126"/>
      <c r="L56" s="1126"/>
      <c r="M56" s="1126"/>
      <c r="N56" s="1126"/>
      <c r="AN56" s="1123"/>
      <c r="AO56" s="1123"/>
      <c r="AP56" s="1123"/>
      <c r="AQ56" s="1123"/>
      <c r="AR56" s="1123"/>
      <c r="AS56" s="1123"/>
      <c r="AT56" s="1123"/>
      <c r="AU56" s="1123"/>
      <c r="AV56" s="1123"/>
      <c r="AW56" s="1123"/>
      <c r="AX56" s="1123"/>
      <c r="AY56" s="1123"/>
      <c r="AZ56" s="1123"/>
      <c r="BA56" s="1123"/>
      <c r="BB56" s="1127"/>
      <c r="BC56" s="1127"/>
      <c r="BD56" s="1127"/>
      <c r="BE56" s="1127"/>
      <c r="BF56" s="1127"/>
      <c r="BG56" s="1127"/>
      <c r="BH56" s="1127"/>
      <c r="BI56" s="1127"/>
      <c r="BJ56" s="1127"/>
      <c r="BK56" s="1127"/>
      <c r="BL56" s="1127"/>
      <c r="BM56" s="1127"/>
      <c r="BN56" s="1127"/>
      <c r="BO56" s="1127"/>
      <c r="BP56" s="1128"/>
      <c r="BQ56" s="1128"/>
      <c r="BR56" s="1128"/>
      <c r="BS56" s="1128"/>
      <c r="BT56" s="1128"/>
      <c r="BU56" s="1128"/>
      <c r="BV56" s="1128"/>
      <c r="BW56" s="1128"/>
      <c r="BX56" s="1128"/>
      <c r="BY56" s="1128"/>
      <c r="BZ56" s="1128"/>
      <c r="CA56" s="1128"/>
      <c r="CB56" s="1128"/>
      <c r="CC56" s="1128"/>
      <c r="CD56" s="1128"/>
      <c r="CE56" s="1128"/>
      <c r="CF56" s="1128"/>
      <c r="CG56" s="1128"/>
      <c r="CH56" s="1128"/>
      <c r="CI56" s="1128"/>
      <c r="CJ56" s="1128"/>
      <c r="CK56" s="1128"/>
      <c r="CL56" s="1128"/>
      <c r="CM56" s="1128"/>
      <c r="CN56" s="1128"/>
      <c r="CO56" s="1128"/>
      <c r="CP56" s="1128"/>
      <c r="CQ56" s="1128"/>
      <c r="CR56" s="1128"/>
      <c r="CS56" s="1128"/>
      <c r="CT56" s="1128"/>
      <c r="CU56" s="1128"/>
      <c r="CV56" s="1128"/>
      <c r="CW56" s="1128"/>
      <c r="CX56" s="1128"/>
      <c r="CY56" s="1128"/>
      <c r="CZ56" s="1128"/>
      <c r="DA56" s="1128"/>
      <c r="DB56" s="1128"/>
      <c r="DC56" s="1128"/>
    </row>
    <row r="57" spans="1:109" s="1106" customFormat="1" ht="13.3">
      <c r="B57" s="1129"/>
      <c r="G57" s="1117"/>
      <c r="H57" s="1117"/>
      <c r="I57" s="1130"/>
      <c r="J57" s="1130"/>
      <c r="K57" s="1126"/>
      <c r="L57" s="1126"/>
      <c r="M57" s="1126"/>
      <c r="N57" s="1126"/>
      <c r="AM57" s="1091"/>
      <c r="AN57" s="1123"/>
      <c r="AO57" s="1123"/>
      <c r="AP57" s="1123"/>
      <c r="AQ57" s="1123"/>
      <c r="AR57" s="1123"/>
      <c r="AS57" s="1123"/>
      <c r="AT57" s="1123"/>
      <c r="AU57" s="1123"/>
      <c r="AV57" s="1123"/>
      <c r="AW57" s="1123"/>
      <c r="AX57" s="1123"/>
      <c r="AY57" s="1123"/>
      <c r="AZ57" s="1123"/>
      <c r="BA57" s="1123"/>
      <c r="BB57" s="1127" t="s">
        <v>580</v>
      </c>
      <c r="BC57" s="1127"/>
      <c r="BD57" s="1127"/>
      <c r="BE57" s="1127"/>
      <c r="BF57" s="1127"/>
      <c r="BG57" s="1127"/>
      <c r="BH57" s="1127"/>
      <c r="BI57" s="1127"/>
      <c r="BJ57" s="1127"/>
      <c r="BK57" s="1127"/>
      <c r="BL57" s="1127"/>
      <c r="BM57" s="1127"/>
      <c r="BN57" s="1127"/>
      <c r="BO57" s="1127"/>
      <c r="BP57" s="1128">
        <v>60</v>
      </c>
      <c r="BQ57" s="1128"/>
      <c r="BR57" s="1128"/>
      <c r="BS57" s="1128"/>
      <c r="BT57" s="1128"/>
      <c r="BU57" s="1128"/>
      <c r="BV57" s="1128"/>
      <c r="BW57" s="1128"/>
      <c r="BX57" s="1128">
        <v>61.1</v>
      </c>
      <c r="BY57" s="1128"/>
      <c r="BZ57" s="1128"/>
      <c r="CA57" s="1128"/>
      <c r="CB57" s="1128"/>
      <c r="CC57" s="1128"/>
      <c r="CD57" s="1128"/>
      <c r="CE57" s="1128"/>
      <c r="CF57" s="1128">
        <v>61.9</v>
      </c>
      <c r="CG57" s="1128"/>
      <c r="CH57" s="1128"/>
      <c r="CI57" s="1128"/>
      <c r="CJ57" s="1128"/>
      <c r="CK57" s="1128"/>
      <c r="CL57" s="1128"/>
      <c r="CM57" s="1128"/>
      <c r="CN57" s="1128">
        <v>62.7</v>
      </c>
      <c r="CO57" s="1128"/>
      <c r="CP57" s="1128"/>
      <c r="CQ57" s="1128"/>
      <c r="CR57" s="1128"/>
      <c r="CS57" s="1128"/>
      <c r="CT57" s="1128"/>
      <c r="CU57" s="1128"/>
      <c r="CV57" s="1128">
        <v>63.9</v>
      </c>
      <c r="CW57" s="1128"/>
      <c r="CX57" s="1128"/>
      <c r="CY57" s="1128"/>
      <c r="CZ57" s="1128"/>
      <c r="DA57" s="1128"/>
      <c r="DB57" s="1128"/>
      <c r="DC57" s="1128"/>
      <c r="DD57" s="1131"/>
      <c r="DE57" s="1129"/>
    </row>
    <row r="58" spans="1:109" s="1106" customFormat="1" ht="13.3">
      <c r="A58" s="1091"/>
      <c r="B58" s="1129"/>
      <c r="G58" s="1117"/>
      <c r="H58" s="1117"/>
      <c r="I58" s="1130"/>
      <c r="J58" s="1130"/>
      <c r="K58" s="1126"/>
      <c r="L58" s="1126"/>
      <c r="M58" s="1126"/>
      <c r="N58" s="1126"/>
      <c r="AM58" s="1091"/>
      <c r="AN58" s="1123"/>
      <c r="AO58" s="1123"/>
      <c r="AP58" s="1123"/>
      <c r="AQ58" s="1123"/>
      <c r="AR58" s="1123"/>
      <c r="AS58" s="1123"/>
      <c r="AT58" s="1123"/>
      <c r="AU58" s="1123"/>
      <c r="AV58" s="1123"/>
      <c r="AW58" s="1123"/>
      <c r="AX58" s="1123"/>
      <c r="AY58" s="1123"/>
      <c r="AZ58" s="1123"/>
      <c r="BA58" s="1123"/>
      <c r="BB58" s="1127"/>
      <c r="BC58" s="1127"/>
      <c r="BD58" s="1127"/>
      <c r="BE58" s="1127"/>
      <c r="BF58" s="1127"/>
      <c r="BG58" s="1127"/>
      <c r="BH58" s="1127"/>
      <c r="BI58" s="1127"/>
      <c r="BJ58" s="1127"/>
      <c r="BK58" s="1127"/>
      <c r="BL58" s="1127"/>
      <c r="BM58" s="1127"/>
      <c r="BN58" s="1127"/>
      <c r="BO58" s="1127"/>
      <c r="BP58" s="1128"/>
      <c r="BQ58" s="1128"/>
      <c r="BR58" s="1128"/>
      <c r="BS58" s="1128"/>
      <c r="BT58" s="1128"/>
      <c r="BU58" s="1128"/>
      <c r="BV58" s="1128"/>
      <c r="BW58" s="1128"/>
      <c r="BX58" s="1128"/>
      <c r="BY58" s="1128"/>
      <c r="BZ58" s="1128"/>
      <c r="CA58" s="1128"/>
      <c r="CB58" s="1128"/>
      <c r="CC58" s="1128"/>
      <c r="CD58" s="1128"/>
      <c r="CE58" s="1128"/>
      <c r="CF58" s="1128"/>
      <c r="CG58" s="1128"/>
      <c r="CH58" s="1128"/>
      <c r="CI58" s="1128"/>
      <c r="CJ58" s="1128"/>
      <c r="CK58" s="1128"/>
      <c r="CL58" s="1128"/>
      <c r="CM58" s="1128"/>
      <c r="CN58" s="1128"/>
      <c r="CO58" s="1128"/>
      <c r="CP58" s="1128"/>
      <c r="CQ58" s="1128"/>
      <c r="CR58" s="1128"/>
      <c r="CS58" s="1128"/>
      <c r="CT58" s="1128"/>
      <c r="CU58" s="1128"/>
      <c r="CV58" s="1128"/>
      <c r="CW58" s="1128"/>
      <c r="CX58" s="1128"/>
      <c r="CY58" s="1128"/>
      <c r="CZ58" s="1128"/>
      <c r="DA58" s="1128"/>
      <c r="DB58" s="1128"/>
      <c r="DC58" s="1128"/>
      <c r="DD58" s="1131"/>
      <c r="DE58" s="1129"/>
    </row>
    <row r="59" spans="1:109" s="1106" customFormat="1" ht="13.3">
      <c r="A59" s="1091"/>
      <c r="B59" s="1129"/>
      <c r="K59" s="1132"/>
      <c r="L59" s="1132"/>
      <c r="M59" s="1132"/>
      <c r="N59" s="1132"/>
      <c r="AQ59" s="1132"/>
      <c r="AR59" s="1132"/>
      <c r="AS59" s="1132"/>
      <c r="AT59" s="1132"/>
      <c r="BC59" s="1132"/>
      <c r="BD59" s="1132"/>
      <c r="BE59" s="1132"/>
      <c r="BF59" s="1132"/>
      <c r="BO59" s="1132"/>
      <c r="BP59" s="1132"/>
      <c r="BQ59" s="1132"/>
      <c r="BR59" s="1132"/>
      <c r="CA59" s="1132"/>
      <c r="CB59" s="1132"/>
      <c r="CC59" s="1132"/>
      <c r="CD59" s="1132"/>
      <c r="CM59" s="1132"/>
      <c r="CN59" s="1132"/>
      <c r="CO59" s="1132"/>
      <c r="CP59" s="1132"/>
      <c r="CY59" s="1132"/>
      <c r="CZ59" s="1132"/>
      <c r="DA59" s="1132"/>
      <c r="DB59" s="1132"/>
      <c r="DC59" s="1132"/>
      <c r="DD59" s="1131"/>
      <c r="DE59" s="1129"/>
    </row>
    <row r="60" spans="1:109" s="1106" customFormat="1" ht="13.3">
      <c r="A60" s="1091"/>
      <c r="B60" s="1129"/>
      <c r="K60" s="1132"/>
      <c r="L60" s="1132"/>
      <c r="M60" s="1132"/>
      <c r="N60" s="1132"/>
      <c r="AQ60" s="1132"/>
      <c r="AR60" s="1132"/>
      <c r="AS60" s="1132"/>
      <c r="AT60" s="1132"/>
      <c r="BC60" s="1132"/>
      <c r="BD60" s="1132"/>
      <c r="BE60" s="1132"/>
      <c r="BF60" s="1132"/>
      <c r="BO60" s="1132"/>
      <c r="BP60" s="1132"/>
      <c r="BQ60" s="1132"/>
      <c r="BR60" s="1132"/>
      <c r="CA60" s="1132"/>
      <c r="CB60" s="1132"/>
      <c r="CC60" s="1132"/>
      <c r="CD60" s="1132"/>
      <c r="CM60" s="1132"/>
      <c r="CN60" s="1132"/>
      <c r="CO60" s="1132"/>
      <c r="CP60" s="1132"/>
      <c r="CY60" s="1132"/>
      <c r="CZ60" s="1132"/>
      <c r="DA60" s="1132"/>
      <c r="DB60" s="1132"/>
      <c r="DC60" s="1132"/>
      <c r="DD60" s="1131"/>
      <c r="DE60" s="1129"/>
    </row>
    <row r="61" spans="1:109" s="1106" customFormat="1" ht="13.3">
      <c r="A61" s="1091"/>
      <c r="B61" s="1133"/>
      <c r="C61" s="1134"/>
      <c r="D61" s="1134"/>
      <c r="E61" s="1134"/>
      <c r="F61" s="1134"/>
      <c r="G61" s="1134"/>
      <c r="H61" s="1134"/>
      <c r="I61" s="1134"/>
      <c r="J61" s="1134"/>
      <c r="K61" s="1134"/>
      <c r="L61" s="1134"/>
      <c r="M61" s="1135"/>
      <c r="N61" s="1135"/>
      <c r="O61" s="1134"/>
      <c r="P61" s="1134"/>
      <c r="Q61" s="1134"/>
      <c r="R61" s="1134"/>
      <c r="S61" s="1134"/>
      <c r="T61" s="1134"/>
      <c r="U61" s="1134"/>
      <c r="V61" s="1134"/>
      <c r="W61" s="1134"/>
      <c r="X61" s="1134"/>
      <c r="Y61" s="1134"/>
      <c r="Z61" s="1134"/>
      <c r="AA61" s="1134"/>
      <c r="AB61" s="1134"/>
      <c r="AC61" s="1134"/>
      <c r="AD61" s="1134"/>
      <c r="AE61" s="1134"/>
      <c r="AF61" s="1134"/>
      <c r="AG61" s="1134"/>
      <c r="AH61" s="1134"/>
      <c r="AI61" s="1134"/>
      <c r="AJ61" s="1134"/>
      <c r="AK61" s="1134"/>
      <c r="AL61" s="1134"/>
      <c r="AM61" s="1134"/>
      <c r="AN61" s="1134"/>
      <c r="AO61" s="1134"/>
      <c r="AP61" s="1134"/>
      <c r="AQ61" s="1134"/>
      <c r="AR61" s="1134"/>
      <c r="AS61" s="1135"/>
      <c r="AT61" s="1135"/>
      <c r="AU61" s="1134"/>
      <c r="AV61" s="1134"/>
      <c r="AW61" s="1134"/>
      <c r="AX61" s="1134"/>
      <c r="AY61" s="1134"/>
      <c r="AZ61" s="1134"/>
      <c r="BA61" s="1134"/>
      <c r="BB61" s="1134"/>
      <c r="BC61" s="1134"/>
      <c r="BD61" s="1134"/>
      <c r="BE61" s="1135"/>
      <c r="BF61" s="1135"/>
      <c r="BG61" s="1134"/>
      <c r="BH61" s="1134"/>
      <c r="BI61" s="1134"/>
      <c r="BJ61" s="1134"/>
      <c r="BK61" s="1134"/>
      <c r="BL61" s="1134"/>
      <c r="BM61" s="1134"/>
      <c r="BN61" s="1134"/>
      <c r="BO61" s="1134"/>
      <c r="BP61" s="1134"/>
      <c r="BQ61" s="1135"/>
      <c r="BR61" s="1135"/>
      <c r="BS61" s="1134"/>
      <c r="BT61" s="1134"/>
      <c r="BU61" s="1134"/>
      <c r="BV61" s="1134"/>
      <c r="BW61" s="1134"/>
      <c r="BX61" s="1134"/>
      <c r="BY61" s="1134"/>
      <c r="BZ61" s="1134"/>
      <c r="CA61" s="1134"/>
      <c r="CB61" s="1134"/>
      <c r="CC61" s="1135"/>
      <c r="CD61" s="1135"/>
      <c r="CE61" s="1134"/>
      <c r="CF61" s="1134"/>
      <c r="CG61" s="1134"/>
      <c r="CH61" s="1134"/>
      <c r="CI61" s="1134"/>
      <c r="CJ61" s="1134"/>
      <c r="CK61" s="1134"/>
      <c r="CL61" s="1134"/>
      <c r="CM61" s="1134"/>
      <c r="CN61" s="1134"/>
      <c r="CO61" s="1135"/>
      <c r="CP61" s="1135"/>
      <c r="CQ61" s="1134"/>
      <c r="CR61" s="1134"/>
      <c r="CS61" s="1134"/>
      <c r="CT61" s="1134"/>
      <c r="CU61" s="1134"/>
      <c r="CV61" s="1134"/>
      <c r="CW61" s="1134"/>
      <c r="CX61" s="1134"/>
      <c r="CY61" s="1134"/>
      <c r="CZ61" s="1134"/>
      <c r="DA61" s="1135"/>
      <c r="DB61" s="1135"/>
      <c r="DC61" s="1135"/>
      <c r="DD61" s="1136"/>
      <c r="DE61" s="1129"/>
    </row>
    <row r="62" spans="1:109" ht="13.3">
      <c r="B62" s="1103"/>
      <c r="C62" s="1103"/>
      <c r="D62" s="1103"/>
      <c r="E62" s="1103"/>
      <c r="F62" s="1103"/>
      <c r="G62" s="1103"/>
      <c r="H62" s="1103"/>
      <c r="I62" s="1103"/>
      <c r="J62" s="1103"/>
      <c r="K62" s="1103"/>
      <c r="L62" s="1103"/>
      <c r="M62" s="1103"/>
      <c r="N62" s="1103"/>
      <c r="O62" s="1103"/>
      <c r="P62" s="1103"/>
      <c r="Q62" s="1103"/>
      <c r="R62" s="1103"/>
      <c r="S62" s="1103"/>
      <c r="T62" s="1103"/>
      <c r="U62" s="1103"/>
      <c r="V62" s="1103"/>
      <c r="W62" s="1103"/>
      <c r="X62" s="1103"/>
      <c r="Y62" s="1103"/>
      <c r="Z62" s="1103"/>
      <c r="AA62" s="1103"/>
      <c r="AB62" s="1103"/>
      <c r="AC62" s="1103"/>
      <c r="AD62" s="1103"/>
      <c r="AE62" s="1103"/>
      <c r="AF62" s="1103"/>
      <c r="AG62" s="1103"/>
      <c r="AH62" s="1103"/>
      <c r="AI62" s="1103"/>
      <c r="AJ62" s="1103"/>
      <c r="AK62" s="1103"/>
      <c r="AL62" s="1103"/>
      <c r="AM62" s="1103"/>
      <c r="AN62" s="1103"/>
      <c r="AO62" s="1103"/>
      <c r="AP62" s="1103"/>
      <c r="AQ62" s="1103"/>
      <c r="AR62" s="1103"/>
      <c r="AS62" s="1103"/>
      <c r="AT62" s="1103"/>
      <c r="AU62" s="1103"/>
      <c r="AV62" s="1103"/>
      <c r="AW62" s="1103"/>
      <c r="AX62" s="1103"/>
      <c r="AY62" s="1103"/>
      <c r="AZ62" s="1103"/>
      <c r="BA62" s="1103"/>
      <c r="BB62" s="1103"/>
      <c r="BC62" s="1103"/>
      <c r="BD62" s="1103"/>
      <c r="BE62" s="1103"/>
      <c r="BF62" s="1103"/>
      <c r="BG62" s="1103"/>
      <c r="BH62" s="1103"/>
      <c r="BI62" s="1103"/>
      <c r="BJ62" s="1103"/>
      <c r="BK62" s="1103"/>
      <c r="BL62" s="1103"/>
      <c r="BM62" s="1103"/>
      <c r="BN62" s="1103"/>
      <c r="BO62" s="1103"/>
      <c r="BP62" s="1103"/>
      <c r="BQ62" s="1103"/>
      <c r="BR62" s="1103"/>
      <c r="BS62" s="1103"/>
      <c r="BT62" s="1103"/>
      <c r="BU62" s="1103"/>
      <c r="BV62" s="1103"/>
      <c r="BW62" s="1103"/>
      <c r="BX62" s="1103"/>
      <c r="BY62" s="1103"/>
      <c r="BZ62" s="1103"/>
      <c r="CA62" s="1103"/>
      <c r="CB62" s="1103"/>
      <c r="CC62" s="1103"/>
      <c r="CD62" s="1103"/>
      <c r="CE62" s="1103"/>
      <c r="CF62" s="1103"/>
      <c r="CG62" s="1103"/>
      <c r="CH62" s="1103"/>
      <c r="CI62" s="1103"/>
      <c r="CJ62" s="1103"/>
      <c r="CK62" s="1103"/>
      <c r="CL62" s="1103"/>
      <c r="CM62" s="1103"/>
      <c r="CN62" s="1103"/>
      <c r="CO62" s="1103"/>
      <c r="CP62" s="1103"/>
      <c r="CQ62" s="1103"/>
      <c r="CR62" s="1103"/>
      <c r="CS62" s="1103"/>
      <c r="CT62" s="1103"/>
      <c r="CU62" s="1103"/>
      <c r="CV62" s="1103"/>
      <c r="CW62" s="1103"/>
      <c r="CX62" s="1103"/>
      <c r="CY62" s="1103"/>
      <c r="CZ62" s="1103"/>
      <c r="DA62" s="1103"/>
      <c r="DB62" s="1103"/>
      <c r="DC62" s="1103"/>
      <c r="DD62" s="1103"/>
      <c r="DE62" s="1091"/>
    </row>
    <row r="63" spans="1:109" ht="16.75">
      <c r="B63" s="1137" t="s">
        <v>583</v>
      </c>
    </row>
    <row r="64" spans="1:109" ht="13.3">
      <c r="B64" s="1098"/>
      <c r="G64" s="1105"/>
      <c r="I64" s="1138"/>
      <c r="J64" s="1138"/>
      <c r="K64" s="1138"/>
      <c r="L64" s="1138"/>
      <c r="M64" s="1138"/>
      <c r="N64" s="1139"/>
      <c r="AM64" s="1105"/>
      <c r="AN64" s="1105" t="s">
        <v>575</v>
      </c>
      <c r="AP64" s="1106"/>
      <c r="AQ64" s="1106"/>
      <c r="AR64" s="1106"/>
      <c r="AY64" s="1105"/>
      <c r="BA64" s="1106"/>
      <c r="BB64" s="1106"/>
      <c r="BC64" s="1106"/>
      <c r="BK64" s="1105"/>
      <c r="BM64" s="1106"/>
      <c r="BN64" s="1106"/>
      <c r="BO64" s="1106"/>
      <c r="BW64" s="1105"/>
      <c r="BY64" s="1106"/>
      <c r="BZ64" s="1106"/>
      <c r="CA64" s="1106"/>
      <c r="CI64" s="1105"/>
      <c r="CK64" s="1106"/>
      <c r="CL64" s="1106"/>
      <c r="CM64" s="1106"/>
      <c r="CU64" s="1105"/>
      <c r="CW64" s="1106"/>
      <c r="CX64" s="1106"/>
      <c r="CY64" s="1106"/>
    </row>
    <row r="65" spans="2:107" ht="13.3">
      <c r="B65" s="1098"/>
      <c r="AN65" s="1107" t="s">
        <v>584</v>
      </c>
      <c r="AO65" s="1108"/>
      <c r="AP65" s="1108"/>
      <c r="AQ65" s="1108"/>
      <c r="AR65" s="1108"/>
      <c r="AS65" s="1108"/>
      <c r="AT65" s="1108"/>
      <c r="AU65" s="1108"/>
      <c r="AV65" s="1108"/>
      <c r="AW65" s="1108"/>
      <c r="AX65" s="1108"/>
      <c r="AY65" s="1108"/>
      <c r="AZ65" s="1108"/>
      <c r="BA65" s="1108"/>
      <c r="BB65" s="1108"/>
      <c r="BC65" s="1108"/>
      <c r="BD65" s="1108"/>
      <c r="BE65" s="1108"/>
      <c r="BF65" s="1108"/>
      <c r="BG65" s="1108"/>
      <c r="BH65" s="1108"/>
      <c r="BI65" s="1108"/>
      <c r="BJ65" s="1108"/>
      <c r="BK65" s="1108"/>
      <c r="BL65" s="1108"/>
      <c r="BM65" s="1108"/>
      <c r="BN65" s="1108"/>
      <c r="BO65" s="1108"/>
      <c r="BP65" s="1108"/>
      <c r="BQ65" s="1108"/>
      <c r="BR65" s="1108"/>
      <c r="BS65" s="1108"/>
      <c r="BT65" s="1108"/>
      <c r="BU65" s="1108"/>
      <c r="BV65" s="1108"/>
      <c r="BW65" s="1108"/>
      <c r="BX65" s="1108"/>
      <c r="BY65" s="1108"/>
      <c r="BZ65" s="1108"/>
      <c r="CA65" s="1108"/>
      <c r="CB65" s="1108"/>
      <c r="CC65" s="1108"/>
      <c r="CD65" s="1108"/>
      <c r="CE65" s="1108"/>
      <c r="CF65" s="1108"/>
      <c r="CG65" s="1108"/>
      <c r="CH65" s="1108"/>
      <c r="CI65" s="1108"/>
      <c r="CJ65" s="1108"/>
      <c r="CK65" s="1108"/>
      <c r="CL65" s="1108"/>
      <c r="CM65" s="1108"/>
      <c r="CN65" s="1108"/>
      <c r="CO65" s="1108"/>
      <c r="CP65" s="1108"/>
      <c r="CQ65" s="1108"/>
      <c r="CR65" s="1108"/>
      <c r="CS65" s="1108"/>
      <c r="CT65" s="1108"/>
      <c r="CU65" s="1108"/>
      <c r="CV65" s="1108"/>
      <c r="CW65" s="1108"/>
      <c r="CX65" s="1108"/>
      <c r="CY65" s="1108"/>
      <c r="CZ65" s="1108"/>
      <c r="DA65" s="1108"/>
      <c r="DB65" s="1108"/>
      <c r="DC65" s="1109"/>
    </row>
    <row r="66" spans="2:107" ht="13.3">
      <c r="B66" s="1098"/>
      <c r="AN66" s="1110"/>
      <c r="AO66" s="1111"/>
      <c r="AP66" s="1111"/>
      <c r="AQ66" s="1111"/>
      <c r="AR66" s="1111"/>
      <c r="AS66" s="1111"/>
      <c r="AT66" s="1111"/>
      <c r="AU66" s="1111"/>
      <c r="AV66" s="1111"/>
      <c r="AW66" s="1111"/>
      <c r="AX66" s="1111"/>
      <c r="AY66" s="1111"/>
      <c r="AZ66" s="1111"/>
      <c r="BA66" s="1111"/>
      <c r="BB66" s="1111"/>
      <c r="BC66" s="1111"/>
      <c r="BD66" s="1111"/>
      <c r="BE66" s="1111"/>
      <c r="BF66" s="1111"/>
      <c r="BG66" s="1111"/>
      <c r="BH66" s="1111"/>
      <c r="BI66" s="1111"/>
      <c r="BJ66" s="1111"/>
      <c r="BK66" s="1111"/>
      <c r="BL66" s="1111"/>
      <c r="BM66" s="1111"/>
      <c r="BN66" s="1111"/>
      <c r="BO66" s="1111"/>
      <c r="BP66" s="1111"/>
      <c r="BQ66" s="1111"/>
      <c r="BR66" s="1111"/>
      <c r="BS66" s="1111"/>
      <c r="BT66" s="1111"/>
      <c r="BU66" s="1111"/>
      <c r="BV66" s="1111"/>
      <c r="BW66" s="1111"/>
      <c r="BX66" s="1111"/>
      <c r="BY66" s="1111"/>
      <c r="BZ66" s="1111"/>
      <c r="CA66" s="1111"/>
      <c r="CB66" s="1111"/>
      <c r="CC66" s="1111"/>
      <c r="CD66" s="1111"/>
      <c r="CE66" s="1111"/>
      <c r="CF66" s="1111"/>
      <c r="CG66" s="1111"/>
      <c r="CH66" s="1111"/>
      <c r="CI66" s="1111"/>
      <c r="CJ66" s="1111"/>
      <c r="CK66" s="1111"/>
      <c r="CL66" s="1111"/>
      <c r="CM66" s="1111"/>
      <c r="CN66" s="1111"/>
      <c r="CO66" s="1111"/>
      <c r="CP66" s="1111"/>
      <c r="CQ66" s="1111"/>
      <c r="CR66" s="1111"/>
      <c r="CS66" s="1111"/>
      <c r="CT66" s="1111"/>
      <c r="CU66" s="1111"/>
      <c r="CV66" s="1111"/>
      <c r="CW66" s="1111"/>
      <c r="CX66" s="1111"/>
      <c r="CY66" s="1111"/>
      <c r="CZ66" s="1111"/>
      <c r="DA66" s="1111"/>
      <c r="DB66" s="1111"/>
      <c r="DC66" s="1112"/>
    </row>
    <row r="67" spans="2:107" ht="13.3">
      <c r="B67" s="1098"/>
      <c r="AN67" s="1110"/>
      <c r="AO67" s="1111"/>
      <c r="AP67" s="1111"/>
      <c r="AQ67" s="1111"/>
      <c r="AR67" s="1111"/>
      <c r="AS67" s="1111"/>
      <c r="AT67" s="1111"/>
      <c r="AU67" s="1111"/>
      <c r="AV67" s="1111"/>
      <c r="AW67" s="1111"/>
      <c r="AX67" s="1111"/>
      <c r="AY67" s="1111"/>
      <c r="AZ67" s="1111"/>
      <c r="BA67" s="1111"/>
      <c r="BB67" s="1111"/>
      <c r="BC67" s="1111"/>
      <c r="BD67" s="1111"/>
      <c r="BE67" s="1111"/>
      <c r="BF67" s="1111"/>
      <c r="BG67" s="1111"/>
      <c r="BH67" s="1111"/>
      <c r="BI67" s="1111"/>
      <c r="BJ67" s="1111"/>
      <c r="BK67" s="1111"/>
      <c r="BL67" s="1111"/>
      <c r="BM67" s="1111"/>
      <c r="BN67" s="1111"/>
      <c r="BO67" s="1111"/>
      <c r="BP67" s="1111"/>
      <c r="BQ67" s="1111"/>
      <c r="BR67" s="1111"/>
      <c r="BS67" s="1111"/>
      <c r="BT67" s="1111"/>
      <c r="BU67" s="1111"/>
      <c r="BV67" s="1111"/>
      <c r="BW67" s="1111"/>
      <c r="BX67" s="1111"/>
      <c r="BY67" s="1111"/>
      <c r="BZ67" s="1111"/>
      <c r="CA67" s="1111"/>
      <c r="CB67" s="1111"/>
      <c r="CC67" s="1111"/>
      <c r="CD67" s="1111"/>
      <c r="CE67" s="1111"/>
      <c r="CF67" s="1111"/>
      <c r="CG67" s="1111"/>
      <c r="CH67" s="1111"/>
      <c r="CI67" s="1111"/>
      <c r="CJ67" s="1111"/>
      <c r="CK67" s="1111"/>
      <c r="CL67" s="1111"/>
      <c r="CM67" s="1111"/>
      <c r="CN67" s="1111"/>
      <c r="CO67" s="1111"/>
      <c r="CP67" s="1111"/>
      <c r="CQ67" s="1111"/>
      <c r="CR67" s="1111"/>
      <c r="CS67" s="1111"/>
      <c r="CT67" s="1111"/>
      <c r="CU67" s="1111"/>
      <c r="CV67" s="1111"/>
      <c r="CW67" s="1111"/>
      <c r="CX67" s="1111"/>
      <c r="CY67" s="1111"/>
      <c r="CZ67" s="1111"/>
      <c r="DA67" s="1111"/>
      <c r="DB67" s="1111"/>
      <c r="DC67" s="1112"/>
    </row>
    <row r="68" spans="2:107" ht="13.3">
      <c r="B68" s="1098"/>
      <c r="AN68" s="1110"/>
      <c r="AO68" s="1111"/>
      <c r="AP68" s="1111"/>
      <c r="AQ68" s="1111"/>
      <c r="AR68" s="1111"/>
      <c r="AS68" s="1111"/>
      <c r="AT68" s="1111"/>
      <c r="AU68" s="1111"/>
      <c r="AV68" s="1111"/>
      <c r="AW68" s="1111"/>
      <c r="AX68" s="1111"/>
      <c r="AY68" s="1111"/>
      <c r="AZ68" s="1111"/>
      <c r="BA68" s="1111"/>
      <c r="BB68" s="1111"/>
      <c r="BC68" s="1111"/>
      <c r="BD68" s="1111"/>
      <c r="BE68" s="1111"/>
      <c r="BF68" s="1111"/>
      <c r="BG68" s="1111"/>
      <c r="BH68" s="1111"/>
      <c r="BI68" s="1111"/>
      <c r="BJ68" s="1111"/>
      <c r="BK68" s="1111"/>
      <c r="BL68" s="1111"/>
      <c r="BM68" s="1111"/>
      <c r="BN68" s="1111"/>
      <c r="BO68" s="1111"/>
      <c r="BP68" s="1111"/>
      <c r="BQ68" s="1111"/>
      <c r="BR68" s="1111"/>
      <c r="BS68" s="1111"/>
      <c r="BT68" s="1111"/>
      <c r="BU68" s="1111"/>
      <c r="BV68" s="1111"/>
      <c r="BW68" s="1111"/>
      <c r="BX68" s="1111"/>
      <c r="BY68" s="1111"/>
      <c r="BZ68" s="1111"/>
      <c r="CA68" s="1111"/>
      <c r="CB68" s="1111"/>
      <c r="CC68" s="1111"/>
      <c r="CD68" s="1111"/>
      <c r="CE68" s="1111"/>
      <c r="CF68" s="1111"/>
      <c r="CG68" s="1111"/>
      <c r="CH68" s="1111"/>
      <c r="CI68" s="1111"/>
      <c r="CJ68" s="1111"/>
      <c r="CK68" s="1111"/>
      <c r="CL68" s="1111"/>
      <c r="CM68" s="1111"/>
      <c r="CN68" s="1111"/>
      <c r="CO68" s="1111"/>
      <c r="CP68" s="1111"/>
      <c r="CQ68" s="1111"/>
      <c r="CR68" s="1111"/>
      <c r="CS68" s="1111"/>
      <c r="CT68" s="1111"/>
      <c r="CU68" s="1111"/>
      <c r="CV68" s="1111"/>
      <c r="CW68" s="1111"/>
      <c r="CX68" s="1111"/>
      <c r="CY68" s="1111"/>
      <c r="CZ68" s="1111"/>
      <c r="DA68" s="1111"/>
      <c r="DB68" s="1111"/>
      <c r="DC68" s="1112"/>
    </row>
    <row r="69" spans="2:107" ht="13.3">
      <c r="B69" s="1098"/>
      <c r="AN69" s="1113"/>
      <c r="AO69" s="1114"/>
      <c r="AP69" s="1114"/>
      <c r="AQ69" s="1114"/>
      <c r="AR69" s="1114"/>
      <c r="AS69" s="1114"/>
      <c r="AT69" s="1114"/>
      <c r="AU69" s="1114"/>
      <c r="AV69" s="1114"/>
      <c r="AW69" s="1114"/>
      <c r="AX69" s="1114"/>
      <c r="AY69" s="1114"/>
      <c r="AZ69" s="1114"/>
      <c r="BA69" s="1114"/>
      <c r="BB69" s="1114"/>
      <c r="BC69" s="1114"/>
      <c r="BD69" s="1114"/>
      <c r="BE69" s="1114"/>
      <c r="BF69" s="1114"/>
      <c r="BG69" s="1114"/>
      <c r="BH69" s="1114"/>
      <c r="BI69" s="1114"/>
      <c r="BJ69" s="1114"/>
      <c r="BK69" s="1114"/>
      <c r="BL69" s="1114"/>
      <c r="BM69" s="1114"/>
      <c r="BN69" s="1114"/>
      <c r="BO69" s="1114"/>
      <c r="BP69" s="1114"/>
      <c r="BQ69" s="1114"/>
      <c r="BR69" s="1114"/>
      <c r="BS69" s="1114"/>
      <c r="BT69" s="1114"/>
      <c r="BU69" s="1114"/>
      <c r="BV69" s="1114"/>
      <c r="BW69" s="1114"/>
      <c r="BX69" s="1114"/>
      <c r="BY69" s="1114"/>
      <c r="BZ69" s="1114"/>
      <c r="CA69" s="1114"/>
      <c r="CB69" s="1114"/>
      <c r="CC69" s="1114"/>
      <c r="CD69" s="1114"/>
      <c r="CE69" s="1114"/>
      <c r="CF69" s="1114"/>
      <c r="CG69" s="1114"/>
      <c r="CH69" s="1114"/>
      <c r="CI69" s="1114"/>
      <c r="CJ69" s="1114"/>
      <c r="CK69" s="1114"/>
      <c r="CL69" s="1114"/>
      <c r="CM69" s="1114"/>
      <c r="CN69" s="1114"/>
      <c r="CO69" s="1114"/>
      <c r="CP69" s="1114"/>
      <c r="CQ69" s="1114"/>
      <c r="CR69" s="1114"/>
      <c r="CS69" s="1114"/>
      <c r="CT69" s="1114"/>
      <c r="CU69" s="1114"/>
      <c r="CV69" s="1114"/>
      <c r="CW69" s="1114"/>
      <c r="CX69" s="1114"/>
      <c r="CY69" s="1114"/>
      <c r="CZ69" s="1114"/>
      <c r="DA69" s="1114"/>
      <c r="DB69" s="1114"/>
      <c r="DC69" s="1115"/>
    </row>
    <row r="70" spans="2:107" ht="13.3">
      <c r="B70" s="1098"/>
      <c r="H70" s="1140"/>
      <c r="I70" s="1140"/>
      <c r="J70" s="1141"/>
      <c r="K70" s="1141"/>
      <c r="L70" s="1142"/>
      <c r="M70" s="1141"/>
      <c r="N70" s="1142"/>
      <c r="AN70" s="1116"/>
      <c r="AO70" s="1116"/>
      <c r="AP70" s="1116"/>
      <c r="AZ70" s="1116"/>
      <c r="BA70" s="1116"/>
      <c r="BB70" s="1116"/>
      <c r="BL70" s="1116"/>
      <c r="BM70" s="1116"/>
      <c r="BN70" s="1116"/>
      <c r="BX70" s="1116"/>
      <c r="BY70" s="1116"/>
      <c r="BZ70" s="1116"/>
      <c r="CJ70" s="1116"/>
      <c r="CK70" s="1116"/>
      <c r="CL70" s="1116"/>
      <c r="CV70" s="1116"/>
      <c r="CW70" s="1116"/>
      <c r="CX70" s="1116"/>
    </row>
    <row r="71" spans="2:107" ht="13.3">
      <c r="B71" s="1098"/>
      <c r="G71" s="1143"/>
      <c r="I71" s="1144"/>
      <c r="J71" s="1141"/>
      <c r="K71" s="1141"/>
      <c r="L71" s="1142"/>
      <c r="M71" s="1141"/>
      <c r="N71" s="1142"/>
      <c r="AM71" s="1143"/>
      <c r="AN71" s="1091" t="s">
        <v>577</v>
      </c>
    </row>
    <row r="72" spans="2:107" ht="13.3">
      <c r="B72" s="1098"/>
      <c r="G72" s="1117"/>
      <c r="H72" s="1117"/>
      <c r="I72" s="1117"/>
      <c r="J72" s="1117"/>
      <c r="K72" s="1118"/>
      <c r="L72" s="1118"/>
      <c r="M72" s="1119"/>
      <c r="N72" s="1119"/>
      <c r="AN72" s="1120"/>
      <c r="AO72" s="1121"/>
      <c r="AP72" s="1121"/>
      <c r="AQ72" s="1121"/>
      <c r="AR72" s="1121"/>
      <c r="AS72" s="1121"/>
      <c r="AT72" s="1121"/>
      <c r="AU72" s="1121"/>
      <c r="AV72" s="1121"/>
      <c r="AW72" s="1121"/>
      <c r="AX72" s="1121"/>
      <c r="AY72" s="1121"/>
      <c r="AZ72" s="1121"/>
      <c r="BA72" s="1121"/>
      <c r="BB72" s="1121"/>
      <c r="BC72" s="1121"/>
      <c r="BD72" s="1121"/>
      <c r="BE72" s="1121"/>
      <c r="BF72" s="1121"/>
      <c r="BG72" s="1121"/>
      <c r="BH72" s="1121"/>
      <c r="BI72" s="1121"/>
      <c r="BJ72" s="1121"/>
      <c r="BK72" s="1121"/>
      <c r="BL72" s="1121"/>
      <c r="BM72" s="1121"/>
      <c r="BN72" s="1121"/>
      <c r="BO72" s="1122"/>
      <c r="BP72" s="1123" t="s">
        <v>419</v>
      </c>
      <c r="BQ72" s="1123"/>
      <c r="BR72" s="1123"/>
      <c r="BS72" s="1123"/>
      <c r="BT72" s="1123"/>
      <c r="BU72" s="1123"/>
      <c r="BV72" s="1123"/>
      <c r="BW72" s="1123"/>
      <c r="BX72" s="1123" t="s">
        <v>540</v>
      </c>
      <c r="BY72" s="1123"/>
      <c r="BZ72" s="1123"/>
      <c r="CA72" s="1123"/>
      <c r="CB72" s="1123"/>
      <c r="CC72" s="1123"/>
      <c r="CD72" s="1123"/>
      <c r="CE72" s="1123"/>
      <c r="CF72" s="1123" t="s">
        <v>541</v>
      </c>
      <c r="CG72" s="1123"/>
      <c r="CH72" s="1123"/>
      <c r="CI72" s="1123"/>
      <c r="CJ72" s="1123"/>
      <c r="CK72" s="1123"/>
      <c r="CL72" s="1123"/>
      <c r="CM72" s="1123"/>
      <c r="CN72" s="1123" t="s">
        <v>542</v>
      </c>
      <c r="CO72" s="1123"/>
      <c r="CP72" s="1123"/>
      <c r="CQ72" s="1123"/>
      <c r="CR72" s="1123"/>
      <c r="CS72" s="1123"/>
      <c r="CT72" s="1123"/>
      <c r="CU72" s="1123"/>
      <c r="CV72" s="1123" t="s">
        <v>543</v>
      </c>
      <c r="CW72" s="1123"/>
      <c r="CX72" s="1123"/>
      <c r="CY72" s="1123"/>
      <c r="CZ72" s="1123"/>
      <c r="DA72" s="1123"/>
      <c r="DB72" s="1123"/>
      <c r="DC72" s="1123"/>
    </row>
    <row r="73" spans="2:107" ht="13.3">
      <c r="B73" s="1098"/>
      <c r="G73" s="1124"/>
      <c r="H73" s="1124"/>
      <c r="I73" s="1124"/>
      <c r="J73" s="1124"/>
      <c r="K73" s="1145"/>
      <c r="L73" s="1145"/>
      <c r="M73" s="1145"/>
      <c r="N73" s="1145"/>
      <c r="AM73" s="1116"/>
      <c r="AN73" s="1127" t="s">
        <v>578</v>
      </c>
      <c r="AO73" s="1127"/>
      <c r="AP73" s="1127"/>
      <c r="AQ73" s="1127"/>
      <c r="AR73" s="1127"/>
      <c r="AS73" s="1127"/>
      <c r="AT73" s="1127"/>
      <c r="AU73" s="1127"/>
      <c r="AV73" s="1127"/>
      <c r="AW73" s="1127"/>
      <c r="AX73" s="1127"/>
      <c r="AY73" s="1127"/>
      <c r="AZ73" s="1127"/>
      <c r="BA73" s="1127"/>
      <c r="BB73" s="1127" t="s">
        <v>582</v>
      </c>
      <c r="BC73" s="1127"/>
      <c r="BD73" s="1127"/>
      <c r="BE73" s="1127"/>
      <c r="BF73" s="1127"/>
      <c r="BG73" s="1127"/>
      <c r="BH73" s="1127"/>
      <c r="BI73" s="1127"/>
      <c r="BJ73" s="1127"/>
      <c r="BK73" s="1127"/>
      <c r="BL73" s="1127"/>
      <c r="BM73" s="1127"/>
      <c r="BN73" s="1127"/>
      <c r="BO73" s="1127"/>
      <c r="BP73" s="1128">
        <v>165.3</v>
      </c>
      <c r="BQ73" s="1128"/>
      <c r="BR73" s="1128"/>
      <c r="BS73" s="1128"/>
      <c r="BT73" s="1128"/>
      <c r="BU73" s="1128"/>
      <c r="BV73" s="1128"/>
      <c r="BW73" s="1128"/>
      <c r="BX73" s="1128">
        <v>165.9</v>
      </c>
      <c r="BY73" s="1128"/>
      <c r="BZ73" s="1128"/>
      <c r="CA73" s="1128"/>
      <c r="CB73" s="1128"/>
      <c r="CC73" s="1128"/>
      <c r="CD73" s="1128"/>
      <c r="CE73" s="1128"/>
      <c r="CF73" s="1128">
        <v>180.2</v>
      </c>
      <c r="CG73" s="1128"/>
      <c r="CH73" s="1128"/>
      <c r="CI73" s="1128"/>
      <c r="CJ73" s="1128"/>
      <c r="CK73" s="1128"/>
      <c r="CL73" s="1128"/>
      <c r="CM73" s="1128"/>
      <c r="CN73" s="1128">
        <v>172.2</v>
      </c>
      <c r="CO73" s="1128"/>
      <c r="CP73" s="1128"/>
      <c r="CQ73" s="1128"/>
      <c r="CR73" s="1128"/>
      <c r="CS73" s="1128"/>
      <c r="CT73" s="1128"/>
      <c r="CU73" s="1128"/>
      <c r="CV73" s="1128">
        <v>173</v>
      </c>
      <c r="CW73" s="1128"/>
      <c r="CX73" s="1128"/>
      <c r="CY73" s="1128"/>
      <c r="CZ73" s="1128"/>
      <c r="DA73" s="1128"/>
      <c r="DB73" s="1128"/>
      <c r="DC73" s="1128"/>
    </row>
    <row r="74" spans="2:107" ht="13.3">
      <c r="B74" s="1098"/>
      <c r="G74" s="1124"/>
      <c r="H74" s="1124"/>
      <c r="I74" s="1124"/>
      <c r="J74" s="1124"/>
      <c r="K74" s="1145"/>
      <c r="L74" s="1145"/>
      <c r="M74" s="1145"/>
      <c r="N74" s="1145"/>
      <c r="AM74" s="1116"/>
      <c r="AN74" s="1127"/>
      <c r="AO74" s="1127"/>
      <c r="AP74" s="1127"/>
      <c r="AQ74" s="1127"/>
      <c r="AR74" s="1127"/>
      <c r="AS74" s="1127"/>
      <c r="AT74" s="1127"/>
      <c r="AU74" s="1127"/>
      <c r="AV74" s="1127"/>
      <c r="AW74" s="1127"/>
      <c r="AX74" s="1127"/>
      <c r="AY74" s="1127"/>
      <c r="AZ74" s="1127"/>
      <c r="BA74" s="1127"/>
      <c r="BB74" s="1127"/>
      <c r="BC74" s="1127"/>
      <c r="BD74" s="1127"/>
      <c r="BE74" s="1127"/>
      <c r="BF74" s="1127"/>
      <c r="BG74" s="1127"/>
      <c r="BH74" s="1127"/>
      <c r="BI74" s="1127"/>
      <c r="BJ74" s="1127"/>
      <c r="BK74" s="1127"/>
      <c r="BL74" s="1127"/>
      <c r="BM74" s="1127"/>
      <c r="BN74" s="1127"/>
      <c r="BO74" s="1127"/>
      <c r="BP74" s="1128"/>
      <c r="BQ74" s="1128"/>
      <c r="BR74" s="1128"/>
      <c r="BS74" s="1128"/>
      <c r="BT74" s="1128"/>
      <c r="BU74" s="1128"/>
      <c r="BV74" s="1128"/>
      <c r="BW74" s="1128"/>
      <c r="BX74" s="1128"/>
      <c r="BY74" s="1128"/>
      <c r="BZ74" s="1128"/>
      <c r="CA74" s="1128"/>
      <c r="CB74" s="1128"/>
      <c r="CC74" s="1128"/>
      <c r="CD74" s="1128"/>
      <c r="CE74" s="1128"/>
      <c r="CF74" s="1128"/>
      <c r="CG74" s="1128"/>
      <c r="CH74" s="1128"/>
      <c r="CI74" s="1128"/>
      <c r="CJ74" s="1128"/>
      <c r="CK74" s="1128"/>
      <c r="CL74" s="1128"/>
      <c r="CM74" s="1128"/>
      <c r="CN74" s="1128"/>
      <c r="CO74" s="1128"/>
      <c r="CP74" s="1128"/>
      <c r="CQ74" s="1128"/>
      <c r="CR74" s="1128"/>
      <c r="CS74" s="1128"/>
      <c r="CT74" s="1128"/>
      <c r="CU74" s="1128"/>
      <c r="CV74" s="1128"/>
      <c r="CW74" s="1128"/>
      <c r="CX74" s="1128"/>
      <c r="CY74" s="1128"/>
      <c r="CZ74" s="1128"/>
      <c r="DA74" s="1128"/>
      <c r="DB74" s="1128"/>
      <c r="DC74" s="1128"/>
    </row>
    <row r="75" spans="2:107" ht="13.3">
      <c r="B75" s="1098"/>
      <c r="G75" s="1124"/>
      <c r="H75" s="1124"/>
      <c r="I75" s="1117"/>
      <c r="J75" s="1117"/>
      <c r="K75" s="1126"/>
      <c r="L75" s="1126"/>
      <c r="M75" s="1126"/>
      <c r="N75" s="1126"/>
      <c r="AM75" s="1116"/>
      <c r="AN75" s="1127"/>
      <c r="AO75" s="1127"/>
      <c r="AP75" s="1127"/>
      <c r="AQ75" s="1127"/>
      <c r="AR75" s="1127"/>
      <c r="AS75" s="1127"/>
      <c r="AT75" s="1127"/>
      <c r="AU75" s="1127"/>
      <c r="AV75" s="1127"/>
      <c r="AW75" s="1127"/>
      <c r="AX75" s="1127"/>
      <c r="AY75" s="1127"/>
      <c r="AZ75" s="1127"/>
      <c r="BA75" s="1127"/>
      <c r="BB75" s="1127" t="s">
        <v>585</v>
      </c>
      <c r="BC75" s="1127"/>
      <c r="BD75" s="1127"/>
      <c r="BE75" s="1127"/>
      <c r="BF75" s="1127"/>
      <c r="BG75" s="1127"/>
      <c r="BH75" s="1127"/>
      <c r="BI75" s="1127"/>
      <c r="BJ75" s="1127"/>
      <c r="BK75" s="1127"/>
      <c r="BL75" s="1127"/>
      <c r="BM75" s="1127"/>
      <c r="BN75" s="1127"/>
      <c r="BO75" s="1127"/>
      <c r="BP75" s="1128">
        <v>14.7</v>
      </c>
      <c r="BQ75" s="1128"/>
      <c r="BR75" s="1128"/>
      <c r="BS75" s="1128"/>
      <c r="BT75" s="1128"/>
      <c r="BU75" s="1128"/>
      <c r="BV75" s="1128"/>
      <c r="BW75" s="1128"/>
      <c r="BX75" s="1128">
        <v>14.6</v>
      </c>
      <c r="BY75" s="1128"/>
      <c r="BZ75" s="1128"/>
      <c r="CA75" s="1128"/>
      <c r="CB75" s="1128"/>
      <c r="CC75" s="1128"/>
      <c r="CD75" s="1128"/>
      <c r="CE75" s="1128"/>
      <c r="CF75" s="1128">
        <v>14.2</v>
      </c>
      <c r="CG75" s="1128"/>
      <c r="CH75" s="1128"/>
      <c r="CI75" s="1128"/>
      <c r="CJ75" s="1128"/>
      <c r="CK75" s="1128"/>
      <c r="CL75" s="1128"/>
      <c r="CM75" s="1128"/>
      <c r="CN75" s="1128">
        <v>13.6</v>
      </c>
      <c r="CO75" s="1128"/>
      <c r="CP75" s="1128"/>
      <c r="CQ75" s="1128"/>
      <c r="CR75" s="1128"/>
      <c r="CS75" s="1128"/>
      <c r="CT75" s="1128"/>
      <c r="CU75" s="1128"/>
      <c r="CV75" s="1128">
        <v>13</v>
      </c>
      <c r="CW75" s="1128"/>
      <c r="CX75" s="1128"/>
      <c r="CY75" s="1128"/>
      <c r="CZ75" s="1128"/>
      <c r="DA75" s="1128"/>
      <c r="DB75" s="1128"/>
      <c r="DC75" s="1128"/>
    </row>
    <row r="76" spans="2:107" ht="13.3">
      <c r="B76" s="1098"/>
      <c r="G76" s="1124"/>
      <c r="H76" s="1124"/>
      <c r="I76" s="1117"/>
      <c r="J76" s="1117"/>
      <c r="K76" s="1126"/>
      <c r="L76" s="1126"/>
      <c r="M76" s="1126"/>
      <c r="N76" s="1126"/>
      <c r="AM76" s="1116"/>
      <c r="AN76" s="1127"/>
      <c r="AO76" s="1127"/>
      <c r="AP76" s="1127"/>
      <c r="AQ76" s="1127"/>
      <c r="AR76" s="1127"/>
      <c r="AS76" s="1127"/>
      <c r="AT76" s="1127"/>
      <c r="AU76" s="1127"/>
      <c r="AV76" s="1127"/>
      <c r="AW76" s="1127"/>
      <c r="AX76" s="1127"/>
      <c r="AY76" s="1127"/>
      <c r="AZ76" s="1127"/>
      <c r="BA76" s="1127"/>
      <c r="BB76" s="1127"/>
      <c r="BC76" s="1127"/>
      <c r="BD76" s="1127"/>
      <c r="BE76" s="1127"/>
      <c r="BF76" s="1127"/>
      <c r="BG76" s="1127"/>
      <c r="BH76" s="1127"/>
      <c r="BI76" s="1127"/>
      <c r="BJ76" s="1127"/>
      <c r="BK76" s="1127"/>
      <c r="BL76" s="1127"/>
      <c r="BM76" s="1127"/>
      <c r="BN76" s="1127"/>
      <c r="BO76" s="1127"/>
      <c r="BP76" s="1128"/>
      <c r="BQ76" s="1128"/>
      <c r="BR76" s="1128"/>
      <c r="BS76" s="1128"/>
      <c r="BT76" s="1128"/>
      <c r="BU76" s="1128"/>
      <c r="BV76" s="1128"/>
      <c r="BW76" s="1128"/>
      <c r="BX76" s="1128"/>
      <c r="BY76" s="1128"/>
      <c r="BZ76" s="1128"/>
      <c r="CA76" s="1128"/>
      <c r="CB76" s="1128"/>
      <c r="CC76" s="1128"/>
      <c r="CD76" s="1128"/>
      <c r="CE76" s="1128"/>
      <c r="CF76" s="1128"/>
      <c r="CG76" s="1128"/>
      <c r="CH76" s="1128"/>
      <c r="CI76" s="1128"/>
      <c r="CJ76" s="1128"/>
      <c r="CK76" s="1128"/>
      <c r="CL76" s="1128"/>
      <c r="CM76" s="1128"/>
      <c r="CN76" s="1128"/>
      <c r="CO76" s="1128"/>
      <c r="CP76" s="1128"/>
      <c r="CQ76" s="1128"/>
      <c r="CR76" s="1128"/>
      <c r="CS76" s="1128"/>
      <c r="CT76" s="1128"/>
      <c r="CU76" s="1128"/>
      <c r="CV76" s="1128"/>
      <c r="CW76" s="1128"/>
      <c r="CX76" s="1128"/>
      <c r="CY76" s="1128"/>
      <c r="CZ76" s="1128"/>
      <c r="DA76" s="1128"/>
      <c r="DB76" s="1128"/>
      <c r="DC76" s="1128"/>
    </row>
    <row r="77" spans="2:107" ht="13.3">
      <c r="B77" s="1098"/>
      <c r="G77" s="1117"/>
      <c r="H77" s="1117"/>
      <c r="I77" s="1117"/>
      <c r="J77" s="1117"/>
      <c r="K77" s="1145"/>
      <c r="L77" s="1145"/>
      <c r="M77" s="1145"/>
      <c r="N77" s="1145"/>
      <c r="AN77" s="1123" t="s">
        <v>586</v>
      </c>
      <c r="AO77" s="1123"/>
      <c r="AP77" s="1123"/>
      <c r="AQ77" s="1123"/>
      <c r="AR77" s="1123"/>
      <c r="AS77" s="1123"/>
      <c r="AT77" s="1123"/>
      <c r="AU77" s="1123"/>
      <c r="AV77" s="1123"/>
      <c r="AW77" s="1123"/>
      <c r="AX77" s="1123"/>
      <c r="AY77" s="1123"/>
      <c r="AZ77" s="1123"/>
      <c r="BA77" s="1123"/>
      <c r="BB77" s="1127" t="s">
        <v>587</v>
      </c>
      <c r="BC77" s="1127"/>
      <c r="BD77" s="1127"/>
      <c r="BE77" s="1127"/>
      <c r="BF77" s="1127"/>
      <c r="BG77" s="1127"/>
      <c r="BH77" s="1127"/>
      <c r="BI77" s="1127"/>
      <c r="BJ77" s="1127"/>
      <c r="BK77" s="1127"/>
      <c r="BL77" s="1127"/>
      <c r="BM77" s="1127"/>
      <c r="BN77" s="1127"/>
      <c r="BO77" s="1127"/>
      <c r="BP77" s="1128">
        <v>37.6</v>
      </c>
      <c r="BQ77" s="1128"/>
      <c r="BR77" s="1128"/>
      <c r="BS77" s="1128"/>
      <c r="BT77" s="1128"/>
      <c r="BU77" s="1128"/>
      <c r="BV77" s="1128"/>
      <c r="BW77" s="1128"/>
      <c r="BX77" s="1128">
        <v>34</v>
      </c>
      <c r="BY77" s="1128"/>
      <c r="BZ77" s="1128"/>
      <c r="CA77" s="1128"/>
      <c r="CB77" s="1128"/>
      <c r="CC77" s="1128"/>
      <c r="CD77" s="1128"/>
      <c r="CE77" s="1128"/>
      <c r="CF77" s="1128">
        <v>33.9</v>
      </c>
      <c r="CG77" s="1128"/>
      <c r="CH77" s="1128"/>
      <c r="CI77" s="1128"/>
      <c r="CJ77" s="1128"/>
      <c r="CK77" s="1128"/>
      <c r="CL77" s="1128"/>
      <c r="CM77" s="1128"/>
      <c r="CN77" s="1128">
        <v>31.5</v>
      </c>
      <c r="CO77" s="1128"/>
      <c r="CP77" s="1128"/>
      <c r="CQ77" s="1128"/>
      <c r="CR77" s="1128"/>
      <c r="CS77" s="1128"/>
      <c r="CT77" s="1128"/>
      <c r="CU77" s="1128"/>
      <c r="CV77" s="1128">
        <v>23.4</v>
      </c>
      <c r="CW77" s="1128"/>
      <c r="CX77" s="1128"/>
      <c r="CY77" s="1128"/>
      <c r="CZ77" s="1128"/>
      <c r="DA77" s="1128"/>
      <c r="DB77" s="1128"/>
      <c r="DC77" s="1128"/>
    </row>
    <row r="78" spans="2:107" ht="13.3">
      <c r="B78" s="1098"/>
      <c r="G78" s="1117"/>
      <c r="H78" s="1117"/>
      <c r="I78" s="1117"/>
      <c r="J78" s="1117"/>
      <c r="K78" s="1145"/>
      <c r="L78" s="1145"/>
      <c r="M78" s="1145"/>
      <c r="N78" s="1145"/>
      <c r="AN78" s="1123"/>
      <c r="AO78" s="1123"/>
      <c r="AP78" s="1123"/>
      <c r="AQ78" s="1123"/>
      <c r="AR78" s="1123"/>
      <c r="AS78" s="1123"/>
      <c r="AT78" s="1123"/>
      <c r="AU78" s="1123"/>
      <c r="AV78" s="1123"/>
      <c r="AW78" s="1123"/>
      <c r="AX78" s="1123"/>
      <c r="AY78" s="1123"/>
      <c r="AZ78" s="1123"/>
      <c r="BA78" s="1123"/>
      <c r="BB78" s="1127"/>
      <c r="BC78" s="1127"/>
      <c r="BD78" s="1127"/>
      <c r="BE78" s="1127"/>
      <c r="BF78" s="1127"/>
      <c r="BG78" s="1127"/>
      <c r="BH78" s="1127"/>
      <c r="BI78" s="1127"/>
      <c r="BJ78" s="1127"/>
      <c r="BK78" s="1127"/>
      <c r="BL78" s="1127"/>
      <c r="BM78" s="1127"/>
      <c r="BN78" s="1127"/>
      <c r="BO78" s="1127"/>
      <c r="BP78" s="1128"/>
      <c r="BQ78" s="1128"/>
      <c r="BR78" s="1128"/>
      <c r="BS78" s="1128"/>
      <c r="BT78" s="1128"/>
      <c r="BU78" s="1128"/>
      <c r="BV78" s="1128"/>
      <c r="BW78" s="1128"/>
      <c r="BX78" s="1128"/>
      <c r="BY78" s="1128"/>
      <c r="BZ78" s="1128"/>
      <c r="CA78" s="1128"/>
      <c r="CB78" s="1128"/>
      <c r="CC78" s="1128"/>
      <c r="CD78" s="1128"/>
      <c r="CE78" s="1128"/>
      <c r="CF78" s="1128"/>
      <c r="CG78" s="1128"/>
      <c r="CH78" s="1128"/>
      <c r="CI78" s="1128"/>
      <c r="CJ78" s="1128"/>
      <c r="CK78" s="1128"/>
      <c r="CL78" s="1128"/>
      <c r="CM78" s="1128"/>
      <c r="CN78" s="1128"/>
      <c r="CO78" s="1128"/>
      <c r="CP78" s="1128"/>
      <c r="CQ78" s="1128"/>
      <c r="CR78" s="1128"/>
      <c r="CS78" s="1128"/>
      <c r="CT78" s="1128"/>
      <c r="CU78" s="1128"/>
      <c r="CV78" s="1128"/>
      <c r="CW78" s="1128"/>
      <c r="CX78" s="1128"/>
      <c r="CY78" s="1128"/>
      <c r="CZ78" s="1128"/>
      <c r="DA78" s="1128"/>
      <c r="DB78" s="1128"/>
      <c r="DC78" s="1128"/>
    </row>
    <row r="79" spans="2:107" ht="13.3">
      <c r="B79" s="1098"/>
      <c r="G79" s="1117"/>
      <c r="H79" s="1117"/>
      <c r="I79" s="1130"/>
      <c r="J79" s="1130"/>
      <c r="K79" s="1146"/>
      <c r="L79" s="1146"/>
      <c r="M79" s="1146"/>
      <c r="N79" s="1146"/>
      <c r="AN79" s="1123"/>
      <c r="AO79" s="1123"/>
      <c r="AP79" s="1123"/>
      <c r="AQ79" s="1123"/>
      <c r="AR79" s="1123"/>
      <c r="AS79" s="1123"/>
      <c r="AT79" s="1123"/>
      <c r="AU79" s="1123"/>
      <c r="AV79" s="1123"/>
      <c r="AW79" s="1123"/>
      <c r="AX79" s="1123"/>
      <c r="AY79" s="1123"/>
      <c r="AZ79" s="1123"/>
      <c r="BA79" s="1123"/>
      <c r="BB79" s="1127" t="s">
        <v>588</v>
      </c>
      <c r="BC79" s="1127"/>
      <c r="BD79" s="1127"/>
      <c r="BE79" s="1127"/>
      <c r="BF79" s="1127"/>
      <c r="BG79" s="1127"/>
      <c r="BH79" s="1127"/>
      <c r="BI79" s="1127"/>
      <c r="BJ79" s="1127"/>
      <c r="BK79" s="1127"/>
      <c r="BL79" s="1127"/>
      <c r="BM79" s="1127"/>
      <c r="BN79" s="1127"/>
      <c r="BO79" s="1127"/>
      <c r="BP79" s="1128">
        <v>6.1</v>
      </c>
      <c r="BQ79" s="1128"/>
      <c r="BR79" s="1128"/>
      <c r="BS79" s="1128"/>
      <c r="BT79" s="1128"/>
      <c r="BU79" s="1128"/>
      <c r="BV79" s="1128"/>
      <c r="BW79" s="1128"/>
      <c r="BX79" s="1128">
        <v>5.9</v>
      </c>
      <c r="BY79" s="1128"/>
      <c r="BZ79" s="1128"/>
      <c r="CA79" s="1128"/>
      <c r="CB79" s="1128"/>
      <c r="CC79" s="1128"/>
      <c r="CD79" s="1128"/>
      <c r="CE79" s="1128"/>
      <c r="CF79" s="1128">
        <v>5.7</v>
      </c>
      <c r="CG79" s="1128"/>
      <c r="CH79" s="1128"/>
      <c r="CI79" s="1128"/>
      <c r="CJ79" s="1128"/>
      <c r="CK79" s="1128"/>
      <c r="CL79" s="1128"/>
      <c r="CM79" s="1128"/>
      <c r="CN79" s="1128">
        <v>5.4</v>
      </c>
      <c r="CO79" s="1128"/>
      <c r="CP79" s="1128"/>
      <c r="CQ79" s="1128"/>
      <c r="CR79" s="1128"/>
      <c r="CS79" s="1128"/>
      <c r="CT79" s="1128"/>
      <c r="CU79" s="1128"/>
      <c r="CV79" s="1128">
        <v>5.2</v>
      </c>
      <c r="CW79" s="1128"/>
      <c r="CX79" s="1128"/>
      <c r="CY79" s="1128"/>
      <c r="CZ79" s="1128"/>
      <c r="DA79" s="1128"/>
      <c r="DB79" s="1128"/>
      <c r="DC79" s="1128"/>
    </row>
    <row r="80" spans="2:107" ht="13.3">
      <c r="B80" s="1098"/>
      <c r="G80" s="1117"/>
      <c r="H80" s="1117"/>
      <c r="I80" s="1130"/>
      <c r="J80" s="1130"/>
      <c r="K80" s="1146"/>
      <c r="L80" s="1146"/>
      <c r="M80" s="1146"/>
      <c r="N80" s="1146"/>
      <c r="AN80" s="1123"/>
      <c r="AO80" s="1123"/>
      <c r="AP80" s="1123"/>
      <c r="AQ80" s="1123"/>
      <c r="AR80" s="1123"/>
      <c r="AS80" s="1123"/>
      <c r="AT80" s="1123"/>
      <c r="AU80" s="1123"/>
      <c r="AV80" s="1123"/>
      <c r="AW80" s="1123"/>
      <c r="AX80" s="1123"/>
      <c r="AY80" s="1123"/>
      <c r="AZ80" s="1123"/>
      <c r="BA80" s="1123"/>
      <c r="BB80" s="1127"/>
      <c r="BC80" s="1127"/>
      <c r="BD80" s="1127"/>
      <c r="BE80" s="1127"/>
      <c r="BF80" s="1127"/>
      <c r="BG80" s="1127"/>
      <c r="BH80" s="1127"/>
      <c r="BI80" s="1127"/>
      <c r="BJ80" s="1127"/>
      <c r="BK80" s="1127"/>
      <c r="BL80" s="1127"/>
      <c r="BM80" s="1127"/>
      <c r="BN80" s="1127"/>
      <c r="BO80" s="1127"/>
      <c r="BP80" s="1128"/>
      <c r="BQ80" s="1128"/>
      <c r="BR80" s="1128"/>
      <c r="BS80" s="1128"/>
      <c r="BT80" s="1128"/>
      <c r="BU80" s="1128"/>
      <c r="BV80" s="1128"/>
      <c r="BW80" s="1128"/>
      <c r="BX80" s="1128"/>
      <c r="BY80" s="1128"/>
      <c r="BZ80" s="1128"/>
      <c r="CA80" s="1128"/>
      <c r="CB80" s="1128"/>
      <c r="CC80" s="1128"/>
      <c r="CD80" s="1128"/>
      <c r="CE80" s="1128"/>
      <c r="CF80" s="1128"/>
      <c r="CG80" s="1128"/>
      <c r="CH80" s="1128"/>
      <c r="CI80" s="1128"/>
      <c r="CJ80" s="1128"/>
      <c r="CK80" s="1128"/>
      <c r="CL80" s="1128"/>
      <c r="CM80" s="1128"/>
      <c r="CN80" s="1128"/>
      <c r="CO80" s="1128"/>
      <c r="CP80" s="1128"/>
      <c r="CQ80" s="1128"/>
      <c r="CR80" s="1128"/>
      <c r="CS80" s="1128"/>
      <c r="CT80" s="1128"/>
      <c r="CU80" s="1128"/>
      <c r="CV80" s="1128"/>
      <c r="CW80" s="1128"/>
      <c r="CX80" s="1128"/>
      <c r="CY80" s="1128"/>
      <c r="CZ80" s="1128"/>
      <c r="DA80" s="1128"/>
      <c r="DB80" s="1128"/>
      <c r="DC80" s="1128"/>
    </row>
    <row r="81" spans="2:109" ht="13.3">
      <c r="B81" s="1098"/>
    </row>
    <row r="82" spans="2:109" ht="16.75">
      <c r="B82" s="1098"/>
      <c r="K82" s="1147"/>
      <c r="L82" s="1147"/>
      <c r="M82" s="1147"/>
      <c r="N82" s="1147"/>
      <c r="AQ82" s="1147"/>
      <c r="AR82" s="1147"/>
      <c r="AS82" s="1147"/>
      <c r="AT82" s="1147"/>
      <c r="BC82" s="1147"/>
      <c r="BD82" s="1147"/>
      <c r="BE82" s="1147"/>
      <c r="BF82" s="1147"/>
      <c r="BO82" s="1147"/>
      <c r="BP82" s="1147"/>
      <c r="BQ82" s="1147"/>
      <c r="BR82" s="1147"/>
      <c r="CA82" s="1147"/>
      <c r="CB82" s="1147"/>
      <c r="CC82" s="1147"/>
      <c r="CD82" s="1147"/>
      <c r="CM82" s="1147"/>
      <c r="CN82" s="1147"/>
      <c r="CO82" s="1147"/>
      <c r="CP82" s="1147"/>
      <c r="CY82" s="1147"/>
      <c r="CZ82" s="1147"/>
      <c r="DA82" s="1147"/>
      <c r="DB82" s="1147"/>
      <c r="DC82" s="1147"/>
    </row>
    <row r="83" spans="2:109" ht="13.3">
      <c r="B83" s="1100"/>
      <c r="C83" s="1101"/>
      <c r="D83" s="1101"/>
      <c r="E83" s="1101"/>
      <c r="F83" s="1101"/>
      <c r="G83" s="1101"/>
      <c r="H83" s="1101"/>
      <c r="I83" s="1101"/>
      <c r="J83" s="1101"/>
      <c r="K83" s="1101"/>
      <c r="L83" s="1101"/>
      <c r="M83" s="1101"/>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1"/>
      <c r="AK83" s="1101"/>
      <c r="AL83" s="1101"/>
      <c r="AM83" s="1101"/>
      <c r="AN83" s="1101"/>
      <c r="AO83" s="1101"/>
      <c r="AP83" s="1101"/>
      <c r="AQ83" s="1101"/>
      <c r="AR83" s="1101"/>
      <c r="AS83" s="1101"/>
      <c r="AT83" s="1101"/>
      <c r="AU83" s="1101"/>
      <c r="AV83" s="1101"/>
      <c r="AW83" s="1101"/>
      <c r="AX83" s="1101"/>
      <c r="AY83" s="1101"/>
      <c r="AZ83" s="1101"/>
      <c r="BA83" s="1101"/>
      <c r="BB83" s="1101"/>
      <c r="BC83" s="1101"/>
      <c r="BD83" s="1101"/>
      <c r="BE83" s="1101"/>
      <c r="BF83" s="1101"/>
      <c r="BG83" s="1101"/>
      <c r="BH83" s="1101"/>
      <c r="BI83" s="1101"/>
      <c r="BJ83" s="1101"/>
      <c r="BK83" s="1101"/>
      <c r="BL83" s="1101"/>
      <c r="BM83" s="1101"/>
      <c r="BN83" s="1101"/>
      <c r="BO83" s="1101"/>
      <c r="BP83" s="1101"/>
      <c r="BQ83" s="1101"/>
      <c r="BR83" s="1101"/>
      <c r="BS83" s="1101"/>
      <c r="BT83" s="1101"/>
      <c r="BU83" s="1101"/>
      <c r="BV83" s="1101"/>
      <c r="BW83" s="1101"/>
      <c r="BX83" s="1101"/>
      <c r="BY83" s="1101"/>
      <c r="BZ83" s="1101"/>
      <c r="CA83" s="1101"/>
      <c r="CB83" s="1101"/>
      <c r="CC83" s="1101"/>
      <c r="CD83" s="1101"/>
      <c r="CE83" s="1101"/>
      <c r="CF83" s="1101"/>
      <c r="CG83" s="1101"/>
      <c r="CH83" s="1101"/>
      <c r="CI83" s="1101"/>
      <c r="CJ83" s="1101"/>
      <c r="CK83" s="1101"/>
      <c r="CL83" s="1101"/>
      <c r="CM83" s="1101"/>
      <c r="CN83" s="1101"/>
      <c r="CO83" s="1101"/>
      <c r="CP83" s="1101"/>
      <c r="CQ83" s="1101"/>
      <c r="CR83" s="1101"/>
      <c r="CS83" s="1101"/>
      <c r="CT83" s="1101"/>
      <c r="CU83" s="1101"/>
      <c r="CV83" s="1101"/>
      <c r="CW83" s="1101"/>
      <c r="CX83" s="1101"/>
      <c r="CY83" s="1101"/>
      <c r="CZ83" s="1101"/>
      <c r="DA83" s="1101"/>
      <c r="DB83" s="1101"/>
      <c r="DC83" s="1101"/>
      <c r="DD83" s="1102"/>
    </row>
    <row r="84" spans="2:109" ht="13.3">
      <c r="DD84" s="1091"/>
      <c r="DE84" s="1091"/>
    </row>
    <row r="85" spans="2:109" ht="13.3">
      <c r="DD85" s="1091"/>
      <c r="DE85" s="1091"/>
    </row>
  </sheetData>
  <sheetProtection algorithmName="SHA-512" hashValue="6epYYSqbVN3LJg5Zf1Kg3DX1e5BzFQoro8LcArIrzCDb+BdhfFzH14ZWfSMV+5Wbs7P17HX3VRSHqmP0yd+CyQ==" saltValue="UD0mV2Wg+yfC3DjaubLzY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7"/>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5" zoomScale="70" zoomScaleNormal="70" zoomScaleSheetLayoutView="70" workbookViewId="0">
      <selection activeCell="BT19" sqref="BT19"/>
    </sheetView>
  </sheetViews>
  <sheetFormatPr defaultColWidth="0" defaultRowHeight="13.5" customHeight="1" zeroHeight="1"/>
  <cols>
    <col min="1" max="34" width="2.4609375" style="1148" customWidth="1"/>
    <col min="35" max="122" width="2.4609375" style="1093" customWidth="1"/>
    <col min="123" max="16384" width="2.4609375" style="1093" hidden="1"/>
  </cols>
  <sheetData>
    <row r="1" spans="1:34" ht="13.5" customHeight="1">
      <c r="A1" s="1093"/>
      <c r="B1" s="1093"/>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row>
    <row r="2" spans="1:34" ht="13.3">
      <c r="S2" s="1093"/>
      <c r="AH2" s="1093"/>
    </row>
    <row r="3" spans="1:34" ht="13.3">
      <c r="C3" s="1093"/>
      <c r="D3" s="1093"/>
      <c r="E3" s="1093"/>
      <c r="F3" s="1093"/>
      <c r="G3" s="1093"/>
      <c r="H3" s="1093"/>
      <c r="I3" s="1093"/>
      <c r="J3" s="1093"/>
      <c r="K3" s="1093"/>
      <c r="L3" s="1093"/>
      <c r="M3" s="1093"/>
      <c r="N3" s="1093"/>
      <c r="O3" s="1093"/>
      <c r="P3" s="1093"/>
      <c r="Q3" s="1093"/>
      <c r="R3" s="1093"/>
      <c r="S3" s="1093"/>
      <c r="U3" s="1093"/>
      <c r="V3" s="1093"/>
      <c r="W3" s="1093"/>
      <c r="X3" s="1093"/>
      <c r="Y3" s="1093"/>
      <c r="Z3" s="1093"/>
      <c r="AA3" s="1093"/>
      <c r="AB3" s="1093"/>
      <c r="AC3" s="1093"/>
      <c r="AD3" s="1093"/>
      <c r="AE3" s="1093"/>
      <c r="AF3" s="1093"/>
      <c r="AG3" s="1093"/>
      <c r="AH3" s="1093"/>
    </row>
    <row r="4" spans="1:34" ht="13.3"/>
    <row r="5" spans="1:34" ht="13.3"/>
    <row r="6" spans="1:34" ht="13.3"/>
    <row r="7" spans="1:34" ht="13.3"/>
    <row r="8" spans="1:34" ht="13.3"/>
    <row r="9" spans="1:34" ht="13.3">
      <c r="AH9" s="1093"/>
    </row>
    <row r="10" spans="1:34" ht="13.3"/>
    <row r="11" spans="1:34" ht="13.3"/>
    <row r="12" spans="1:34" ht="13.3"/>
    <row r="13" spans="1:34" ht="13.3"/>
    <row r="14" spans="1:34" ht="13.3"/>
    <row r="15" spans="1:34" ht="13.3"/>
    <row r="16" spans="1:34" ht="13.3"/>
    <row r="17" spans="12:34" ht="13.3">
      <c r="AH17" s="1093"/>
    </row>
    <row r="18" spans="12:34" ht="13.3"/>
    <row r="19" spans="12:34" ht="13.3"/>
    <row r="20" spans="12:34" ht="13.3">
      <c r="AH20" s="1093"/>
    </row>
    <row r="21" spans="12:34" ht="13.3">
      <c r="AH21" s="1093"/>
    </row>
    <row r="22" spans="12:34" ht="13.3"/>
    <row r="23" spans="12:34" ht="13.3"/>
    <row r="24" spans="12:34" ht="13.3">
      <c r="Q24" s="1093"/>
    </row>
    <row r="25" spans="12:34" ht="13.3"/>
    <row r="26" spans="12:34" ht="13.3"/>
    <row r="27" spans="12:34" ht="13.3"/>
    <row r="28" spans="12:34" ht="13.3">
      <c r="O28" s="1093"/>
      <c r="T28" s="1093"/>
      <c r="AH28" s="1093"/>
    </row>
    <row r="29" spans="12:34" ht="13.3"/>
    <row r="30" spans="12:34" ht="13.3"/>
    <row r="31" spans="12:34" ht="13.3">
      <c r="Q31" s="1093"/>
    </row>
    <row r="32" spans="12:34" ht="13.3">
      <c r="L32" s="1093"/>
    </row>
    <row r="33" spans="2:34" ht="13.3">
      <c r="C33" s="1093"/>
      <c r="E33" s="1093"/>
      <c r="G33" s="1093"/>
      <c r="I33" s="1093"/>
      <c r="X33" s="1093"/>
    </row>
    <row r="34" spans="2:34" ht="13.3">
      <c r="B34" s="1093"/>
      <c r="P34" s="1093"/>
      <c r="R34" s="1093"/>
      <c r="T34" s="1093"/>
    </row>
    <row r="35" spans="2:34" ht="13.3">
      <c r="D35" s="1093"/>
      <c r="W35" s="1093"/>
      <c r="AC35" s="1093"/>
      <c r="AD35" s="1093"/>
      <c r="AE35" s="1093"/>
      <c r="AF35" s="1093"/>
      <c r="AG35" s="1093"/>
      <c r="AH35" s="1093"/>
    </row>
    <row r="36" spans="2:34" ht="13.3">
      <c r="H36" s="1093"/>
      <c r="J36" s="1093"/>
      <c r="K36" s="1093"/>
      <c r="M36" s="1093"/>
      <c r="Y36" s="1093"/>
      <c r="Z36" s="1093"/>
      <c r="AA36" s="1093"/>
      <c r="AB36" s="1093"/>
      <c r="AC36" s="1093"/>
      <c r="AD36" s="1093"/>
      <c r="AE36" s="1093"/>
      <c r="AF36" s="1093"/>
      <c r="AG36" s="1093"/>
      <c r="AH36" s="1093"/>
    </row>
    <row r="37" spans="2:34" ht="13.3">
      <c r="AH37" s="1093"/>
    </row>
    <row r="38" spans="2:34" ht="13.3">
      <c r="AG38" s="1093"/>
      <c r="AH38" s="1093"/>
    </row>
    <row r="39" spans="2:34" ht="13.3"/>
    <row r="40" spans="2:34" ht="13.3">
      <c r="X40" s="1093"/>
    </row>
    <row r="41" spans="2:34" ht="13.3">
      <c r="R41" s="1093"/>
    </row>
    <row r="42" spans="2:34" ht="13.3">
      <c r="W42" s="1093"/>
    </row>
    <row r="43" spans="2:34" ht="13.3">
      <c r="Y43" s="1093"/>
      <c r="Z43" s="1093"/>
      <c r="AA43" s="1093"/>
      <c r="AB43" s="1093"/>
      <c r="AC43" s="1093"/>
      <c r="AD43" s="1093"/>
      <c r="AE43" s="1093"/>
      <c r="AF43" s="1093"/>
      <c r="AG43" s="1093"/>
      <c r="AH43" s="1093"/>
    </row>
    <row r="44" spans="2:34" ht="13.3">
      <c r="AH44" s="1093"/>
    </row>
    <row r="45" spans="2:34" ht="13.3">
      <c r="X45" s="1093"/>
    </row>
    <row r="46" spans="2:34" ht="13.3"/>
    <row r="47" spans="2:34" ht="13.3"/>
    <row r="48" spans="2:34" ht="13.3">
      <c r="W48" s="1093"/>
      <c r="Y48" s="1093"/>
      <c r="Z48" s="1093"/>
      <c r="AA48" s="1093"/>
      <c r="AB48" s="1093"/>
      <c r="AC48" s="1093"/>
      <c r="AD48" s="1093"/>
      <c r="AE48" s="1093"/>
      <c r="AF48" s="1093"/>
      <c r="AG48" s="1093"/>
      <c r="AH48" s="1093"/>
    </row>
    <row r="49" spans="28:34" ht="13.3"/>
    <row r="50" spans="28:34" ht="13.3">
      <c r="AE50" s="1093"/>
      <c r="AF50" s="1093"/>
      <c r="AG50" s="1093"/>
      <c r="AH50" s="1093"/>
    </row>
    <row r="51" spans="28:34" ht="13.3">
      <c r="AC51" s="1093"/>
      <c r="AD51" s="1093"/>
      <c r="AE51" s="1093"/>
      <c r="AF51" s="1093"/>
      <c r="AG51" s="1093"/>
      <c r="AH51" s="1093"/>
    </row>
    <row r="52" spans="28:34" ht="13.3"/>
    <row r="53" spans="28:34" ht="13.3">
      <c r="AF53" s="1093"/>
      <c r="AG53" s="1093"/>
      <c r="AH53" s="1093"/>
    </row>
    <row r="54" spans="28:34" ht="13.3">
      <c r="AH54" s="1093"/>
    </row>
    <row r="55" spans="28:34" ht="13.3"/>
    <row r="56" spans="28:34" ht="13.3">
      <c r="AB56" s="1093"/>
      <c r="AC56" s="1093"/>
      <c r="AD56" s="1093"/>
      <c r="AE56" s="1093"/>
      <c r="AF56" s="1093"/>
      <c r="AG56" s="1093"/>
      <c r="AH56" s="1093"/>
    </row>
    <row r="57" spans="28:34" ht="13.3">
      <c r="AH57" s="1093"/>
    </row>
    <row r="58" spans="28:34" ht="13.3">
      <c r="AH58" s="1093"/>
    </row>
    <row r="59" spans="28:34" ht="13.3"/>
    <row r="60" spans="28:34" ht="13.3"/>
    <row r="61" spans="28:34" ht="13.3"/>
    <row r="62" spans="28:34" ht="13.3"/>
    <row r="63" spans="28:34" ht="13.3">
      <c r="AH63" s="1093"/>
    </row>
    <row r="64" spans="28:34" ht="13.3">
      <c r="AG64" s="1093"/>
      <c r="AH64" s="1093"/>
    </row>
    <row r="65" spans="28:34" ht="13.3"/>
    <row r="66" spans="28:34" ht="13.3"/>
    <row r="67" spans="28:34" ht="13.3"/>
    <row r="68" spans="28:34" ht="13.3">
      <c r="AB68" s="1093"/>
      <c r="AC68" s="1093"/>
      <c r="AD68" s="1093"/>
      <c r="AE68" s="1093"/>
      <c r="AF68" s="1093"/>
      <c r="AG68" s="1093"/>
      <c r="AH68" s="1093"/>
    </row>
    <row r="69" spans="28:34" ht="13.3">
      <c r="AF69" s="1093"/>
      <c r="AG69" s="1093"/>
      <c r="AH69" s="1093"/>
    </row>
    <row r="70" spans="28:34" ht="13.3"/>
    <row r="71" spans="28:34" ht="13.3"/>
    <row r="72" spans="28:34" ht="13.3"/>
    <row r="73" spans="28:34" ht="13.3"/>
    <row r="74" spans="28:34" ht="13.3"/>
    <row r="75" spans="28:34" ht="13.3">
      <c r="AH75" s="1093"/>
    </row>
    <row r="76" spans="28:34" ht="13.3">
      <c r="AF76" s="1093"/>
      <c r="AG76" s="1093"/>
      <c r="AH76" s="1093"/>
    </row>
    <row r="77" spans="28:34" ht="13.3">
      <c r="AG77" s="1093"/>
      <c r="AH77" s="1093"/>
    </row>
    <row r="78" spans="28:34" ht="13.3"/>
    <row r="79" spans="28:34" ht="13.3"/>
    <row r="80" spans="28:34" ht="13.3"/>
    <row r="81" spans="25:34" ht="13.3"/>
    <row r="82" spans="25:34" ht="13.3">
      <c r="Y82" s="1093"/>
    </row>
    <row r="83" spans="25:34" ht="13.3">
      <c r="Y83" s="1093"/>
      <c r="Z83" s="1093"/>
      <c r="AA83" s="1093"/>
      <c r="AB83" s="1093"/>
      <c r="AC83" s="1093"/>
      <c r="AD83" s="1093"/>
      <c r="AE83" s="1093"/>
      <c r="AF83" s="1093"/>
      <c r="AG83" s="1093"/>
      <c r="AH83" s="1093"/>
    </row>
    <row r="84" spans="25:34" ht="13.3"/>
    <row r="85" spans="25:34" ht="13.3"/>
    <row r="86" spans="25:34" ht="13.3"/>
    <row r="87" spans="25:34" ht="13.3"/>
    <row r="88" spans="25:34" ht="13.3">
      <c r="AH88" s="1093"/>
    </row>
    <row r="89" spans="25:34" ht="13.3"/>
    <row r="90" spans="25:34" ht="13.3"/>
    <row r="91" spans="25:34" ht="13.3"/>
    <row r="92" spans="25:34" ht="13.5" customHeight="1"/>
    <row r="93" spans="25:34" ht="13.5" customHeight="1"/>
    <row r="94" spans="25:34" ht="13.5" customHeight="1">
      <c r="AF94" s="1093"/>
      <c r="AG94" s="1093"/>
      <c r="AH94" s="1093"/>
    </row>
    <row r="95" spans="25:34" ht="13.5" customHeight="1">
      <c r="AH95" s="1093"/>
    </row>
    <row r="96" spans="25:34" ht="13.5" customHeight="1"/>
    <row r="97" spans="33:34" ht="13.5" customHeight="1"/>
    <row r="98" spans="33:34" ht="13.5" customHeight="1"/>
    <row r="99" spans="33:34" ht="13.5" customHeight="1"/>
    <row r="100" spans="33:34" ht="13.5" customHeight="1"/>
    <row r="101" spans="33:34" ht="13.5" customHeight="1">
      <c r="AH101" s="1093"/>
    </row>
    <row r="102" spans="33:34" ht="13.5" customHeight="1"/>
    <row r="103" spans="33:34" ht="13.5" customHeight="1"/>
    <row r="104" spans="33:34" ht="13.5" customHeight="1">
      <c r="AG104" s="1093"/>
      <c r="AH104" s="109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093"/>
    </row>
    <row r="117" spans="34:122" ht="13.5" customHeight="1"/>
    <row r="118" spans="34:122" ht="13.5" customHeight="1"/>
    <row r="119" spans="34:122" ht="13.5" customHeight="1"/>
    <row r="120" spans="34:122" ht="13.5" customHeight="1">
      <c r="AH120" s="1093"/>
    </row>
    <row r="121" spans="34:122" ht="13.5" customHeight="1">
      <c r="AH121" s="1093"/>
    </row>
    <row r="122" spans="34:122" ht="13.5" customHeight="1"/>
    <row r="123" spans="34:122" ht="13.5" customHeight="1"/>
    <row r="124" spans="34:122" ht="13.5" customHeight="1"/>
    <row r="125" spans="34:122" ht="13.5" customHeight="1">
      <c r="DR125" s="1093" t="s">
        <v>589</v>
      </c>
    </row>
  </sheetData>
  <sheetProtection algorithmName="SHA-512" hashValue="nvd71byuhzfEH/kbB1qVs7JkDtHfyihE/Sa1O/yUA7w/EgOI5wToyKA2x0wjwuaxbuWuTgSdodHVWjSYCyXa0A==" saltValue="+HOaxWrlgaPyANIELw+9AQ==" spinCount="100000" sheet="1" objects="1" scenarios="1"/>
  <dataConsolidate/>
  <phoneticPr fontId="4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BT19" sqref="BT19"/>
    </sheetView>
  </sheetViews>
  <sheetFormatPr defaultColWidth="0" defaultRowHeight="13.5" customHeight="1" zeroHeight="1"/>
  <cols>
    <col min="1" max="34" width="2.4609375" style="1148" customWidth="1"/>
    <col min="35" max="122" width="2.4609375" style="1093" customWidth="1"/>
    <col min="123" max="16384" width="2.4609375" style="1093" hidden="1"/>
  </cols>
  <sheetData>
    <row r="1" spans="2:34" ht="13.5" customHeight="1">
      <c r="B1" s="1093"/>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row>
    <row r="2" spans="2:34" ht="13.3">
      <c r="S2" s="1093"/>
      <c r="AH2" s="1093"/>
    </row>
    <row r="3" spans="2:34" ht="13.3">
      <c r="C3" s="1093"/>
      <c r="D3" s="1093"/>
      <c r="E3" s="1093"/>
      <c r="F3" s="1093"/>
      <c r="G3" s="1093"/>
      <c r="H3" s="1093"/>
      <c r="I3" s="1093"/>
      <c r="J3" s="1093"/>
      <c r="K3" s="1093"/>
      <c r="L3" s="1093"/>
      <c r="M3" s="1093"/>
      <c r="N3" s="1093"/>
      <c r="O3" s="1093"/>
      <c r="P3" s="1093"/>
      <c r="Q3" s="1093"/>
      <c r="R3" s="1093"/>
      <c r="S3" s="1093"/>
      <c r="U3" s="1093"/>
      <c r="V3" s="1093"/>
      <c r="W3" s="1093"/>
      <c r="X3" s="1093"/>
      <c r="Y3" s="1093"/>
      <c r="Z3" s="1093"/>
      <c r="AA3" s="1093"/>
      <c r="AB3" s="1093"/>
      <c r="AC3" s="1093"/>
      <c r="AD3" s="1093"/>
      <c r="AE3" s="1093"/>
      <c r="AF3" s="1093"/>
      <c r="AG3" s="1093"/>
      <c r="AH3" s="1093"/>
    </row>
    <row r="4" spans="2:34" ht="13.3"/>
    <row r="5" spans="2:34" ht="13.3"/>
    <row r="6" spans="2:34" ht="13.3"/>
    <row r="7" spans="2:34" ht="13.3"/>
    <row r="8" spans="2:34" ht="13.3"/>
    <row r="9" spans="2:34" ht="13.3">
      <c r="AH9" s="1093"/>
    </row>
    <row r="10" spans="2:34" ht="13.3"/>
    <row r="11" spans="2:34" ht="13.3"/>
    <row r="12" spans="2:34" ht="13.3"/>
    <row r="13" spans="2:34" ht="13.3"/>
    <row r="14" spans="2:34" ht="13.3"/>
    <row r="15" spans="2:34" ht="13.3"/>
    <row r="16" spans="2:34" ht="13.3"/>
    <row r="17" spans="12:34" ht="13.3">
      <c r="AH17" s="1093"/>
    </row>
    <row r="18" spans="12:34" ht="13.3"/>
    <row r="19" spans="12:34" ht="13.3"/>
    <row r="20" spans="12:34" ht="13.3">
      <c r="AH20" s="1093"/>
    </row>
    <row r="21" spans="12:34" ht="13.3">
      <c r="AH21" s="1093"/>
    </row>
    <row r="22" spans="12:34" ht="13.3"/>
    <row r="23" spans="12:34" ht="13.3"/>
    <row r="24" spans="12:34" ht="13.3">
      <c r="Q24" s="1093"/>
    </row>
    <row r="25" spans="12:34" ht="13.3"/>
    <row r="26" spans="12:34" ht="13.3"/>
    <row r="27" spans="12:34" ht="13.3"/>
    <row r="28" spans="12:34" ht="13.3">
      <c r="O28" s="1093"/>
      <c r="T28" s="1093"/>
      <c r="AH28" s="1093"/>
    </row>
    <row r="29" spans="12:34" ht="13.3"/>
    <row r="30" spans="12:34" ht="13.3"/>
    <row r="31" spans="12:34" ht="13.3">
      <c r="Q31" s="1093"/>
    </row>
    <row r="32" spans="12:34" ht="13.3">
      <c r="L32" s="1093"/>
    </row>
    <row r="33" spans="2:34" ht="13.3">
      <c r="C33" s="1093"/>
      <c r="E33" s="1093"/>
      <c r="G33" s="1093"/>
      <c r="I33" s="1093"/>
      <c r="X33" s="1093"/>
    </row>
    <row r="34" spans="2:34" ht="13.3">
      <c r="B34" s="1093"/>
      <c r="P34" s="1093"/>
      <c r="R34" s="1093"/>
      <c r="T34" s="1093"/>
    </row>
    <row r="35" spans="2:34" ht="13.3">
      <c r="D35" s="1093"/>
      <c r="W35" s="1093"/>
      <c r="AC35" s="1093"/>
      <c r="AD35" s="1093"/>
      <c r="AE35" s="1093"/>
      <c r="AF35" s="1093"/>
      <c r="AG35" s="1093"/>
      <c r="AH35" s="1093"/>
    </row>
    <row r="36" spans="2:34" ht="13.3">
      <c r="H36" s="1093"/>
      <c r="J36" s="1093"/>
      <c r="K36" s="1093"/>
      <c r="M36" s="1093"/>
      <c r="Y36" s="1093"/>
      <c r="Z36" s="1093"/>
      <c r="AA36" s="1093"/>
      <c r="AB36" s="1093"/>
      <c r="AC36" s="1093"/>
      <c r="AD36" s="1093"/>
      <c r="AE36" s="1093"/>
      <c r="AF36" s="1093"/>
      <c r="AG36" s="1093"/>
      <c r="AH36" s="1093"/>
    </row>
    <row r="37" spans="2:34" ht="13.3">
      <c r="AH37" s="1093"/>
    </row>
    <row r="38" spans="2:34" ht="13.3">
      <c r="AG38" s="1093"/>
      <c r="AH38" s="1093"/>
    </row>
    <row r="39" spans="2:34" ht="13.3"/>
    <row r="40" spans="2:34" ht="13.3">
      <c r="X40" s="1093"/>
    </row>
    <row r="41" spans="2:34" ht="13.3">
      <c r="R41" s="1093"/>
    </row>
    <row r="42" spans="2:34" ht="13.3">
      <c r="W42" s="1093"/>
    </row>
    <row r="43" spans="2:34" ht="13.3">
      <c r="Y43" s="1093"/>
      <c r="Z43" s="1093"/>
      <c r="AA43" s="1093"/>
      <c r="AB43" s="1093"/>
      <c r="AC43" s="1093"/>
      <c r="AD43" s="1093"/>
      <c r="AE43" s="1093"/>
      <c r="AF43" s="1093"/>
      <c r="AG43" s="1093"/>
      <c r="AH43" s="1093"/>
    </row>
    <row r="44" spans="2:34" ht="13.3">
      <c r="AH44" s="1093"/>
    </row>
    <row r="45" spans="2:34" ht="13.3">
      <c r="X45" s="1093"/>
    </row>
    <row r="46" spans="2:34" ht="13.3"/>
    <row r="47" spans="2:34" ht="13.3"/>
    <row r="48" spans="2:34" ht="13.3">
      <c r="W48" s="1093"/>
      <c r="Y48" s="1093"/>
      <c r="Z48" s="1093"/>
      <c r="AA48" s="1093"/>
      <c r="AB48" s="1093"/>
      <c r="AC48" s="1093"/>
      <c r="AD48" s="1093"/>
      <c r="AE48" s="1093"/>
      <c r="AF48" s="1093"/>
      <c r="AG48" s="1093"/>
      <c r="AH48" s="1093"/>
    </row>
    <row r="49" spans="28:34" ht="13.3"/>
    <row r="50" spans="28:34" ht="13.3">
      <c r="AE50" s="1093"/>
      <c r="AF50" s="1093"/>
      <c r="AG50" s="1093"/>
      <c r="AH50" s="1093"/>
    </row>
    <row r="51" spans="28:34" ht="13.3">
      <c r="AC51" s="1093"/>
      <c r="AD51" s="1093"/>
      <c r="AE51" s="1093"/>
      <c r="AF51" s="1093"/>
      <c r="AG51" s="1093"/>
      <c r="AH51" s="1093"/>
    </row>
    <row r="52" spans="28:34" ht="13.3"/>
    <row r="53" spans="28:34" ht="13.3">
      <c r="AF53" s="1093"/>
      <c r="AG53" s="1093"/>
      <c r="AH53" s="1093"/>
    </row>
    <row r="54" spans="28:34" ht="13.3">
      <c r="AH54" s="1093"/>
    </row>
    <row r="55" spans="28:34" ht="13.3"/>
    <row r="56" spans="28:34" ht="13.3">
      <c r="AB56" s="1093"/>
      <c r="AC56" s="1093"/>
      <c r="AD56" s="1093"/>
      <c r="AE56" s="1093"/>
      <c r="AF56" s="1093"/>
      <c r="AG56" s="1093"/>
      <c r="AH56" s="1093"/>
    </row>
    <row r="57" spans="28:34" ht="13.3">
      <c r="AH57" s="1093"/>
    </row>
    <row r="58" spans="28:34" ht="13.3">
      <c r="AH58" s="1093"/>
    </row>
    <row r="59" spans="28:34" ht="13.3">
      <c r="AG59" s="1093"/>
      <c r="AH59" s="1093"/>
    </row>
    <row r="60" spans="28:34" ht="13.3"/>
    <row r="61" spans="28:34" ht="13.3"/>
    <row r="62" spans="28:34" ht="13.3"/>
    <row r="63" spans="28:34" ht="13.3">
      <c r="AH63" s="1093"/>
    </row>
    <row r="64" spans="28:34" ht="13.3">
      <c r="AG64" s="1093"/>
      <c r="AH64" s="1093"/>
    </row>
    <row r="65" spans="28:34" ht="13.3"/>
    <row r="66" spans="28:34" ht="13.3"/>
    <row r="67" spans="28:34" ht="13.3"/>
    <row r="68" spans="28:34" ht="13.3">
      <c r="AB68" s="1093"/>
      <c r="AC68" s="1093"/>
      <c r="AD68" s="1093"/>
      <c r="AE68" s="1093"/>
      <c r="AF68" s="1093"/>
      <c r="AG68" s="1093"/>
      <c r="AH68" s="1093"/>
    </row>
    <row r="69" spans="28:34" ht="13.3">
      <c r="AF69" s="1093"/>
      <c r="AG69" s="1093"/>
      <c r="AH69" s="1093"/>
    </row>
    <row r="70" spans="28:34" ht="13.3"/>
    <row r="71" spans="28:34" ht="13.3"/>
    <row r="72" spans="28:34" ht="13.3"/>
    <row r="73" spans="28:34" ht="13.3"/>
    <row r="74" spans="28:34" ht="13.3"/>
    <row r="75" spans="28:34" ht="13.3">
      <c r="AH75" s="1093"/>
    </row>
    <row r="76" spans="28:34" ht="13.3">
      <c r="AF76" s="1093"/>
      <c r="AG76" s="1093"/>
      <c r="AH76" s="1093"/>
    </row>
    <row r="77" spans="28:34" ht="13.3">
      <c r="AG77" s="1093"/>
      <c r="AH77" s="1093"/>
    </row>
    <row r="78" spans="28:34" ht="13.3"/>
    <row r="79" spans="28:34" ht="13.3"/>
    <row r="80" spans="28:34" ht="13.3"/>
    <row r="81" spans="25:34" ht="13.3"/>
    <row r="82" spans="25:34" ht="13.3">
      <c r="Y82" s="1093"/>
    </row>
    <row r="83" spans="25:34" ht="13.3">
      <c r="Y83" s="1093"/>
      <c r="Z83" s="1093"/>
      <c r="AA83" s="1093"/>
      <c r="AB83" s="1093"/>
      <c r="AC83" s="1093"/>
      <c r="AD83" s="1093"/>
      <c r="AE83" s="1093"/>
      <c r="AF83" s="1093"/>
      <c r="AG83" s="1093"/>
      <c r="AH83" s="1093"/>
    </row>
    <row r="84" spans="25:34" ht="13.3"/>
    <row r="85" spans="25:34" ht="13.3"/>
    <row r="86" spans="25:34" ht="13.3"/>
    <row r="87" spans="25:34" ht="13.3"/>
    <row r="88" spans="25:34" ht="13.3">
      <c r="AH88" s="1093"/>
    </row>
    <row r="89" spans="25:34" ht="13.3"/>
    <row r="90" spans="25:34" ht="13.3"/>
    <row r="91" spans="25:34" ht="13.3"/>
    <row r="92" spans="25:34" ht="13.5" customHeight="1"/>
    <row r="93" spans="25:34" ht="13.5" customHeight="1"/>
    <row r="94" spans="25:34" ht="13.5" customHeight="1">
      <c r="AF94" s="1093"/>
      <c r="AG94" s="1093"/>
      <c r="AH94" s="1093"/>
    </row>
    <row r="95" spans="25:34" ht="13.5" customHeight="1">
      <c r="AH95" s="1093"/>
    </row>
    <row r="96" spans="25:34" ht="13.5" customHeight="1"/>
    <row r="97" spans="33:34" ht="13.5" customHeight="1"/>
    <row r="98" spans="33:34" ht="13.5" customHeight="1"/>
    <row r="99" spans="33:34" ht="13.5" customHeight="1"/>
    <row r="100" spans="33:34" ht="13.5" customHeight="1"/>
    <row r="101" spans="33:34" ht="13.5" customHeight="1">
      <c r="AH101" s="1093"/>
    </row>
    <row r="102" spans="33:34" ht="13.5" customHeight="1"/>
    <row r="103" spans="33:34" ht="13.5" customHeight="1"/>
    <row r="104" spans="33:34" ht="13.5" customHeight="1">
      <c r="AG104" s="1093"/>
      <c r="AH104" s="109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093"/>
    </row>
    <row r="117" spans="34:122" ht="13.5" customHeight="1"/>
    <row r="118" spans="34:122" ht="13.5" customHeight="1"/>
    <row r="119" spans="34:122" ht="13.5" customHeight="1"/>
    <row r="120" spans="34:122" ht="13.5" customHeight="1">
      <c r="AH120" s="1093"/>
    </row>
    <row r="121" spans="34:122" ht="13.5" customHeight="1">
      <c r="AH121" s="1093"/>
    </row>
    <row r="122" spans="34:122" ht="13.5" customHeight="1"/>
    <row r="123" spans="34:122" ht="13.5" customHeight="1"/>
    <row r="124" spans="34:122" ht="13.5" customHeight="1"/>
    <row r="125" spans="34:122" ht="13.5" customHeight="1">
      <c r="DR125" s="1093" t="s">
        <v>590</v>
      </c>
    </row>
  </sheetData>
  <sheetProtection algorithmName="SHA-512" hashValue="JBP2gYoswKw82x5CBhf8sSB83Vr7s28JIAk+s219oMxqfGy4YKP5UjBoK3/rLz7Nr/pZtRsx2FFqIR8L4k6IlQ==" saltValue="SNgKuxEylugY9oxtbHiFiw==" spinCount="100000" sheet="1" objects="1" scenarios="1"/>
  <dataConsolidate/>
  <phoneticPr fontId="4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5234375" defaultRowHeight="13.3"/>
  <cols>
    <col min="1" max="1" width="45.84375" style="295" customWidth="1"/>
    <col min="2" max="8" width="13.3828125" style="295" customWidth="1"/>
    <col min="9" max="16384" width="11.15234375" style="295"/>
  </cols>
  <sheetData>
    <row r="1" spans="1:8">
      <c r="A1" s="102"/>
      <c r="B1" s="108"/>
      <c r="C1" s="112"/>
      <c r="D1" s="118"/>
      <c r="E1" s="128"/>
      <c r="F1" s="128"/>
      <c r="G1" s="128"/>
      <c r="H1" s="162"/>
    </row>
    <row r="2" spans="1:8">
      <c r="A2" s="103"/>
      <c r="B2" s="109"/>
      <c r="C2" s="302"/>
      <c r="D2" s="119" t="s">
        <v>86</v>
      </c>
      <c r="E2" s="129"/>
      <c r="F2" s="310" t="s">
        <v>539</v>
      </c>
      <c r="G2" s="153"/>
      <c r="H2" s="163"/>
    </row>
    <row r="3" spans="1:8">
      <c r="A3" s="119" t="s">
        <v>235</v>
      </c>
      <c r="B3" s="111"/>
      <c r="C3" s="303"/>
      <c r="D3" s="306">
        <v>83180</v>
      </c>
      <c r="E3" s="308"/>
      <c r="F3" s="311">
        <v>48088</v>
      </c>
      <c r="G3" s="313"/>
      <c r="H3" s="316"/>
    </row>
    <row r="4" spans="1:8">
      <c r="A4" s="104"/>
      <c r="B4" s="110"/>
      <c r="C4" s="304"/>
      <c r="D4" s="307">
        <v>38405</v>
      </c>
      <c r="E4" s="309"/>
      <c r="F4" s="312">
        <v>25183</v>
      </c>
      <c r="G4" s="314"/>
      <c r="H4" s="317"/>
    </row>
    <row r="5" spans="1:8">
      <c r="A5" s="119" t="s">
        <v>535</v>
      </c>
      <c r="B5" s="111"/>
      <c r="C5" s="303"/>
      <c r="D5" s="306">
        <v>67722</v>
      </c>
      <c r="E5" s="308"/>
      <c r="F5" s="311">
        <v>46457</v>
      </c>
      <c r="G5" s="313"/>
      <c r="H5" s="316"/>
    </row>
    <row r="6" spans="1:8">
      <c r="A6" s="104"/>
      <c r="B6" s="110"/>
      <c r="C6" s="304"/>
      <c r="D6" s="307">
        <v>40651</v>
      </c>
      <c r="E6" s="309"/>
      <c r="F6" s="312">
        <v>24020</v>
      </c>
      <c r="G6" s="314"/>
      <c r="H6" s="317"/>
    </row>
    <row r="7" spans="1:8">
      <c r="A7" s="119" t="s">
        <v>536</v>
      </c>
      <c r="B7" s="111"/>
      <c r="C7" s="303"/>
      <c r="D7" s="306">
        <v>78780</v>
      </c>
      <c r="E7" s="308"/>
      <c r="F7" s="311">
        <v>51849</v>
      </c>
      <c r="G7" s="313"/>
      <c r="H7" s="316"/>
    </row>
    <row r="8" spans="1:8">
      <c r="A8" s="104"/>
      <c r="B8" s="110"/>
      <c r="C8" s="304"/>
      <c r="D8" s="307">
        <v>54952</v>
      </c>
      <c r="E8" s="309"/>
      <c r="F8" s="312">
        <v>26326</v>
      </c>
      <c r="G8" s="314"/>
      <c r="H8" s="317"/>
    </row>
    <row r="9" spans="1:8">
      <c r="A9" s="119" t="s">
        <v>490</v>
      </c>
      <c r="B9" s="111"/>
      <c r="C9" s="303"/>
      <c r="D9" s="306">
        <v>49160</v>
      </c>
      <c r="E9" s="308"/>
      <c r="F9" s="311">
        <v>52191</v>
      </c>
      <c r="G9" s="313"/>
      <c r="H9" s="316"/>
    </row>
    <row r="10" spans="1:8">
      <c r="A10" s="104"/>
      <c r="B10" s="110"/>
      <c r="C10" s="304"/>
      <c r="D10" s="307">
        <v>23147</v>
      </c>
      <c r="E10" s="309"/>
      <c r="F10" s="312">
        <v>26807</v>
      </c>
      <c r="G10" s="314"/>
      <c r="H10" s="317"/>
    </row>
    <row r="11" spans="1:8">
      <c r="A11" s="119" t="s">
        <v>537</v>
      </c>
      <c r="B11" s="111"/>
      <c r="C11" s="303"/>
      <c r="D11" s="306">
        <v>46640</v>
      </c>
      <c r="E11" s="308"/>
      <c r="F11" s="311">
        <v>48105</v>
      </c>
      <c r="G11" s="313"/>
      <c r="H11" s="316"/>
    </row>
    <row r="12" spans="1:8">
      <c r="A12" s="104"/>
      <c r="B12" s="110"/>
      <c r="C12" s="305"/>
      <c r="D12" s="307">
        <v>24388</v>
      </c>
      <c r="E12" s="309"/>
      <c r="F12" s="312">
        <v>24072</v>
      </c>
      <c r="G12" s="314"/>
      <c r="H12" s="317"/>
    </row>
    <row r="13" spans="1:8">
      <c r="A13" s="119"/>
      <c r="B13" s="111"/>
      <c r="C13" s="303"/>
      <c r="D13" s="306">
        <v>65096</v>
      </c>
      <c r="E13" s="308"/>
      <c r="F13" s="311">
        <v>49338</v>
      </c>
      <c r="G13" s="315"/>
      <c r="H13" s="316"/>
    </row>
    <row r="14" spans="1:8">
      <c r="A14" s="104"/>
      <c r="B14" s="110"/>
      <c r="C14" s="304"/>
      <c r="D14" s="307">
        <v>36309</v>
      </c>
      <c r="E14" s="309"/>
      <c r="F14" s="312">
        <v>25282</v>
      </c>
      <c r="G14" s="314"/>
      <c r="H14" s="317"/>
    </row>
    <row r="17" spans="1:11">
      <c r="A17" s="295" t="s">
        <v>27</v>
      </c>
    </row>
    <row r="18" spans="1:11">
      <c r="A18" s="296"/>
      <c r="B18" s="296" t="str">
        <f>実質収支比率等に係る経年分析!F$46</f>
        <v>H29</v>
      </c>
      <c r="C18" s="296" t="str">
        <f>実質収支比率等に係る経年分析!G$46</f>
        <v>H30</v>
      </c>
      <c r="D18" s="296" t="str">
        <f>実質収支比率等に係る経年分析!H$46</f>
        <v>R01</v>
      </c>
      <c r="E18" s="296" t="str">
        <f>実質収支比率等に係る経年分析!I$46</f>
        <v>R02</v>
      </c>
      <c r="F18" s="296" t="str">
        <f>実質収支比率等に係る経年分析!J$46</f>
        <v>R03</v>
      </c>
    </row>
    <row r="19" spans="1:11">
      <c r="A19" s="296" t="s">
        <v>92</v>
      </c>
      <c r="B19" s="296">
        <f>ROUND(VALUE(SUBSTITUTE(実質収支比率等に係る経年分析!F$48,"▲","-")),2)</f>
        <v>0.5</v>
      </c>
      <c r="C19" s="296">
        <f>ROUND(VALUE(SUBSTITUTE(実質収支比率等に係る経年分析!G$48,"▲","-")),2)</f>
        <v>0.6</v>
      </c>
      <c r="D19" s="296">
        <f>ROUND(VALUE(SUBSTITUTE(実質収支比率等に係る経年分析!H$48,"▲","-")),2)</f>
        <v>0.52</v>
      </c>
      <c r="E19" s="296">
        <f>ROUND(VALUE(SUBSTITUTE(実質収支比率等に係る経年分析!I$48,"▲","-")),2)</f>
        <v>0.69</v>
      </c>
      <c r="F19" s="296">
        <f>ROUND(VALUE(SUBSTITUTE(実質収支比率等に係る経年分析!J$48,"▲","-")),2)</f>
        <v>6.01</v>
      </c>
    </row>
    <row r="20" spans="1:11">
      <c r="A20" s="296" t="s">
        <v>41</v>
      </c>
      <c r="B20" s="296">
        <f>ROUND(VALUE(SUBSTITUTE(実質収支比率等に係る経年分析!F$47,"▲","-")),2)</f>
        <v>3.55</v>
      </c>
      <c r="C20" s="296">
        <f>ROUND(VALUE(SUBSTITUTE(実質収支比率等に係る経年分析!G$47,"▲","-")),2)</f>
        <v>3.69</v>
      </c>
      <c r="D20" s="296">
        <f>ROUND(VALUE(SUBSTITUTE(実質収支比率等に係る経年分析!H$47,"▲","-")),2)</f>
        <v>3.61</v>
      </c>
      <c r="E20" s="296">
        <f>ROUND(VALUE(SUBSTITUTE(実質収支比率等に係る経年分析!I$47,"▲","-")),2)</f>
        <v>3.86</v>
      </c>
      <c r="F20" s="296">
        <f>ROUND(VALUE(SUBSTITUTE(実質収支比率等に係る経年分析!J$47,"▲","-")),2)</f>
        <v>4.09</v>
      </c>
    </row>
    <row r="21" spans="1:11">
      <c r="A21" s="296" t="s">
        <v>119</v>
      </c>
      <c r="B21" s="296">
        <f>IF(ISNUMBER(VALUE(SUBSTITUTE(実質収支比率等に係る経年分析!F$49,"▲","-"))),ROUND(VALUE(SUBSTITUTE(実質収支比率等に係る経年分析!F$49,"▲","-")),2),NA())</f>
        <v>0.15</v>
      </c>
      <c r="C21" s="296">
        <f>IF(ISNUMBER(VALUE(SUBSTITUTE(実質収支比率等に係る経年分析!G$49,"▲","-"))),ROUND(VALUE(SUBSTITUTE(実質収支比率等に係る経年分析!G$49,"▲","-")),2),NA())</f>
        <v>0.11</v>
      </c>
      <c r="D21" s="296">
        <f>IF(ISNUMBER(VALUE(SUBSTITUTE(実質収支比率等に係る経年分析!H$49,"▲","-"))),ROUND(VALUE(SUBSTITUTE(実質収支比率等に係る経年分析!H$49,"▲","-")),2),NA())</f>
        <v>-0.47</v>
      </c>
      <c r="E21" s="296">
        <f>IF(ISNUMBER(VALUE(SUBSTITUTE(実質収支比率等に係る経年分析!I$49,"▲","-"))),ROUND(VALUE(SUBSTITUTE(実質収支比率等に係る経年分析!I$49,"▲","-")),2),NA())</f>
        <v>0.18</v>
      </c>
      <c r="F21" s="296">
        <f>IF(ISNUMBER(VALUE(SUBSTITUTE(実質収支比率等に係る経年分析!J$49,"▲","-"))),ROUND(VALUE(SUBSTITUTE(実質収支比率等に係る経年分析!J$49,"▲","-")),2),NA())</f>
        <v>5.34</v>
      </c>
    </row>
    <row r="24" spans="1:11">
      <c r="A24" s="295" t="s">
        <v>104</v>
      </c>
    </row>
    <row r="25" spans="1:11">
      <c r="A25" s="297"/>
      <c r="B25" s="297" t="str">
        <f>連結実質赤字比率に係る赤字・黒字の構成分析!F$33</f>
        <v>H29</v>
      </c>
      <c r="C25" s="297"/>
      <c r="D25" s="297" t="str">
        <f>連結実質赤字比率に係る赤字・黒字の構成分析!G$33</f>
        <v>H30</v>
      </c>
      <c r="E25" s="297"/>
      <c r="F25" s="297" t="str">
        <f>連結実質赤字比率に係る赤字・黒字の構成分析!H$33</f>
        <v>R01</v>
      </c>
      <c r="G25" s="297"/>
      <c r="H25" s="297" t="str">
        <f>連結実質赤字比率に係る赤字・黒字の構成分析!I$33</f>
        <v>R02</v>
      </c>
      <c r="I25" s="297"/>
      <c r="J25" s="297" t="str">
        <f>連結実質赤字比率に係る赤字・黒字の構成分析!J$33</f>
        <v>R03</v>
      </c>
      <c r="K25" s="297"/>
    </row>
    <row r="26" spans="1:11">
      <c r="A26" s="297"/>
      <c r="B26" s="297" t="s">
        <v>121</v>
      </c>
      <c r="C26" s="297" t="s">
        <v>71</v>
      </c>
      <c r="D26" s="297" t="s">
        <v>121</v>
      </c>
      <c r="E26" s="297" t="s">
        <v>71</v>
      </c>
      <c r="F26" s="297" t="s">
        <v>121</v>
      </c>
      <c r="G26" s="297" t="s">
        <v>71</v>
      </c>
      <c r="H26" s="297" t="s">
        <v>121</v>
      </c>
      <c r="I26" s="297" t="s">
        <v>71</v>
      </c>
      <c r="J26" s="297" t="s">
        <v>121</v>
      </c>
      <c r="K26" s="297" t="s">
        <v>71</v>
      </c>
    </row>
    <row r="27" spans="1:11">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0.22</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0.34</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0.41</v>
      </c>
      <c r="H27" s="297" t="e">
        <f>IF(ROUND(VALUE(SUBSTITUTE(連結実質赤字比率に係る赤字・黒字の構成分析!I$43,"▲","-")),2)&lt;0,ABS(ROUND(VALUE(SUBSTITUTE(連結実質赤字比率に係る赤字・黒字の構成分析!I$43,"▲","-")),2)),NA())</f>
        <v>#N/A</v>
      </c>
      <c r="I27" s="297">
        <f>IF(ROUND(VALUE(SUBSTITUTE(連結実質赤字比率に係る赤字・黒字の構成分析!I$43,"▲","-")),2)&gt;=0,ABS(ROUND(VALUE(SUBSTITUTE(連結実質赤字比率に係る赤字・黒字の構成分析!I$43,"▲","-")),2)),NA())</f>
        <v>0.36</v>
      </c>
      <c r="J27" s="297" t="e">
        <f>IF(ROUND(VALUE(SUBSTITUTE(連結実質赤字比率に係る赤字・黒字の構成分析!J$43,"▲","-")),2)&lt;0,ABS(ROUND(VALUE(SUBSTITUTE(連結実質赤字比率に係る赤字・黒字の構成分析!J$43,"▲","-")),2)),NA())</f>
        <v>#N/A</v>
      </c>
      <c r="K27" s="297">
        <f>IF(ROUND(VALUE(SUBSTITUTE(連結実質赤字比率に係る赤字・黒字の構成分析!J$43,"▲","-")),2)&gt;=0,ABS(ROUND(VALUE(SUBSTITUTE(連結実質赤字比率に係る赤字・黒字の構成分析!J$43,"▲","-")),2)),NA())</f>
        <v>0.19</v>
      </c>
    </row>
    <row r="28" spans="1:11">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#N/A</v>
      </c>
      <c r="C28" s="297">
        <f>IF(ROUND(VALUE(SUBSTITUTE(連結実質赤字比率に係る赤字・黒字の構成分析!F$42,"▲","-")),2)&gt;=0,ABS(ROUND(VALUE(SUBSTITUTE(連結実質赤字比率に係る赤字・黒字の構成分析!F$42,"▲","-")),2)),NA())</f>
        <v>0</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c r="A29" s="297" t="str">
        <f>IF(連結実質赤字比率に係る赤字・黒字の構成分析!C$41="",NA(),連結実質赤字比率に係る赤字・黒字の構成分析!C$41)</f>
        <v>国民健康保険事業特別会計</v>
      </c>
      <c r="B29" s="297" t="e">
        <f>IF(ROUND(VALUE(SUBSTITUTE(連結実質赤字比率に係る赤字・黒字の構成分析!F$41,"▲","-")),2)&lt;0,ABS(ROUND(VALUE(SUBSTITUTE(連結実質赤字比率に係る赤字・黒字の構成分析!F$41,"▲","-")),2)),NA())</f>
        <v>#N/A</v>
      </c>
      <c r="C29" s="297">
        <f>IF(ROUND(VALUE(SUBSTITUTE(連結実質赤字比率に係る赤字・黒字の構成分析!F$41,"▲","-")),2)&gt;=0,ABS(ROUND(VALUE(SUBSTITUTE(連結実質赤字比率に係る赤字・黒字の構成分析!F$41,"▲","-")),2)),NA())</f>
        <v>1.45</v>
      </c>
      <c r="D29" s="297" t="e">
        <f>IF(ROUND(VALUE(SUBSTITUTE(連結実質赤字比率に係る赤字・黒字の構成分析!G$41,"▲","-")),2)&lt;0,ABS(ROUND(VALUE(SUBSTITUTE(連結実質赤字比率に係る赤字・黒字の構成分析!G$41,"▲","-")),2)),NA())</f>
        <v>#N/A</v>
      </c>
      <c r="E29" s="297">
        <f>IF(ROUND(VALUE(SUBSTITUTE(連結実質赤字比率に係る赤字・黒字の構成分析!G$41,"▲","-")),2)&gt;=0,ABS(ROUND(VALUE(SUBSTITUTE(連結実質赤字比率に係る赤字・黒字の構成分析!G$41,"▲","-")),2)),NA())</f>
        <v>1.08</v>
      </c>
      <c r="F29" s="297" t="e">
        <f>IF(ROUND(VALUE(SUBSTITUTE(連結実質赤字比率に係る赤字・黒字の構成分析!H$41,"▲","-")),2)&lt;0,ABS(ROUND(VALUE(SUBSTITUTE(連結実質赤字比率に係る赤字・黒字の構成分析!H$41,"▲","-")),2)),NA())</f>
        <v>#N/A</v>
      </c>
      <c r="G29" s="297">
        <f>IF(ROUND(VALUE(SUBSTITUTE(連結実質赤字比率に係る赤字・黒字の構成分析!H$41,"▲","-")),2)&gt;=0,ABS(ROUND(VALUE(SUBSTITUTE(連結実質赤字比率に係る赤字・黒字の構成分析!H$41,"▲","-")),2)),NA())</f>
        <v>0.19</v>
      </c>
      <c r="H29" s="297" t="e">
        <f>IF(ROUND(VALUE(SUBSTITUTE(連結実質赤字比率に係る赤字・黒字の構成分析!I$41,"▲","-")),2)&lt;0,ABS(ROUND(VALUE(SUBSTITUTE(連結実質赤字比率に係る赤字・黒字の構成分析!I$41,"▲","-")),2)),NA())</f>
        <v>#N/A</v>
      </c>
      <c r="I29" s="297">
        <f>IF(ROUND(VALUE(SUBSTITUTE(連結実質赤字比率に係る赤字・黒字の構成分析!I$41,"▲","-")),2)&gt;=0,ABS(ROUND(VALUE(SUBSTITUTE(連結実質赤字比率に係る赤字・黒字の構成分析!I$41,"▲","-")),2)),NA())</f>
        <v>0.48</v>
      </c>
      <c r="J29" s="297" t="e">
        <f>IF(ROUND(VALUE(SUBSTITUTE(連結実質赤字比率に係る赤字・黒字の構成分析!J$41,"▲","-")),2)&lt;0,ABS(ROUND(VALUE(SUBSTITUTE(連結実質赤字比率に係る赤字・黒字の構成分析!J$41,"▲","-")),2)),NA())</f>
        <v>#N/A</v>
      </c>
      <c r="K29" s="297">
        <f>IF(ROUND(VALUE(SUBSTITUTE(連結実質赤字比率に係る赤字・黒字の構成分析!J$41,"▲","-")),2)&gt;=0,ABS(ROUND(VALUE(SUBSTITUTE(連結実質赤字比率に係る赤字・黒字の構成分析!J$41,"▲","-")),2)),NA())</f>
        <v>0.24</v>
      </c>
    </row>
    <row r="30" spans="1:11">
      <c r="A30" s="297" t="str">
        <f>IF(連結実質赤字比率に係る赤字・黒字の構成分析!C$40="",NA(),連結実質赤字比率に係る赤字・黒字の構成分析!C$40)</f>
        <v>介護保険事業特別会計</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0.83</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0.55000000000000004</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0.56000000000000005</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0.51</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0.76</v>
      </c>
    </row>
    <row r="31" spans="1:11">
      <c r="A31" s="297" t="str">
        <f>IF(連結実質赤字比率に係る赤字・黒字の構成分析!C$39="",NA(),連結実質赤字比率に係る赤字・黒字の構成分析!C$39)</f>
        <v>公共下水道事業会計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0.38</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1.0900000000000001</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1.69</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2.2999999999999998</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3.09</v>
      </c>
    </row>
    <row r="32" spans="1:11">
      <c r="A32" s="297" t="str">
        <f>IF(連結実質赤字比率に係る赤字・黒字の構成分析!C$38="",NA(),連結実質赤字比率に係る赤字・黒字の構成分析!C$38)</f>
        <v>一般会計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0.49</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0.6</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0.51</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0.69</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6</v>
      </c>
    </row>
    <row r="33" spans="1:16">
      <c r="A33" s="297" t="str">
        <f>IF(連結実質赤字比率に係る赤字・黒字の構成分析!C$37="",NA(),連結実質赤字比率に係る赤字・黒字の構成分析!C$37)</f>
        <v>水道事業会計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14.9</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14.87</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16.05</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16.3</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16.29</v>
      </c>
    </row>
    <row r="34" spans="1:16">
      <c r="A34" s="297" t="str">
        <f>IF(連結実質赤字比率に係る赤字・黒字の構成分析!C$36="",NA(),連結実質赤字比率に係る赤字・黒字の構成分析!C$36)</f>
        <v>国民宿舎運営事業特別会計</v>
      </c>
      <c r="B34" s="297">
        <f>IF(ROUND(VALUE(SUBSTITUTE(連結実質赤字比率に係る赤字・黒字の構成分析!F$36,"▲","-")),2)&lt;0,ABS(ROUND(VALUE(SUBSTITUTE(連結実質赤字比率に係る赤字・黒字の構成分析!F$36,"▲","-")),2)),NA())</f>
        <v>0.43</v>
      </c>
      <c r="C34" s="297" t="e">
        <f>IF(ROUND(VALUE(SUBSTITUTE(連結実質赤字比率に係る赤字・黒字の構成分析!F$36,"▲","-")),2)&gt;=0,ABS(ROUND(VALUE(SUBSTITUTE(連結実質赤字比率に係る赤字・黒字の構成分析!F$36,"▲","-")),2)),NA())</f>
        <v>#N/A</v>
      </c>
      <c r="D34" s="297">
        <f>IF(ROUND(VALUE(SUBSTITUTE(連結実質赤字比率に係る赤字・黒字の構成分析!G$36,"▲","-")),2)&lt;0,ABS(ROUND(VALUE(SUBSTITUTE(連結実質赤字比率に係る赤字・黒字の構成分析!G$36,"▲","-")),2)),NA())</f>
        <v>0.1</v>
      </c>
      <c r="E34" s="297" t="e">
        <f>IF(ROUND(VALUE(SUBSTITUTE(連結実質赤字比率に係る赤字・黒字の構成分析!G$36,"▲","-")),2)&gt;=0,ABS(ROUND(VALUE(SUBSTITUTE(連結実質赤字比率に係る赤字・黒字の構成分析!G$36,"▲","-")),2)),NA())</f>
        <v>#N/A</v>
      </c>
      <c r="F34" s="297">
        <f>IF(ROUND(VALUE(SUBSTITUTE(連結実質赤字比率に係る赤字・黒字の構成分析!H$36,"▲","-")),2)&lt;0,ABS(ROUND(VALUE(SUBSTITUTE(連結実質赤字比率に係る赤字・黒字の構成分析!H$36,"▲","-")),2)),NA())</f>
        <v>0.05</v>
      </c>
      <c r="G34" s="297" t="e">
        <f>IF(ROUND(VALUE(SUBSTITUTE(連結実質赤字比率に係る赤字・黒字の構成分析!H$36,"▲","-")),2)&gt;=0,ABS(ROUND(VALUE(SUBSTITUTE(連結実質赤字比率に係る赤字・黒字の構成分析!H$36,"▲","-")),2)),NA())</f>
        <v>#N/A</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0</v>
      </c>
      <c r="J34" s="297">
        <f>IF(ROUND(VALUE(SUBSTITUTE(連結実質赤字比率に係る赤字・黒字の構成分析!J$36,"▲","-")),2)&lt;0,ABS(ROUND(VALUE(SUBSTITUTE(連結実質赤字比率に係る赤字・黒字の構成分析!J$36,"▲","-")),2)),NA())</f>
        <v>0.04</v>
      </c>
      <c r="K34" s="297" t="e">
        <f>IF(ROUND(VALUE(SUBSTITUTE(連結実質赤字比率に係る赤字・黒字の構成分析!J$36,"▲","-")),2)&gt;=0,ABS(ROUND(VALUE(SUBSTITUTE(連結実質赤字比率に係る赤字・黒字の構成分析!J$36,"▲","-")),2)),NA())</f>
        <v>#N/A</v>
      </c>
    </row>
    <row r="35" spans="1:16">
      <c r="A35" s="297" t="str">
        <f>IF(連結実質赤字比率に係る赤字・黒字の構成分析!C$35="",NA(),連結実質赤字比率に係る赤字・黒字の構成分析!C$35)</f>
        <v>駐車場事業特別会計</v>
      </c>
      <c r="B35" s="297">
        <f>IF(ROUND(VALUE(SUBSTITUTE(連結実質赤字比率に係る赤字・黒字の構成分析!F$35,"▲","-")),2)&lt;0,ABS(ROUND(VALUE(SUBSTITUTE(連結実質赤字比率に係る赤字・黒字の構成分析!F$35,"▲","-")),2)),NA())</f>
        <v>0.52</v>
      </c>
      <c r="C35" s="297" t="e">
        <f>IF(ROUND(VALUE(SUBSTITUTE(連結実質赤字比率に係る赤字・黒字の構成分析!F$35,"▲","-")),2)&gt;=0,ABS(ROUND(VALUE(SUBSTITUTE(連結実質赤字比率に係る赤字・黒字の構成分析!F$35,"▲","-")),2)),NA())</f>
        <v>#N/A</v>
      </c>
      <c r="D35" s="297">
        <f>IF(ROUND(VALUE(SUBSTITUTE(連結実質赤字比率に係る赤字・黒字の構成分析!G$35,"▲","-")),2)&lt;0,ABS(ROUND(VALUE(SUBSTITUTE(連結実質赤字比率に係る赤字・黒字の構成分析!G$35,"▲","-")),2)),NA())</f>
        <v>0.41</v>
      </c>
      <c r="E35" s="297" t="e">
        <f>IF(ROUND(VALUE(SUBSTITUTE(連結実質赤字比率に係る赤字・黒字の構成分析!G$35,"▲","-")),2)&gt;=0,ABS(ROUND(VALUE(SUBSTITUTE(連結実質赤字比率に係る赤字・黒字の構成分析!G$35,"▲","-")),2)),NA())</f>
        <v>#N/A</v>
      </c>
      <c r="F35" s="297">
        <f>IF(ROUND(VALUE(SUBSTITUTE(連結実質赤字比率に係る赤字・黒字の構成分析!H$35,"▲","-")),2)&lt;0,ABS(ROUND(VALUE(SUBSTITUTE(連結実質赤字比率に係る赤字・黒字の構成分析!H$35,"▲","-")),2)),NA())</f>
        <v>0.33</v>
      </c>
      <c r="G35" s="297" t="e">
        <f>IF(ROUND(VALUE(SUBSTITUTE(連結実質赤字比率に係る赤字・黒字の構成分析!H$35,"▲","-")),2)&gt;=0,ABS(ROUND(VALUE(SUBSTITUTE(連結実質赤字比率に係る赤字・黒字の構成分析!H$35,"▲","-")),2)),NA())</f>
        <v>#N/A</v>
      </c>
      <c r="H35" s="297">
        <f>IF(ROUND(VALUE(SUBSTITUTE(連結実質赤字比率に係る赤字・黒字の構成分析!I$35,"▲","-")),2)&lt;0,ABS(ROUND(VALUE(SUBSTITUTE(連結実質赤字比率に係る赤字・黒字の構成分析!I$35,"▲","-")),2)),NA())</f>
        <v>0.31</v>
      </c>
      <c r="I35" s="297" t="e">
        <f>IF(ROUND(VALUE(SUBSTITUTE(連結実質赤字比率に係る赤字・黒字の構成分析!I$35,"▲","-")),2)&gt;=0,ABS(ROUND(VALUE(SUBSTITUTE(連結実質赤字比率に係る赤字・黒字の構成分析!I$35,"▲","-")),2)),NA())</f>
        <v>#N/A</v>
      </c>
      <c r="J35" s="297">
        <f>IF(ROUND(VALUE(SUBSTITUTE(連結実質赤字比率に係る赤字・黒字の構成分析!J$35,"▲","-")),2)&lt;0,ABS(ROUND(VALUE(SUBSTITUTE(連結実質赤字比率に係る赤字・黒字の構成分析!J$35,"▲","-")),2)),NA())</f>
        <v>0.25</v>
      </c>
      <c r="K35" s="297" t="e">
        <f>IF(ROUND(VALUE(SUBSTITUTE(連結実質赤字比率に係る赤字・黒字の構成分析!J$35,"▲","-")),2)&gt;=0,ABS(ROUND(VALUE(SUBSTITUTE(連結実質赤字比率に係る赤字・黒字の構成分析!J$35,"▲","-")),2)),NA())</f>
        <v>#N/A</v>
      </c>
    </row>
    <row r="36" spans="1:16">
      <c r="A36" s="297" t="str">
        <f>IF(連結実質赤字比率に係る赤字・黒字の構成分析!C$34="",NA(),連結実質赤字比率に係る赤字・黒字の構成分析!C$34)</f>
        <v>収益事業特別会計</v>
      </c>
      <c r="B36" s="297">
        <f>IF(ROUND(VALUE(SUBSTITUTE(連結実質赤字比率に係る赤字・黒字の構成分析!F$34,"▲","-")),2)&lt;0,ABS(ROUND(VALUE(SUBSTITUTE(連結実質赤字比率に係る赤字・黒字の構成分析!F$34,"▲","-")),2)),NA())</f>
        <v>6.72</v>
      </c>
      <c r="C36" s="297" t="e">
        <f>IF(ROUND(VALUE(SUBSTITUTE(連結実質赤字比率に係る赤字・黒字の構成分析!F$34,"▲","-")),2)&gt;=0,ABS(ROUND(VALUE(SUBSTITUTE(連結実質赤字比率に係る赤字・黒字の構成分析!F$34,"▲","-")),2)),NA())</f>
        <v>#N/A</v>
      </c>
      <c r="D36" s="297">
        <f>IF(ROUND(VALUE(SUBSTITUTE(連結実質赤字比率に係る赤字・黒字の構成分析!G$34,"▲","-")),2)&lt;0,ABS(ROUND(VALUE(SUBSTITUTE(連結実質赤字比率に係る赤字・黒字の構成分析!G$34,"▲","-")),2)),NA())</f>
        <v>6.68</v>
      </c>
      <c r="E36" s="297" t="e">
        <f>IF(ROUND(VALUE(SUBSTITUTE(連結実質赤字比率に係る赤字・黒字の構成分析!G$34,"▲","-")),2)&gt;=0,ABS(ROUND(VALUE(SUBSTITUTE(連結実質赤字比率に係る赤字・黒字の構成分析!G$34,"▲","-")),2)),NA())</f>
        <v>#N/A</v>
      </c>
      <c r="F36" s="297">
        <f>IF(ROUND(VALUE(SUBSTITUTE(連結実質赤字比率に係る赤字・黒字の構成分析!H$34,"▲","-")),2)&lt;0,ABS(ROUND(VALUE(SUBSTITUTE(連結実質赤字比率に係る赤字・黒字の構成分析!H$34,"▲","-")),2)),NA())</f>
        <v>6.66</v>
      </c>
      <c r="G36" s="297" t="e">
        <f>IF(ROUND(VALUE(SUBSTITUTE(連結実質赤字比率に係る赤字・黒字の構成分析!H$34,"▲","-")),2)&gt;=0,ABS(ROUND(VALUE(SUBSTITUTE(連結実質赤字比率に係る赤字・黒字の構成分析!H$34,"▲","-")),2)),NA())</f>
        <v>#N/A</v>
      </c>
      <c r="H36" s="297">
        <f>IF(ROUND(VALUE(SUBSTITUTE(連結実質赤字比率に係る赤字・黒字の構成分析!I$34,"▲","-")),2)&lt;0,ABS(ROUND(VALUE(SUBSTITUTE(連結実質赤字比率に係る赤字・黒字の構成分析!I$34,"▲","-")),2)),NA())</f>
        <v>6.2</v>
      </c>
      <c r="I36" s="297" t="e">
        <f>IF(ROUND(VALUE(SUBSTITUTE(連結実質赤字比率に係る赤字・黒字の構成分析!I$34,"▲","-")),2)&gt;=0,ABS(ROUND(VALUE(SUBSTITUTE(連結実質赤字比率に係る赤字・黒字の構成分析!I$34,"▲","-")),2)),NA())</f>
        <v>#N/A</v>
      </c>
      <c r="J36" s="297">
        <f>IF(ROUND(VALUE(SUBSTITUTE(連結実質赤字比率に係る赤字・黒字の構成分析!J$34,"▲","-")),2)&lt;0,ABS(ROUND(VALUE(SUBSTITUTE(連結実質赤字比率に係る赤字・黒字の構成分析!J$34,"▲","-")),2)),NA())</f>
        <v>5.65</v>
      </c>
      <c r="K36" s="297" t="e">
        <f>IF(ROUND(VALUE(SUBSTITUTE(連結実質赤字比率に係る赤字・黒字の構成分析!J$34,"▲","-")),2)&gt;=0,ABS(ROUND(VALUE(SUBSTITUTE(連結実質赤字比率に係る赤字・黒字の構成分析!J$34,"▲","-")),2)),NA())</f>
        <v>#N/A</v>
      </c>
    </row>
    <row r="39" spans="1:16">
      <c r="A39" s="295" t="s">
        <v>16</v>
      </c>
    </row>
    <row r="40" spans="1:16">
      <c r="A40" s="298"/>
      <c r="B40" s="298" t="str">
        <f>'実質公債費比率（分子）の構造'!K$44</f>
        <v>H29</v>
      </c>
      <c r="C40" s="298"/>
      <c r="D40" s="298"/>
      <c r="E40" s="298" t="str">
        <f>'実質公債費比率（分子）の構造'!L$44</f>
        <v>H30</v>
      </c>
      <c r="F40" s="298"/>
      <c r="G40" s="298"/>
      <c r="H40" s="298" t="str">
        <f>'実質公債費比率（分子）の構造'!M$44</f>
        <v>R01</v>
      </c>
      <c r="I40" s="298"/>
      <c r="J40" s="298"/>
      <c r="K40" s="298" t="str">
        <f>'実質公債費比率（分子）の構造'!N$44</f>
        <v>R02</v>
      </c>
      <c r="L40" s="298"/>
      <c r="M40" s="298"/>
      <c r="N40" s="298" t="str">
        <f>'実質公債費比率（分子）の構造'!O$44</f>
        <v>R03</v>
      </c>
      <c r="O40" s="298"/>
      <c r="P40" s="298"/>
    </row>
    <row r="41" spans="1:16">
      <c r="A41" s="298"/>
      <c r="B41" s="298" t="s">
        <v>122</v>
      </c>
      <c r="C41" s="298"/>
      <c r="D41" s="298" t="s">
        <v>124</v>
      </c>
      <c r="E41" s="298" t="s">
        <v>122</v>
      </c>
      <c r="F41" s="298"/>
      <c r="G41" s="298" t="s">
        <v>124</v>
      </c>
      <c r="H41" s="298" t="s">
        <v>122</v>
      </c>
      <c r="I41" s="298"/>
      <c r="J41" s="298" t="s">
        <v>124</v>
      </c>
      <c r="K41" s="298" t="s">
        <v>122</v>
      </c>
      <c r="L41" s="298"/>
      <c r="M41" s="298" t="s">
        <v>124</v>
      </c>
      <c r="N41" s="298" t="s">
        <v>122</v>
      </c>
      <c r="O41" s="298"/>
      <c r="P41" s="298" t="s">
        <v>124</v>
      </c>
    </row>
    <row r="42" spans="1:16">
      <c r="A42" s="298" t="s">
        <v>126</v>
      </c>
      <c r="B42" s="298"/>
      <c r="C42" s="298"/>
      <c r="D42" s="298">
        <f>'実質公債費比率（分子）の構造'!K$52</f>
        <v>13333</v>
      </c>
      <c r="E42" s="298"/>
      <c r="F42" s="298"/>
      <c r="G42" s="298">
        <f>'実質公債費比率（分子）の構造'!L$52</f>
        <v>13203</v>
      </c>
      <c r="H42" s="298"/>
      <c r="I42" s="298"/>
      <c r="J42" s="298">
        <f>'実質公債費比率（分子）の構造'!M$52</f>
        <v>13206</v>
      </c>
      <c r="K42" s="298"/>
      <c r="L42" s="298"/>
      <c r="M42" s="298">
        <f>'実質公債費比率（分子）の構造'!N$52</f>
        <v>12576</v>
      </c>
      <c r="N42" s="298"/>
      <c r="O42" s="298"/>
      <c r="P42" s="298">
        <f>'実質公債費比率（分子）の構造'!O$52</f>
        <v>12294</v>
      </c>
    </row>
    <row r="43" spans="1:16">
      <c r="A43" s="298" t="s">
        <v>45</v>
      </c>
      <c r="B43" s="298">
        <f>'実質公債費比率（分子）の構造'!K$51</f>
        <v>1</v>
      </c>
      <c r="C43" s="298"/>
      <c r="D43" s="298"/>
      <c r="E43" s="298">
        <f>'実質公債費比率（分子）の構造'!L$51</f>
        <v>0</v>
      </c>
      <c r="F43" s="298"/>
      <c r="G43" s="298"/>
      <c r="H43" s="298">
        <f>'実質公債費比率（分子）の構造'!M$51</f>
        <v>2</v>
      </c>
      <c r="I43" s="298"/>
      <c r="J43" s="298"/>
      <c r="K43" s="298">
        <f>'実質公債費比率（分子）の構造'!N$51</f>
        <v>0</v>
      </c>
      <c r="L43" s="298"/>
      <c r="M43" s="298"/>
      <c r="N43" s="298">
        <f>'実質公債費比率（分子）の構造'!O$51</f>
        <v>0</v>
      </c>
      <c r="O43" s="298"/>
      <c r="P43" s="298"/>
    </row>
    <row r="44" spans="1:16">
      <c r="A44" s="298" t="s">
        <v>43</v>
      </c>
      <c r="B44" s="298">
        <f>'実質公債費比率（分子）の構造'!K$50</f>
        <v>128</v>
      </c>
      <c r="C44" s="298"/>
      <c r="D44" s="298"/>
      <c r="E44" s="298">
        <f>'実質公債費比率（分子）の構造'!L$50</f>
        <v>136</v>
      </c>
      <c r="F44" s="298"/>
      <c r="G44" s="298"/>
      <c r="H44" s="298">
        <f>'実質公債費比率（分子）の構造'!M$50</f>
        <v>159</v>
      </c>
      <c r="I44" s="298"/>
      <c r="J44" s="298"/>
      <c r="K44" s="298">
        <f>'実質公債費比率（分子）の構造'!N$50</f>
        <v>199</v>
      </c>
      <c r="L44" s="298"/>
      <c r="M44" s="298"/>
      <c r="N44" s="298">
        <f>'実質公債費比率（分子）の構造'!O$50</f>
        <v>220</v>
      </c>
      <c r="O44" s="298"/>
      <c r="P44" s="298"/>
    </row>
    <row r="45" spans="1:16">
      <c r="A45" s="298" t="s">
        <v>3</v>
      </c>
      <c r="B45" s="298">
        <f>'実質公債費比率（分子）の構造'!K$49</f>
        <v>884</v>
      </c>
      <c r="C45" s="298"/>
      <c r="D45" s="298"/>
      <c r="E45" s="298">
        <f>'実質公債費比率（分子）の構造'!L$49</f>
        <v>889</v>
      </c>
      <c r="F45" s="298"/>
      <c r="G45" s="298"/>
      <c r="H45" s="298">
        <f>'実質公債費比率（分子）の構造'!M$49</f>
        <v>925</v>
      </c>
      <c r="I45" s="298"/>
      <c r="J45" s="298"/>
      <c r="K45" s="298">
        <f>'実質公債費比率（分子）の構造'!N$49</f>
        <v>842</v>
      </c>
      <c r="L45" s="298"/>
      <c r="M45" s="298"/>
      <c r="N45" s="298">
        <f>'実質公債費比率（分子）の構造'!O$49</f>
        <v>918</v>
      </c>
      <c r="O45" s="298"/>
      <c r="P45" s="298"/>
    </row>
    <row r="46" spans="1:16">
      <c r="A46" s="298" t="s">
        <v>38</v>
      </c>
      <c r="B46" s="298">
        <f>'実質公債費比率（分子）の構造'!K$48</f>
        <v>3540</v>
      </c>
      <c r="C46" s="298"/>
      <c r="D46" s="298"/>
      <c r="E46" s="298">
        <f>'実質公債費比率（分子）の構造'!L$48</f>
        <v>3611</v>
      </c>
      <c r="F46" s="298"/>
      <c r="G46" s="298"/>
      <c r="H46" s="298">
        <f>'実質公債費比率（分子）の構造'!M$48</f>
        <v>3569</v>
      </c>
      <c r="I46" s="298"/>
      <c r="J46" s="298"/>
      <c r="K46" s="298">
        <f>'実質公債費比率（分子）の構造'!N$48</f>
        <v>3591</v>
      </c>
      <c r="L46" s="298"/>
      <c r="M46" s="298"/>
      <c r="N46" s="298">
        <f>'実質公債費比率（分子）の構造'!O$48</f>
        <v>3686</v>
      </c>
      <c r="O46" s="298"/>
      <c r="P46" s="298"/>
    </row>
    <row r="47" spans="1:16">
      <c r="A47" s="298" t="s">
        <v>34</v>
      </c>
      <c r="B47" s="298">
        <f>'実質公債費比率（分子）の構造'!K$47</f>
        <v>17</v>
      </c>
      <c r="C47" s="298"/>
      <c r="D47" s="298"/>
      <c r="E47" s="298">
        <f>'実質公債費比率（分子）の構造'!L$47</f>
        <v>17</v>
      </c>
      <c r="F47" s="298"/>
      <c r="G47" s="298"/>
      <c r="H47" s="298">
        <f>'実質公債費比率（分子）の構造'!M$47</f>
        <v>17</v>
      </c>
      <c r="I47" s="298"/>
      <c r="J47" s="298"/>
      <c r="K47" s="298">
        <f>'実質公債費比率（分子）の構造'!N$47</f>
        <v>17</v>
      </c>
      <c r="L47" s="298"/>
      <c r="M47" s="298"/>
      <c r="N47" s="298">
        <f>'実質公債費比率（分子）の構造'!O$47</f>
        <v>83</v>
      </c>
      <c r="O47" s="298"/>
      <c r="P47" s="298"/>
    </row>
    <row r="48" spans="1:16">
      <c r="A48" s="298" t="s">
        <v>32</v>
      </c>
      <c r="B48" s="298" t="str">
        <f>'実質公債費比率（分子）の構造'!K$46</f>
        <v>-</v>
      </c>
      <c r="C48" s="298"/>
      <c r="D48" s="298"/>
      <c r="E48" s="298" t="str">
        <f>'実質公債費比率（分子）の構造'!L$46</f>
        <v>-</v>
      </c>
      <c r="F48" s="298"/>
      <c r="G48" s="298"/>
      <c r="H48" s="298" t="str">
        <f>'実質公債費比率（分子）の構造'!M$46</f>
        <v>-</v>
      </c>
      <c r="I48" s="298"/>
      <c r="J48" s="298"/>
      <c r="K48" s="298" t="str">
        <f>'実質公債費比率（分子）の構造'!N$46</f>
        <v>-</v>
      </c>
      <c r="L48" s="298"/>
      <c r="M48" s="298"/>
      <c r="N48" s="298" t="str">
        <f>'実質公債費比率（分子）の構造'!O$46</f>
        <v>-</v>
      </c>
      <c r="O48" s="298"/>
      <c r="P48" s="298"/>
    </row>
    <row r="49" spans="1:16">
      <c r="A49" s="298" t="s">
        <v>26</v>
      </c>
      <c r="B49" s="298">
        <f>'実質公債費比率（分子）の構造'!K$45</f>
        <v>18190</v>
      </c>
      <c r="C49" s="298"/>
      <c r="D49" s="298"/>
      <c r="E49" s="298">
        <f>'実質公債費比率（分子）の構造'!L$45</f>
        <v>18117</v>
      </c>
      <c r="F49" s="298"/>
      <c r="G49" s="298"/>
      <c r="H49" s="298">
        <f>'実質公債費比率（分子）の構造'!M$45</f>
        <v>17818</v>
      </c>
      <c r="I49" s="298"/>
      <c r="J49" s="298"/>
      <c r="K49" s="298">
        <f>'実質公債費比率（分子）の構造'!N$45</f>
        <v>16178</v>
      </c>
      <c r="L49" s="298"/>
      <c r="M49" s="298"/>
      <c r="N49" s="298">
        <f>'実質公債費比率（分子）の構造'!O$45</f>
        <v>16272</v>
      </c>
      <c r="O49" s="298"/>
      <c r="P49" s="298"/>
    </row>
    <row r="50" spans="1:16">
      <c r="A50" s="298" t="s">
        <v>58</v>
      </c>
      <c r="B50" s="298" t="e">
        <f>NA()</f>
        <v>#N/A</v>
      </c>
      <c r="C50" s="298">
        <f>IF(ISNUMBER('実質公債費比率（分子）の構造'!K$53),'実質公債費比率（分子）の構造'!K$53,NA())</f>
        <v>9427</v>
      </c>
      <c r="D50" s="298" t="e">
        <f>NA()</f>
        <v>#N/A</v>
      </c>
      <c r="E50" s="298" t="e">
        <f>NA()</f>
        <v>#N/A</v>
      </c>
      <c r="F50" s="298">
        <f>IF(ISNUMBER('実質公債費比率（分子）の構造'!L$53),'実質公債費比率（分子）の構造'!L$53,NA())</f>
        <v>9567</v>
      </c>
      <c r="G50" s="298" t="e">
        <f>NA()</f>
        <v>#N/A</v>
      </c>
      <c r="H50" s="298" t="e">
        <f>NA()</f>
        <v>#N/A</v>
      </c>
      <c r="I50" s="298">
        <f>IF(ISNUMBER('実質公債費比率（分子）の構造'!M$53),'実質公債費比率（分子）の構造'!M$53,NA())</f>
        <v>9284</v>
      </c>
      <c r="J50" s="298" t="e">
        <f>NA()</f>
        <v>#N/A</v>
      </c>
      <c r="K50" s="298" t="e">
        <f>NA()</f>
        <v>#N/A</v>
      </c>
      <c r="L50" s="298">
        <f>IF(ISNUMBER('実質公債費比率（分子）の構造'!N$53),'実質公債費比率（分子）の構造'!N$53,NA())</f>
        <v>8251</v>
      </c>
      <c r="M50" s="298" t="e">
        <f>NA()</f>
        <v>#N/A</v>
      </c>
      <c r="N50" s="298" t="e">
        <f>NA()</f>
        <v>#N/A</v>
      </c>
      <c r="O50" s="298">
        <f>IF(ISNUMBER('実質公債費比率（分子）の構造'!O$53),'実質公債費比率（分子）の構造'!O$53,NA())</f>
        <v>8885</v>
      </c>
      <c r="P50" s="298" t="e">
        <f>NA()</f>
        <v>#N/A</v>
      </c>
    </row>
    <row r="53" spans="1:16">
      <c r="A53" s="295" t="s">
        <v>65</v>
      </c>
    </row>
    <row r="54" spans="1:16">
      <c r="A54" s="297"/>
      <c r="B54" s="297" t="str">
        <f>'将来負担比率（分子）の構造'!I$40</f>
        <v>H29</v>
      </c>
      <c r="C54" s="297"/>
      <c r="D54" s="297"/>
      <c r="E54" s="297" t="str">
        <f>'将来負担比率（分子）の構造'!J$40</f>
        <v>H30</v>
      </c>
      <c r="F54" s="297"/>
      <c r="G54" s="297"/>
      <c r="H54" s="297" t="str">
        <f>'将来負担比率（分子）の構造'!K$40</f>
        <v>R01</v>
      </c>
      <c r="I54" s="297"/>
      <c r="J54" s="297"/>
      <c r="K54" s="297" t="str">
        <f>'将来負担比率（分子）の構造'!L$40</f>
        <v>R02</v>
      </c>
      <c r="L54" s="297"/>
      <c r="M54" s="297"/>
      <c r="N54" s="297" t="str">
        <f>'将来負担比率（分子）の構造'!M$40</f>
        <v>R03</v>
      </c>
      <c r="O54" s="297"/>
      <c r="P54" s="297"/>
    </row>
    <row r="55" spans="1:16">
      <c r="A55" s="297"/>
      <c r="B55" s="297" t="s">
        <v>113</v>
      </c>
      <c r="C55" s="297"/>
      <c r="D55" s="297" t="s">
        <v>128</v>
      </c>
      <c r="E55" s="297" t="s">
        <v>113</v>
      </c>
      <c r="F55" s="297"/>
      <c r="G55" s="297" t="s">
        <v>128</v>
      </c>
      <c r="H55" s="297" t="s">
        <v>113</v>
      </c>
      <c r="I55" s="297"/>
      <c r="J55" s="297" t="s">
        <v>128</v>
      </c>
      <c r="K55" s="297" t="s">
        <v>113</v>
      </c>
      <c r="L55" s="297"/>
      <c r="M55" s="297" t="s">
        <v>128</v>
      </c>
      <c r="N55" s="297" t="s">
        <v>113</v>
      </c>
      <c r="O55" s="297"/>
      <c r="P55" s="297" t="s">
        <v>128</v>
      </c>
    </row>
    <row r="56" spans="1:16">
      <c r="A56" s="297" t="s">
        <v>50</v>
      </c>
      <c r="B56" s="297"/>
      <c r="C56" s="297"/>
      <c r="D56" s="297">
        <f>'将来負担比率（分子）の構造'!I$52</f>
        <v>155102</v>
      </c>
      <c r="E56" s="297"/>
      <c r="F56" s="297"/>
      <c r="G56" s="297">
        <f>'将来負担比率（分子）の構造'!J$52</f>
        <v>159172</v>
      </c>
      <c r="H56" s="297"/>
      <c r="I56" s="297"/>
      <c r="J56" s="297">
        <f>'将来負担比率（分子）の構造'!K$52</f>
        <v>157724</v>
      </c>
      <c r="K56" s="297"/>
      <c r="L56" s="297"/>
      <c r="M56" s="297">
        <f>'将来負担比率（分子）の構造'!L$52</f>
        <v>157862</v>
      </c>
      <c r="N56" s="297"/>
      <c r="O56" s="297"/>
      <c r="P56" s="297">
        <f>'将来負担比率（分子）の構造'!M$52</f>
        <v>156303</v>
      </c>
    </row>
    <row r="57" spans="1:16">
      <c r="A57" s="297" t="s">
        <v>99</v>
      </c>
      <c r="B57" s="297"/>
      <c r="C57" s="297"/>
      <c r="D57" s="297">
        <f>'将来負担比率（分子）の構造'!I$51</f>
        <v>4339</v>
      </c>
      <c r="E57" s="297"/>
      <c r="F57" s="297"/>
      <c r="G57" s="297">
        <f>'将来負担比率（分子）の構造'!J$51</f>
        <v>4498</v>
      </c>
      <c r="H57" s="297"/>
      <c r="I57" s="297"/>
      <c r="J57" s="297">
        <f>'将来負担比率（分子）の構造'!K$51</f>
        <v>5342</v>
      </c>
      <c r="K57" s="297"/>
      <c r="L57" s="297"/>
      <c r="M57" s="297">
        <f>'将来負担比率（分子）の構造'!L$51</f>
        <v>6197</v>
      </c>
      <c r="N57" s="297"/>
      <c r="O57" s="297"/>
      <c r="P57" s="297">
        <f>'将来負担比率（分子）の構造'!M$51</f>
        <v>6853</v>
      </c>
    </row>
    <row r="58" spans="1:16">
      <c r="A58" s="297" t="s">
        <v>97</v>
      </c>
      <c r="B58" s="297"/>
      <c r="C58" s="297"/>
      <c r="D58" s="297">
        <f>'将来負担比率（分子）の構造'!I$50</f>
        <v>14000</v>
      </c>
      <c r="E58" s="297"/>
      <c r="F58" s="297"/>
      <c r="G58" s="297">
        <f>'将来負担比率（分子）の構造'!J$50</f>
        <v>13565</v>
      </c>
      <c r="H58" s="297"/>
      <c r="I58" s="297"/>
      <c r="J58" s="297">
        <f>'将来負担比率（分子）の構造'!K$50</f>
        <v>12147</v>
      </c>
      <c r="K58" s="297"/>
      <c r="L58" s="297"/>
      <c r="M58" s="297">
        <f>'将来負担比率（分子）の構造'!L$50</f>
        <v>12513</v>
      </c>
      <c r="N58" s="297"/>
      <c r="O58" s="297"/>
      <c r="P58" s="297">
        <f>'将来負担比率（分子）の構造'!M$50</f>
        <v>6462</v>
      </c>
    </row>
    <row r="59" spans="1:16">
      <c r="A59" s="297" t="s">
        <v>94</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c r="A60" s="297" t="s">
        <v>90</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c r="A61" s="297" t="s">
        <v>80</v>
      </c>
      <c r="B61" s="297" t="str">
        <f>'将来負担比率（分子）の構造'!I$46</f>
        <v>-</v>
      </c>
      <c r="C61" s="297"/>
      <c r="D61" s="297"/>
      <c r="E61" s="297" t="str">
        <f>'将来負担比率（分子）の構造'!J$46</f>
        <v>-</v>
      </c>
      <c r="F61" s="297"/>
      <c r="G61" s="297"/>
      <c r="H61" s="297" t="str">
        <f>'将来負担比率（分子）の構造'!K$46</f>
        <v>-</v>
      </c>
      <c r="I61" s="297"/>
      <c r="J61" s="297"/>
      <c r="K61" s="297" t="str">
        <f>'将来負担比率（分子）の構造'!L$46</f>
        <v>-</v>
      </c>
      <c r="L61" s="297"/>
      <c r="M61" s="297"/>
      <c r="N61" s="297" t="str">
        <f>'将来負担比率（分子）の構造'!M$46</f>
        <v>-</v>
      </c>
      <c r="O61" s="297"/>
      <c r="P61" s="297"/>
    </row>
    <row r="62" spans="1:16">
      <c r="A62" s="297" t="s">
        <v>81</v>
      </c>
      <c r="B62" s="297">
        <f>'将来負担比率（分子）の構造'!I$45</f>
        <v>17594</v>
      </c>
      <c r="C62" s="297"/>
      <c r="D62" s="297"/>
      <c r="E62" s="297">
        <f>'将来負担比率（分子）の構造'!J$45</f>
        <v>16913</v>
      </c>
      <c r="F62" s="297"/>
      <c r="G62" s="297"/>
      <c r="H62" s="297">
        <f>'将来負担比率（分子）の構造'!K$45</f>
        <v>17385</v>
      </c>
      <c r="I62" s="297"/>
      <c r="J62" s="297"/>
      <c r="K62" s="297">
        <f>'将来負担比率（分子）の構造'!L$45</f>
        <v>17407</v>
      </c>
      <c r="L62" s="297"/>
      <c r="M62" s="297"/>
      <c r="N62" s="297">
        <f>'将来負担比率（分子）の構造'!M$45</f>
        <v>17505</v>
      </c>
      <c r="O62" s="297"/>
      <c r="P62" s="297"/>
    </row>
    <row r="63" spans="1:16">
      <c r="A63" s="297" t="s">
        <v>79</v>
      </c>
      <c r="B63" s="297">
        <f>'将来負担比率（分子）の構造'!I$44</f>
        <v>8081</v>
      </c>
      <c r="C63" s="297"/>
      <c r="D63" s="297"/>
      <c r="E63" s="297">
        <f>'将来負担比率（分子）の構造'!J$44</f>
        <v>7998</v>
      </c>
      <c r="F63" s="297"/>
      <c r="G63" s="297"/>
      <c r="H63" s="297">
        <f>'将来負担比率（分子）の構造'!K$44</f>
        <v>7455</v>
      </c>
      <c r="I63" s="297"/>
      <c r="J63" s="297"/>
      <c r="K63" s="297">
        <f>'将来負担比率（分子）の構造'!L$44</f>
        <v>6838</v>
      </c>
      <c r="L63" s="297"/>
      <c r="M63" s="297"/>
      <c r="N63" s="297">
        <f>'将来負担比率（分子）の構造'!M$44</f>
        <v>6207</v>
      </c>
      <c r="O63" s="297"/>
      <c r="P63" s="297"/>
    </row>
    <row r="64" spans="1:16">
      <c r="A64" s="297" t="s">
        <v>77</v>
      </c>
      <c r="B64" s="297">
        <f>'将来負担比率（分子）の構造'!I$43</f>
        <v>58085</v>
      </c>
      <c r="C64" s="297"/>
      <c r="D64" s="297"/>
      <c r="E64" s="297">
        <f>'将来負担比率（分子）の構造'!J$43</f>
        <v>57443</v>
      </c>
      <c r="F64" s="297"/>
      <c r="G64" s="297"/>
      <c r="H64" s="297">
        <f>'将来負担比率（分子）の構造'!K$43</f>
        <v>55631</v>
      </c>
      <c r="I64" s="297"/>
      <c r="J64" s="297"/>
      <c r="K64" s="297">
        <f>'将来負担比率（分子）の構造'!L$43</f>
        <v>54555</v>
      </c>
      <c r="L64" s="297"/>
      <c r="M64" s="297"/>
      <c r="N64" s="297">
        <f>'将来負担比率（分子）の構造'!M$43</f>
        <v>53365</v>
      </c>
      <c r="O64" s="297"/>
      <c r="P64" s="297"/>
    </row>
    <row r="65" spans="1:16">
      <c r="A65" s="297" t="s">
        <v>75</v>
      </c>
      <c r="B65" s="297">
        <f>'将来負担比率（分子）の構造'!I$42</f>
        <v>1615</v>
      </c>
      <c r="C65" s="297"/>
      <c r="D65" s="297"/>
      <c r="E65" s="297">
        <f>'将来負担比率（分子）の構造'!J$42</f>
        <v>1964</v>
      </c>
      <c r="F65" s="297"/>
      <c r="G65" s="297"/>
      <c r="H65" s="297">
        <f>'将来負担比率（分子）の構造'!K$42</f>
        <v>2689</v>
      </c>
      <c r="I65" s="297"/>
      <c r="J65" s="297"/>
      <c r="K65" s="297">
        <f>'将来負担比率（分子）の構造'!L$42</f>
        <v>2591</v>
      </c>
      <c r="L65" s="297"/>
      <c r="M65" s="297"/>
      <c r="N65" s="297">
        <f>'将来負担比率（分子）の構造'!M$42</f>
        <v>2460</v>
      </c>
      <c r="O65" s="297"/>
      <c r="P65" s="297"/>
    </row>
    <row r="66" spans="1:16">
      <c r="A66" s="297" t="s">
        <v>69</v>
      </c>
      <c r="B66" s="297">
        <f>'将来負担比率（分子）の構造'!I$41</f>
        <v>197223</v>
      </c>
      <c r="C66" s="297"/>
      <c r="D66" s="297"/>
      <c r="E66" s="297">
        <f>'将来負担比率（分子）の構造'!J$41</f>
        <v>202268</v>
      </c>
      <c r="F66" s="297"/>
      <c r="G66" s="297"/>
      <c r="H66" s="297">
        <f>'将来負担比率（分子）の構造'!K$41</f>
        <v>211206</v>
      </c>
      <c r="I66" s="297"/>
      <c r="J66" s="297"/>
      <c r="K66" s="297">
        <f>'将来負担比率（分子）の構造'!L$41</f>
        <v>210769</v>
      </c>
      <c r="L66" s="297"/>
      <c r="M66" s="297"/>
      <c r="N66" s="297">
        <f>'将来負担比率（分子）の構造'!M$41</f>
        <v>210890</v>
      </c>
      <c r="O66" s="297"/>
      <c r="P66" s="297"/>
    </row>
    <row r="67" spans="1:16">
      <c r="A67" s="297" t="s">
        <v>103</v>
      </c>
      <c r="B67" s="297" t="e">
        <f>NA()</f>
        <v>#N/A</v>
      </c>
      <c r="C67" s="297">
        <f>IF(ISNUMBER('将来負担比率（分子）の構造'!I$53),IF('将来負担比率（分子）の構造'!I$53&lt;0,0,'将来負担比率（分子）の構造'!I$53),NA())</f>
        <v>109157</v>
      </c>
      <c r="D67" s="297" t="e">
        <f>NA()</f>
        <v>#N/A</v>
      </c>
      <c r="E67" s="297" t="e">
        <f>NA()</f>
        <v>#N/A</v>
      </c>
      <c r="F67" s="297">
        <f>IF(ISNUMBER('将来負担比率（分子）の構造'!J$53),IF('将来負担比率（分子）の構造'!J$53&lt;0,0,'将来負担比率（分子）の構造'!J$53),NA())</f>
        <v>109350</v>
      </c>
      <c r="G67" s="297" t="e">
        <f>NA()</f>
        <v>#N/A</v>
      </c>
      <c r="H67" s="297" t="e">
        <f>NA()</f>
        <v>#N/A</v>
      </c>
      <c r="I67" s="297">
        <f>IF(ISNUMBER('将来負担比率（分子）の構造'!K$53),IF('将来負担比率（分子）の構造'!K$53&lt;0,0,'将来負担比率（分子）の構造'!K$53),NA())</f>
        <v>119153</v>
      </c>
      <c r="J67" s="297" t="e">
        <f>NA()</f>
        <v>#N/A</v>
      </c>
      <c r="K67" s="297" t="e">
        <f>NA()</f>
        <v>#N/A</v>
      </c>
      <c r="L67" s="297">
        <f>IF(ISNUMBER('将来負担比率（分子）の構造'!L$53),IF('将来負担比率（分子）の構造'!L$53&lt;0,0,'将来負担比率（分子）の構造'!L$53),NA())</f>
        <v>115588</v>
      </c>
      <c r="M67" s="297" t="e">
        <f>NA()</f>
        <v>#N/A</v>
      </c>
      <c r="N67" s="297" t="e">
        <f>NA()</f>
        <v>#N/A</v>
      </c>
      <c r="O67" s="297">
        <f>IF(ISNUMBER('将来負担比率（分子）の構造'!M$53),IF('将来負担比率（分子）の構造'!M$53&lt;0,0,'将来負担比率（分子）の構造'!M$53),NA())</f>
        <v>120810</v>
      </c>
      <c r="P67" s="297" t="e">
        <f>NA()</f>
        <v>#N/A</v>
      </c>
    </row>
    <row r="70" spans="1:16">
      <c r="A70" s="300" t="s">
        <v>129</v>
      </c>
      <c r="B70" s="300"/>
      <c r="C70" s="300"/>
      <c r="D70" s="300"/>
      <c r="E70" s="300"/>
      <c r="F70" s="300"/>
    </row>
    <row r="71" spans="1:16">
      <c r="A71" s="299"/>
      <c r="B71" s="299" t="str">
        <f>基金残高に係る経年分析!F54</f>
        <v>R01</v>
      </c>
      <c r="C71" s="299" t="str">
        <f>基金残高に係る経年分析!G54</f>
        <v>R02</v>
      </c>
      <c r="D71" s="299" t="str">
        <f>基金残高に係る経年分析!H54</f>
        <v>R03</v>
      </c>
    </row>
    <row r="72" spans="1:16">
      <c r="A72" s="299" t="s">
        <v>130</v>
      </c>
      <c r="B72" s="301">
        <f>基金残高に係る経年分析!F55</f>
        <v>2836</v>
      </c>
      <c r="C72" s="301">
        <f>基金残高に係る経年分析!G55</f>
        <v>3046</v>
      </c>
      <c r="D72" s="301">
        <f>基金残高に係る経年分析!H55</f>
        <v>3326</v>
      </c>
    </row>
    <row r="73" spans="1:16">
      <c r="A73" s="299" t="s">
        <v>131</v>
      </c>
      <c r="B73" s="301">
        <f>基金残高に係る経年分析!F56</f>
        <v>1615</v>
      </c>
      <c r="C73" s="301">
        <f>基金残高に係る経年分析!G56</f>
        <v>1691</v>
      </c>
      <c r="D73" s="301">
        <f>基金残高に係る経年分析!H56</f>
        <v>3348</v>
      </c>
    </row>
    <row r="74" spans="1:16">
      <c r="A74" s="299" t="s">
        <v>133</v>
      </c>
      <c r="B74" s="301">
        <f>基金残高に係る経年分析!F57</f>
        <v>5698</v>
      </c>
      <c r="C74" s="301">
        <f>基金残高に係る経年分析!G57</f>
        <v>5531</v>
      </c>
      <c r="D74" s="301">
        <f>基金残高に係る経年分析!H57</f>
        <v>5695</v>
      </c>
    </row>
  </sheetData>
  <sheetProtection algorithmName="SHA-512" hashValue="fM2Vs0At6yixbRQSk/jcKCV6kR/3CNkbiMl1Mc8xVTfBNlnIiGQkedeZKSUBEQengw1uGvWENU4Jtov0vcRUZw==" saltValue="1Y1Qsi5cHunX+gLIu0rVP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2023-03-14T06:15:38Z</cp:lastPrinted>
  <dcterms:created xsi:type="dcterms:W3CDTF">2023-02-20T07:01:39Z</dcterms:created>
  <dcterms:modified xsi:type="dcterms:W3CDTF">2023-10-16T08:10:46Z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2023-03-27T01:24:50Z</vt:filetime>
  </property>
</Properties>
</file>