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tabRatio="7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E39" i="9"/>
  <c r="AM39" i="9"/>
  <c r="U39" i="9"/>
  <c r="C39" i="9"/>
  <c r="BE38" i="9"/>
  <c r="AM38" i="9"/>
  <c r="C38" i="9"/>
  <c r="AM37" i="9"/>
  <c r="AM36"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s="1"/>
  <c r="U35" i="9" s="1"/>
  <c r="U36" i="9" s="1"/>
  <c r="U37" i="9" s="1"/>
  <c r="U38" i="9" s="1"/>
  <c r="AM34" i="9" l="1"/>
  <c r="AM35" i="9" l="1"/>
  <c r="BE34" i="9" s="1"/>
  <c r="BE35" i="9" s="1"/>
  <c r="BE36" i="9" s="1"/>
  <c r="BE37" i="9" s="1"/>
  <c r="BW34" i="9" l="1"/>
  <c r="BW35" i="9" s="1"/>
  <c r="BW36" i="9" s="1"/>
  <c r="BW37" i="9" s="1"/>
  <c r="BW38" i="9" s="1"/>
  <c r="BW39"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<sst xmlns="http://schemas.openxmlformats.org/spreadsheetml/2006/main" count="1092" uniqueCount="598">
  <si>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</si>
  <si>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</si>
  <si>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</si>
  <si>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</si>
  <si>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</si>
  <si>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</si>
  <si>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</si>
  <si>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</si>
  <si>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</si>
  <si>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</si>
  <si>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</si>
  <si>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</si>
  <si>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</si>
  <si>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</si>
  <si>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</si>
  <si>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</si>
  <si>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</si>
  <si>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</si>
  <si>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</si>
  <si>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</si>
  <si>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</si>
  <si>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</si>
  <si>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</si>
  <si>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</si>
  <si>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</si>
  <si>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</si>
  <si>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</si>
  <si>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</si>
  <si>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</si>
  <si>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</si>
  <si>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</si>
  <si>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</si>
  <si>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</si>
  <si>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</si>
  <si>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</si>
  <si>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</si>
  <si>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</si>
  <si>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</si>
  <si>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</si>
  <si>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</si>
  <si>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</si>
  <si>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</si>
  <si>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</si>
  <si>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</si>
  <si>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</si>
  <si>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</si>
  <si>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</si>
  <si>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</si>
  <si>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</si>
  <si>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</si>
  <si>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</si>
  <si>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</si>
  <si>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</si>
  <si>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</si>
  <si>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</si>
  <si>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</si>
  <si>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</si>
  <si>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</si>
  <si>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</si>
  <si>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</si>
  <si>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</si>
  <si>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</si>
  <si>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</si>
  <si>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</si>
  <si>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</si>
  <si>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</si>
  <si>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</si>
  <si>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</si>
  <si>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</si>
  <si>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</si>
  <si>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</si>
  <si>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</si>
  <si>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</si>
  <si>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</si>
  <si>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</si>
  <si>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</si>
  <si>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</si>
  <si>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</si>
  <si>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</si>
  <si>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</si>
  <si>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</si>
  <si>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</si>
  <si>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</si>
  <si>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</si>
  <si>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</si>
  <si>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</si>
  <si>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</si>
  <si>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</si>
  <si>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</si>
  <si>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</si>
  <si>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</si>
  <si>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</si>
  <si>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</si>
  <si>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</si>
  <si>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</si>
  <si>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</si>
  <si>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</si>
  <si>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</si>
  <si>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</si>
  <si>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</si>
  <si>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</si>
  <si>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</si>
  <si>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</si>
  <si>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</si>
  <si>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</si>
  <si>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</si>
  <si>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</si>
  <si>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</si>
  <si>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</si>
  <si>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</si>
  <si>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</si>
  <si>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</si>
  <si>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</si>
  <si>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</si>
  <si>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</si>
  <si>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</si>
  <si>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</si>
  <si>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</si>
  <si>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</si>
  <si>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</si>
  <si>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</si>
  <si>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</si>
  <si>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</si>
  <si>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</si>
  <si>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</si>
  <si>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</si>
  <si>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</si>
  <si>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</si>
  <si>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</si>
  <si>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</si>
  <si>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</si>
  <si>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</si>
  <si>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</si>
  <si>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</si>
  <si>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</si>
  <si>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</si>
  <si>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</si>
  <si>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国民宿舎運営事業特別会計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</si>
  <si>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</si>
  <si>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</si>
  <si>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</si>
  <si>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</si>
  <si>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</si>
  <si>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</si>
  <si>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</si>
  <si>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</si>
  <si>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</si>
  <si>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</si>
  <si>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</si>
  <si>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</si>
  <si>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</si>
  <si>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</si>
  <si>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</si>
  <si>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</si>
  <si>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</si>
  <si>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</si>
  <si>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</si>
  <si>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</si>
  <si>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</si>
  <si>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</si>
  <si>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</si>
  <si>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</si>
  <si>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</si>
  <si>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</si>
  <si>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</si>
  <si>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</si>
  <si>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</si>
  <si>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</si>
  <si>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</si>
  <si>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</si>
  <si>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</si>
  <si>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</si>
  <si>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</si>
  <si>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</si>
  <si>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</si>
  <si>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</si>
  <si>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</si>
  <si>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</si>
  <si>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</si>
  <si>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</si>
  <si>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</si>
  <si>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</si>
  <si>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</si>
  <si>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</si>
  <si>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</si>
  <si>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</si>
  <si>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</si>
  <si>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</si>
  <si>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</si>
  <si>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</si>
  <si>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</si>
  <si>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</si>
  <si>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</si>
  <si>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</si>
  <si>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</si>
  <si>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</si>
  <si>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</si>
  <si>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高知県高知市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</si>
  <si>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</si>
  <si>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</si>
  <si>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</si>
  <si>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</si>
  <si>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</si>
  <si>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</si>
  <si>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</si>
  <si>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</si>
  <si>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</si>
  <si>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</si>
  <si>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</si>
  <si>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</si>
  <si>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</si>
  <si>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</si>
  <si>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</si>
  <si>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</si>
  <si>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</si>
  <si>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</si>
  <si>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</si>
  <si>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</si>
  <si>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</si>
  <si>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</si>
  <si>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</si>
  <si>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</si>
  <si>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</si>
  <si>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</si>
  <si>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</si>
  <si>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</si>
  <si>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</si>
  <si>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</si>
  <si>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</si>
  <si>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</si>
  <si>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</si>
  <si>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</si>
  <si>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</si>
  <si>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</si>
  <si>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</si>
  <si>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</si>
  <si>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</si>
  <si>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</si>
  <si>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</si>
  <si>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</si>
  <si>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</si>
  <si>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</si>
  <si>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</si>
  <si>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</si>
  <si>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</si>
  <si>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</si>
  <si>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</si>
  <si>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</si>
  <si>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</si>
  <si>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</si>
  <si>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</si>
  <si>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</si>
  <si>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</si>
  <si>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</si>
  <si>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</si>
  <si>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</si>
  <si>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</si>
  <si>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</si>
  <si>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</si>
  <si>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</si>
  <si>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</si>
  <si>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</si>
  <si>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</si>
  <si>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</si>
  <si>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</si>
  <si>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</si>
  <si>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</si>
  <si>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</si>
  <si>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</si>
  <si>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</si>
  <si>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</si>
  <si>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</si>
  <si>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</si>
  <si>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</si>
  <si>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</si>
  <si>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</si>
  <si>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</si>
  <si>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</si>
  <si>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</si>
  <si>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</si>
  <si>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</si>
  <si>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</si>
  <si>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</si>
  <si>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</si>
  <si>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</si>
  <si>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</si>
  <si>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</si>
  <si>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</si>
  <si>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</si>
  <si>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</si>
  <si>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</si>
  <si>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</si>
  <si>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</si>
  <si>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</si>
  <si>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</si>
  <si>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</si>
  <si>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</si>
  <si>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</si>
  <si>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</si>
  <si>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</si>
  <si>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</si>
  <si>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</si>
  <si>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</si>
  <si>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</si>
  <si>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</si>
  <si>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</si>
  <si>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</si>
  <si>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</si>
  <si>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</si>
  <si>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</si>
  <si>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</si>
  <si>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</si>
  <si>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</si>
  <si>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</si>
  <si>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</si>
  <si>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</si>
  <si>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</si>
  <si>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</si>
  <si>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</si>
  <si>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</si>
  <si>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</si>
  <si>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</si>
  <si>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</si>
  <si>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</si>
  <si>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</si>
  <si>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</si>
  <si>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</si>
  <si>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</si>
  <si>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</si>
  <si>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</si>
  <si>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</si>
  <si>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</si>
  <si>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</si>
  <si>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</si>
  <si>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</si>
  <si>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</si>
  <si>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</si>
  <si>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</si>
  <si>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</si>
  <si>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</si>
  <si>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</si>
  <si>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</si>
  <si>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</si>
  <si>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</si>
  <si>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</si>
  <si>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</si>
  <si>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高知県高知市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</si>
  <si>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</si>
  <si>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</si>
  <si>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</si>
  <si>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</si>
  <si>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</si>
  <si>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</si>
  <si>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</si>
  <si>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</si>
  <si>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</si>
  <si>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</si>
  <si>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</si>
  <si>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</si>
  <si>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</si>
  <si>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</si>
  <si>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</si>
  <si>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</si>
  <si>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</si>
  <si>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</si>
  <si>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</si>
  <si>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</si>
  <si>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</si>
  <si>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母子父子寡婦福祉資金貸付事業特別会計</t>
    <phoneticPr fontId="5"/>
  </si>
  <si>
    <t>土地区画整理事業清算金特別会計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</si>
  <si>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</si>
  <si>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</si>
  <si>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</si>
  <si>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</si>
  <si>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</si>
  <si>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</si>
  <si>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</si>
  <si>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</si>
  <si>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</si>
  <si>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</si>
  <si>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</si>
  <si>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</si>
  <si>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</si>
  <si>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</si>
  <si>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収益事業特別会計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</si>
  <si>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</si>
  <si>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</si>
  <si>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</si>
  <si>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</si>
  <si>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</si>
  <si>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</si>
  <si>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卸売市場事業特別会計</t>
    <phoneticPr fontId="5"/>
  </si>
  <si>
    <t>法非適用企業</t>
    <phoneticPr fontId="5"/>
  </si>
  <si>
    <t>国民宿舎運営事業特別会計</t>
    <phoneticPr fontId="5"/>
  </si>
  <si>
    <t>農業集落排水事業特別会計</t>
    <phoneticPr fontId="5"/>
  </si>
  <si>
    <t>-</t>
    <phoneticPr fontId="5"/>
  </si>
  <si>
    <t>産業立地推進事業特別会計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</si>
  <si>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</si>
  <si>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</si>
  <si>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</si>
  <si>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</si>
  <si>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</si>
  <si>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</si>
  <si>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</si>
  <si>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</si>
  <si>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</si>
  <si>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</si>
  <si>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</si>
  <si>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</si>
  <si>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</si>
  <si>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</si>
  <si>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</si>
  <si>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</si>
  <si>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</si>
  <si>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</si>
  <si>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</si>
  <si>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</si>
  <si>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</si>
  <si>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</si>
  <si>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</si>
  <si>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</si>
  <si>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</si>
  <si>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</si>
  <si>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</si>
  <si>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</si>
  <si>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</si>
  <si>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</si>
  <si>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</si>
  <si>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</si>
  <si>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</si>
  <si>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</si>
  <si>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</si>
  <si>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</si>
  <si>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</si>
  <si>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</si>
  <si>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</si>
  <si>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</si>
  <si>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</si>
  <si>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</si>
  <si>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</si>
  <si>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</si>
  <si>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</si>
  <si>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</si>
  <si>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</si>
  <si>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</si>
  <si>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</si>
  <si>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</si>
  <si>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</si>
  <si>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</si>
  <si>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</si>
  <si>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</si>
  <si>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</si>
  <si>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</si>
  <si>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</si>
  <si>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</si>
  <si>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</si>
  <si>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</si>
  <si>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</si>
  <si>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</si>
  <si>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卸売市場事業特別会計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</si>
  <si>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</si>
  <si>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</si>
  <si>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</si>
  <si>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</si>
  <si>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</si>
  <si>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</si>
  <si>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</si>
  <si>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</si>
  <si>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</si>
  <si>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</si>
  <si>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</si>
  <si>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</si>
  <si>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</si>
  <si>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</si>
  <si>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</si>
  <si>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</si>
  <si>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</si>
  <si>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</si>
  <si>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</si>
  <si>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</si>
  <si>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</si>
  <si>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</si>
  <si>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</si>
  <si>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</si>
  <si>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</si>
  <si>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</si>
  <si>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</si>
  <si>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</si>
  <si>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</si>
  <si>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</si>
  <si>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</si>
  <si>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</si>
  <si>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</si>
  <si>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</si>
  <si>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</si>
  <si>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</si>
  <si>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</si>
  <si>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</si>
  <si>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</si>
  <si>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</si>
  <si>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</si>
  <si>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</si>
  <si>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</si>
  <si>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</si>
  <si>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</si>
  <si>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</si>
  <si>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</si>
  <si>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</si>
  <si>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</si>
  <si>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</si>
  <si>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</si>
  <si>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</si>
  <si>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</si>
  <si>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</si>
  <si>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</si>
  <si>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</si>
  <si>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</si>
  <si>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</si>
  <si>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</si>
  <si>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</si>
  <si>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</si>
  <si>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</si>
  <si>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</si>
  <si>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</si>
  <si>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</si>
  <si>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</si>
  <si>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</si>
  <si>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</si>
  <si>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</si>
  <si>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</si>
  <si>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</si>
  <si>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</si>
  <si>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</si>
  <si>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</si>
  <si>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</si>
  <si>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</si>
  <si>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</si>
  <si>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</si>
  <si>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</si>
  <si>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</si>
  <si>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</si>
  <si>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</si>
  <si>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</si>
  <si>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1.79</t>
  </si>
  <si>
    <t>収益事業特別会計</t>
  </si>
  <si>
    <t>▲ 7.88</t>
  </si>
  <si>
    <t>▲ 7.97</t>
  </si>
  <si>
    <t>▲ 7.63</t>
  </si>
  <si>
    <t>▲ 7.29</t>
  </si>
  <si>
    <t>▲ 7.19</t>
  </si>
  <si>
    <t>国民宿舎運営事業特別会計</t>
  </si>
  <si>
    <t>▲ 1.53</t>
  </si>
  <si>
    <t>▲ 1.41</t>
  </si>
  <si>
    <t>▲ 1.26</t>
  </si>
  <si>
    <t>▲ 1.05</t>
  </si>
  <si>
    <t>▲ 0.76</t>
  </si>
  <si>
    <t>駐車場事業特別会計</t>
  </si>
  <si>
    <t>▲ 1.08</t>
  </si>
  <si>
    <t>▲ 0.96</t>
  </si>
  <si>
    <t>▲ 0.83</t>
  </si>
  <si>
    <t>▲ 0.71</t>
  </si>
  <si>
    <t>▲ 0.61</t>
  </si>
  <si>
    <t>水道事業会計</t>
  </si>
  <si>
    <t>国民健康保険事業特別会計</t>
  </si>
  <si>
    <t>介護保険事業特別会計</t>
  </si>
  <si>
    <t>一般会計</t>
  </si>
  <si>
    <t>公共下水道事業会計</t>
  </si>
  <si>
    <t>その他会計（赤字）</t>
  </si>
  <si>
    <t>その他会計（黒字）</t>
  </si>
  <si>
    <t>こうち人づくり広域連合（一般会計）</t>
    <rPh sb="3" eb="4">
      <t>ヒト</t>
    </rPh>
    <rPh sb="7" eb="9">
      <t>コウイキ</t>
    </rPh>
    <rPh sb="9" eb="11">
      <t>レンゴウ</t>
    </rPh>
    <rPh sb="12" eb="14">
      <t>イッパン</t>
    </rPh>
    <rPh sb="14" eb="16">
      <t>カイケイ</t>
    </rPh>
    <phoneticPr fontId="5"/>
  </si>
  <si>
    <t>高知県・高知市病院企業団（病院企業会計）</t>
    <rPh sb="0" eb="3">
      <t>コウチケン</t>
    </rPh>
    <rPh sb="4" eb="7">
      <t>コウチシ</t>
    </rPh>
    <rPh sb="7" eb="9">
      <t>ビョウイン</t>
    </rPh>
    <rPh sb="9" eb="11">
      <t>キギョウ</t>
    </rPh>
    <rPh sb="11" eb="12">
      <t>ダン</t>
    </rPh>
    <rPh sb="13" eb="15">
      <t>ビョウイン</t>
    </rPh>
    <rPh sb="15" eb="17">
      <t>キギョウ</t>
    </rPh>
    <rPh sb="17" eb="19">
      <t>カイケイ</t>
    </rPh>
    <phoneticPr fontId="5"/>
  </si>
  <si>
    <t>高知県広域食肉センター事務組合（一般会計）</t>
  </si>
  <si>
    <t>高知県後期高齢者医療広域連合（一般会計）</t>
  </si>
  <si>
    <t>高知県後期高齢者医療広域連合（後期高齢者医療特別会計）</t>
  </si>
  <si>
    <t>高知県競馬組合（収益事業会計）</t>
  </si>
  <si>
    <t>高知市文化振興事業団</t>
  </si>
  <si>
    <t>高知市環境事業公社</t>
  </si>
  <si>
    <t>高知市学校給食会</t>
  </si>
  <si>
    <t>高知市都市整備公社</t>
  </si>
  <si>
    <t>こうち男女共同参画社会づくり財団</t>
  </si>
  <si>
    <t>高知市スポーツ振興事業団</t>
  </si>
  <si>
    <t>高知県観光コンベンション協会</t>
  </si>
  <si>
    <t>高知県魚さい加工公社</t>
  </si>
  <si>
    <t>土佐山内記念財団</t>
    <rPh sb="4" eb="6">
      <t>キネン</t>
    </rPh>
    <rPh sb="6" eb="8">
      <t>ザイダン</t>
    </rPh>
    <phoneticPr fontId="2"/>
  </si>
  <si>
    <t>高知勤労者福祉サービスセンター</t>
    <rPh sb="0" eb="2">
      <t>コウチ</t>
    </rPh>
    <rPh sb="2" eb="5">
      <t>キンロウシャ</t>
    </rPh>
    <rPh sb="5" eb="7">
      <t>フクシ</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</si>
  <si>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</si>
  <si>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</si>
  <si>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</si>
  <si>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</si>
  <si>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</si>
  <si>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</si>
  <si>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</si>
  <si>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</si>
  <si>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</si>
  <si>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</si>
  <si>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</si>
  <si>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</si>
  <si>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将来負担比率と実質公債費比率ともに減少傾向だが，類似団体内平均値と比較すると高い水準にある。今後も投資的経費の平準化による市債発行及び残高の抑制に努める必要がある。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</si>
</sst>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41684</c:v>
                </c:pt>
                <c:pt idx="1">
                  <c:v>31987</c:v>
                </c:pt>
                <c:pt idx="2">
                  <c:v>48268</c:v>
                </c:pt>
                <c:pt idx="3">
                  <c:v>60388</c:v>
                </c:pt>
                <c:pt idx="4">
                  <c:v>55725</c:v>
                </c:pt>
              </c:numCache>
            </c:numRef>
          </c:val>
          <c:smooth val="0"/>
        </c:ser>
        <c:dLbls>
          <c:showLegendKey val="0"/>
          <c:showVal val="0"/>
          <c:showCatName val="0"/>
          <c:showSerName val="0"/>
          <c:showPercent val="0"/>
          <c:showBubbleSize val="0"/>
        </c:dLbls>
        <c:marker val="1"/>
        <c:smooth val="0"/>
        <c:axId val="74997120"/>
        <c:axId val="75007488"/>
      </c:lineChart>
      <c:catAx>
        <c:axId val="74997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007488"/>
        <c:crosses val="autoZero"/>
        <c:auto val="1"/>
        <c:lblAlgn val="ctr"/>
        <c:lblOffset val="100"/>
        <c:tickLblSkip val="1"/>
        <c:tickMarkSkip val="1"/>
        <c:noMultiLvlLbl val="0"/>
      </c:catAx>
      <c:valAx>
        <c:axId val="750074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997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0.75</c:v>
                </c:pt>
                <c:pt idx="1">
                  <c:v>0.88</c:v>
                </c:pt>
                <c:pt idx="2">
                  <c:v>0.93</c:v>
                </c:pt>
                <c:pt idx="3">
                  <c:v>0.91</c:v>
                </c:pt>
                <c:pt idx="4">
                  <c:v>0.36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2.78</c:v>
                </c:pt>
                <c:pt idx="1">
                  <c:v>3.18</c:v>
                </c:pt>
                <c:pt idx="2">
                  <c:v>3.65</c:v>
                </c:pt>
                <c:pt idx="3">
                  <c:v>4.07</c:v>
                </c:pt>
                <c:pt idx="4">
                  <c:v>3.53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1524224"/>
        <c:axId val="121526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1.03</c:v>
                </c:pt>
                <c:pt idx="1">
                  <c:v>1.2</c:v>
                </c:pt>
                <c:pt idx="2">
                  <c:v>0.78</c:v>
                </c:pt>
                <c:pt idx="3">
                  <c:v>0.98</c:v>
                </c:pt>
                <c:pt idx="4">
                  <c:v>-1.79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1524224"/>
        <c:axId val="121526144"/>
      </c:lineChart>
      <c:catAx>
        <c:axId val="12152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526144"/>
        <c:crosses val="autoZero"/>
        <c:auto val="1"/>
        <c:lblAlgn val="ctr"/>
        <c:lblOffset val="100"/>
        <c:tickLblSkip val="1"/>
        <c:tickMarkSkip val="1"/>
        <c:noMultiLvlLbl val="0"/>
      </c:catAx>
      <c:valAx>
        <c:axId val="12152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2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0.37</c:v>
                </c:pt>
                <c:pt idx="2">
                  <c:v>#N/A</c:v>
                </c:pt>
                <c:pt idx="3">
                  <c:v>0.31</c:v>
                </c:pt>
                <c:pt idx="4">
                  <c:v>#N/A</c:v>
                </c:pt>
                <c:pt idx="5">
                  <c:v>0.41</c:v>
                </c:pt>
                <c:pt idx="6">
                  <c:v>#N/A</c:v>
                </c:pt>
                <c:pt idx="7">
                  <c:v>0.19</c:v>
                </c:pt>
                <c:pt idx="8">
                  <c:v>#N/A</c:v>
                </c:pt>
                <c:pt idx="9">
                  <c:v>0.25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0.34</c:v>
                </c:pt>
                <c:pt idx="4">
                  <c:v>#N/A</c:v>
                </c:pt>
                <c:pt idx="5">
                  <c:v>0.38</c:v>
                </c:pt>
                <c:pt idx="6">
                  <c:v>#N/A</c:v>
                </c:pt>
                <c:pt idx="7">
                  <c:v>0.11</c:v>
                </c:pt>
                <c:pt idx="8">
                  <c:v>#N/A</c:v>
                </c:pt>
                <c:pt idx="9">
                  <c:v>0.28999999999999998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0.67</c:v>
                </c:pt>
                <c:pt idx="2">
                  <c:v>#N/A</c:v>
                </c:pt>
                <c:pt idx="3">
                  <c:v>0.82</c:v>
                </c:pt>
                <c:pt idx="4">
                  <c:v>#N/A</c:v>
                </c:pt>
                <c:pt idx="5">
                  <c:v>0.8</c:v>
                </c:pt>
                <c:pt idx="6">
                  <c:v>#N/A</c:v>
                </c:pt>
                <c:pt idx="7">
                  <c:v>0.9</c:v>
                </c:pt>
                <c:pt idx="8">
                  <c:v>#N/A</c:v>
                </c:pt>
                <c:pt idx="9">
                  <c:v>0.35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0.33</c:v>
                </c:pt>
                <c:pt idx="2">
                  <c:v>#N/A</c:v>
                </c:pt>
                <c:pt idx="3">
                  <c:v>0.28999999999999998</c:v>
                </c:pt>
                <c:pt idx="4">
                  <c:v>#N/A</c:v>
                </c:pt>
                <c:pt idx="5">
                  <c:v>0.41</c:v>
                </c:pt>
                <c:pt idx="6">
                  <c:v>#N/A</c:v>
                </c:pt>
                <c:pt idx="7">
                  <c:v>0.32</c:v>
                </c:pt>
                <c:pt idx="8">
                  <c:v>#N/A</c:v>
                </c:pt>
                <c:pt idx="9">
                  <c:v>0.45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0.45</c:v>
                </c:pt>
                <c:pt idx="2">
                  <c:v>#N/A</c:v>
                </c:pt>
                <c:pt idx="3">
                  <c:v>0.65</c:v>
                </c:pt>
                <c:pt idx="4">
                  <c:v>#N/A</c:v>
                </c:pt>
                <c:pt idx="5">
                  <c:v>0.51</c:v>
                </c:pt>
                <c:pt idx="6">
                  <c:v>#N/A</c:v>
                </c:pt>
                <c:pt idx="7">
                  <c:v>0.41</c:v>
                </c:pt>
                <c:pt idx="8">
                  <c:v>#N/A</c:v>
                </c:pt>
                <c:pt idx="9">
                  <c:v>0.95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9.02</c:v>
                </c:pt>
                <c:pt idx="2">
                  <c:v>#N/A</c:v>
                </c:pt>
                <c:pt idx="3">
                  <c:v>10.55</c:v>
                </c:pt>
                <c:pt idx="4">
                  <c:v>#N/A</c:v>
                </c:pt>
                <c:pt idx="5">
                  <c:v>11.37</c:v>
                </c:pt>
                <c:pt idx="6">
                  <c:v>#N/A</c:v>
                </c:pt>
                <c:pt idx="7">
                  <c:v>12.72</c:v>
                </c:pt>
                <c:pt idx="8">
                  <c:v>#N/A</c:v>
                </c:pt>
                <c:pt idx="9">
                  <c:v>13.98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駐車場事業特別会計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1.08</c:v>
                </c:pt>
                <c:pt idx="1">
                  <c:v>#N/A</c:v>
                </c:pt>
                <c:pt idx="2">
                  <c:v>0.96</c:v>
                </c:pt>
                <c:pt idx="3">
                  <c:v>#N/A</c:v>
                </c:pt>
                <c:pt idx="4">
                  <c:v>0.83</c:v>
                </c:pt>
                <c:pt idx="5">
                  <c:v>#N/A</c:v>
                </c:pt>
                <c:pt idx="6">
                  <c:v>0.71</c:v>
                </c:pt>
                <c:pt idx="7">
                  <c:v>#N/A</c:v>
                </c:pt>
                <c:pt idx="8">
                  <c:v>0.61</c:v>
                </c:pt>
                <c:pt idx="9">
                  <c:v>#N/A</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国民宿舎運営事業特別会計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1.53</c:v>
                </c:pt>
                <c:pt idx="1">
                  <c:v>#N/A</c:v>
                </c:pt>
                <c:pt idx="2">
                  <c:v>1.41</c:v>
                </c:pt>
                <c:pt idx="3">
                  <c:v>#N/A</c:v>
                </c:pt>
                <c:pt idx="4">
                  <c:v>1.26</c:v>
                </c:pt>
                <c:pt idx="5">
                  <c:v>#N/A</c:v>
                </c:pt>
                <c:pt idx="6">
                  <c:v>1.05</c:v>
                </c:pt>
                <c:pt idx="7">
                  <c:v>#N/A</c:v>
                </c:pt>
                <c:pt idx="8">
                  <c:v>0.76</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収益事業特別会計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7.88</c:v>
                </c:pt>
                <c:pt idx="1">
                  <c:v>#N/A</c:v>
                </c:pt>
                <c:pt idx="2">
                  <c:v>7.97</c:v>
                </c:pt>
                <c:pt idx="3">
                  <c:v>#N/A</c:v>
                </c:pt>
                <c:pt idx="4">
                  <c:v>7.63</c:v>
                </c:pt>
                <c:pt idx="5">
                  <c:v>#N/A</c:v>
                </c:pt>
                <c:pt idx="6">
                  <c:v>7.29</c:v>
                </c:pt>
                <c:pt idx="7">
                  <c:v>#N/A</c:v>
                </c:pt>
                <c:pt idx="8">
                  <c:v>7.19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784576"/>
        <c:axId val="121831424"/>
      </c:barChart>
      <c:catAx>
        <c:axId val="12178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831424"/>
        <c:crosses val="autoZero"/>
        <c:auto val="1"/>
        <c:lblAlgn val="ctr"/>
        <c:lblOffset val="100"/>
        <c:tickLblSkip val="1"/>
        <c:tickMarkSkip val="1"/>
        <c:noMultiLvlLbl val="0"/>
      </c:catAx>
      <c:valAx>
        <c:axId val="12183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84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17829</c:v>
                </c:pt>
                <c:pt idx="5">
                  <c:v>17874</c:v>
                </c:pt>
                <c:pt idx="8">
                  <c:v>18286</c:v>
                </c:pt>
                <c:pt idx="11">
                  <c:v>16720</c:v>
                </c:pt>
                <c:pt idx="14">
                  <c:v>14140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1010</c:v>
                </c:pt>
                <c:pt idx="3">
                  <c:v>120</c:v>
                </c:pt>
                <c:pt idx="6">
                  <c:v>131</c:v>
                </c:pt>
                <c:pt idx="9">
                  <c:v>97</c:v>
                </c:pt>
                <c:pt idx="12">
                  <c:v>114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549</c:v>
                </c:pt>
                <c:pt idx="3">
                  <c:v>874</c:v>
                </c:pt>
                <c:pt idx="6">
                  <c:v>884</c:v>
                </c:pt>
                <c:pt idx="9">
                  <c:v>895</c:v>
                </c:pt>
                <c:pt idx="12">
                  <c:v>976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2636</c:v>
                </c:pt>
                <c:pt idx="3">
                  <c:v>3259</c:v>
                </c:pt>
                <c:pt idx="6">
                  <c:v>3543</c:v>
                </c:pt>
                <c:pt idx="9">
                  <c:v>3562</c:v>
                </c:pt>
                <c:pt idx="12">
                  <c:v>3534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291</c:v>
                </c:pt>
                <c:pt idx="3">
                  <c:v>197</c:v>
                </c:pt>
                <c:pt idx="6">
                  <c:v>133</c:v>
                </c:pt>
                <c:pt idx="9">
                  <c:v>33</c:v>
                </c:pt>
                <c:pt idx="12">
                  <c:v>17</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24368</c:v>
                </c:pt>
                <c:pt idx="3">
                  <c:v>23708</c:v>
                </c:pt>
                <c:pt idx="6">
                  <c:v>23316</c:v>
                </c:pt>
                <c:pt idx="9">
                  <c:v>21966</c:v>
                </c:pt>
                <c:pt idx="12">
                  <c:v>19530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1943552"/>
        <c:axId val="121945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11026</c:v>
                </c:pt>
                <c:pt idx="2">
                  <c:v>#N/A</c:v>
                </c:pt>
                <c:pt idx="3">
                  <c:v>#N/A</c:v>
                </c:pt>
                <c:pt idx="4">
                  <c:v>10285</c:v>
                </c:pt>
                <c:pt idx="5">
                  <c:v>#N/A</c:v>
                </c:pt>
                <c:pt idx="6">
                  <c:v>#N/A</c:v>
                </c:pt>
                <c:pt idx="7">
                  <c:v>9721</c:v>
                </c:pt>
                <c:pt idx="8">
                  <c:v>#N/A</c:v>
                </c:pt>
                <c:pt idx="9">
                  <c:v>#N/A</c:v>
                </c:pt>
                <c:pt idx="10">
                  <c:v>9834</c:v>
                </c:pt>
                <c:pt idx="11">
                  <c:v>#N/A</c:v>
                </c:pt>
                <c:pt idx="12">
                  <c:v>#N/A</c:v>
                </c:pt>
                <c:pt idx="13">
                  <c:v>10031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1943552"/>
        <c:axId val="121945472"/>
      </c:lineChart>
      <c:catAx>
        <c:axId val="12194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945472"/>
        <c:crosses val="autoZero"/>
        <c:auto val="1"/>
        <c:lblAlgn val="ctr"/>
        <c:lblOffset val="100"/>
        <c:tickLblSkip val="1"/>
        <c:tickMarkSkip val="1"/>
        <c:noMultiLvlLbl val="0"/>
      </c:catAx>
      <c:valAx>
        <c:axId val="12194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4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157274</c:v>
                </c:pt>
                <c:pt idx="5">
                  <c:v>154672</c:v>
                </c:pt>
                <c:pt idx="8">
                  <c:v>151295</c:v>
                </c:pt>
                <c:pt idx="11">
                  <c:v>150708</c:v>
                </c:pt>
                <c:pt idx="14">
                  <c:v>151109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4082</c:v>
                </c:pt>
                <c:pt idx="5">
                  <c:v>4268</c:v>
                </c:pt>
                <c:pt idx="8">
                  <c:v>4738</c:v>
                </c:pt>
                <c:pt idx="11">
                  <c:v>4989</c:v>
                </c:pt>
                <c:pt idx="14">
                  <c:v>4768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13717</c:v>
                </c:pt>
                <c:pt idx="5">
                  <c:v>14114</c:v>
                </c:pt>
                <c:pt idx="8">
                  <c:v>14025</c:v>
                </c:pt>
                <c:pt idx="11">
                  <c:v>15248</c:v>
                </c:pt>
                <c:pt idx="14">
                  <c:v>14658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70</c:v>
                </c:pt>
                <c:pt idx="3">
                  <c:v>35</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20650</c:v>
                </c:pt>
                <c:pt idx="3">
                  <c:v>19207</c:v>
                </c:pt>
                <c:pt idx="6">
                  <c:v>17568</c:v>
                </c:pt>
                <c:pt idx="9">
                  <c:v>17605</c:v>
                </c:pt>
                <c:pt idx="12">
                  <c:v>17621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9707</c:v>
                </c:pt>
                <c:pt idx="3">
                  <c:v>9331</c:v>
                </c:pt>
                <c:pt idx="6">
                  <c:v>8906</c:v>
                </c:pt>
                <c:pt idx="9">
                  <c:v>8586</c:v>
                </c:pt>
                <c:pt idx="12">
                  <c:v>8245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50336</c:v>
                </c:pt>
                <c:pt idx="3">
                  <c:v>54402</c:v>
                </c:pt>
                <c:pt idx="6">
                  <c:v>60296</c:v>
                </c:pt>
                <c:pt idx="9">
                  <c:v>59129</c:v>
                </c:pt>
                <c:pt idx="12">
                  <c:v>58077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1044</c:v>
                </c:pt>
                <c:pt idx="3">
                  <c:v>1058</c:v>
                </c:pt>
                <c:pt idx="6">
                  <c:v>1335</c:v>
                </c:pt>
                <c:pt idx="9">
                  <c:v>1539</c:v>
                </c:pt>
                <c:pt idx="12">
                  <c:v>1436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215120</c:v>
                </c:pt>
                <c:pt idx="3">
                  <c:v>204494</c:v>
                </c:pt>
                <c:pt idx="6">
                  <c:v>197386</c:v>
                </c:pt>
                <c:pt idx="9">
                  <c:v>193858</c:v>
                </c:pt>
                <c:pt idx="12">
                  <c:v>192208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2188544"/>
        <c:axId val="122190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121854</c:v>
                </c:pt>
                <c:pt idx="2">
                  <c:v>#N/A</c:v>
                </c:pt>
                <c:pt idx="3">
                  <c:v>#N/A</c:v>
                </c:pt>
                <c:pt idx="4">
                  <c:v>115474</c:v>
                </c:pt>
                <c:pt idx="5">
                  <c:v>#N/A</c:v>
                </c:pt>
                <c:pt idx="6">
                  <c:v>#N/A</c:v>
                </c:pt>
                <c:pt idx="7">
                  <c:v>115435</c:v>
                </c:pt>
                <c:pt idx="8">
                  <c:v>#N/A</c:v>
                </c:pt>
                <c:pt idx="9">
                  <c:v>#N/A</c:v>
                </c:pt>
                <c:pt idx="10">
                  <c:v>109773</c:v>
                </c:pt>
                <c:pt idx="11">
                  <c:v>#N/A</c:v>
                </c:pt>
                <c:pt idx="12">
                  <c:v>#N/A</c:v>
                </c:pt>
                <c:pt idx="13">
                  <c:v>107052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2188544"/>
        <c:axId val="122190464"/>
      </c:lineChart>
      <c:catAx>
        <c:axId val="12218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190464"/>
        <c:crosses val="autoZero"/>
        <c:auto val="1"/>
        <c:lblAlgn val="ctr"/>
        <c:lblOffset val="100"/>
        <c:tickLblSkip val="1"/>
        <c:tickMarkSkip val="1"/>
        <c:noMultiLvlLbl val="0"/>
      </c:catAx>
      <c:valAx>
        <c:axId val="12219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8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{445D5692-B244-46FD-A521-494F01EBB7EB}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{070159EA-24DB-4E1B-8BF9-2C3EC3C6687D}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{D9F92010-D80F-443E-924E-D8249F14F61A}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{12EEDA3A-A84A-4DE8-A6D0-FC296F3777C2}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{0F0F0374-0B16-4005-88DA-7A6D08CECBEB}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{2184791B-2E1C-4240-8562-EA53B3BB4193}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{2561C46B-F34C-4C2F-93F6-72FD67879AA2}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{311F8642-6A0B-4939-A547-E0DDE49A0A95}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{D8E90D6A-EB25-435F-96CC-3C9E1ECE400D}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{DBB69422-6EB3-420B-86CB-6A3055FCC382}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2337152"/>
        <c:axId val="122339328"/>
      </c:scatterChart>
      <c:valAx>
        <c:axId val="1223371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339328"/>
        <c:crosses val="autoZero"/>
        <c:crossBetween val="midCat"/>
      </c:valAx>
      <c:valAx>
        <c:axId val="1223393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337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{7F626FC8-8E40-4AF8-B3E4-604A57783A10}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{F9591EA4-D059-40DE-BF1D-388EBA852EE1}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{D60A73A1-2F1B-48B7-AC80-8A6CAD708B1A}</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106336913084222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{A99F5D0F-339D-44B4-8716-38DF24B6B52D}</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4.234755539278520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{3B19B91B-904B-4EA7-B2B4-0B2C0D634F6B}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18.399999999999999</c:v>
                </c:pt>
                <c:pt idx="1">
                  <c:v>16.899999999999999</c:v>
                </c:pt>
                <c:pt idx="2">
                  <c:v>15.5</c:v>
                </c:pt>
                <c:pt idx="3">
                  <c:v>15</c:v>
                </c:pt>
                <c:pt idx="4">
                  <c:v>14.9</c:v>
                </c:pt>
              </c:numCache>
            </c:numRef>
          </c:xVal>
          <c:yVal>
            <c:numRef>
              <c:f>公会計指標分析・財政指標組合せ分析表!$K$73:$O$73</c:f>
              <c:numCache>
                <c:formatCode>#,##0.0;"▲ "#,##0.0</c:formatCode>
                <c:ptCount val="5"/>
                <c:pt idx="0">
                  <c:v>180.7</c:v>
                </c:pt>
                <c:pt idx="1">
                  <c:v>173.9</c:v>
                </c:pt>
                <c:pt idx="2">
                  <c:v>174.9</c:v>
                </c:pt>
                <c:pt idx="3">
                  <c:v>165.4</c:v>
                </c:pt>
                <c:pt idx="4">
                  <c:v>162.6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{D968BD6B-F780-4611-B2E0-0A6F866A00F2}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{E23F597E-1E1B-4D1A-B1C0-4B8C9C9B83CC}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{76155719-B704-42DE-8786-08292936F2FB}</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671032741974284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{3728AEFD-7885-40DB-A530-46C0AAD7D0A1}</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670059710388458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{2389453F-3AD2-416E-B620-D7D7F73B9A01}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2378112"/>
        <c:axId val="122392576"/>
      </c:scatterChart>
      <c:valAx>
        <c:axId val="122378112"/>
        <c:scaling>
          <c:orientation val="minMax"/>
          <c:max val="20"/>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392576"/>
        <c:crosses val="autoZero"/>
        <c:crossBetween val="midCat"/>
      </c:valAx>
      <c:valAx>
        <c:axId val="122392576"/>
        <c:scaling>
          <c:orientation val="minMax"/>
          <c:max val="21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3781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年の国体開催に伴う施設整備や都市基盤整備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清掃工場の建替えなどの大規模プロジェクト事業で発行した市債償還が本格化したことにより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元利償還金の高い水準が続き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実質公債費比率も高い水準で推移しているが</a:t>
          </a:r>
          <a:r>
            <a:rPr kumimoji="1"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投資的経費の縮減による市債発行</a:t>
          </a:r>
          <a:r>
            <a:rPr kumimoji="1" lang="ja-JP" altLang="ja-JP" sz="1100">
              <a:solidFill>
                <a:schemeClr val="dk1"/>
              </a:solidFill>
              <a:effectLst/>
              <a:latin typeface="+mn-lt"/>
              <a:ea typeface="+mn-ea"/>
              <a:cs typeface="+mn-cs"/>
            </a:rPr>
            <a:t>の計画的な抑制や高利率元金の繰上償還を実施するなど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可能な限り公債費負担を軽減する取組を進めている。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年の国体開催に伴う施設整備や都市基盤整備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清掃工場の建替えなどの大規模プロジェクト事業に伴う市債発行により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高い水準で推移している地方債残高が将来負担額を押し上げる要因となっている。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年度の地方債残高は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市債発行額の抑制により前年度比▲</a:t>
          </a:r>
          <a:r>
            <a:rPr kumimoji="1" lang="en-US" altLang="ja-JP" sz="1100">
              <a:solidFill>
                <a:schemeClr val="dk1"/>
              </a:solidFill>
              <a:effectLst/>
              <a:latin typeface="+mn-lt"/>
              <a:ea typeface="+mn-ea"/>
              <a:cs typeface="+mn-cs"/>
            </a:rPr>
            <a:t>1,650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年度との比較では▲</a:t>
          </a:r>
          <a:r>
            <a:rPr kumimoji="1" lang="en-US" altLang="ja-JP" sz="1100">
              <a:solidFill>
                <a:schemeClr val="dk1"/>
              </a:solidFill>
              <a:effectLst/>
              <a:latin typeface="+mn-lt"/>
              <a:ea typeface="+mn-ea"/>
              <a:cs typeface="+mn-cs"/>
            </a:rPr>
            <a:t>22,912</a:t>
          </a:r>
          <a:r>
            <a:rPr kumimoji="1" lang="ja-JP" altLang="ja-JP" sz="1100">
              <a:solidFill>
                <a:schemeClr val="dk1"/>
              </a:solidFill>
              <a:effectLst/>
              <a:latin typeface="+mn-lt"/>
              <a:ea typeface="+mn-ea"/>
              <a:cs typeface="+mn-cs"/>
            </a:rPr>
            <a:t>百万円となった。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高知県高知市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334,049
332,478
309.00
152,033,316
148,744,798
281,772
79,033,784
191,733,205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162.6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債務償還可能年数は総務省で算出式を精査中のため、平成</a:t>
          </a:r>
          <a:r>
            <a:rPr kumimoji="1" lang="en-US" altLang="ja-JP" sz="1100">
              <a:latin typeface="ＭＳ Ｐゴシック"/>
            </a:rPr>
            <a:t>29</a:t>
          </a:r>
          <a:r>
            <a:rPr kumimoji="1" lang="ja-JP" altLang="en-US" sz="1100">
              <a:latin typeface="ＭＳ Ｐゴシック"/>
            </a:rPr>
            <a:t>年度より公表予定</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高知県高知市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334,049
332,478
309.00
152,033,316
148,744,798
281,772
79,033,784
191,733,205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162.6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高知県高知市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334,049
332,478
309.00
152,033,316
148,744,798
281,772
79,033,784
191,733,205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162.6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高知県高知市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334,049
332,478
309.00
152,033,316
148,744,798
281,772
79,033,784
191,733,205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162.6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産業基盤が確立されていない本市においては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都市部のような景気回復基調は見受けられず</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個人市民税の増などの要素はあるものの依然市税収入は伸び悩んでいることなどから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0.59</a:t>
          </a:r>
          <a:r>
            <a:rPr kumimoji="1" lang="ja-JP" altLang="ja-JP" sz="1100">
              <a:solidFill>
                <a:schemeClr val="dk1"/>
              </a:solidFill>
              <a:effectLst/>
              <a:latin typeface="+mn-lt"/>
              <a:ea typeface="+mn-ea"/>
              <a:cs typeface="+mn-cs"/>
            </a:rPr>
            <a:t>と類似団体や四国の他県庁所在市と比べ低く推移している。高知市行政改革大綱に基づく高知市行政改革第２次実施計画を着実に推進し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財政基盤の強化（新たな自主財源の確保</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債権管理の適正化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公有財産管理の再構築）を図り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44</xdr:row>
      <xdr:rowOff>9978</xdr:rowOff>
    </xdr:to>
    <xdr:cxnSp macro="">
      <xdr:nvCxnSpPr>
        <xdr:cNvPr id="70" name="直線コネクタ 69"/>
        <xdr:cNvCxnSpPr/>
      </xdr:nvCxnSpPr>
      <xdr:spPr>
        <a:xfrm flipV="1">
          <a:off x="4114800" y="75193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27215</xdr:rowOff>
    </xdr:to>
    <xdr:cxnSp macro="">
      <xdr:nvCxnSpPr>
        <xdr:cNvPr id="73" name="直線コネクタ 72"/>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75" name="テキスト ボックス 74"/>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9" name="円/楕円 88"/>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68234</xdr:rowOff>
    </xdr:from>
    <xdr:ext cx="762000" cy="259045"/>
    <xdr:sp macro="" textlink="">
      <xdr:nvSpPr>
        <xdr:cNvPr id="90" name="財政力該当値テキスト"/>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1" name="円/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3" name="円/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5" name="円/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7" name="円/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経常経費充当一般財源は減少したものの、</a:t>
          </a:r>
          <a:r>
            <a:rPr kumimoji="1" lang="ja-JP" altLang="ja-JP" sz="1100">
              <a:solidFill>
                <a:schemeClr val="tx1"/>
              </a:solidFill>
              <a:effectLst/>
              <a:latin typeface="+mn-lt"/>
              <a:ea typeface="+mn-ea"/>
              <a:cs typeface="+mn-cs"/>
            </a:rPr>
            <a:t>子ども医療費助成の対象年齢拡大や生活保護費を中心とする扶助費が高い水準で推移していることに加え</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介護・国保・後期高齢者医療事業に係る繰出金</a:t>
          </a:r>
          <a:r>
            <a:rPr kumimoji="1" lang="ja-JP" altLang="en-US" sz="1100">
              <a:solidFill>
                <a:schemeClr val="tx1"/>
              </a:solidFill>
              <a:effectLst/>
              <a:latin typeface="+mn-lt"/>
              <a:ea typeface="+mn-ea"/>
              <a:cs typeface="+mn-cs"/>
            </a:rPr>
            <a:t>は増加している。また、歳入経常一般財源は</a:t>
          </a:r>
          <a:r>
            <a:rPr kumimoji="1" lang="ja-JP" altLang="ja-JP" sz="1100">
              <a:solidFill>
                <a:schemeClr val="tx1"/>
              </a:solidFill>
              <a:effectLst/>
              <a:latin typeface="+mn-lt"/>
              <a:ea typeface="+mn-ea"/>
              <a:cs typeface="+mn-cs"/>
            </a:rPr>
            <a:t>都市部に比べて景気回復が鈍い本市経済状況により市税収入が伸び悩んでいる中</a:t>
          </a:r>
          <a:r>
            <a:rPr kumimoji="1" lang="ja-JP" altLang="en-US" sz="1100">
              <a:solidFill>
                <a:schemeClr val="tx1"/>
              </a:solidFill>
              <a:effectLst/>
              <a:latin typeface="+mn-lt"/>
              <a:ea typeface="+mn-ea"/>
              <a:cs typeface="+mn-cs"/>
            </a:rPr>
            <a:t>、臨時財政対策債・地方消費税交付金が減少したため大幅に減少した。歳入経常一般財源の減少が</a:t>
          </a:r>
          <a:r>
            <a:rPr kumimoji="1" lang="ja-JP" altLang="en-US" sz="1100">
              <a:solidFill>
                <a:schemeClr val="dk1"/>
              </a:solidFill>
              <a:effectLst/>
              <a:latin typeface="+mn-lt"/>
              <a:ea typeface="+mn-ea"/>
              <a:cs typeface="+mn-cs"/>
            </a:rPr>
            <a:t>経常経費充当一般財源の減少を上回ったため、</a:t>
          </a:r>
          <a:r>
            <a:rPr kumimoji="1" lang="ja-JP" altLang="ja-JP" sz="1100">
              <a:solidFill>
                <a:schemeClr val="dk1"/>
              </a:solidFill>
              <a:effectLst/>
              <a:latin typeface="+mn-lt"/>
              <a:ea typeface="+mn-ea"/>
              <a:cs typeface="+mn-cs"/>
            </a:rPr>
            <a:t>経常収支比率は前年度比＋</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ポイントとなり</a:t>
          </a:r>
          <a:r>
            <a:rPr kumimoji="1"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財政構造</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硬直化</a:t>
          </a:r>
          <a:r>
            <a:rPr lang="ja-JP" altLang="en-US" sz="1100" b="0" i="0" baseline="0">
              <a:solidFill>
                <a:schemeClr val="dk1"/>
              </a:solidFill>
              <a:effectLst/>
              <a:latin typeface="+mn-lt"/>
              <a:ea typeface="+mn-ea"/>
              <a:cs typeface="+mn-cs"/>
            </a:rPr>
            <a:t>が進む結果となった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34290</xdr:rowOff>
    </xdr:from>
    <xdr:to>
      <xdr:col>7</xdr:col>
      <xdr:colOff>152400</xdr:colOff>
      <xdr:row>67</xdr:row>
      <xdr:rowOff>75988</xdr:rowOff>
    </xdr:to>
    <xdr:cxnSp macro="">
      <xdr:nvCxnSpPr>
        <xdr:cNvPr id="133" name="直線コネクタ 132"/>
        <xdr:cNvCxnSpPr/>
      </xdr:nvCxnSpPr>
      <xdr:spPr>
        <a:xfrm>
          <a:off x="4114800" y="11349990"/>
          <a:ext cx="8382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30269</xdr:rowOff>
    </xdr:from>
    <xdr:to>
      <xdr:col>6</xdr:col>
      <xdr:colOff>0</xdr:colOff>
      <xdr:row>66</xdr:row>
      <xdr:rowOff>34290</xdr:rowOff>
    </xdr:to>
    <xdr:cxnSp macro="">
      <xdr:nvCxnSpPr>
        <xdr:cNvPr id="136" name="直線コネクタ 135"/>
        <xdr:cNvCxnSpPr/>
      </xdr:nvCxnSpPr>
      <xdr:spPr>
        <a:xfrm>
          <a:off x="3225800" y="1134596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169545</xdr:rowOff>
    </xdr:from>
    <xdr:to>
      <xdr:col>4</xdr:col>
      <xdr:colOff>482600</xdr:colOff>
      <xdr:row>66</xdr:row>
      <xdr:rowOff>30269</xdr:rowOff>
    </xdr:to>
    <xdr:cxnSp macro="">
      <xdr:nvCxnSpPr>
        <xdr:cNvPr id="139" name="直線コネクタ 138"/>
        <xdr:cNvCxnSpPr/>
      </xdr:nvCxnSpPr>
      <xdr:spPr>
        <a:xfrm>
          <a:off x="2336800" y="1131379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157480</xdr:rowOff>
    </xdr:from>
    <xdr:to>
      <xdr:col>3</xdr:col>
      <xdr:colOff>279400</xdr:colOff>
      <xdr:row>65</xdr:row>
      <xdr:rowOff>169545</xdr:rowOff>
    </xdr:to>
    <xdr:cxnSp macro="">
      <xdr:nvCxnSpPr>
        <xdr:cNvPr id="142" name="直線コネクタ 141"/>
        <xdr:cNvCxnSpPr/>
      </xdr:nvCxnSpPr>
      <xdr:spPr>
        <a:xfrm>
          <a:off x="1447800" y="113017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25188</xdr:rowOff>
    </xdr:from>
    <xdr:to>
      <xdr:col>7</xdr:col>
      <xdr:colOff>203200</xdr:colOff>
      <xdr:row>67</xdr:row>
      <xdr:rowOff>126788</xdr:rowOff>
    </xdr:to>
    <xdr:sp macro="" textlink="">
      <xdr:nvSpPr>
        <xdr:cNvPr id="152" name="円/楕円 151"/>
        <xdr:cNvSpPr/>
      </xdr:nvSpPr>
      <xdr:spPr>
        <a:xfrm>
          <a:off x="4902200" y="115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92515</xdr:rowOff>
    </xdr:from>
    <xdr:ext cx="762000" cy="259045"/>
    <xdr:sp macro="" textlink="">
      <xdr:nvSpPr>
        <xdr:cNvPr id="153" name="財政構造の弾力性該当値テキスト"/>
        <xdr:cNvSpPr txBox="1"/>
      </xdr:nvSpPr>
      <xdr:spPr>
        <a:xfrm>
          <a:off x="5041900" y="1140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154940</xdr:rowOff>
    </xdr:from>
    <xdr:to>
      <xdr:col>6</xdr:col>
      <xdr:colOff>50800</xdr:colOff>
      <xdr:row>66</xdr:row>
      <xdr:rowOff>85090</xdr:rowOff>
    </xdr:to>
    <xdr:sp macro="" textlink="">
      <xdr:nvSpPr>
        <xdr:cNvPr id="154" name="円/楕円 153"/>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69867</xdr:rowOff>
    </xdr:from>
    <xdr:ext cx="736600" cy="259045"/>
    <xdr:sp macro="" textlink="">
      <xdr:nvSpPr>
        <xdr:cNvPr id="155" name="テキスト ボックス 154"/>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150919</xdr:rowOff>
    </xdr:from>
    <xdr:to>
      <xdr:col>4</xdr:col>
      <xdr:colOff>533400</xdr:colOff>
      <xdr:row>66</xdr:row>
      <xdr:rowOff>81069</xdr:rowOff>
    </xdr:to>
    <xdr:sp macro="" textlink="">
      <xdr:nvSpPr>
        <xdr:cNvPr id="156" name="円/楕円 155"/>
        <xdr:cNvSpPr/>
      </xdr:nvSpPr>
      <xdr:spPr>
        <a:xfrm>
          <a:off x="3175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65846</xdr:rowOff>
    </xdr:from>
    <xdr:ext cx="762000" cy="259045"/>
    <xdr:sp macro="" textlink="">
      <xdr:nvSpPr>
        <xdr:cNvPr id="157" name="テキスト ボックス 156"/>
        <xdr:cNvSpPr txBox="1"/>
      </xdr:nvSpPr>
      <xdr:spPr>
        <a:xfrm>
          <a:off x="2844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118745</xdr:rowOff>
    </xdr:from>
    <xdr:to>
      <xdr:col>3</xdr:col>
      <xdr:colOff>330200</xdr:colOff>
      <xdr:row>66</xdr:row>
      <xdr:rowOff>48895</xdr:rowOff>
    </xdr:to>
    <xdr:sp macro="" textlink="">
      <xdr:nvSpPr>
        <xdr:cNvPr id="158" name="円/楕円 157"/>
        <xdr:cNvSpPr/>
      </xdr:nvSpPr>
      <xdr:spPr>
        <a:xfrm>
          <a:off x="2286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33672</xdr:rowOff>
    </xdr:from>
    <xdr:ext cx="762000" cy="259045"/>
    <xdr:sp macro="" textlink="">
      <xdr:nvSpPr>
        <xdr:cNvPr id="159" name="テキスト ボックス 158"/>
        <xdr:cNvSpPr txBox="1"/>
      </xdr:nvSpPr>
      <xdr:spPr>
        <a:xfrm>
          <a:off x="1955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60" name="円/楕円 159"/>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21607</xdr:rowOff>
    </xdr:from>
    <xdr:ext cx="762000" cy="259045"/>
    <xdr:sp macro="" textlink="">
      <xdr:nvSpPr>
        <xdr:cNvPr id="161" name="テキスト ボックス 160"/>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新高知市財政再建推進プランに基づき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徹底的な事務事業の見直しを行った結果</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人口一人当たりの決算額は類似団体と比べて低く推移している。 市民の求める真に必要なサービスを最少のコストで提供する観点から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常に見直しを行うとともに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計画的・効率的かつ適正な執行に努める。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165288</xdr:rowOff>
    </xdr:from>
    <xdr:to>
      <xdr:col>7</xdr:col>
      <xdr:colOff>152400</xdr:colOff>
      <xdr:row>81</xdr:row>
      <xdr:rowOff>4669</xdr:rowOff>
    </xdr:to>
    <xdr:cxnSp macro="">
      <xdr:nvCxnSpPr>
        <xdr:cNvPr id="196" name="直線コネクタ 195"/>
        <xdr:cNvCxnSpPr/>
      </xdr:nvCxnSpPr>
      <xdr:spPr>
        <a:xfrm>
          <a:off x="4114800" y="13881288"/>
          <a:ext cx="838200" cy="1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117255</xdr:rowOff>
    </xdr:from>
    <xdr:to>
      <xdr:col>6</xdr:col>
      <xdr:colOff>0</xdr:colOff>
      <xdr:row>80</xdr:row>
      <xdr:rowOff>165288</xdr:rowOff>
    </xdr:to>
    <xdr:cxnSp macro="">
      <xdr:nvCxnSpPr>
        <xdr:cNvPr id="199" name="直線コネクタ 198"/>
        <xdr:cNvCxnSpPr/>
      </xdr:nvCxnSpPr>
      <xdr:spPr>
        <a:xfrm>
          <a:off x="3225800" y="13833255"/>
          <a:ext cx="889000" cy="4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78741</xdr:rowOff>
    </xdr:from>
    <xdr:to>
      <xdr:col>4</xdr:col>
      <xdr:colOff>482600</xdr:colOff>
      <xdr:row>80</xdr:row>
      <xdr:rowOff>117255</xdr:rowOff>
    </xdr:to>
    <xdr:cxnSp macro="">
      <xdr:nvCxnSpPr>
        <xdr:cNvPr id="202" name="直線コネクタ 201"/>
        <xdr:cNvCxnSpPr/>
      </xdr:nvCxnSpPr>
      <xdr:spPr>
        <a:xfrm>
          <a:off x="2336800" y="13794741"/>
          <a:ext cx="889000" cy="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68218</xdr:rowOff>
    </xdr:from>
    <xdr:to>
      <xdr:col>3</xdr:col>
      <xdr:colOff>279400</xdr:colOff>
      <xdr:row>80</xdr:row>
      <xdr:rowOff>78741</xdr:rowOff>
    </xdr:to>
    <xdr:cxnSp macro="">
      <xdr:nvCxnSpPr>
        <xdr:cNvPr id="205" name="直線コネクタ 204"/>
        <xdr:cNvCxnSpPr/>
      </xdr:nvCxnSpPr>
      <xdr:spPr>
        <a:xfrm>
          <a:off x="1447800" y="13784218"/>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125319</xdr:rowOff>
    </xdr:from>
    <xdr:to>
      <xdr:col>7</xdr:col>
      <xdr:colOff>203200</xdr:colOff>
      <xdr:row>81</xdr:row>
      <xdr:rowOff>55469</xdr:rowOff>
    </xdr:to>
    <xdr:sp macro="" textlink="">
      <xdr:nvSpPr>
        <xdr:cNvPr id="215" name="円/楕円 214"/>
        <xdr:cNvSpPr/>
      </xdr:nvSpPr>
      <xdr:spPr>
        <a:xfrm>
          <a:off x="4902200" y="1384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141846</xdr:rowOff>
    </xdr:from>
    <xdr:ext cx="762000" cy="259045"/>
    <xdr:sp macro="" textlink="">
      <xdr:nvSpPr>
        <xdr:cNvPr id="216" name="人件費・物件費等の状況該当値テキスト"/>
        <xdr:cNvSpPr txBox="1"/>
      </xdr:nvSpPr>
      <xdr:spPr>
        <a:xfrm>
          <a:off x="5041900" y="1368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96,822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114488</xdr:rowOff>
    </xdr:from>
    <xdr:to>
      <xdr:col>6</xdr:col>
      <xdr:colOff>50800</xdr:colOff>
      <xdr:row>81</xdr:row>
      <xdr:rowOff>44638</xdr:rowOff>
    </xdr:to>
    <xdr:sp macro="" textlink="">
      <xdr:nvSpPr>
        <xdr:cNvPr id="217" name="円/楕円 216"/>
        <xdr:cNvSpPr/>
      </xdr:nvSpPr>
      <xdr:spPr>
        <a:xfrm>
          <a:off x="4064000" y="138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54815</xdr:rowOff>
    </xdr:from>
    <xdr:ext cx="736600" cy="259045"/>
    <xdr:sp macro="" textlink="">
      <xdr:nvSpPr>
        <xdr:cNvPr id="218" name="テキスト ボックス 217"/>
        <xdr:cNvSpPr txBox="1"/>
      </xdr:nvSpPr>
      <xdr:spPr>
        <a:xfrm>
          <a:off x="3733800" y="13599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96,014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66455</xdr:rowOff>
    </xdr:from>
    <xdr:to>
      <xdr:col>4</xdr:col>
      <xdr:colOff>533400</xdr:colOff>
      <xdr:row>80</xdr:row>
      <xdr:rowOff>168055</xdr:rowOff>
    </xdr:to>
    <xdr:sp macro="" textlink="">
      <xdr:nvSpPr>
        <xdr:cNvPr id="219" name="円/楕円 218"/>
        <xdr:cNvSpPr/>
      </xdr:nvSpPr>
      <xdr:spPr>
        <a:xfrm>
          <a:off x="3175000" y="137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6782</xdr:rowOff>
    </xdr:from>
    <xdr:ext cx="762000" cy="259045"/>
    <xdr:sp macro="" textlink="">
      <xdr:nvSpPr>
        <xdr:cNvPr id="220" name="テキスト ボックス 219"/>
        <xdr:cNvSpPr txBox="1"/>
      </xdr:nvSpPr>
      <xdr:spPr>
        <a:xfrm>
          <a:off x="2844800" y="1355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92,431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27941</xdr:rowOff>
    </xdr:from>
    <xdr:to>
      <xdr:col>3</xdr:col>
      <xdr:colOff>330200</xdr:colOff>
      <xdr:row>80</xdr:row>
      <xdr:rowOff>129541</xdr:rowOff>
    </xdr:to>
    <xdr:sp macro="" textlink="">
      <xdr:nvSpPr>
        <xdr:cNvPr id="221" name="円/楕円 220"/>
        <xdr:cNvSpPr/>
      </xdr:nvSpPr>
      <xdr:spPr>
        <a:xfrm>
          <a:off x="2286000" y="137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139718</xdr:rowOff>
    </xdr:from>
    <xdr:ext cx="762000" cy="259045"/>
    <xdr:sp macro="" textlink="">
      <xdr:nvSpPr>
        <xdr:cNvPr id="222" name="テキスト ボックス 221"/>
        <xdr:cNvSpPr txBox="1"/>
      </xdr:nvSpPr>
      <xdr:spPr>
        <a:xfrm>
          <a:off x="1955800" y="1351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89,558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17418</xdr:rowOff>
    </xdr:from>
    <xdr:to>
      <xdr:col>2</xdr:col>
      <xdr:colOff>127000</xdr:colOff>
      <xdr:row>80</xdr:row>
      <xdr:rowOff>119018</xdr:rowOff>
    </xdr:to>
    <xdr:sp macro="" textlink="">
      <xdr:nvSpPr>
        <xdr:cNvPr id="223" name="円/楕円 222"/>
        <xdr:cNvSpPr/>
      </xdr:nvSpPr>
      <xdr:spPr>
        <a:xfrm>
          <a:off x="1397000" y="1373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129195</xdr:rowOff>
    </xdr:from>
    <xdr:ext cx="762000" cy="259045"/>
    <xdr:sp macro="" textlink="">
      <xdr:nvSpPr>
        <xdr:cNvPr id="224" name="テキスト ボックス 223"/>
        <xdr:cNvSpPr txBox="1"/>
      </xdr:nvSpPr>
      <xdr:spPr>
        <a:xfrm>
          <a:off x="1066800" y="13502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本市においては、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年４月１日には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国の給料表の見直し内容を踏まえ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一般行政職の給料表について平均</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％の引下げを行うなど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国に準拠し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給与制度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運用</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給与の適正化に努めている。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との比較においても、</a:t>
          </a:r>
          <a:r>
            <a:rPr kumimoji="1" lang="ja-JP" altLang="ja-JP" sz="1100">
              <a:solidFill>
                <a:schemeClr val="dk1"/>
              </a:solidFill>
              <a:effectLst/>
              <a:latin typeface="+mn-lt"/>
              <a:ea typeface="+mn-ea"/>
              <a:cs typeface="+mn-cs"/>
            </a:rPr>
            <a:t>平均水準と同程度で推移している。</a:t>
          </a:r>
          <a:endParaRPr lang="ja-JP" altLang="ja-JP" sz="1400">
            <a:effectLst/>
          </a:endParaRPr>
        </a:p>
        <a:p>
          <a:pPr eaLnBrk="1" fontAlgn="auto" latinLnBrk="0" hangingPunct="1"/>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134257</xdr:rowOff>
    </xdr:from>
    <xdr:to>
      <xdr:col>24</xdr:col>
      <xdr:colOff>558800</xdr:colOff>
      <xdr:row>85</xdr:row>
      <xdr:rowOff>43241</xdr:rowOff>
    </xdr:to>
    <xdr:cxnSp macro="">
      <xdr:nvCxnSpPr>
        <xdr:cNvPr id="260" name="直線コネクタ 259"/>
        <xdr:cNvCxnSpPr/>
      </xdr:nvCxnSpPr>
      <xdr:spPr>
        <a:xfrm flipV="1">
          <a:off x="16179800" y="145360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61"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145748</xdr:rowOff>
    </xdr:from>
    <xdr:to>
      <xdr:col>23</xdr:col>
      <xdr:colOff>406400</xdr:colOff>
      <xdr:row>85</xdr:row>
      <xdr:rowOff>43241</xdr:rowOff>
    </xdr:to>
    <xdr:cxnSp macro="">
      <xdr:nvCxnSpPr>
        <xdr:cNvPr id="263" name="直線コネクタ 262"/>
        <xdr:cNvCxnSpPr/>
      </xdr:nvCxnSpPr>
      <xdr:spPr>
        <a:xfrm>
          <a:off x="15290800" y="145475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5" name="テキスト ボックス 264"/>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145748</xdr:rowOff>
    </xdr:from>
    <xdr:to>
      <xdr:col>22</xdr:col>
      <xdr:colOff>203200</xdr:colOff>
      <xdr:row>85</xdr:row>
      <xdr:rowOff>20259</xdr:rowOff>
    </xdr:to>
    <xdr:cxnSp macro="">
      <xdr:nvCxnSpPr>
        <xdr:cNvPr id="266" name="直線コネクタ 265"/>
        <xdr:cNvCxnSpPr/>
      </xdr:nvCxnSpPr>
      <xdr:spPr>
        <a:xfrm flipV="1">
          <a:off x="14401800" y="145475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35275</xdr:rowOff>
    </xdr:from>
    <xdr:ext cx="762000" cy="259045"/>
    <xdr:sp macro="" textlink="">
      <xdr:nvSpPr>
        <xdr:cNvPr id="268" name="テキスト ボックス 267"/>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20259</xdr:rowOff>
    </xdr:from>
    <xdr:to>
      <xdr:col>21</xdr:col>
      <xdr:colOff>0</xdr:colOff>
      <xdr:row>90</xdr:row>
      <xdr:rowOff>47777</xdr:rowOff>
    </xdr:to>
    <xdr:cxnSp macro="">
      <xdr:nvCxnSpPr>
        <xdr:cNvPr id="269" name="直線コネクタ 268"/>
        <xdr:cNvCxnSpPr/>
      </xdr:nvCxnSpPr>
      <xdr:spPr>
        <a:xfrm flipV="1">
          <a:off x="13512800" y="14593509"/>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23784</xdr:rowOff>
    </xdr:from>
    <xdr:ext cx="762000" cy="259045"/>
    <xdr:sp macro="" textlink="">
      <xdr:nvSpPr>
        <xdr:cNvPr id="271" name="テキスト ボックス 270"/>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73" name="テキスト ボックス 272"/>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9" name="円/楕円 278"/>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99984</xdr:rowOff>
    </xdr:from>
    <xdr:ext cx="762000" cy="259045"/>
    <xdr:sp macro="" textlink="">
      <xdr:nvSpPr>
        <xdr:cNvPr id="280"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163891</xdr:rowOff>
    </xdr:from>
    <xdr:to>
      <xdr:col>23</xdr:col>
      <xdr:colOff>457200</xdr:colOff>
      <xdr:row>85</xdr:row>
      <xdr:rowOff>94041</xdr:rowOff>
    </xdr:to>
    <xdr:sp macro="" textlink="">
      <xdr:nvSpPr>
        <xdr:cNvPr id="281" name="円/楕円 280"/>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78818</xdr:rowOff>
    </xdr:from>
    <xdr:ext cx="736600" cy="259045"/>
    <xdr:sp macro="" textlink="">
      <xdr:nvSpPr>
        <xdr:cNvPr id="282" name="テキスト ボックス 281"/>
        <xdr:cNvSpPr txBox="1"/>
      </xdr:nvSpPr>
      <xdr:spPr>
        <a:xfrm>
          <a:off x="15798800" y="1465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94948</xdr:rowOff>
    </xdr:from>
    <xdr:to>
      <xdr:col>22</xdr:col>
      <xdr:colOff>254000</xdr:colOff>
      <xdr:row>85</xdr:row>
      <xdr:rowOff>25098</xdr:rowOff>
    </xdr:to>
    <xdr:sp macro="" textlink="">
      <xdr:nvSpPr>
        <xdr:cNvPr id="283" name="円/楕円 282"/>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84" name="テキスト ボックス 28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140909</xdr:rowOff>
    </xdr:from>
    <xdr:to>
      <xdr:col>21</xdr:col>
      <xdr:colOff>50800</xdr:colOff>
      <xdr:row>85</xdr:row>
      <xdr:rowOff>71059</xdr:rowOff>
    </xdr:to>
    <xdr:sp macro="" textlink="">
      <xdr:nvSpPr>
        <xdr:cNvPr id="285" name="円/楕円 284"/>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55836</xdr:rowOff>
    </xdr:from>
    <xdr:ext cx="762000" cy="259045"/>
    <xdr:sp macro="" textlink="">
      <xdr:nvSpPr>
        <xdr:cNvPr id="286" name="テキスト ボックス 285"/>
        <xdr:cNvSpPr txBox="1"/>
      </xdr:nvSpPr>
      <xdr:spPr>
        <a:xfrm>
          <a:off x="140208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168427</xdr:rowOff>
    </xdr:from>
    <xdr:to>
      <xdr:col>19</xdr:col>
      <xdr:colOff>533400</xdr:colOff>
      <xdr:row>90</xdr:row>
      <xdr:rowOff>98577</xdr:rowOff>
    </xdr:to>
    <xdr:sp macro="" textlink="">
      <xdr:nvSpPr>
        <xdr:cNvPr id="287" name="円/楕円 286"/>
        <xdr:cNvSpPr/>
      </xdr:nvSpPr>
      <xdr:spPr>
        <a:xfrm>
          <a:off x="13462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108754</xdr:rowOff>
    </xdr:from>
    <xdr:ext cx="762000" cy="259045"/>
    <xdr:sp macro="" textlink="">
      <xdr:nvSpPr>
        <xdr:cNvPr id="288" name="テキスト ボックス 287"/>
        <xdr:cNvSpPr txBox="1"/>
      </xdr:nvSpPr>
      <xdr:spPr>
        <a:xfrm>
          <a:off x="13131800" y="15196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持続的な行財政運営の確立に向けて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11 </a:t>
          </a:r>
          <a:r>
            <a:rPr lang="ja-JP" altLang="ja-JP" sz="1100" b="0" i="0" baseline="0">
              <a:solidFill>
                <a:schemeClr val="dk1"/>
              </a:solidFill>
              <a:effectLst/>
              <a:latin typeface="+mn-lt"/>
              <a:ea typeface="+mn-ea"/>
              <a:cs typeface="+mn-cs"/>
            </a:rPr>
            <a:t>年度に初の定員適正化計画を策定して以降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 </a:t>
          </a:r>
          <a:r>
            <a:rPr lang="ja-JP" altLang="ja-JP" sz="1100" b="0" i="0" baseline="0">
              <a:solidFill>
                <a:schemeClr val="dk1"/>
              </a:solidFill>
              <a:effectLst/>
              <a:latin typeface="+mn-lt"/>
              <a:ea typeface="+mn-ea"/>
              <a:cs typeface="+mn-cs"/>
            </a:rPr>
            <a:t>年度まで３次にわたり定員適正化計画を策定し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職員定数の削減を基本として取り組んでいる。</a:t>
          </a:r>
          <a:r>
            <a:rPr kumimoji="1" lang="ja-JP" altLang="ja-JP" sz="1100" b="0" i="0" baseline="0">
              <a:solidFill>
                <a:schemeClr val="dk1"/>
              </a:solidFill>
              <a:effectLst/>
              <a:latin typeface="+mn-lt"/>
              <a:ea typeface="+mn-ea"/>
              <a:cs typeface="+mn-cs"/>
            </a:rPr>
            <a:t> しかし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国・県からの権限移譲による業務範囲の拡大や</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将来発生が予想される南海トラフ地震への対策</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少子高齢化の進展などに伴う市民ニーズ・行政需要の多様化・複雑化などにより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本市の業務量は確実に増加している。 </a:t>
          </a:r>
          <a:r>
            <a:rPr lang="ja-JP" altLang="ja-JP" sz="1100" b="0" i="0" baseline="0">
              <a:solidFill>
                <a:schemeClr val="dk1"/>
              </a:solidFill>
              <a:effectLst/>
              <a:latin typeface="+mn-lt"/>
              <a:ea typeface="+mn-ea"/>
              <a:cs typeface="+mn-cs"/>
            </a:rPr>
            <a:t>こうしたことを踏まえて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行政運営の一層の効率化を図るため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これまで個々に策定していた定員適正化計画とアウトソーシング推進計画を統合し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職員定数の管理とアウトソーシングの推進に一体的に取り組んでいる。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62019</xdr:rowOff>
    </xdr:from>
    <xdr:to>
      <xdr:col>24</xdr:col>
      <xdr:colOff>558800</xdr:colOff>
      <xdr:row>63</xdr:row>
      <xdr:rowOff>90170</xdr:rowOff>
    </xdr:to>
    <xdr:cxnSp macro="">
      <xdr:nvCxnSpPr>
        <xdr:cNvPr id="323" name="直線コネクタ 322"/>
        <xdr:cNvCxnSpPr/>
      </xdr:nvCxnSpPr>
      <xdr:spPr>
        <a:xfrm>
          <a:off x="16179800" y="10863369"/>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4"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21802</xdr:rowOff>
    </xdr:from>
    <xdr:to>
      <xdr:col>23</xdr:col>
      <xdr:colOff>406400</xdr:colOff>
      <xdr:row>63</xdr:row>
      <xdr:rowOff>62019</xdr:rowOff>
    </xdr:to>
    <xdr:cxnSp macro="">
      <xdr:nvCxnSpPr>
        <xdr:cNvPr id="326" name="直線コネクタ 325"/>
        <xdr:cNvCxnSpPr/>
      </xdr:nvCxnSpPr>
      <xdr:spPr>
        <a:xfrm>
          <a:off x="15290800" y="1082315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8" name="テキスト ボックス 327"/>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124883</xdr:rowOff>
    </xdr:from>
    <xdr:to>
      <xdr:col>22</xdr:col>
      <xdr:colOff>203200</xdr:colOff>
      <xdr:row>63</xdr:row>
      <xdr:rowOff>21802</xdr:rowOff>
    </xdr:to>
    <xdr:cxnSp macro="">
      <xdr:nvCxnSpPr>
        <xdr:cNvPr id="329" name="直線コネクタ 328"/>
        <xdr:cNvCxnSpPr/>
      </xdr:nvCxnSpPr>
      <xdr:spPr>
        <a:xfrm>
          <a:off x="14401800" y="1075478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31" name="テキスト ボックス 330"/>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116840</xdr:rowOff>
    </xdr:from>
    <xdr:to>
      <xdr:col>21</xdr:col>
      <xdr:colOff>0</xdr:colOff>
      <xdr:row>62</xdr:row>
      <xdr:rowOff>124883</xdr:rowOff>
    </xdr:to>
    <xdr:cxnSp macro="">
      <xdr:nvCxnSpPr>
        <xdr:cNvPr id="332" name="直線コネクタ 331"/>
        <xdr:cNvCxnSpPr/>
      </xdr:nvCxnSpPr>
      <xdr:spPr>
        <a:xfrm>
          <a:off x="13512800" y="107467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4" name="テキスト ボックス 333"/>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6" name="テキスト ボックス 335"/>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39370</xdr:rowOff>
    </xdr:from>
    <xdr:to>
      <xdr:col>24</xdr:col>
      <xdr:colOff>609600</xdr:colOff>
      <xdr:row>63</xdr:row>
      <xdr:rowOff>140970</xdr:rowOff>
    </xdr:to>
    <xdr:sp macro="" textlink="">
      <xdr:nvSpPr>
        <xdr:cNvPr id="342" name="円/楕円 341"/>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11447</xdr:rowOff>
    </xdr:from>
    <xdr:ext cx="762000" cy="259045"/>
    <xdr:sp macro="" textlink="">
      <xdr:nvSpPr>
        <xdr:cNvPr id="343" name="定員管理の状況該当値テキスト"/>
        <xdr:cNvSpPr txBox="1"/>
      </xdr:nvSpPr>
      <xdr:spPr>
        <a:xfrm>
          <a:off x="17106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11219</xdr:rowOff>
    </xdr:from>
    <xdr:to>
      <xdr:col>23</xdr:col>
      <xdr:colOff>457200</xdr:colOff>
      <xdr:row>63</xdr:row>
      <xdr:rowOff>112819</xdr:rowOff>
    </xdr:to>
    <xdr:sp macro="" textlink="">
      <xdr:nvSpPr>
        <xdr:cNvPr id="344" name="円/楕円 343"/>
        <xdr:cNvSpPr/>
      </xdr:nvSpPr>
      <xdr:spPr>
        <a:xfrm>
          <a:off x="16129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97596</xdr:rowOff>
    </xdr:from>
    <xdr:ext cx="736600" cy="259045"/>
    <xdr:sp macro="" textlink="">
      <xdr:nvSpPr>
        <xdr:cNvPr id="345" name="テキスト ボックス 344"/>
        <xdr:cNvSpPr txBox="1"/>
      </xdr:nvSpPr>
      <xdr:spPr>
        <a:xfrm>
          <a:off x="15798800" y="1089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142452</xdr:rowOff>
    </xdr:from>
    <xdr:to>
      <xdr:col>22</xdr:col>
      <xdr:colOff>254000</xdr:colOff>
      <xdr:row>63</xdr:row>
      <xdr:rowOff>72602</xdr:rowOff>
    </xdr:to>
    <xdr:sp macro="" textlink="">
      <xdr:nvSpPr>
        <xdr:cNvPr id="346" name="円/楕円 345"/>
        <xdr:cNvSpPr/>
      </xdr:nvSpPr>
      <xdr:spPr>
        <a:xfrm>
          <a:off x="15240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57379</xdr:rowOff>
    </xdr:from>
    <xdr:ext cx="762000" cy="259045"/>
    <xdr:sp macro="" textlink="">
      <xdr:nvSpPr>
        <xdr:cNvPr id="347" name="テキスト ボックス 346"/>
        <xdr:cNvSpPr txBox="1"/>
      </xdr:nvSpPr>
      <xdr:spPr>
        <a:xfrm>
          <a:off x="14909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74083</xdr:rowOff>
    </xdr:from>
    <xdr:to>
      <xdr:col>21</xdr:col>
      <xdr:colOff>50800</xdr:colOff>
      <xdr:row>63</xdr:row>
      <xdr:rowOff>4233</xdr:rowOff>
    </xdr:to>
    <xdr:sp macro="" textlink="">
      <xdr:nvSpPr>
        <xdr:cNvPr id="348" name="円/楕円 347"/>
        <xdr:cNvSpPr/>
      </xdr:nvSpPr>
      <xdr:spPr>
        <a:xfrm>
          <a:off x="14351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160460</xdr:rowOff>
    </xdr:from>
    <xdr:ext cx="762000" cy="259045"/>
    <xdr:sp macro="" textlink="">
      <xdr:nvSpPr>
        <xdr:cNvPr id="349" name="テキスト ボックス 348"/>
        <xdr:cNvSpPr txBox="1"/>
      </xdr:nvSpPr>
      <xdr:spPr>
        <a:xfrm>
          <a:off x="14020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50" name="円/楕円 349"/>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51" name="テキスト ボックス 350"/>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基幹産業に乏しい脆弱な税財政基盤の中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遅れていた都市基盤整備を行うための財源議論を経て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平成６年度頃から土地区画整理事業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街路事業などの公共事業への重点的な取組に加え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年度の集中豪雨に伴う浸水対策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ダイオキシン規制に対応するための新清掃工場建設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国民体育大会のための体育施設整備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市民要望の高かった文化施設の建設等に取り組んできた結果</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事業実施による市債発行が進み</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人口一人当たりの地方債残高は高い状態で推移している。現在は投資的経費の平準化による市債発行及び残高の抑制に努めるとともに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将来負担比率・実質公債費比率の低減に取り組んでいる。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67310</xdr:rowOff>
    </xdr:from>
    <xdr:to>
      <xdr:col>24</xdr:col>
      <xdr:colOff>558800</xdr:colOff>
      <xdr:row>43</xdr:row>
      <xdr:rowOff>6773</xdr:rowOff>
    </xdr:to>
    <xdr:cxnSp macro="">
      <xdr:nvCxnSpPr>
        <xdr:cNvPr id="380" name="直線コネクタ 379"/>
        <xdr:cNvCxnSpPr/>
      </xdr:nvCxnSpPr>
      <xdr:spPr>
        <a:xfrm flipV="1">
          <a:off x="17018000" y="6068060"/>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150300</xdr:rowOff>
    </xdr:from>
    <xdr:ext cx="762000" cy="259045"/>
    <xdr:sp macro="" textlink="">
      <xdr:nvSpPr>
        <xdr:cNvPr id="381" name="公債費負担の状況最小値テキスト"/>
        <xdr:cNvSpPr txBox="1"/>
      </xdr:nvSpPr>
      <xdr:spPr>
        <a:xfrm>
          <a:off x="17106900" y="735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43</xdr:row>
      <xdr:rowOff>6773</xdr:rowOff>
    </xdr:from>
    <xdr:to>
      <xdr:col>24</xdr:col>
      <xdr:colOff>647700</xdr:colOff>
      <xdr:row>43</xdr:row>
      <xdr:rowOff>6773</xdr:rowOff>
    </xdr:to>
    <xdr:cxnSp macro="">
      <xdr:nvCxnSpPr>
        <xdr:cNvPr id="382" name="直線コネクタ 381"/>
        <xdr:cNvCxnSpPr/>
      </xdr:nvCxnSpPr>
      <xdr:spPr>
        <a:xfrm>
          <a:off x="16929100" y="737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153687</xdr:rowOff>
    </xdr:from>
    <xdr:ext cx="762000" cy="259045"/>
    <xdr:sp macro="" textlink="">
      <xdr:nvSpPr>
        <xdr:cNvPr id="383" name="公債費負担の状況最大値テキスト"/>
        <xdr:cNvSpPr txBox="1"/>
      </xdr:nvSpPr>
      <xdr:spPr>
        <a:xfrm>
          <a:off x="17106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67310</xdr:rowOff>
    </xdr:from>
    <xdr:to>
      <xdr:col>24</xdr:col>
      <xdr:colOff>647700</xdr:colOff>
      <xdr:row>35</xdr:row>
      <xdr:rowOff>67310</xdr:rowOff>
    </xdr:to>
    <xdr:cxnSp macro="">
      <xdr:nvCxnSpPr>
        <xdr:cNvPr id="384" name="直線コネクタ 383"/>
        <xdr:cNvCxnSpPr/>
      </xdr:nvCxnSpPr>
      <xdr:spPr>
        <a:xfrm>
          <a:off x="16929100" y="606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6773</xdr:rowOff>
    </xdr:from>
    <xdr:to>
      <xdr:col>24</xdr:col>
      <xdr:colOff>558800</xdr:colOff>
      <xdr:row>43</xdr:row>
      <xdr:rowOff>14817</xdr:rowOff>
    </xdr:to>
    <xdr:cxnSp macro="">
      <xdr:nvCxnSpPr>
        <xdr:cNvPr id="385" name="直線コネクタ 384"/>
        <xdr:cNvCxnSpPr/>
      </xdr:nvCxnSpPr>
      <xdr:spPr>
        <a:xfrm flipV="1">
          <a:off x="16179800" y="73791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86"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87" name="フローチャート : 判断 386"/>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55033</xdr:rowOff>
    </xdr:to>
    <xdr:cxnSp macro="">
      <xdr:nvCxnSpPr>
        <xdr:cNvPr id="388" name="直線コネクタ 387"/>
        <xdr:cNvCxnSpPr/>
      </xdr:nvCxnSpPr>
      <xdr:spPr>
        <a:xfrm flipV="1">
          <a:off x="15290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153670</xdr:rowOff>
    </xdr:from>
    <xdr:to>
      <xdr:col>23</xdr:col>
      <xdr:colOff>457200</xdr:colOff>
      <xdr:row>39</xdr:row>
      <xdr:rowOff>83820</xdr:rowOff>
    </xdr:to>
    <xdr:sp macro="" textlink="">
      <xdr:nvSpPr>
        <xdr:cNvPr id="389" name="フローチャート : 判断 388"/>
        <xdr:cNvSpPr/>
      </xdr:nvSpPr>
      <xdr:spPr>
        <a:xfrm>
          <a:off x="16129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93997</xdr:rowOff>
    </xdr:from>
    <xdr:ext cx="736600" cy="259045"/>
    <xdr:sp macro="" textlink="">
      <xdr:nvSpPr>
        <xdr:cNvPr id="390" name="テキスト ボックス 389"/>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55033</xdr:rowOff>
    </xdr:from>
    <xdr:to>
      <xdr:col>22</xdr:col>
      <xdr:colOff>203200</xdr:colOff>
      <xdr:row>43</xdr:row>
      <xdr:rowOff>167640</xdr:rowOff>
    </xdr:to>
    <xdr:cxnSp macro="">
      <xdr:nvCxnSpPr>
        <xdr:cNvPr id="391" name="直線コネクタ 390"/>
        <xdr:cNvCxnSpPr/>
      </xdr:nvCxnSpPr>
      <xdr:spPr>
        <a:xfrm flipV="1">
          <a:off x="14401800" y="74273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30480</xdr:rowOff>
    </xdr:from>
    <xdr:to>
      <xdr:col>22</xdr:col>
      <xdr:colOff>254000</xdr:colOff>
      <xdr:row>39</xdr:row>
      <xdr:rowOff>132080</xdr:rowOff>
    </xdr:to>
    <xdr:sp macro="" textlink="">
      <xdr:nvSpPr>
        <xdr:cNvPr id="392" name="フローチャート : 判断 391"/>
        <xdr:cNvSpPr/>
      </xdr:nvSpPr>
      <xdr:spPr>
        <a:xfrm>
          <a:off x="15240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142257</xdr:rowOff>
    </xdr:from>
    <xdr:ext cx="762000" cy="259045"/>
    <xdr:sp macro="" textlink="">
      <xdr:nvSpPr>
        <xdr:cNvPr id="393" name="テキスト ボックス 392"/>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167640</xdr:rowOff>
    </xdr:from>
    <xdr:to>
      <xdr:col>21</xdr:col>
      <xdr:colOff>0</xdr:colOff>
      <xdr:row>44</xdr:row>
      <xdr:rowOff>116840</xdr:rowOff>
    </xdr:to>
    <xdr:cxnSp macro="">
      <xdr:nvCxnSpPr>
        <xdr:cNvPr id="394" name="直線コネクタ 393"/>
        <xdr:cNvCxnSpPr/>
      </xdr:nvCxnSpPr>
      <xdr:spPr>
        <a:xfrm flipV="1">
          <a:off x="13512800" y="75399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94827</xdr:rowOff>
    </xdr:from>
    <xdr:to>
      <xdr:col>21</xdr:col>
      <xdr:colOff>50800</xdr:colOff>
      <xdr:row>40</xdr:row>
      <xdr:rowOff>24977</xdr:rowOff>
    </xdr:to>
    <xdr:sp macro="" textlink="">
      <xdr:nvSpPr>
        <xdr:cNvPr id="395" name="フローチャート : 判断 394"/>
        <xdr:cNvSpPr/>
      </xdr:nvSpPr>
      <xdr:spPr>
        <a:xfrm>
          <a:off x="143510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35154</xdr:rowOff>
    </xdr:from>
    <xdr:ext cx="762000" cy="259045"/>
    <xdr:sp macro="" textlink="">
      <xdr:nvSpPr>
        <xdr:cNvPr id="396" name="テキスト ボックス 395"/>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135044</xdr:rowOff>
    </xdr:from>
    <xdr:to>
      <xdr:col>19</xdr:col>
      <xdr:colOff>533400</xdr:colOff>
      <xdr:row>40</xdr:row>
      <xdr:rowOff>65194</xdr:rowOff>
    </xdr:to>
    <xdr:sp macro="" textlink="">
      <xdr:nvSpPr>
        <xdr:cNvPr id="397" name="フローチャート : 判断 396"/>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75371</xdr:rowOff>
    </xdr:from>
    <xdr:ext cx="762000" cy="259045"/>
    <xdr:sp macro="" textlink="">
      <xdr:nvSpPr>
        <xdr:cNvPr id="398" name="テキスト ボックス 397"/>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127423</xdr:rowOff>
    </xdr:from>
    <xdr:to>
      <xdr:col>24</xdr:col>
      <xdr:colOff>609600</xdr:colOff>
      <xdr:row>43</xdr:row>
      <xdr:rowOff>57573</xdr:rowOff>
    </xdr:to>
    <xdr:sp macro="" textlink="">
      <xdr:nvSpPr>
        <xdr:cNvPr id="404" name="円/楕円 403"/>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23300</xdr:rowOff>
    </xdr:from>
    <xdr:ext cx="762000" cy="259045"/>
    <xdr:sp macro="" textlink="">
      <xdr:nvSpPr>
        <xdr:cNvPr id="405" name="公債費負担の状況該当値テキスト"/>
        <xdr:cNvSpPr txBox="1"/>
      </xdr:nvSpPr>
      <xdr:spPr>
        <a:xfrm>
          <a:off x="17106900" y="722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406" name="円/楕円 405"/>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407" name="テキスト ボックス 406"/>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4233</xdr:rowOff>
    </xdr:from>
    <xdr:to>
      <xdr:col>22</xdr:col>
      <xdr:colOff>254000</xdr:colOff>
      <xdr:row>43</xdr:row>
      <xdr:rowOff>105833</xdr:rowOff>
    </xdr:to>
    <xdr:sp macro="" textlink="">
      <xdr:nvSpPr>
        <xdr:cNvPr id="408" name="円/楕円 407"/>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90610</xdr:rowOff>
    </xdr:from>
    <xdr:ext cx="762000" cy="259045"/>
    <xdr:sp macro="" textlink="">
      <xdr:nvSpPr>
        <xdr:cNvPr id="409" name="テキスト ボックス 408"/>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116840</xdr:rowOff>
    </xdr:from>
    <xdr:to>
      <xdr:col>21</xdr:col>
      <xdr:colOff>50800</xdr:colOff>
      <xdr:row>44</xdr:row>
      <xdr:rowOff>46990</xdr:rowOff>
    </xdr:to>
    <xdr:sp macro="" textlink="">
      <xdr:nvSpPr>
        <xdr:cNvPr id="410" name="円/楕円 409"/>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411" name="テキスト ボックス 410"/>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12" name="円/楕円 411"/>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152417</xdr:rowOff>
    </xdr:from>
    <xdr:ext cx="762000" cy="259045"/>
    <xdr:sp macro="" textlink="">
      <xdr:nvSpPr>
        <xdr:cNvPr id="413" name="テキスト ボックス 412"/>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基幹産業に乏しい脆弱な税財政基盤の中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遅れていた都市基盤整備を行うための財源議論を経て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平成６年度頃から土地区画整理事業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街路事業などの公共事業への重点的な取組に加え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年度の集中豪雨に伴う浸水対策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ダイオキシン規制に対応するための新清掃工場建設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国民体育大会のための体育施設整備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市民要望の高かった文化施設の建設等に取り組んできた結果</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事業実施による市債発行が進み</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人口一人当たりの地方債残高は高い状態で推移している。現在は投資的経費の平準化による市債発行及び残高の抑制に努めるとともに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将来負担比率・実質公債費比率の低減に取り組んでいる。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2" name="直線コネクタ 441"/>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3"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4" name="直線コネクタ 443"/>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78063</xdr:rowOff>
    </xdr:from>
    <xdr:to>
      <xdr:col>24</xdr:col>
      <xdr:colOff>558800</xdr:colOff>
      <xdr:row>21</xdr:row>
      <xdr:rowOff>100584</xdr:rowOff>
    </xdr:to>
    <xdr:cxnSp macro="">
      <xdr:nvCxnSpPr>
        <xdr:cNvPr id="447" name="直線コネクタ 446"/>
        <xdr:cNvCxnSpPr/>
      </xdr:nvCxnSpPr>
      <xdr:spPr>
        <a:xfrm flipV="1">
          <a:off x="16179800" y="3678513"/>
          <a:ext cx="8382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8"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9" name="フローチャート : 判断 448"/>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100584</xdr:rowOff>
    </xdr:from>
    <xdr:to>
      <xdr:col>23</xdr:col>
      <xdr:colOff>406400</xdr:colOff>
      <xdr:row>22</xdr:row>
      <xdr:rowOff>5546</xdr:rowOff>
    </xdr:to>
    <xdr:cxnSp macro="">
      <xdr:nvCxnSpPr>
        <xdr:cNvPr id="450" name="直線コネクタ 449"/>
        <xdr:cNvCxnSpPr/>
      </xdr:nvCxnSpPr>
      <xdr:spPr>
        <a:xfrm flipV="1">
          <a:off x="15290800" y="370103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51" name="フローチャート : 判断 450"/>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2" name="テキスト ボックス 451"/>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168952</xdr:rowOff>
    </xdr:from>
    <xdr:to>
      <xdr:col>22</xdr:col>
      <xdr:colOff>203200</xdr:colOff>
      <xdr:row>22</xdr:row>
      <xdr:rowOff>5546</xdr:rowOff>
    </xdr:to>
    <xdr:cxnSp macro="">
      <xdr:nvCxnSpPr>
        <xdr:cNvPr id="453" name="直線コネクタ 452"/>
        <xdr:cNvCxnSpPr/>
      </xdr:nvCxnSpPr>
      <xdr:spPr>
        <a:xfrm>
          <a:off x="14401800" y="376940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4" name="フローチャート : 判断 453"/>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5" name="テキスト ボックス 454"/>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168952</xdr:rowOff>
    </xdr:from>
    <xdr:to>
      <xdr:col>21</xdr:col>
      <xdr:colOff>0</xdr:colOff>
      <xdr:row>22</xdr:row>
      <xdr:rowOff>52197</xdr:rowOff>
    </xdr:to>
    <xdr:cxnSp macro="">
      <xdr:nvCxnSpPr>
        <xdr:cNvPr id="456" name="直線コネクタ 455"/>
        <xdr:cNvCxnSpPr/>
      </xdr:nvCxnSpPr>
      <xdr:spPr>
        <a:xfrm flipV="1">
          <a:off x="13512800" y="3769402"/>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7" name="フローチャート : 判断 456"/>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8" name="テキスト ボックス 457"/>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9" name="フローチャート : 判断 458"/>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60" name="テキスト ボックス 459"/>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27263</xdr:rowOff>
    </xdr:from>
    <xdr:to>
      <xdr:col>24</xdr:col>
      <xdr:colOff>609600</xdr:colOff>
      <xdr:row>21</xdr:row>
      <xdr:rowOff>128863</xdr:rowOff>
    </xdr:to>
    <xdr:sp macro="" textlink="">
      <xdr:nvSpPr>
        <xdr:cNvPr id="466" name="円/楕円 465"/>
        <xdr:cNvSpPr/>
      </xdr:nvSpPr>
      <xdr:spPr>
        <a:xfrm>
          <a:off x="16967200" y="36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94590</xdr:rowOff>
    </xdr:from>
    <xdr:ext cx="762000" cy="259045"/>
    <xdr:sp macro="" textlink="">
      <xdr:nvSpPr>
        <xdr:cNvPr id="467" name="将来負担の状況該当値テキスト"/>
        <xdr:cNvSpPr txBox="1"/>
      </xdr:nvSpPr>
      <xdr:spPr>
        <a:xfrm>
          <a:off x="17106900" y="35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49784</xdr:rowOff>
    </xdr:from>
    <xdr:to>
      <xdr:col>23</xdr:col>
      <xdr:colOff>457200</xdr:colOff>
      <xdr:row>21</xdr:row>
      <xdr:rowOff>151384</xdr:rowOff>
    </xdr:to>
    <xdr:sp macro="" textlink="">
      <xdr:nvSpPr>
        <xdr:cNvPr id="468" name="円/楕円 467"/>
        <xdr:cNvSpPr/>
      </xdr:nvSpPr>
      <xdr:spPr>
        <a:xfrm>
          <a:off x="16129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136161</xdr:rowOff>
    </xdr:from>
    <xdr:ext cx="736600" cy="259045"/>
    <xdr:sp macro="" textlink="">
      <xdr:nvSpPr>
        <xdr:cNvPr id="469" name="テキスト ボックス 468"/>
        <xdr:cNvSpPr txBox="1"/>
      </xdr:nvSpPr>
      <xdr:spPr>
        <a:xfrm>
          <a:off x="15798800" y="373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126196</xdr:rowOff>
    </xdr:from>
    <xdr:to>
      <xdr:col>22</xdr:col>
      <xdr:colOff>254000</xdr:colOff>
      <xdr:row>22</xdr:row>
      <xdr:rowOff>56346</xdr:rowOff>
    </xdr:to>
    <xdr:sp macro="" textlink="">
      <xdr:nvSpPr>
        <xdr:cNvPr id="470" name="円/楕円 469"/>
        <xdr:cNvSpPr/>
      </xdr:nvSpPr>
      <xdr:spPr>
        <a:xfrm>
          <a:off x="15240000" y="3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41123</xdr:rowOff>
    </xdr:from>
    <xdr:ext cx="762000" cy="259045"/>
    <xdr:sp macro="" textlink="">
      <xdr:nvSpPr>
        <xdr:cNvPr id="471" name="テキスト ボックス 470"/>
        <xdr:cNvSpPr txBox="1"/>
      </xdr:nvSpPr>
      <xdr:spPr>
        <a:xfrm>
          <a:off x="14909800" y="381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118152</xdr:rowOff>
    </xdr:from>
    <xdr:to>
      <xdr:col>21</xdr:col>
      <xdr:colOff>50800</xdr:colOff>
      <xdr:row>22</xdr:row>
      <xdr:rowOff>48302</xdr:rowOff>
    </xdr:to>
    <xdr:sp macro="" textlink="">
      <xdr:nvSpPr>
        <xdr:cNvPr id="472" name="円/楕円 471"/>
        <xdr:cNvSpPr/>
      </xdr:nvSpPr>
      <xdr:spPr>
        <a:xfrm>
          <a:off x="14351000" y="371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33079</xdr:rowOff>
    </xdr:from>
    <xdr:ext cx="762000" cy="259045"/>
    <xdr:sp macro="" textlink="">
      <xdr:nvSpPr>
        <xdr:cNvPr id="473" name="テキスト ボックス 472"/>
        <xdr:cNvSpPr txBox="1"/>
      </xdr:nvSpPr>
      <xdr:spPr>
        <a:xfrm>
          <a:off x="14020800" y="38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1397</xdr:rowOff>
    </xdr:from>
    <xdr:to>
      <xdr:col>19</xdr:col>
      <xdr:colOff>533400</xdr:colOff>
      <xdr:row>22</xdr:row>
      <xdr:rowOff>102997</xdr:rowOff>
    </xdr:to>
    <xdr:sp macro="" textlink="">
      <xdr:nvSpPr>
        <xdr:cNvPr id="474" name="円/楕円 473"/>
        <xdr:cNvSpPr/>
      </xdr:nvSpPr>
      <xdr:spPr>
        <a:xfrm>
          <a:off x="13462000" y="3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87774</xdr:rowOff>
    </xdr:from>
    <xdr:ext cx="762000" cy="259045"/>
    <xdr:sp macro="" textlink="">
      <xdr:nvSpPr>
        <xdr:cNvPr id="475" name="テキスト ボックス 474"/>
        <xdr:cNvSpPr txBox="1"/>
      </xdr:nvSpPr>
      <xdr:spPr>
        <a:xfrm>
          <a:off x="13131800" y="385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高知県高知市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334,049
332,478
309.00
152,033,316
148,744,798
281,772
79,033,784
191,733,205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162.6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従来より給与水準の適正化を図っていることに加え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定員適正化計画に基づく行政運営の効率化などにより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類似団体と比べて低い水準となっている。今後も引き続き人件費関係経費全体について縮減に努める。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30988</xdr:rowOff>
    </xdr:from>
    <xdr:to>
      <xdr:col>7</xdr:col>
      <xdr:colOff>15875</xdr:colOff>
      <xdr:row>37</xdr:row>
      <xdr:rowOff>14986</xdr:rowOff>
    </xdr:to>
    <xdr:cxnSp macro="">
      <xdr:nvCxnSpPr>
        <xdr:cNvPr id="64" name="直線コネクタ 63"/>
        <xdr:cNvCxnSpPr/>
      </xdr:nvCxnSpPr>
      <xdr:spPr>
        <a:xfrm>
          <a:off x="3987800" y="620318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xdr:rowOff>
    </xdr:from>
    <xdr:to>
      <xdr:col>5</xdr:col>
      <xdr:colOff>549275</xdr:colOff>
      <xdr:row>36</xdr:row>
      <xdr:rowOff>30988</xdr:rowOff>
    </xdr:to>
    <xdr:cxnSp macro="">
      <xdr:nvCxnSpPr>
        <xdr:cNvPr id="67" name="直線コネクタ 66"/>
        <xdr:cNvCxnSpPr/>
      </xdr:nvCxnSpPr>
      <xdr:spPr>
        <a:xfrm>
          <a:off x="3098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156718</xdr:rowOff>
    </xdr:from>
    <xdr:to>
      <xdr:col>4</xdr:col>
      <xdr:colOff>346075</xdr:colOff>
      <xdr:row>36</xdr:row>
      <xdr:rowOff>3556</xdr:rowOff>
    </xdr:to>
    <xdr:cxnSp macro="">
      <xdr:nvCxnSpPr>
        <xdr:cNvPr id="70" name="直線コネクタ 69"/>
        <xdr:cNvCxnSpPr/>
      </xdr:nvCxnSpPr>
      <xdr:spPr>
        <a:xfrm>
          <a:off x="2209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156718</xdr:rowOff>
    </xdr:from>
    <xdr:to>
      <xdr:col>3</xdr:col>
      <xdr:colOff>142875</xdr:colOff>
      <xdr:row>36</xdr:row>
      <xdr:rowOff>12700</xdr:rowOff>
    </xdr:to>
    <xdr:cxnSp macro="">
      <xdr:nvCxnSpPr>
        <xdr:cNvPr id="73" name="直線コネクタ 72"/>
        <xdr:cNvCxnSpPr/>
      </xdr:nvCxnSpPr>
      <xdr:spPr>
        <a:xfrm flipV="1">
          <a:off x="1320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83" name="円/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152163</xdr:rowOff>
    </xdr:from>
    <xdr:ext cx="762000" cy="259045"/>
    <xdr:sp macro="" textlink="">
      <xdr:nvSpPr>
        <xdr:cNvPr id="84" name="人件費該当値テキスト"/>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151638</xdr:rowOff>
    </xdr:from>
    <xdr:to>
      <xdr:col>5</xdr:col>
      <xdr:colOff>600075</xdr:colOff>
      <xdr:row>36</xdr:row>
      <xdr:rowOff>81788</xdr:rowOff>
    </xdr:to>
    <xdr:sp macro="" textlink="">
      <xdr:nvSpPr>
        <xdr:cNvPr id="85" name="円/楕円 84"/>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91965</xdr:rowOff>
    </xdr:from>
    <xdr:ext cx="736600" cy="259045"/>
    <xdr:sp macro="" textlink="">
      <xdr:nvSpPr>
        <xdr:cNvPr id="86" name="テキスト ボックス 85"/>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124206</xdr:rowOff>
    </xdr:from>
    <xdr:to>
      <xdr:col>4</xdr:col>
      <xdr:colOff>396875</xdr:colOff>
      <xdr:row>36</xdr:row>
      <xdr:rowOff>54356</xdr:rowOff>
    </xdr:to>
    <xdr:sp macro="" textlink="">
      <xdr:nvSpPr>
        <xdr:cNvPr id="87" name="円/楕円 86"/>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64533</xdr:rowOff>
    </xdr:from>
    <xdr:ext cx="762000" cy="259045"/>
    <xdr:sp macro="" textlink="">
      <xdr:nvSpPr>
        <xdr:cNvPr id="88" name="テキスト ボックス 87"/>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105918</xdr:rowOff>
    </xdr:from>
    <xdr:to>
      <xdr:col>3</xdr:col>
      <xdr:colOff>193675</xdr:colOff>
      <xdr:row>36</xdr:row>
      <xdr:rowOff>36068</xdr:rowOff>
    </xdr:to>
    <xdr:sp macro="" textlink="">
      <xdr:nvSpPr>
        <xdr:cNvPr id="89" name="円/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1" name="円/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新高知市財政再建推進プランに基づき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徹底的な事務事業の見直しを行った結果</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類似団体と比べて低い水準で推移している。今後も継続的に歳出削減を図る。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xdr:rowOff>
    </xdr:from>
    <xdr:to>
      <xdr:col>24</xdr:col>
      <xdr:colOff>31750</xdr:colOff>
      <xdr:row>14</xdr:row>
      <xdr:rowOff>127000</xdr:rowOff>
    </xdr:to>
    <xdr:cxnSp macro="">
      <xdr:nvCxnSpPr>
        <xdr:cNvPr id="125" name="直線コネクタ 124"/>
        <xdr:cNvCxnSpPr/>
      </xdr:nvCxnSpPr>
      <xdr:spPr>
        <a:xfrm>
          <a:off x="15671800" y="241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120650</xdr:rowOff>
    </xdr:from>
    <xdr:to>
      <xdr:col>22</xdr:col>
      <xdr:colOff>565150</xdr:colOff>
      <xdr:row>14</xdr:row>
      <xdr:rowOff>12700</xdr:rowOff>
    </xdr:to>
    <xdr:cxnSp macro="">
      <xdr:nvCxnSpPr>
        <xdr:cNvPr id="128" name="直線コネクタ 127"/>
        <xdr:cNvCxnSpPr/>
      </xdr:nvCxnSpPr>
      <xdr:spPr>
        <a:xfrm>
          <a:off x="14782800" y="2349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82550</xdr:rowOff>
    </xdr:from>
    <xdr:to>
      <xdr:col>21</xdr:col>
      <xdr:colOff>361950</xdr:colOff>
      <xdr:row>13</xdr:row>
      <xdr:rowOff>120650</xdr:rowOff>
    </xdr:to>
    <xdr:cxnSp macro="">
      <xdr:nvCxnSpPr>
        <xdr:cNvPr id="131" name="直線コネクタ 130"/>
        <xdr:cNvCxnSpPr/>
      </xdr:nvCxnSpPr>
      <xdr:spPr>
        <a:xfrm>
          <a:off x="13893800" y="231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19050</xdr:rowOff>
    </xdr:from>
    <xdr:to>
      <xdr:col>20</xdr:col>
      <xdr:colOff>158750</xdr:colOff>
      <xdr:row>13</xdr:row>
      <xdr:rowOff>82550</xdr:rowOff>
    </xdr:to>
    <xdr:cxnSp macro="">
      <xdr:nvCxnSpPr>
        <xdr:cNvPr id="134" name="直線コネクタ 133"/>
        <xdr:cNvCxnSpPr/>
      </xdr:nvCxnSpPr>
      <xdr:spPr>
        <a:xfrm>
          <a:off x="13004800" y="224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4" name="円/楕円 143"/>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156227</xdr:rowOff>
    </xdr:from>
    <xdr:ext cx="762000" cy="259045"/>
    <xdr:sp macro="" textlink="">
      <xdr:nvSpPr>
        <xdr:cNvPr id="145"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46" name="円/楕円 145"/>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47" name="テキスト ボックス 146"/>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69850</xdr:rowOff>
    </xdr:from>
    <xdr:to>
      <xdr:col>21</xdr:col>
      <xdr:colOff>412750</xdr:colOff>
      <xdr:row>14</xdr:row>
      <xdr:rowOff>0</xdr:rowOff>
    </xdr:to>
    <xdr:sp macro="" textlink="">
      <xdr:nvSpPr>
        <xdr:cNvPr id="148" name="円/楕円 147"/>
        <xdr:cNvSpPr/>
      </xdr:nvSpPr>
      <xdr:spPr>
        <a:xfrm>
          <a:off x="14732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10177</xdr:rowOff>
    </xdr:from>
    <xdr:ext cx="762000" cy="259045"/>
    <xdr:sp macro="" textlink="">
      <xdr:nvSpPr>
        <xdr:cNvPr id="149" name="テキスト ボックス 148"/>
        <xdr:cNvSpPr txBox="1"/>
      </xdr:nvSpPr>
      <xdr:spPr>
        <a:xfrm>
          <a:off x="14401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31750</xdr:rowOff>
    </xdr:from>
    <xdr:to>
      <xdr:col>20</xdr:col>
      <xdr:colOff>209550</xdr:colOff>
      <xdr:row>13</xdr:row>
      <xdr:rowOff>133350</xdr:rowOff>
    </xdr:to>
    <xdr:sp macro="" textlink="">
      <xdr:nvSpPr>
        <xdr:cNvPr id="150" name="円/楕円 149"/>
        <xdr:cNvSpPr/>
      </xdr:nvSpPr>
      <xdr:spPr>
        <a:xfrm>
          <a:off x="13843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143527</xdr:rowOff>
    </xdr:from>
    <xdr:ext cx="762000" cy="259045"/>
    <xdr:sp macro="" textlink="">
      <xdr:nvSpPr>
        <xdr:cNvPr id="151" name="テキスト ボックス 150"/>
        <xdr:cNvSpPr txBox="1"/>
      </xdr:nvSpPr>
      <xdr:spPr>
        <a:xfrm>
          <a:off x="13512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139700</xdr:rowOff>
    </xdr:from>
    <xdr:to>
      <xdr:col>19</xdr:col>
      <xdr:colOff>6350</xdr:colOff>
      <xdr:row>13</xdr:row>
      <xdr:rowOff>69850</xdr:rowOff>
    </xdr:to>
    <xdr:sp macro="" textlink="">
      <xdr:nvSpPr>
        <xdr:cNvPr id="152" name="円/楕円 151"/>
        <xdr:cNvSpPr/>
      </xdr:nvSpPr>
      <xdr:spPr>
        <a:xfrm>
          <a:off x="12954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80027</xdr:rowOff>
    </xdr:from>
    <xdr:ext cx="762000" cy="259045"/>
    <xdr:sp macro="" textlink="">
      <xdr:nvSpPr>
        <xdr:cNvPr id="153" name="テキスト ボックス 152"/>
        <xdr:cNvSpPr txBox="1"/>
      </xdr:nvSpPr>
      <xdr:spPr>
        <a:xfrm>
          <a:off x="12623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子ども医療費助成の対象年齢</a:t>
          </a:r>
          <a:r>
            <a:rPr kumimoji="1" lang="ja-JP" altLang="en-US" sz="1100">
              <a:solidFill>
                <a:schemeClr val="dk1"/>
              </a:solidFill>
              <a:effectLst/>
              <a:latin typeface="+mn-lt"/>
              <a:ea typeface="+mn-ea"/>
              <a:cs typeface="+mn-cs"/>
            </a:rPr>
            <a:t>拡大</a:t>
          </a:r>
          <a:r>
            <a:rPr kumimoji="1" lang="ja-JP" altLang="ja-JP" sz="1100">
              <a:solidFill>
                <a:schemeClr val="dk1"/>
              </a:solidFill>
              <a:effectLst/>
              <a:latin typeface="+mn-lt"/>
              <a:ea typeface="+mn-ea"/>
              <a:cs typeface="+mn-cs"/>
            </a:rPr>
            <a:t>や長引く景気低迷から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生活保護を中心とする扶助費は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類似団体との比較において高い水準で推移しており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財政構造の硬直化の大きな要因となっている。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25400</xdr:rowOff>
    </xdr:from>
    <xdr:to>
      <xdr:col>7</xdr:col>
      <xdr:colOff>15875</xdr:colOff>
      <xdr:row>61</xdr:row>
      <xdr:rowOff>69850</xdr:rowOff>
    </xdr:to>
    <xdr:cxnSp macro="">
      <xdr:nvCxnSpPr>
        <xdr:cNvPr id="186" name="直線コネクタ 185"/>
        <xdr:cNvCxnSpPr/>
      </xdr:nvCxnSpPr>
      <xdr:spPr>
        <a:xfrm>
          <a:off x="3987800" y="103124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120650</xdr:rowOff>
    </xdr:from>
    <xdr:to>
      <xdr:col>5</xdr:col>
      <xdr:colOff>549275</xdr:colOff>
      <xdr:row>60</xdr:row>
      <xdr:rowOff>25400</xdr:rowOff>
    </xdr:to>
    <xdr:cxnSp macro="">
      <xdr:nvCxnSpPr>
        <xdr:cNvPr id="189" name="直線コネクタ 188"/>
        <xdr:cNvCxnSpPr/>
      </xdr:nvCxnSpPr>
      <xdr:spPr>
        <a:xfrm>
          <a:off x="3098800" y="10236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107950</xdr:rowOff>
    </xdr:from>
    <xdr:to>
      <xdr:col>4</xdr:col>
      <xdr:colOff>346075</xdr:colOff>
      <xdr:row>59</xdr:row>
      <xdr:rowOff>120650</xdr:rowOff>
    </xdr:to>
    <xdr:cxnSp macro="">
      <xdr:nvCxnSpPr>
        <xdr:cNvPr id="192" name="直線コネクタ 191"/>
        <xdr:cNvCxnSpPr/>
      </xdr:nvCxnSpPr>
      <xdr:spPr>
        <a:xfrm>
          <a:off x="2209800" y="1022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107950</xdr:rowOff>
    </xdr:from>
    <xdr:to>
      <xdr:col>3</xdr:col>
      <xdr:colOff>142875</xdr:colOff>
      <xdr:row>59</xdr:row>
      <xdr:rowOff>107950</xdr:rowOff>
    </xdr:to>
    <xdr:cxnSp macro="">
      <xdr:nvCxnSpPr>
        <xdr:cNvPr id="195" name="直線コネクタ 194"/>
        <xdr:cNvCxnSpPr/>
      </xdr:nvCxnSpPr>
      <xdr:spPr>
        <a:xfrm>
          <a:off x="1320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19050</xdr:rowOff>
    </xdr:from>
    <xdr:to>
      <xdr:col>7</xdr:col>
      <xdr:colOff>66675</xdr:colOff>
      <xdr:row>61</xdr:row>
      <xdr:rowOff>120650</xdr:rowOff>
    </xdr:to>
    <xdr:sp macro="" textlink="">
      <xdr:nvSpPr>
        <xdr:cNvPr id="205" name="円/楕円 204"/>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99077</xdr:rowOff>
    </xdr:from>
    <xdr:ext cx="762000" cy="259045"/>
    <xdr:sp macro="" textlink="">
      <xdr:nvSpPr>
        <xdr:cNvPr id="206"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146050</xdr:rowOff>
    </xdr:from>
    <xdr:to>
      <xdr:col>5</xdr:col>
      <xdr:colOff>600075</xdr:colOff>
      <xdr:row>60</xdr:row>
      <xdr:rowOff>76200</xdr:rowOff>
    </xdr:to>
    <xdr:sp macro="" textlink="">
      <xdr:nvSpPr>
        <xdr:cNvPr id="207" name="円/楕円 206"/>
        <xdr:cNvSpPr/>
      </xdr:nvSpPr>
      <xdr:spPr>
        <a:xfrm>
          <a:off x="393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60977</xdr:rowOff>
    </xdr:from>
    <xdr:ext cx="736600" cy="259045"/>
    <xdr:sp macro="" textlink="">
      <xdr:nvSpPr>
        <xdr:cNvPr id="208" name="テキスト ボックス 207"/>
        <xdr:cNvSpPr txBox="1"/>
      </xdr:nvSpPr>
      <xdr:spPr>
        <a:xfrm>
          <a:off x="3606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69850</xdr:rowOff>
    </xdr:from>
    <xdr:to>
      <xdr:col>4</xdr:col>
      <xdr:colOff>396875</xdr:colOff>
      <xdr:row>60</xdr:row>
      <xdr:rowOff>0</xdr:rowOff>
    </xdr:to>
    <xdr:sp macro="" textlink="">
      <xdr:nvSpPr>
        <xdr:cNvPr id="209" name="円/楕円 208"/>
        <xdr:cNvSpPr/>
      </xdr:nvSpPr>
      <xdr:spPr>
        <a:xfrm>
          <a:off x="3048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156227</xdr:rowOff>
    </xdr:from>
    <xdr:ext cx="762000" cy="259045"/>
    <xdr:sp macro="" textlink="">
      <xdr:nvSpPr>
        <xdr:cNvPr id="210" name="テキスト ボックス 209"/>
        <xdr:cNvSpPr txBox="1"/>
      </xdr:nvSpPr>
      <xdr:spPr>
        <a:xfrm>
          <a:off x="2717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57150</xdr:rowOff>
    </xdr:from>
    <xdr:to>
      <xdr:col>3</xdr:col>
      <xdr:colOff>193675</xdr:colOff>
      <xdr:row>59</xdr:row>
      <xdr:rowOff>158750</xdr:rowOff>
    </xdr:to>
    <xdr:sp macro="" textlink="">
      <xdr:nvSpPr>
        <xdr:cNvPr id="211" name="円/楕円 210"/>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143527</xdr:rowOff>
    </xdr:from>
    <xdr:ext cx="762000" cy="259045"/>
    <xdr:sp macro="" textlink="">
      <xdr:nvSpPr>
        <xdr:cNvPr id="212" name="テキスト ボックス 211"/>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57150</xdr:rowOff>
    </xdr:from>
    <xdr:to>
      <xdr:col>1</xdr:col>
      <xdr:colOff>676275</xdr:colOff>
      <xdr:row>59</xdr:row>
      <xdr:rowOff>158750</xdr:rowOff>
    </xdr:to>
    <xdr:sp macro="" textlink="">
      <xdr:nvSpPr>
        <xdr:cNvPr id="213" name="円/楕円 212"/>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143527</xdr:rowOff>
    </xdr:from>
    <xdr:ext cx="762000" cy="259045"/>
    <xdr:sp macro="" textlink="">
      <xdr:nvSpPr>
        <xdr:cNvPr id="214" name="テキスト ボックス 213"/>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給付費増に伴う後期高齢者医療事業特別会計及び介護保険事業特別会計への繰出増などにより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類似団体と比較しても高い水準となっていたが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年度から公共下水道事業が企業会計に移行したことに伴い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類似団体の平均</a:t>
          </a:r>
          <a:r>
            <a:rPr kumimoji="1" lang="ja-JP" altLang="en-US" sz="1100">
              <a:solidFill>
                <a:schemeClr val="dk1"/>
              </a:solidFill>
              <a:effectLst/>
              <a:latin typeface="+mn-lt"/>
              <a:ea typeface="+mn-ea"/>
              <a:cs typeface="+mn-cs"/>
            </a:rPr>
            <a:t>と</a:t>
          </a:r>
          <a:r>
            <a:rPr kumimoji="1" lang="ja-JP" altLang="en-US" sz="1100">
              <a:solidFill>
                <a:schemeClr val="tx1"/>
              </a:solidFill>
              <a:effectLst/>
              <a:latin typeface="+mn-lt"/>
              <a:ea typeface="+mn-ea"/>
              <a:cs typeface="+mn-cs"/>
            </a:rPr>
            <a:t>同水準</a:t>
          </a:r>
          <a:r>
            <a:rPr kumimoji="1" lang="ja-JP" altLang="ja-JP" sz="1100">
              <a:solidFill>
                <a:schemeClr val="tx1"/>
              </a:solidFill>
              <a:effectLst/>
              <a:latin typeface="+mn-lt"/>
              <a:ea typeface="+mn-ea"/>
              <a:cs typeface="+mn-cs"/>
            </a:rPr>
            <a:t>と</a:t>
          </a:r>
          <a:r>
            <a:rPr kumimoji="1" lang="ja-JP" altLang="ja-JP" sz="1100">
              <a:solidFill>
                <a:schemeClr val="dk1"/>
              </a:solidFill>
              <a:effectLst/>
              <a:latin typeface="+mn-lt"/>
              <a:ea typeface="+mn-ea"/>
              <a:cs typeface="+mn-cs"/>
            </a:rPr>
            <a:t>なった。今後も市税や交付税等の財源確保に努めるとともに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繰出基準に基づく適正な処理を行っていく。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111760</xdr:rowOff>
    </xdr:to>
    <xdr:cxnSp macro="">
      <xdr:nvCxnSpPr>
        <xdr:cNvPr id="247" name="直線コネクタ 246"/>
        <xdr:cNvCxnSpPr/>
      </xdr:nvCxnSpPr>
      <xdr:spPr>
        <a:xfrm>
          <a:off x="15671800" y="96215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20320</xdr:rowOff>
    </xdr:to>
    <xdr:cxnSp macro="">
      <xdr:nvCxnSpPr>
        <xdr:cNvPr id="250" name="直線コネクタ 249"/>
        <xdr:cNvCxnSpPr/>
      </xdr:nvCxnSpPr>
      <xdr:spPr>
        <a:xfrm>
          <a:off x="14782800" y="959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57</xdr:row>
      <xdr:rowOff>92710</xdr:rowOff>
    </xdr:to>
    <xdr:cxnSp macro="">
      <xdr:nvCxnSpPr>
        <xdr:cNvPr id="253" name="直線コネクタ 252"/>
        <xdr:cNvCxnSpPr/>
      </xdr:nvCxnSpPr>
      <xdr:spPr>
        <a:xfrm flipV="1">
          <a:off x="13893800" y="959866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92710</xdr:rowOff>
    </xdr:to>
    <xdr:cxnSp macro="">
      <xdr:nvCxnSpPr>
        <xdr:cNvPr id="256" name="直線コネクタ 255"/>
        <xdr:cNvCxnSpPr/>
      </xdr:nvCxnSpPr>
      <xdr:spPr>
        <a:xfrm>
          <a:off x="13004800" y="979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66" name="円/楕円 265"/>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33037</xdr:rowOff>
    </xdr:from>
    <xdr:ext cx="762000" cy="259045"/>
    <xdr:sp macro="" textlink="">
      <xdr:nvSpPr>
        <xdr:cNvPr id="267" name="その他該当値テキスト"/>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68" name="円/楕円 267"/>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69" name="テキスト ボックス 268"/>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0" name="円/楕円 269"/>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1" name="テキスト ボックス 270"/>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2" name="円/楕円 271"/>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3" name="テキスト ボックス 272"/>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4" name="円/楕円 273"/>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5" name="テキスト ボックス 27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事務事業見直しにより類似団体と比べて低い水準で推移していたが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年度から公共下水道事業が企業会計に移行したことに伴い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類似団体平均と同水準となった。今後も引き続き事務事業の見直しに努める。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151493</xdr:rowOff>
    </xdr:from>
    <xdr:to>
      <xdr:col>24</xdr:col>
      <xdr:colOff>31750</xdr:colOff>
      <xdr:row>36</xdr:row>
      <xdr:rowOff>88900</xdr:rowOff>
    </xdr:to>
    <xdr:cxnSp macro="">
      <xdr:nvCxnSpPr>
        <xdr:cNvPr id="310" name="直線コネクタ 309"/>
        <xdr:cNvCxnSpPr/>
      </xdr:nvCxnSpPr>
      <xdr:spPr>
        <a:xfrm>
          <a:off x="15671800" y="61522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151493</xdr:rowOff>
    </xdr:from>
    <xdr:to>
      <xdr:col>22</xdr:col>
      <xdr:colOff>565150</xdr:colOff>
      <xdr:row>35</xdr:row>
      <xdr:rowOff>162378</xdr:rowOff>
    </xdr:to>
    <xdr:cxnSp macro="">
      <xdr:nvCxnSpPr>
        <xdr:cNvPr id="313" name="直線コネクタ 312"/>
        <xdr:cNvCxnSpPr/>
      </xdr:nvCxnSpPr>
      <xdr:spPr>
        <a:xfrm flipV="1">
          <a:off x="14782800" y="615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26307</xdr:rowOff>
    </xdr:from>
    <xdr:to>
      <xdr:col>21</xdr:col>
      <xdr:colOff>361950</xdr:colOff>
      <xdr:row>35</xdr:row>
      <xdr:rowOff>162378</xdr:rowOff>
    </xdr:to>
    <xdr:cxnSp macro="">
      <xdr:nvCxnSpPr>
        <xdr:cNvPr id="316" name="直線コネクタ 315"/>
        <xdr:cNvCxnSpPr/>
      </xdr:nvCxnSpPr>
      <xdr:spPr>
        <a:xfrm>
          <a:off x="13893800" y="5684157"/>
          <a:ext cx="8890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15422</xdr:rowOff>
    </xdr:from>
    <xdr:to>
      <xdr:col>20</xdr:col>
      <xdr:colOff>158750</xdr:colOff>
      <xdr:row>33</xdr:row>
      <xdr:rowOff>26307</xdr:rowOff>
    </xdr:to>
    <xdr:cxnSp macro="">
      <xdr:nvCxnSpPr>
        <xdr:cNvPr id="319" name="直線コネクタ 318"/>
        <xdr:cNvCxnSpPr/>
      </xdr:nvCxnSpPr>
      <xdr:spPr>
        <a:xfrm>
          <a:off x="13004800" y="567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29" name="円/楕円 328"/>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10177</xdr:rowOff>
    </xdr:from>
    <xdr:ext cx="762000" cy="259045"/>
    <xdr:sp macro="" textlink="">
      <xdr:nvSpPr>
        <xdr:cNvPr id="330" name="補助費等該当値テキスト"/>
        <xdr:cNvSpPr txBox="1"/>
      </xdr:nvSpPr>
      <xdr:spPr>
        <a:xfrm>
          <a:off x="16598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100693</xdr:rowOff>
    </xdr:from>
    <xdr:to>
      <xdr:col>22</xdr:col>
      <xdr:colOff>615950</xdr:colOff>
      <xdr:row>36</xdr:row>
      <xdr:rowOff>30843</xdr:rowOff>
    </xdr:to>
    <xdr:sp macro="" textlink="">
      <xdr:nvSpPr>
        <xdr:cNvPr id="331" name="円/楕円 330"/>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41020</xdr:rowOff>
    </xdr:from>
    <xdr:ext cx="736600" cy="259045"/>
    <xdr:sp macro="" textlink="">
      <xdr:nvSpPr>
        <xdr:cNvPr id="332" name="テキスト ボックス 331"/>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111578</xdr:rowOff>
    </xdr:from>
    <xdr:to>
      <xdr:col>21</xdr:col>
      <xdr:colOff>412750</xdr:colOff>
      <xdr:row>36</xdr:row>
      <xdr:rowOff>41728</xdr:rowOff>
    </xdr:to>
    <xdr:sp macro="" textlink="">
      <xdr:nvSpPr>
        <xdr:cNvPr id="333" name="円/楕円 332"/>
        <xdr:cNvSpPr/>
      </xdr:nvSpPr>
      <xdr:spPr>
        <a:xfrm>
          <a:off x="14732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51905</xdr:rowOff>
    </xdr:from>
    <xdr:ext cx="762000" cy="259045"/>
    <xdr:sp macro="" textlink="">
      <xdr:nvSpPr>
        <xdr:cNvPr id="334" name="テキスト ボックス 333"/>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146957</xdr:rowOff>
    </xdr:from>
    <xdr:to>
      <xdr:col>20</xdr:col>
      <xdr:colOff>209550</xdr:colOff>
      <xdr:row>33</xdr:row>
      <xdr:rowOff>77107</xdr:rowOff>
    </xdr:to>
    <xdr:sp macro="" textlink="">
      <xdr:nvSpPr>
        <xdr:cNvPr id="335" name="円/楕円 334"/>
        <xdr:cNvSpPr/>
      </xdr:nvSpPr>
      <xdr:spPr>
        <a:xfrm>
          <a:off x="13843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87284</xdr:rowOff>
    </xdr:from>
    <xdr:ext cx="762000" cy="259045"/>
    <xdr:sp macro="" textlink="">
      <xdr:nvSpPr>
        <xdr:cNvPr id="336" name="テキスト ボックス 335"/>
        <xdr:cNvSpPr txBox="1"/>
      </xdr:nvSpPr>
      <xdr:spPr>
        <a:xfrm>
          <a:off x="13512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136072</xdr:rowOff>
    </xdr:from>
    <xdr:to>
      <xdr:col>19</xdr:col>
      <xdr:colOff>6350</xdr:colOff>
      <xdr:row>33</xdr:row>
      <xdr:rowOff>66222</xdr:rowOff>
    </xdr:to>
    <xdr:sp macro="" textlink="">
      <xdr:nvSpPr>
        <xdr:cNvPr id="337" name="円/楕円 336"/>
        <xdr:cNvSpPr/>
      </xdr:nvSpPr>
      <xdr:spPr>
        <a:xfrm>
          <a:off x="12954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76399</xdr:rowOff>
    </xdr:from>
    <xdr:ext cx="762000" cy="259045"/>
    <xdr:sp macro="" textlink="">
      <xdr:nvSpPr>
        <xdr:cNvPr id="338" name="テキスト ボックス 337"/>
        <xdr:cNvSpPr txBox="1"/>
      </xdr:nvSpPr>
      <xdr:spPr>
        <a:xfrm>
          <a:off x="12623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プロジェクト事業の実施や国の経済対策との協調</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地域経済への配慮等による投資的事業の実施に伴う市債発行に比例し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類似団体との比較においても極めて高い状態となっている。投資的経費の平準化による市債発行及び残高の抑制により数値は改善傾向にあるものの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依然類似団体順位は下位であり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より一層の縮減に努める。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80</xdr:row>
      <xdr:rowOff>19231</xdr:rowOff>
    </xdr:to>
    <xdr:cxnSp macro="">
      <xdr:nvCxnSpPr>
        <xdr:cNvPr id="368" name="直線コネクタ 367"/>
        <xdr:cNvCxnSpPr/>
      </xdr:nvCxnSpPr>
      <xdr:spPr>
        <a:xfrm flipV="1">
          <a:off x="4826000" y="12677140"/>
          <a:ext cx="0" cy="105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162758</xdr:rowOff>
    </xdr:from>
    <xdr:ext cx="762000" cy="259045"/>
    <xdr:sp macro="" textlink="">
      <xdr:nvSpPr>
        <xdr:cNvPr id="369" name="公債費最小値テキスト"/>
        <xdr:cNvSpPr txBox="1"/>
      </xdr:nvSpPr>
      <xdr:spPr>
        <a:xfrm>
          <a:off x="4914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80</xdr:row>
      <xdr:rowOff>19231</xdr:rowOff>
    </xdr:from>
    <xdr:to>
      <xdr:col>7</xdr:col>
      <xdr:colOff>104775</xdr:colOff>
      <xdr:row>80</xdr:row>
      <xdr:rowOff>19231</xdr:rowOff>
    </xdr:to>
    <xdr:cxnSp macro="">
      <xdr:nvCxnSpPr>
        <xdr:cNvPr id="370" name="直線コネクタ 369"/>
        <xdr:cNvCxnSpPr/>
      </xdr:nvCxnSpPr>
      <xdr:spPr>
        <a:xfrm>
          <a:off x="4737100" y="1373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86179</xdr:rowOff>
    </xdr:from>
    <xdr:to>
      <xdr:col>7</xdr:col>
      <xdr:colOff>15875</xdr:colOff>
      <xdr:row>79</xdr:row>
      <xdr:rowOff>164556</xdr:rowOff>
    </xdr:to>
    <xdr:cxnSp macro="">
      <xdr:nvCxnSpPr>
        <xdr:cNvPr id="373" name="直線コネクタ 372"/>
        <xdr:cNvCxnSpPr/>
      </xdr:nvCxnSpPr>
      <xdr:spPr>
        <a:xfrm flipV="1">
          <a:off x="3987800" y="1363072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2920</xdr:rowOff>
    </xdr:from>
    <xdr:ext cx="762000" cy="259045"/>
    <xdr:sp macro="" textlink="">
      <xdr:nvSpPr>
        <xdr:cNvPr id="374"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157843</xdr:rowOff>
    </xdr:from>
    <xdr:to>
      <xdr:col>7</xdr:col>
      <xdr:colOff>66675</xdr:colOff>
      <xdr:row>77</xdr:row>
      <xdr:rowOff>87993</xdr:rowOff>
    </xdr:to>
    <xdr:sp macro="" textlink="">
      <xdr:nvSpPr>
        <xdr:cNvPr id="375" name="フローチャート : 判断 374"/>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164556</xdr:rowOff>
    </xdr:from>
    <xdr:to>
      <xdr:col>5</xdr:col>
      <xdr:colOff>549275</xdr:colOff>
      <xdr:row>80</xdr:row>
      <xdr:rowOff>91077</xdr:rowOff>
    </xdr:to>
    <xdr:cxnSp macro="">
      <xdr:nvCxnSpPr>
        <xdr:cNvPr id="376" name="直線コネクタ 375"/>
        <xdr:cNvCxnSpPr/>
      </xdr:nvCxnSpPr>
      <xdr:spPr>
        <a:xfrm flipV="1">
          <a:off x="3098800" y="1370910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138249</xdr:rowOff>
    </xdr:from>
    <xdr:to>
      <xdr:col>5</xdr:col>
      <xdr:colOff>600075</xdr:colOff>
      <xdr:row>77</xdr:row>
      <xdr:rowOff>68399</xdr:rowOff>
    </xdr:to>
    <xdr:sp macro="" textlink="">
      <xdr:nvSpPr>
        <xdr:cNvPr id="377" name="フローチャート : 判断 376"/>
        <xdr:cNvSpPr/>
      </xdr:nvSpPr>
      <xdr:spPr>
        <a:xfrm>
          <a:off x="3937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78576</xdr:rowOff>
    </xdr:from>
    <xdr:ext cx="736600" cy="259045"/>
    <xdr:sp macro="" textlink="">
      <xdr:nvSpPr>
        <xdr:cNvPr id="378" name="テキスト ボックス 377"/>
        <xdr:cNvSpPr txBox="1"/>
      </xdr:nvSpPr>
      <xdr:spPr>
        <a:xfrm>
          <a:off x="3606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91077</xdr:rowOff>
    </xdr:from>
    <xdr:to>
      <xdr:col>4</xdr:col>
      <xdr:colOff>346075</xdr:colOff>
      <xdr:row>80</xdr:row>
      <xdr:rowOff>136798</xdr:rowOff>
    </xdr:to>
    <xdr:cxnSp macro="">
      <xdr:nvCxnSpPr>
        <xdr:cNvPr id="379" name="直線コネクタ 378"/>
        <xdr:cNvCxnSpPr/>
      </xdr:nvCxnSpPr>
      <xdr:spPr>
        <a:xfrm flipV="1">
          <a:off x="2209800" y="138070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32113</xdr:rowOff>
    </xdr:from>
    <xdr:to>
      <xdr:col>4</xdr:col>
      <xdr:colOff>396875</xdr:colOff>
      <xdr:row>77</xdr:row>
      <xdr:rowOff>133713</xdr:rowOff>
    </xdr:to>
    <xdr:sp macro="" textlink="">
      <xdr:nvSpPr>
        <xdr:cNvPr id="380" name="フローチャート : 判断 379"/>
        <xdr:cNvSpPr/>
      </xdr:nvSpPr>
      <xdr:spPr>
        <a:xfrm>
          <a:off x="3048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143890</xdr:rowOff>
    </xdr:from>
    <xdr:ext cx="762000" cy="259045"/>
    <xdr:sp macro="" textlink="">
      <xdr:nvSpPr>
        <xdr:cNvPr id="381" name="テキスト ボックス 380"/>
        <xdr:cNvSpPr txBox="1"/>
      </xdr:nvSpPr>
      <xdr:spPr>
        <a:xfrm>
          <a:off x="2717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136798</xdr:rowOff>
    </xdr:from>
    <xdr:to>
      <xdr:col>3</xdr:col>
      <xdr:colOff>142875</xdr:colOff>
      <xdr:row>81</xdr:row>
      <xdr:rowOff>24130</xdr:rowOff>
    </xdr:to>
    <xdr:cxnSp macro="">
      <xdr:nvCxnSpPr>
        <xdr:cNvPr id="382" name="直線コネクタ 381"/>
        <xdr:cNvCxnSpPr/>
      </xdr:nvCxnSpPr>
      <xdr:spPr>
        <a:xfrm flipV="1">
          <a:off x="1320800" y="138527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58238</xdr:rowOff>
    </xdr:from>
    <xdr:to>
      <xdr:col>3</xdr:col>
      <xdr:colOff>193675</xdr:colOff>
      <xdr:row>77</xdr:row>
      <xdr:rowOff>159838</xdr:rowOff>
    </xdr:to>
    <xdr:sp macro="" textlink="">
      <xdr:nvSpPr>
        <xdr:cNvPr id="383" name="フローチャート : 判断 382"/>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170015</xdr:rowOff>
    </xdr:from>
    <xdr:ext cx="762000" cy="259045"/>
    <xdr:sp macro="" textlink="">
      <xdr:nvSpPr>
        <xdr:cNvPr id="384" name="テキスト ボックス 383"/>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77832</xdr:rowOff>
    </xdr:from>
    <xdr:to>
      <xdr:col>1</xdr:col>
      <xdr:colOff>676275</xdr:colOff>
      <xdr:row>78</xdr:row>
      <xdr:rowOff>7982</xdr:rowOff>
    </xdr:to>
    <xdr:sp macro="" textlink="">
      <xdr:nvSpPr>
        <xdr:cNvPr id="385" name="フローチャート : 判断 384"/>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18159</xdr:rowOff>
    </xdr:from>
    <xdr:ext cx="762000" cy="259045"/>
    <xdr:sp macro="" textlink="">
      <xdr:nvSpPr>
        <xdr:cNvPr id="386" name="テキスト ボックス 385"/>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35379</xdr:rowOff>
    </xdr:from>
    <xdr:to>
      <xdr:col>7</xdr:col>
      <xdr:colOff>66675</xdr:colOff>
      <xdr:row>79</xdr:row>
      <xdr:rowOff>136979</xdr:rowOff>
    </xdr:to>
    <xdr:sp macro="" textlink="">
      <xdr:nvSpPr>
        <xdr:cNvPr id="392" name="円/楕円 391"/>
        <xdr:cNvSpPr/>
      </xdr:nvSpPr>
      <xdr:spPr>
        <a:xfrm>
          <a:off x="4775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115406</xdr:rowOff>
    </xdr:from>
    <xdr:ext cx="762000" cy="259045"/>
    <xdr:sp macro="" textlink="">
      <xdr:nvSpPr>
        <xdr:cNvPr id="393" name="公債費該当値テキスト"/>
        <xdr:cNvSpPr txBox="1"/>
      </xdr:nvSpPr>
      <xdr:spPr>
        <a:xfrm>
          <a:off x="4914900" y="134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113756</xdr:rowOff>
    </xdr:from>
    <xdr:to>
      <xdr:col>5</xdr:col>
      <xdr:colOff>600075</xdr:colOff>
      <xdr:row>80</xdr:row>
      <xdr:rowOff>43906</xdr:rowOff>
    </xdr:to>
    <xdr:sp macro="" textlink="">
      <xdr:nvSpPr>
        <xdr:cNvPr id="394" name="円/楕円 393"/>
        <xdr:cNvSpPr/>
      </xdr:nvSpPr>
      <xdr:spPr>
        <a:xfrm>
          <a:off x="3937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28683</xdr:rowOff>
    </xdr:from>
    <xdr:ext cx="736600" cy="259045"/>
    <xdr:sp macro="" textlink="">
      <xdr:nvSpPr>
        <xdr:cNvPr id="395" name="テキスト ボックス 394"/>
        <xdr:cNvSpPr txBox="1"/>
      </xdr:nvSpPr>
      <xdr:spPr>
        <a:xfrm>
          <a:off x="3606800" y="13744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40277</xdr:rowOff>
    </xdr:from>
    <xdr:to>
      <xdr:col>4</xdr:col>
      <xdr:colOff>396875</xdr:colOff>
      <xdr:row>80</xdr:row>
      <xdr:rowOff>141877</xdr:rowOff>
    </xdr:to>
    <xdr:sp macro="" textlink="">
      <xdr:nvSpPr>
        <xdr:cNvPr id="396" name="円/楕円 395"/>
        <xdr:cNvSpPr/>
      </xdr:nvSpPr>
      <xdr:spPr>
        <a:xfrm>
          <a:off x="30480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126654</xdr:rowOff>
    </xdr:from>
    <xdr:ext cx="762000" cy="259045"/>
    <xdr:sp macro="" textlink="">
      <xdr:nvSpPr>
        <xdr:cNvPr id="397" name="テキスト ボックス 396"/>
        <xdr:cNvSpPr txBox="1"/>
      </xdr:nvSpPr>
      <xdr:spPr>
        <a:xfrm>
          <a:off x="2717800" y="1384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85998</xdr:rowOff>
    </xdr:from>
    <xdr:to>
      <xdr:col>3</xdr:col>
      <xdr:colOff>193675</xdr:colOff>
      <xdr:row>81</xdr:row>
      <xdr:rowOff>16148</xdr:rowOff>
    </xdr:to>
    <xdr:sp macro="" textlink="">
      <xdr:nvSpPr>
        <xdr:cNvPr id="398" name="円/楕円 397"/>
        <xdr:cNvSpPr/>
      </xdr:nvSpPr>
      <xdr:spPr>
        <a:xfrm>
          <a:off x="2159000" y="13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925</xdr:rowOff>
    </xdr:from>
    <xdr:ext cx="762000" cy="259045"/>
    <xdr:sp macro="" textlink="">
      <xdr:nvSpPr>
        <xdr:cNvPr id="399" name="テキスト ボックス 398"/>
        <xdr:cNvSpPr txBox="1"/>
      </xdr:nvSpPr>
      <xdr:spPr>
        <a:xfrm>
          <a:off x="1828800" y="1388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144780</xdr:rowOff>
    </xdr:from>
    <xdr:to>
      <xdr:col>1</xdr:col>
      <xdr:colOff>676275</xdr:colOff>
      <xdr:row>81</xdr:row>
      <xdr:rowOff>74930</xdr:rowOff>
    </xdr:to>
    <xdr:sp macro="" textlink="">
      <xdr:nvSpPr>
        <xdr:cNvPr id="400" name="円/楕円 399"/>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59707</xdr:rowOff>
    </xdr:from>
    <xdr:ext cx="762000" cy="259045"/>
    <xdr:sp macro="" textlink="">
      <xdr:nvSpPr>
        <xdr:cNvPr id="401" name="テキスト ボックス 400"/>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扶助費等の増加が負担要素となり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ポイントとな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定員適正化等による行政運営の効率化や事務事業見直しによる経費削減など</a:t>
          </a:r>
          <a:r>
            <a:rPr kumimoji="1" lang="ja-JP" altLang="en-US" sz="1100">
              <a:solidFill>
                <a:schemeClr val="dk1"/>
              </a:solidFill>
              <a:effectLst/>
              <a:latin typeface="+mn-lt"/>
              <a:ea typeface="+mn-ea"/>
              <a:cs typeface="+mn-cs"/>
            </a:rPr>
            <a:t>に努めるも、</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を超える結果となっており、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はより一層の</a:t>
          </a:r>
          <a:r>
            <a:rPr kumimoji="1" lang="ja-JP" altLang="ja-JP" sz="1100">
              <a:solidFill>
                <a:schemeClr val="dk1"/>
              </a:solidFill>
              <a:effectLst/>
              <a:latin typeface="+mn-lt"/>
              <a:ea typeface="+mn-ea"/>
              <a:cs typeface="+mn-cs"/>
            </a:rPr>
            <a:t>歳出削減に努める。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7" name="直線コネクタ 426"/>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8"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9" name="直線コネクタ 428"/>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30"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31" name="直線コネクタ 430"/>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165863</xdr:rowOff>
    </xdr:from>
    <xdr:to>
      <xdr:col>24</xdr:col>
      <xdr:colOff>31750</xdr:colOff>
      <xdr:row>77</xdr:row>
      <xdr:rowOff>120142</xdr:rowOff>
    </xdr:to>
    <xdr:cxnSp macro="">
      <xdr:nvCxnSpPr>
        <xdr:cNvPr id="432" name="直線コネクタ 431"/>
        <xdr:cNvCxnSpPr/>
      </xdr:nvCxnSpPr>
      <xdr:spPr>
        <a:xfrm>
          <a:off x="15671800" y="13024613"/>
          <a:ext cx="8382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3"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4" name="フローチャート : 判断 433"/>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165863</xdr:rowOff>
    </xdr:to>
    <xdr:cxnSp macro="">
      <xdr:nvCxnSpPr>
        <xdr:cNvPr id="435" name="直線コネクタ 434"/>
        <xdr:cNvCxnSpPr/>
      </xdr:nvCxnSpPr>
      <xdr:spPr>
        <a:xfrm>
          <a:off x="14782800" y="12951460"/>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6" name="フローチャート : 判断 435"/>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37" name="テキスト ボックス 436"/>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92710</xdr:rowOff>
    </xdr:to>
    <xdr:cxnSp macro="">
      <xdr:nvCxnSpPr>
        <xdr:cNvPr id="438" name="直線コネクタ 437"/>
        <xdr:cNvCxnSpPr/>
      </xdr:nvCxnSpPr>
      <xdr:spPr>
        <a:xfrm>
          <a:off x="13893800" y="12882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9" name="フローチャート : 判断 438"/>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40" name="テキスト ボックス 439"/>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140716</xdr:rowOff>
    </xdr:from>
    <xdr:to>
      <xdr:col>20</xdr:col>
      <xdr:colOff>158750</xdr:colOff>
      <xdr:row>75</xdr:row>
      <xdr:rowOff>24130</xdr:rowOff>
    </xdr:to>
    <xdr:cxnSp macro="">
      <xdr:nvCxnSpPr>
        <xdr:cNvPr id="441" name="直線コネクタ 440"/>
        <xdr:cNvCxnSpPr/>
      </xdr:nvCxnSpPr>
      <xdr:spPr>
        <a:xfrm>
          <a:off x="13004800" y="128280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2" name="フローチャート : 判断 441"/>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3" name="テキスト ボックス 442"/>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4" name="フローチャート : 判断 443"/>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5" name="テキスト ボックス 444"/>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51" name="円/楕円 450"/>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41419</xdr:rowOff>
    </xdr:from>
    <xdr:ext cx="762000" cy="259045"/>
    <xdr:sp macro="" textlink="">
      <xdr:nvSpPr>
        <xdr:cNvPr id="452" name="公債費以外該当値テキスト"/>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115062</xdr:rowOff>
    </xdr:from>
    <xdr:to>
      <xdr:col>22</xdr:col>
      <xdr:colOff>615950</xdr:colOff>
      <xdr:row>76</xdr:row>
      <xdr:rowOff>45213</xdr:rowOff>
    </xdr:to>
    <xdr:sp macro="" textlink="">
      <xdr:nvSpPr>
        <xdr:cNvPr id="453" name="円/楕円 452"/>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55389</xdr:rowOff>
    </xdr:from>
    <xdr:ext cx="736600" cy="259045"/>
    <xdr:sp macro="" textlink="">
      <xdr:nvSpPr>
        <xdr:cNvPr id="454" name="テキスト ボックス 453"/>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5" name="円/楕円 454"/>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6" name="テキスト ボックス 455"/>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57" name="円/楕円 456"/>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58" name="テキスト ボックス 457"/>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89916</xdr:rowOff>
    </xdr:from>
    <xdr:to>
      <xdr:col>19</xdr:col>
      <xdr:colOff>6350</xdr:colOff>
      <xdr:row>75</xdr:row>
      <xdr:rowOff>20066</xdr:rowOff>
    </xdr:to>
    <xdr:sp macro="" textlink="">
      <xdr:nvSpPr>
        <xdr:cNvPr id="459" name="円/楕円 458"/>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30243</xdr:rowOff>
    </xdr:from>
    <xdr:ext cx="762000" cy="259045"/>
    <xdr:sp macro="" textlink="">
      <xdr:nvSpPr>
        <xdr:cNvPr id="460" name="テキスト ボックス 459"/>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高知県高知市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169002</xdr:rowOff>
    </xdr:from>
    <xdr:to>
      <xdr:col>4</xdr:col>
      <xdr:colOff>1117600</xdr:colOff>
      <xdr:row>16</xdr:row>
      <xdr:rowOff>11633</xdr:rowOff>
    </xdr:to>
    <xdr:cxnSp macro="">
      <xdr:nvCxnSpPr>
        <xdr:cNvPr id="48" name="直線コネクタ 47"/>
        <xdr:cNvCxnSpPr/>
      </xdr:nvCxnSpPr>
      <xdr:spPr bwMode="auto">
        <a:xfrm flipV="1">
          <a:off x="5003800" y="2788377"/>
          <a:ext cx="647700" cy="14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11633</xdr:rowOff>
    </xdr:from>
    <xdr:to>
      <xdr:col>4</xdr:col>
      <xdr:colOff>469900</xdr:colOff>
      <xdr:row>16</xdr:row>
      <xdr:rowOff>56439</xdr:rowOff>
    </xdr:to>
    <xdr:cxnSp macro="">
      <xdr:nvCxnSpPr>
        <xdr:cNvPr id="51" name="直線コネクタ 50"/>
        <xdr:cNvCxnSpPr/>
      </xdr:nvCxnSpPr>
      <xdr:spPr bwMode="auto">
        <a:xfrm flipV="1">
          <a:off x="4305300" y="2802458"/>
          <a:ext cx="698500" cy="4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56439</xdr:rowOff>
    </xdr:from>
    <xdr:to>
      <xdr:col>3</xdr:col>
      <xdr:colOff>904875</xdr:colOff>
      <xdr:row>16</xdr:row>
      <xdr:rowOff>162418</xdr:rowOff>
    </xdr:to>
    <xdr:cxnSp macro="">
      <xdr:nvCxnSpPr>
        <xdr:cNvPr id="54" name="直線コネクタ 53"/>
        <xdr:cNvCxnSpPr/>
      </xdr:nvCxnSpPr>
      <xdr:spPr bwMode="auto">
        <a:xfrm flipV="1">
          <a:off x="3606800" y="2847264"/>
          <a:ext cx="698500" cy="10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126253</xdr:rowOff>
    </xdr:from>
    <xdr:to>
      <xdr:col>3</xdr:col>
      <xdr:colOff>206375</xdr:colOff>
      <xdr:row>16</xdr:row>
      <xdr:rowOff>162418</xdr:rowOff>
    </xdr:to>
    <xdr:cxnSp macro="">
      <xdr:nvCxnSpPr>
        <xdr:cNvPr id="57" name="直線コネクタ 56"/>
        <xdr:cNvCxnSpPr/>
      </xdr:nvCxnSpPr>
      <xdr:spPr bwMode="auto">
        <a:xfrm>
          <a:off x="2908300" y="2917078"/>
          <a:ext cx="698500" cy="3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118202</xdr:rowOff>
    </xdr:from>
    <xdr:to>
      <xdr:col>5</xdr:col>
      <xdr:colOff>34925</xdr:colOff>
      <xdr:row>16</xdr:row>
      <xdr:rowOff>48352</xdr:rowOff>
    </xdr:to>
    <xdr:sp macro="" textlink="">
      <xdr:nvSpPr>
        <xdr:cNvPr id="67" name="円/楕円 66"/>
        <xdr:cNvSpPr/>
      </xdr:nvSpPr>
      <xdr:spPr bwMode="auto">
        <a:xfrm>
          <a:off x="5600700" y="2737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134729</xdr:rowOff>
    </xdr:from>
    <xdr:ext cx="762000" cy="259045"/>
    <xdr:sp macro="" textlink="">
      <xdr:nvSpPr>
        <xdr:cNvPr id="68" name="人口1人当たり決算額の推移該当値テキスト130"/>
        <xdr:cNvSpPr txBox="1"/>
      </xdr:nvSpPr>
      <xdr:spPr>
        <a:xfrm>
          <a:off x="5740400" y="25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65,123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132283</xdr:rowOff>
    </xdr:from>
    <xdr:to>
      <xdr:col>4</xdr:col>
      <xdr:colOff>520700</xdr:colOff>
      <xdr:row>16</xdr:row>
      <xdr:rowOff>62433</xdr:rowOff>
    </xdr:to>
    <xdr:sp macro="" textlink="">
      <xdr:nvSpPr>
        <xdr:cNvPr id="69" name="円/楕円 68"/>
        <xdr:cNvSpPr/>
      </xdr:nvSpPr>
      <xdr:spPr bwMode="auto">
        <a:xfrm>
          <a:off x="4953000" y="275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72610</xdr:rowOff>
    </xdr:from>
    <xdr:ext cx="736600" cy="259045"/>
    <xdr:sp macro="" textlink="">
      <xdr:nvSpPr>
        <xdr:cNvPr id="70" name="テキスト ボックス 69"/>
        <xdr:cNvSpPr txBox="1"/>
      </xdr:nvSpPr>
      <xdr:spPr>
        <a:xfrm>
          <a:off x="4622800" y="2520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64,815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5639</xdr:rowOff>
    </xdr:from>
    <xdr:to>
      <xdr:col>3</xdr:col>
      <xdr:colOff>955675</xdr:colOff>
      <xdr:row>16</xdr:row>
      <xdr:rowOff>107239</xdr:rowOff>
    </xdr:to>
    <xdr:sp macro="" textlink="">
      <xdr:nvSpPr>
        <xdr:cNvPr id="71" name="円/楕円 70"/>
        <xdr:cNvSpPr/>
      </xdr:nvSpPr>
      <xdr:spPr bwMode="auto">
        <a:xfrm>
          <a:off x="4254500" y="279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117416</xdr:rowOff>
    </xdr:from>
    <xdr:ext cx="762000" cy="259045"/>
    <xdr:sp macro="" textlink="">
      <xdr:nvSpPr>
        <xdr:cNvPr id="72" name="テキスト ボックス 71"/>
        <xdr:cNvSpPr txBox="1"/>
      </xdr:nvSpPr>
      <xdr:spPr>
        <a:xfrm>
          <a:off x="3924300" y="256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63,835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111618</xdr:rowOff>
    </xdr:from>
    <xdr:to>
      <xdr:col>3</xdr:col>
      <xdr:colOff>257175</xdr:colOff>
      <xdr:row>17</xdr:row>
      <xdr:rowOff>41768</xdr:rowOff>
    </xdr:to>
    <xdr:sp macro="" textlink="">
      <xdr:nvSpPr>
        <xdr:cNvPr id="73" name="円/楕円 72"/>
        <xdr:cNvSpPr/>
      </xdr:nvSpPr>
      <xdr:spPr bwMode="auto">
        <a:xfrm>
          <a:off x="3556000" y="2902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51945</xdr:rowOff>
    </xdr:from>
    <xdr:ext cx="762000" cy="259045"/>
    <xdr:sp macro="" textlink="">
      <xdr:nvSpPr>
        <xdr:cNvPr id="74" name="テキスト ボックス 73"/>
        <xdr:cNvSpPr txBox="1"/>
      </xdr:nvSpPr>
      <xdr:spPr>
        <a:xfrm>
          <a:off x="3225800" y="267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61,517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75453</xdr:rowOff>
    </xdr:from>
    <xdr:to>
      <xdr:col>2</xdr:col>
      <xdr:colOff>692150</xdr:colOff>
      <xdr:row>17</xdr:row>
      <xdr:rowOff>5603</xdr:rowOff>
    </xdr:to>
    <xdr:sp macro="" textlink="">
      <xdr:nvSpPr>
        <xdr:cNvPr id="75" name="円/楕円 74"/>
        <xdr:cNvSpPr/>
      </xdr:nvSpPr>
      <xdr:spPr bwMode="auto">
        <a:xfrm>
          <a:off x="2857500" y="2866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15780</xdr:rowOff>
    </xdr:from>
    <xdr:ext cx="762000" cy="259045"/>
    <xdr:sp macro="" textlink="">
      <xdr:nvSpPr>
        <xdr:cNvPr id="76" name="テキスト ボックス 75"/>
        <xdr:cNvSpPr txBox="1"/>
      </xdr:nvSpPr>
      <xdr:spPr>
        <a:xfrm>
          <a:off x="2527300" y="263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183007</xdr:rowOff>
    </xdr:from>
    <xdr:to>
      <xdr:col>4</xdr:col>
      <xdr:colOff>1117600</xdr:colOff>
      <xdr:row>33</xdr:row>
      <xdr:rowOff>217846</xdr:rowOff>
    </xdr:to>
    <xdr:cxnSp macro="">
      <xdr:nvCxnSpPr>
        <xdr:cNvPr id="108" name="直線コネクタ 107"/>
        <xdr:cNvCxnSpPr/>
      </xdr:nvCxnSpPr>
      <xdr:spPr bwMode="auto">
        <a:xfrm flipV="1">
          <a:off x="5003800" y="6107557"/>
          <a:ext cx="647700" cy="3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266224</xdr:rowOff>
    </xdr:from>
    <xdr:ext cx="762000" cy="259045"/>
    <xdr:sp macro="" textlink="">
      <xdr:nvSpPr>
        <xdr:cNvPr id="109" name="人口1人当たり決算額の推移平均値テキスト445"/>
        <xdr:cNvSpPr txBox="1"/>
      </xdr:nvSpPr>
      <xdr:spPr>
        <a:xfrm>
          <a:off x="5740400" y="6876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217846</xdr:rowOff>
    </xdr:from>
    <xdr:to>
      <xdr:col>4</xdr:col>
      <xdr:colOff>469900</xdr:colOff>
      <xdr:row>33</xdr:row>
      <xdr:rowOff>238237</xdr:rowOff>
    </xdr:to>
    <xdr:cxnSp macro="">
      <xdr:nvCxnSpPr>
        <xdr:cNvPr id="111" name="直線コネクタ 110"/>
        <xdr:cNvCxnSpPr/>
      </xdr:nvCxnSpPr>
      <xdr:spPr bwMode="auto">
        <a:xfrm flipV="1">
          <a:off x="4305300" y="6142396"/>
          <a:ext cx="698500" cy="2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15267</xdr:rowOff>
    </xdr:from>
    <xdr:ext cx="736600" cy="259045"/>
    <xdr:sp macro="" textlink="">
      <xdr:nvSpPr>
        <xdr:cNvPr id="113" name="テキスト ボックス 112"/>
        <xdr:cNvSpPr txBox="1"/>
      </xdr:nvSpPr>
      <xdr:spPr>
        <a:xfrm>
          <a:off x="4622800" y="696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168377</xdr:rowOff>
    </xdr:from>
    <xdr:to>
      <xdr:col>3</xdr:col>
      <xdr:colOff>904875</xdr:colOff>
      <xdr:row>33</xdr:row>
      <xdr:rowOff>238237</xdr:rowOff>
    </xdr:to>
    <xdr:cxnSp macro="">
      <xdr:nvCxnSpPr>
        <xdr:cNvPr id="114" name="直線コネクタ 113"/>
        <xdr:cNvCxnSpPr/>
      </xdr:nvCxnSpPr>
      <xdr:spPr bwMode="auto">
        <a:xfrm>
          <a:off x="3606800" y="6092927"/>
          <a:ext cx="698500" cy="6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10878</xdr:rowOff>
    </xdr:from>
    <xdr:ext cx="762000" cy="259045"/>
    <xdr:sp macro="" textlink="">
      <xdr:nvSpPr>
        <xdr:cNvPr id="116" name="テキスト ボックス 115"/>
        <xdr:cNvSpPr txBox="1"/>
      </xdr:nvSpPr>
      <xdr:spPr>
        <a:xfrm>
          <a:off x="3924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64592</xdr:rowOff>
    </xdr:from>
    <xdr:to>
      <xdr:col>3</xdr:col>
      <xdr:colOff>206375</xdr:colOff>
      <xdr:row>33</xdr:row>
      <xdr:rowOff>168377</xdr:rowOff>
    </xdr:to>
    <xdr:cxnSp macro="">
      <xdr:nvCxnSpPr>
        <xdr:cNvPr id="117" name="直線コネクタ 116"/>
        <xdr:cNvCxnSpPr/>
      </xdr:nvCxnSpPr>
      <xdr:spPr bwMode="auto">
        <a:xfrm>
          <a:off x="2908300" y="5989142"/>
          <a:ext cx="698500" cy="103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132207</xdr:rowOff>
    </xdr:from>
    <xdr:to>
      <xdr:col>5</xdr:col>
      <xdr:colOff>34925</xdr:colOff>
      <xdr:row>33</xdr:row>
      <xdr:rowOff>233807</xdr:rowOff>
    </xdr:to>
    <xdr:sp macro="" textlink="">
      <xdr:nvSpPr>
        <xdr:cNvPr id="127" name="円/楕円 126"/>
        <xdr:cNvSpPr/>
      </xdr:nvSpPr>
      <xdr:spPr bwMode="auto">
        <a:xfrm>
          <a:off x="5600700" y="6056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78884</xdr:rowOff>
    </xdr:from>
    <xdr:ext cx="762000" cy="259045"/>
    <xdr:sp macro="" textlink="">
      <xdr:nvSpPr>
        <xdr:cNvPr id="128" name="人口1人当たり決算額の推移該当値テキスト445"/>
        <xdr:cNvSpPr txBox="1"/>
      </xdr:nvSpPr>
      <xdr:spPr>
        <a:xfrm>
          <a:off x="5740400" y="600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30,025</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167046</xdr:rowOff>
    </xdr:from>
    <xdr:to>
      <xdr:col>4</xdr:col>
      <xdr:colOff>520700</xdr:colOff>
      <xdr:row>33</xdr:row>
      <xdr:rowOff>268646</xdr:rowOff>
    </xdr:to>
    <xdr:sp macro="" textlink="">
      <xdr:nvSpPr>
        <xdr:cNvPr id="129" name="円/楕円 128"/>
        <xdr:cNvSpPr/>
      </xdr:nvSpPr>
      <xdr:spPr bwMode="auto">
        <a:xfrm>
          <a:off x="4953000" y="6091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107373</xdr:rowOff>
    </xdr:from>
    <xdr:ext cx="736600" cy="259045"/>
    <xdr:sp macro="" textlink="">
      <xdr:nvSpPr>
        <xdr:cNvPr id="130" name="テキスト ボックス 129"/>
        <xdr:cNvSpPr txBox="1"/>
      </xdr:nvSpPr>
      <xdr:spPr>
        <a:xfrm>
          <a:off x="4622800" y="5860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29,263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187437</xdr:rowOff>
    </xdr:from>
    <xdr:to>
      <xdr:col>3</xdr:col>
      <xdr:colOff>955675</xdr:colOff>
      <xdr:row>33</xdr:row>
      <xdr:rowOff>289037</xdr:rowOff>
    </xdr:to>
    <xdr:sp macro="" textlink="">
      <xdr:nvSpPr>
        <xdr:cNvPr id="131" name="円/楕円 130"/>
        <xdr:cNvSpPr/>
      </xdr:nvSpPr>
      <xdr:spPr bwMode="auto">
        <a:xfrm>
          <a:off x="4254500" y="6111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127764</xdr:rowOff>
    </xdr:from>
    <xdr:ext cx="762000" cy="259045"/>
    <xdr:sp macro="" textlink="">
      <xdr:nvSpPr>
        <xdr:cNvPr id="132" name="テキスト ボックス 131"/>
        <xdr:cNvSpPr txBox="1"/>
      </xdr:nvSpPr>
      <xdr:spPr>
        <a:xfrm>
          <a:off x="3924300" y="588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28,817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117577</xdr:rowOff>
    </xdr:from>
    <xdr:to>
      <xdr:col>3</xdr:col>
      <xdr:colOff>257175</xdr:colOff>
      <xdr:row>33</xdr:row>
      <xdr:rowOff>219177</xdr:rowOff>
    </xdr:to>
    <xdr:sp macro="" textlink="">
      <xdr:nvSpPr>
        <xdr:cNvPr id="133" name="円/楕円 132"/>
        <xdr:cNvSpPr/>
      </xdr:nvSpPr>
      <xdr:spPr bwMode="auto">
        <a:xfrm>
          <a:off x="3556000" y="6042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57904</xdr:rowOff>
    </xdr:from>
    <xdr:ext cx="762000" cy="259045"/>
    <xdr:sp macro="" textlink="">
      <xdr:nvSpPr>
        <xdr:cNvPr id="134" name="テキスト ボックス 133"/>
        <xdr:cNvSpPr txBox="1"/>
      </xdr:nvSpPr>
      <xdr:spPr>
        <a:xfrm>
          <a:off x="3225800" y="581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30,345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13792</xdr:rowOff>
    </xdr:from>
    <xdr:to>
      <xdr:col>2</xdr:col>
      <xdr:colOff>692150</xdr:colOff>
      <xdr:row>33</xdr:row>
      <xdr:rowOff>115392</xdr:rowOff>
    </xdr:to>
    <xdr:sp macro="" textlink="">
      <xdr:nvSpPr>
        <xdr:cNvPr id="135" name="円/楕円 134"/>
        <xdr:cNvSpPr/>
      </xdr:nvSpPr>
      <xdr:spPr bwMode="auto">
        <a:xfrm>
          <a:off x="2857500" y="593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297019</xdr:rowOff>
    </xdr:from>
    <xdr:ext cx="762000" cy="259045"/>
    <xdr:sp macro="" textlink="">
      <xdr:nvSpPr>
        <xdr:cNvPr id="136" name="テキスト ボックス 135"/>
        <xdr:cNvSpPr txBox="1"/>
      </xdr:nvSpPr>
      <xdr:spPr>
        <a:xfrm>
          <a:off x="2527300" y="57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高知県高知市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334,049
332,478
309.00
152,033,316
148,744,798
281,772
79,033,784
191,733,205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162.6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90437</xdr:rowOff>
    </xdr:from>
    <xdr:to>
      <xdr:col>6</xdr:col>
      <xdr:colOff>511175</xdr:colOff>
      <xdr:row>34</xdr:row>
      <xdr:rowOff>111811</xdr:rowOff>
    </xdr:to>
    <xdr:cxnSp macro="">
      <xdr:nvCxnSpPr>
        <xdr:cNvPr id="61" name="直線コネクタ 60"/>
        <xdr:cNvCxnSpPr/>
      </xdr:nvCxnSpPr>
      <xdr:spPr>
        <a:xfrm flipV="1">
          <a:off x="3797300" y="5919737"/>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111811</xdr:rowOff>
    </xdr:from>
    <xdr:to>
      <xdr:col>5</xdr:col>
      <xdr:colOff>358775</xdr:colOff>
      <xdr:row>35</xdr:row>
      <xdr:rowOff>6426</xdr:rowOff>
    </xdr:to>
    <xdr:cxnSp macro="">
      <xdr:nvCxnSpPr>
        <xdr:cNvPr id="64" name="直線コネクタ 63"/>
        <xdr:cNvCxnSpPr/>
      </xdr:nvCxnSpPr>
      <xdr:spPr>
        <a:xfrm flipV="1">
          <a:off x="2908300" y="5941111"/>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6426</xdr:rowOff>
    </xdr:from>
    <xdr:to>
      <xdr:col>4</xdr:col>
      <xdr:colOff>155575</xdr:colOff>
      <xdr:row>35</xdr:row>
      <xdr:rowOff>28219</xdr:rowOff>
    </xdr:to>
    <xdr:cxnSp macro="">
      <xdr:nvCxnSpPr>
        <xdr:cNvPr id="67" name="直線コネクタ 66"/>
        <xdr:cNvCxnSpPr/>
      </xdr:nvCxnSpPr>
      <xdr:spPr>
        <a:xfrm flipV="1">
          <a:off x="2019300" y="6007176"/>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116231</xdr:rowOff>
    </xdr:from>
    <xdr:to>
      <xdr:col>2</xdr:col>
      <xdr:colOff>638175</xdr:colOff>
      <xdr:row>35</xdr:row>
      <xdr:rowOff>28219</xdr:rowOff>
    </xdr:to>
    <xdr:cxnSp macro="">
      <xdr:nvCxnSpPr>
        <xdr:cNvPr id="70" name="直線コネクタ 69"/>
        <xdr:cNvCxnSpPr/>
      </xdr:nvCxnSpPr>
      <xdr:spPr>
        <a:xfrm>
          <a:off x="1130300" y="5945531"/>
          <a:ext cx="889000" cy="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39637</xdr:rowOff>
    </xdr:from>
    <xdr:to>
      <xdr:col>6</xdr:col>
      <xdr:colOff>561975</xdr:colOff>
      <xdr:row>34</xdr:row>
      <xdr:rowOff>141237</xdr:rowOff>
    </xdr:to>
    <xdr:sp macro="" textlink="">
      <xdr:nvSpPr>
        <xdr:cNvPr id="80" name="円/楕円 79"/>
        <xdr:cNvSpPr/>
      </xdr:nvSpPr>
      <xdr:spPr>
        <a:xfrm>
          <a:off x="4584700" y="586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62514</xdr:rowOff>
    </xdr:from>
    <xdr:ext cx="534377" cy="259045"/>
    <xdr:sp macro="" textlink="">
      <xdr:nvSpPr>
        <xdr:cNvPr id="81" name="人件費該当値テキスト"/>
        <xdr:cNvSpPr txBox="1"/>
      </xdr:nvSpPr>
      <xdr:spPr>
        <a:xfrm>
          <a:off x="4686300" y="572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61,293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61011</xdr:rowOff>
    </xdr:from>
    <xdr:to>
      <xdr:col>5</xdr:col>
      <xdr:colOff>409575</xdr:colOff>
      <xdr:row>34</xdr:row>
      <xdr:rowOff>162611</xdr:rowOff>
    </xdr:to>
    <xdr:sp macro="" textlink="">
      <xdr:nvSpPr>
        <xdr:cNvPr id="82" name="円/楕円 81"/>
        <xdr:cNvSpPr/>
      </xdr:nvSpPr>
      <xdr:spPr>
        <a:xfrm>
          <a:off x="3746500" y="5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7688</xdr:rowOff>
    </xdr:from>
    <xdr:ext cx="534377" cy="259045"/>
    <xdr:sp macro="" textlink="">
      <xdr:nvSpPr>
        <xdr:cNvPr id="83" name="テキスト ボックス 82"/>
        <xdr:cNvSpPr txBox="1"/>
      </xdr:nvSpPr>
      <xdr:spPr>
        <a:xfrm>
          <a:off x="3530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127076</xdr:rowOff>
    </xdr:from>
    <xdr:to>
      <xdr:col>4</xdr:col>
      <xdr:colOff>206375</xdr:colOff>
      <xdr:row>35</xdr:row>
      <xdr:rowOff>57226</xdr:rowOff>
    </xdr:to>
    <xdr:sp macro="" textlink="">
      <xdr:nvSpPr>
        <xdr:cNvPr id="84" name="円/楕円 83"/>
        <xdr:cNvSpPr/>
      </xdr:nvSpPr>
      <xdr:spPr>
        <a:xfrm>
          <a:off x="2857500" y="59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73753</xdr:rowOff>
    </xdr:from>
    <xdr:ext cx="534377" cy="259045"/>
    <xdr:sp macro="" textlink="">
      <xdr:nvSpPr>
        <xdr:cNvPr id="85" name="テキスト ボックス 84"/>
        <xdr:cNvSpPr txBox="1"/>
      </xdr:nvSpPr>
      <xdr:spPr>
        <a:xfrm>
          <a:off x="2641111" y="573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148869</xdr:rowOff>
    </xdr:from>
    <xdr:to>
      <xdr:col>3</xdr:col>
      <xdr:colOff>3175</xdr:colOff>
      <xdr:row>35</xdr:row>
      <xdr:rowOff>79019</xdr:rowOff>
    </xdr:to>
    <xdr:sp macro="" textlink="">
      <xdr:nvSpPr>
        <xdr:cNvPr id="86" name="円/楕円 85"/>
        <xdr:cNvSpPr/>
      </xdr:nvSpPr>
      <xdr:spPr>
        <a:xfrm>
          <a:off x="1968500" y="59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95546</xdr:rowOff>
    </xdr:from>
    <xdr:ext cx="534377" cy="259045"/>
    <xdr:sp macro="" textlink="">
      <xdr:nvSpPr>
        <xdr:cNvPr id="87" name="テキスト ボックス 86"/>
        <xdr:cNvSpPr txBox="1"/>
      </xdr:nvSpPr>
      <xdr:spPr>
        <a:xfrm>
          <a:off x="1752111" y="575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65431</xdr:rowOff>
    </xdr:from>
    <xdr:to>
      <xdr:col>1</xdr:col>
      <xdr:colOff>485775</xdr:colOff>
      <xdr:row>34</xdr:row>
      <xdr:rowOff>167031</xdr:rowOff>
    </xdr:to>
    <xdr:sp macro="" textlink="">
      <xdr:nvSpPr>
        <xdr:cNvPr id="88" name="円/楕円 87"/>
        <xdr:cNvSpPr/>
      </xdr:nvSpPr>
      <xdr:spPr>
        <a:xfrm>
          <a:off x="1079500" y="58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12108</xdr:rowOff>
    </xdr:from>
    <xdr:ext cx="534377" cy="259045"/>
    <xdr:sp macro="" textlink="">
      <xdr:nvSpPr>
        <xdr:cNvPr id="89" name="テキスト ボックス 88"/>
        <xdr:cNvSpPr txBox="1"/>
      </xdr:nvSpPr>
      <xdr:spPr>
        <a:xfrm>
          <a:off x="863111" y="566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118211</xdr:rowOff>
    </xdr:from>
    <xdr:to>
      <xdr:col>6</xdr:col>
      <xdr:colOff>511175</xdr:colOff>
      <xdr:row>58</xdr:row>
      <xdr:rowOff>120269</xdr:rowOff>
    </xdr:to>
    <xdr:cxnSp macro="">
      <xdr:nvCxnSpPr>
        <xdr:cNvPr id="119" name="直線コネクタ 118"/>
        <xdr:cNvCxnSpPr/>
      </xdr:nvCxnSpPr>
      <xdr:spPr>
        <a:xfrm>
          <a:off x="3797300" y="10062311"/>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118211</xdr:rowOff>
    </xdr:from>
    <xdr:to>
      <xdr:col>5</xdr:col>
      <xdr:colOff>358775</xdr:colOff>
      <xdr:row>58</xdr:row>
      <xdr:rowOff>146393</xdr:rowOff>
    </xdr:to>
    <xdr:cxnSp macro="">
      <xdr:nvCxnSpPr>
        <xdr:cNvPr id="122" name="直線コネクタ 121"/>
        <xdr:cNvCxnSpPr/>
      </xdr:nvCxnSpPr>
      <xdr:spPr>
        <a:xfrm flipV="1">
          <a:off x="2908300" y="10062311"/>
          <a:ext cx="8890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146393</xdr:rowOff>
    </xdr:from>
    <xdr:to>
      <xdr:col>4</xdr:col>
      <xdr:colOff>155575</xdr:colOff>
      <xdr:row>58</xdr:row>
      <xdr:rowOff>157163</xdr:rowOff>
    </xdr:to>
    <xdr:cxnSp macro="">
      <xdr:nvCxnSpPr>
        <xdr:cNvPr id="125" name="直線コネクタ 124"/>
        <xdr:cNvCxnSpPr/>
      </xdr:nvCxnSpPr>
      <xdr:spPr>
        <a:xfrm flipV="1">
          <a:off x="2019300" y="10090493"/>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157163</xdr:rowOff>
    </xdr:from>
    <xdr:to>
      <xdr:col>2</xdr:col>
      <xdr:colOff>638175</xdr:colOff>
      <xdr:row>59</xdr:row>
      <xdr:rowOff>5194</xdr:rowOff>
    </xdr:to>
    <xdr:cxnSp macro="">
      <xdr:nvCxnSpPr>
        <xdr:cNvPr id="128" name="直線コネクタ 127"/>
        <xdr:cNvCxnSpPr/>
      </xdr:nvCxnSpPr>
      <xdr:spPr>
        <a:xfrm flipV="1">
          <a:off x="1130300" y="10101263"/>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69469</xdr:rowOff>
    </xdr:from>
    <xdr:to>
      <xdr:col>6</xdr:col>
      <xdr:colOff>561975</xdr:colOff>
      <xdr:row>58</xdr:row>
      <xdr:rowOff>171069</xdr:rowOff>
    </xdr:to>
    <xdr:sp macro="" textlink="">
      <xdr:nvSpPr>
        <xdr:cNvPr id="138" name="円/楕円 137"/>
        <xdr:cNvSpPr/>
      </xdr:nvSpPr>
      <xdr:spPr>
        <a:xfrm>
          <a:off x="4584700" y="100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155846</xdr:rowOff>
    </xdr:from>
    <xdr:ext cx="534377" cy="259045"/>
    <xdr:sp macro="" textlink="">
      <xdr:nvSpPr>
        <xdr:cNvPr id="139" name="物件費該当値テキスト"/>
        <xdr:cNvSpPr txBox="1"/>
      </xdr:nvSpPr>
      <xdr:spPr>
        <a:xfrm>
          <a:off x="4686300" y="992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37,530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67411</xdr:rowOff>
    </xdr:from>
    <xdr:to>
      <xdr:col>5</xdr:col>
      <xdr:colOff>409575</xdr:colOff>
      <xdr:row>58</xdr:row>
      <xdr:rowOff>169011</xdr:rowOff>
    </xdr:to>
    <xdr:sp macro="" textlink="">
      <xdr:nvSpPr>
        <xdr:cNvPr id="140" name="円/楕円 139"/>
        <xdr:cNvSpPr/>
      </xdr:nvSpPr>
      <xdr:spPr>
        <a:xfrm>
          <a:off x="37465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160138</xdr:rowOff>
    </xdr:from>
    <xdr:ext cx="534377" cy="259045"/>
    <xdr:sp macro="" textlink="">
      <xdr:nvSpPr>
        <xdr:cNvPr id="141" name="テキスト ボックス 140"/>
        <xdr:cNvSpPr txBox="1"/>
      </xdr:nvSpPr>
      <xdr:spPr>
        <a:xfrm>
          <a:off x="3530111" y="101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95593</xdr:rowOff>
    </xdr:from>
    <xdr:to>
      <xdr:col>4</xdr:col>
      <xdr:colOff>206375</xdr:colOff>
      <xdr:row>59</xdr:row>
      <xdr:rowOff>25743</xdr:rowOff>
    </xdr:to>
    <xdr:sp macro="" textlink="">
      <xdr:nvSpPr>
        <xdr:cNvPr id="142" name="円/楕円 141"/>
        <xdr:cNvSpPr/>
      </xdr:nvSpPr>
      <xdr:spPr>
        <a:xfrm>
          <a:off x="2857500" y="100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16870</xdr:rowOff>
    </xdr:from>
    <xdr:ext cx="534377" cy="259045"/>
    <xdr:sp macro="" textlink="">
      <xdr:nvSpPr>
        <xdr:cNvPr id="143" name="テキスト ボックス 142"/>
        <xdr:cNvSpPr txBox="1"/>
      </xdr:nvSpPr>
      <xdr:spPr>
        <a:xfrm>
          <a:off x="2641111" y="101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106363</xdr:rowOff>
    </xdr:from>
    <xdr:to>
      <xdr:col>3</xdr:col>
      <xdr:colOff>3175</xdr:colOff>
      <xdr:row>59</xdr:row>
      <xdr:rowOff>36513</xdr:rowOff>
    </xdr:to>
    <xdr:sp macro="" textlink="">
      <xdr:nvSpPr>
        <xdr:cNvPr id="144" name="円/楕円 143"/>
        <xdr:cNvSpPr/>
      </xdr:nvSpPr>
      <xdr:spPr>
        <a:xfrm>
          <a:off x="1968500" y="100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27640</xdr:rowOff>
    </xdr:from>
    <xdr:ext cx="534377" cy="259045"/>
    <xdr:sp macro="" textlink="">
      <xdr:nvSpPr>
        <xdr:cNvPr id="145" name="テキスト ボックス 144"/>
        <xdr:cNvSpPr txBox="1"/>
      </xdr:nvSpPr>
      <xdr:spPr>
        <a:xfrm>
          <a:off x="1752111" y="1014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125844</xdr:rowOff>
    </xdr:from>
    <xdr:to>
      <xdr:col>1</xdr:col>
      <xdr:colOff>485775</xdr:colOff>
      <xdr:row>59</xdr:row>
      <xdr:rowOff>55994</xdr:rowOff>
    </xdr:to>
    <xdr:sp macro="" textlink="">
      <xdr:nvSpPr>
        <xdr:cNvPr id="146" name="円/楕円 145"/>
        <xdr:cNvSpPr/>
      </xdr:nvSpPr>
      <xdr:spPr>
        <a:xfrm>
          <a:off x="1079500" y="100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47121</xdr:rowOff>
    </xdr:from>
    <xdr:ext cx="534377" cy="259045"/>
    <xdr:sp macro="" textlink="">
      <xdr:nvSpPr>
        <xdr:cNvPr id="147" name="テキスト ボックス 146"/>
        <xdr:cNvSpPr txBox="1"/>
      </xdr:nvSpPr>
      <xdr:spPr>
        <a:xfrm>
          <a:off x="863111" y="101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121920</xdr:rowOff>
    </xdr:from>
    <xdr:to>
      <xdr:col>6</xdr:col>
      <xdr:colOff>511175</xdr:colOff>
      <xdr:row>77</xdr:row>
      <xdr:rowOff>147320</xdr:rowOff>
    </xdr:to>
    <xdr:cxnSp macro="">
      <xdr:nvCxnSpPr>
        <xdr:cNvPr id="176" name="直線コネクタ 175"/>
        <xdr:cNvCxnSpPr/>
      </xdr:nvCxnSpPr>
      <xdr:spPr>
        <a:xfrm flipV="1">
          <a:off x="3797300" y="133235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131826</xdr:rowOff>
    </xdr:from>
    <xdr:to>
      <xdr:col>5</xdr:col>
      <xdr:colOff>358775</xdr:colOff>
      <xdr:row>77</xdr:row>
      <xdr:rowOff>147320</xdr:rowOff>
    </xdr:to>
    <xdr:cxnSp macro="">
      <xdr:nvCxnSpPr>
        <xdr:cNvPr id="179" name="直線コネクタ 178"/>
        <xdr:cNvCxnSpPr/>
      </xdr:nvCxnSpPr>
      <xdr:spPr>
        <a:xfrm>
          <a:off x="2908300" y="13333476"/>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131826</xdr:rowOff>
    </xdr:from>
    <xdr:to>
      <xdr:col>4</xdr:col>
      <xdr:colOff>155575</xdr:colOff>
      <xdr:row>77</xdr:row>
      <xdr:rowOff>139700</xdr:rowOff>
    </xdr:to>
    <xdr:cxnSp macro="">
      <xdr:nvCxnSpPr>
        <xdr:cNvPr id="182" name="直線コネクタ 181"/>
        <xdr:cNvCxnSpPr/>
      </xdr:nvCxnSpPr>
      <xdr:spPr>
        <a:xfrm flipV="1">
          <a:off x="2019300" y="13333476"/>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138303</xdr:rowOff>
    </xdr:from>
    <xdr:to>
      <xdr:col>2</xdr:col>
      <xdr:colOff>638175</xdr:colOff>
      <xdr:row>77</xdr:row>
      <xdr:rowOff>139700</xdr:rowOff>
    </xdr:to>
    <xdr:cxnSp macro="">
      <xdr:nvCxnSpPr>
        <xdr:cNvPr id="185" name="直線コネクタ 184"/>
        <xdr:cNvCxnSpPr/>
      </xdr:nvCxnSpPr>
      <xdr:spPr>
        <a:xfrm>
          <a:off x="1130300" y="1333995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71120</xdr:rowOff>
    </xdr:from>
    <xdr:to>
      <xdr:col>6</xdr:col>
      <xdr:colOff>561975</xdr:colOff>
      <xdr:row>78</xdr:row>
      <xdr:rowOff>1270</xdr:rowOff>
    </xdr:to>
    <xdr:sp macro="" textlink="">
      <xdr:nvSpPr>
        <xdr:cNvPr id="195" name="円/楕円 194"/>
        <xdr:cNvSpPr/>
      </xdr:nvSpPr>
      <xdr:spPr>
        <a:xfrm>
          <a:off x="45847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49547</xdr:rowOff>
    </xdr:from>
    <xdr:ext cx="469744" cy="259045"/>
    <xdr:sp macro="" textlink="">
      <xdr:nvSpPr>
        <xdr:cNvPr id="196" name="維持補修費該当値テキスト"/>
        <xdr:cNvSpPr txBox="1"/>
      </xdr:nvSpPr>
      <xdr:spPr>
        <a:xfrm>
          <a:off x="4686300" y="1325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96520</xdr:rowOff>
    </xdr:from>
    <xdr:to>
      <xdr:col>5</xdr:col>
      <xdr:colOff>409575</xdr:colOff>
      <xdr:row>78</xdr:row>
      <xdr:rowOff>26670</xdr:rowOff>
    </xdr:to>
    <xdr:sp macro="" textlink="">
      <xdr:nvSpPr>
        <xdr:cNvPr id="197" name="円/楕円 196"/>
        <xdr:cNvSpPr/>
      </xdr:nvSpPr>
      <xdr:spPr>
        <a:xfrm>
          <a:off x="3746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17797</xdr:rowOff>
    </xdr:from>
    <xdr:ext cx="469744" cy="259045"/>
    <xdr:sp macro="" textlink="">
      <xdr:nvSpPr>
        <xdr:cNvPr id="198" name="テキスト ボックス 197"/>
        <xdr:cNvSpPr txBox="1"/>
      </xdr:nvSpPr>
      <xdr:spPr>
        <a:xfrm>
          <a:off x="3562427" y="1339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81026</xdr:rowOff>
    </xdr:from>
    <xdr:to>
      <xdr:col>4</xdr:col>
      <xdr:colOff>206375</xdr:colOff>
      <xdr:row>78</xdr:row>
      <xdr:rowOff>11176</xdr:rowOff>
    </xdr:to>
    <xdr:sp macro="" textlink="">
      <xdr:nvSpPr>
        <xdr:cNvPr id="199" name="円/楕円 198"/>
        <xdr:cNvSpPr/>
      </xdr:nvSpPr>
      <xdr:spPr>
        <a:xfrm>
          <a:off x="2857500" y="132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2303</xdr:rowOff>
    </xdr:from>
    <xdr:ext cx="469744" cy="259045"/>
    <xdr:sp macro="" textlink="">
      <xdr:nvSpPr>
        <xdr:cNvPr id="200" name="テキスト ボックス 199"/>
        <xdr:cNvSpPr txBox="1"/>
      </xdr:nvSpPr>
      <xdr:spPr>
        <a:xfrm>
          <a:off x="2673427" y="133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88900</xdr:rowOff>
    </xdr:from>
    <xdr:to>
      <xdr:col>3</xdr:col>
      <xdr:colOff>3175</xdr:colOff>
      <xdr:row>78</xdr:row>
      <xdr:rowOff>19050</xdr:rowOff>
    </xdr:to>
    <xdr:sp macro="" textlink="">
      <xdr:nvSpPr>
        <xdr:cNvPr id="201" name="円/楕円 200"/>
        <xdr:cNvSpPr/>
      </xdr:nvSpPr>
      <xdr:spPr>
        <a:xfrm>
          <a:off x="1968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10177</xdr:rowOff>
    </xdr:from>
    <xdr:ext cx="469744" cy="259045"/>
    <xdr:sp macro="" textlink="">
      <xdr:nvSpPr>
        <xdr:cNvPr id="202" name="テキスト ボックス 201"/>
        <xdr:cNvSpPr txBox="1"/>
      </xdr:nvSpPr>
      <xdr:spPr>
        <a:xfrm>
          <a:off x="1784427"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87503</xdr:rowOff>
    </xdr:from>
    <xdr:to>
      <xdr:col>1</xdr:col>
      <xdr:colOff>485775</xdr:colOff>
      <xdr:row>78</xdr:row>
      <xdr:rowOff>17653</xdr:rowOff>
    </xdr:to>
    <xdr:sp macro="" textlink="">
      <xdr:nvSpPr>
        <xdr:cNvPr id="203" name="円/楕円 202"/>
        <xdr:cNvSpPr/>
      </xdr:nvSpPr>
      <xdr:spPr>
        <a:xfrm>
          <a:off x="1079500" y="132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8780</xdr:rowOff>
    </xdr:from>
    <xdr:ext cx="469744" cy="259045"/>
    <xdr:sp macro="" textlink="">
      <xdr:nvSpPr>
        <xdr:cNvPr id="204" name="テキスト ボックス 203"/>
        <xdr:cNvSpPr txBox="1"/>
      </xdr:nvSpPr>
      <xdr:spPr>
        <a:xfrm>
          <a:off x="895427" y="1338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34468</xdr:rowOff>
    </xdr:from>
    <xdr:to>
      <xdr:col>6</xdr:col>
      <xdr:colOff>511175</xdr:colOff>
      <xdr:row>92</xdr:row>
      <xdr:rowOff>105702</xdr:rowOff>
    </xdr:to>
    <xdr:cxnSp macro="">
      <xdr:nvCxnSpPr>
        <xdr:cNvPr id="234" name="直線コネクタ 233"/>
        <xdr:cNvCxnSpPr/>
      </xdr:nvCxnSpPr>
      <xdr:spPr>
        <a:xfrm flipV="1">
          <a:off x="3797300" y="15807868"/>
          <a:ext cx="838200" cy="7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54627</xdr:rowOff>
    </xdr:from>
    <xdr:ext cx="599010" cy="259045"/>
    <xdr:sp macro="" textlink="">
      <xdr:nvSpPr>
        <xdr:cNvPr id="235" name="扶助費平均値テキスト"/>
        <xdr:cNvSpPr txBox="1"/>
      </xdr:nvSpPr>
      <xdr:spPr>
        <a:xfrm>
          <a:off x="4686300" y="16342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105702</xdr:rowOff>
    </xdr:from>
    <xdr:to>
      <xdr:col>5</xdr:col>
      <xdr:colOff>358775</xdr:colOff>
      <xdr:row>93</xdr:row>
      <xdr:rowOff>8420</xdr:rowOff>
    </xdr:to>
    <xdr:cxnSp macro="">
      <xdr:nvCxnSpPr>
        <xdr:cNvPr id="237" name="直線コネクタ 236"/>
        <xdr:cNvCxnSpPr/>
      </xdr:nvCxnSpPr>
      <xdr:spPr>
        <a:xfrm flipV="1">
          <a:off x="2908300" y="15879102"/>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63009</xdr:rowOff>
    </xdr:from>
    <xdr:ext cx="599010" cy="259045"/>
    <xdr:sp macro="" textlink="">
      <xdr:nvSpPr>
        <xdr:cNvPr id="239" name="テキスト ボックス 238"/>
        <xdr:cNvSpPr txBox="1"/>
      </xdr:nvSpPr>
      <xdr:spPr>
        <a:xfrm>
          <a:off x="3497794"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8420</xdr:rowOff>
    </xdr:from>
    <xdr:to>
      <xdr:col>4</xdr:col>
      <xdr:colOff>155575</xdr:colOff>
      <xdr:row>93</xdr:row>
      <xdr:rowOff>84632</xdr:rowOff>
    </xdr:to>
    <xdr:cxnSp macro="">
      <xdr:nvCxnSpPr>
        <xdr:cNvPr id="240" name="直線コネクタ 239"/>
        <xdr:cNvCxnSpPr/>
      </xdr:nvCxnSpPr>
      <xdr:spPr>
        <a:xfrm flipV="1">
          <a:off x="2019300" y="15953270"/>
          <a:ext cx="889000" cy="7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100779</xdr:rowOff>
    </xdr:from>
    <xdr:ext cx="534377" cy="259045"/>
    <xdr:sp macro="" textlink="">
      <xdr:nvSpPr>
        <xdr:cNvPr id="242" name="テキスト ボックス 241"/>
        <xdr:cNvSpPr txBox="1"/>
      </xdr:nvSpPr>
      <xdr:spPr>
        <a:xfrm>
          <a:off x="2641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84632</xdr:rowOff>
    </xdr:from>
    <xdr:to>
      <xdr:col>2</xdr:col>
      <xdr:colOff>638175</xdr:colOff>
      <xdr:row>93</xdr:row>
      <xdr:rowOff>97980</xdr:rowOff>
    </xdr:to>
    <xdr:cxnSp macro="">
      <xdr:nvCxnSpPr>
        <xdr:cNvPr id="243" name="直線コネクタ 242"/>
        <xdr:cNvCxnSpPr/>
      </xdr:nvCxnSpPr>
      <xdr:spPr>
        <a:xfrm flipV="1">
          <a:off x="1130300" y="16029482"/>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170299</xdr:rowOff>
    </xdr:from>
    <xdr:ext cx="534377" cy="259045"/>
    <xdr:sp macro="" textlink="">
      <xdr:nvSpPr>
        <xdr:cNvPr id="245" name="テキスト ボックス 244"/>
        <xdr:cNvSpPr txBox="1"/>
      </xdr:nvSpPr>
      <xdr:spPr>
        <a:xfrm>
          <a:off x="1752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20680</xdr:rowOff>
    </xdr:from>
    <xdr:ext cx="534377" cy="259045"/>
    <xdr:sp macro="" textlink="">
      <xdr:nvSpPr>
        <xdr:cNvPr id="247" name="テキスト ボックス 246"/>
        <xdr:cNvSpPr txBox="1"/>
      </xdr:nvSpPr>
      <xdr:spPr>
        <a:xfrm>
          <a:off x="863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155118</xdr:rowOff>
    </xdr:from>
    <xdr:to>
      <xdr:col>6</xdr:col>
      <xdr:colOff>561975</xdr:colOff>
      <xdr:row>92</xdr:row>
      <xdr:rowOff>85268</xdr:rowOff>
    </xdr:to>
    <xdr:sp macro="" textlink="">
      <xdr:nvSpPr>
        <xdr:cNvPr id="253" name="円/楕円 252"/>
        <xdr:cNvSpPr/>
      </xdr:nvSpPr>
      <xdr:spPr>
        <a:xfrm>
          <a:off x="4584700" y="157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6545</xdr:rowOff>
    </xdr:from>
    <xdr:ext cx="599010" cy="259045"/>
    <xdr:sp macro="" textlink="">
      <xdr:nvSpPr>
        <xdr:cNvPr id="254" name="扶助費該当値テキスト"/>
        <xdr:cNvSpPr txBox="1"/>
      </xdr:nvSpPr>
      <xdr:spPr>
        <a:xfrm>
          <a:off x="4686300" y="1560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155,286</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54902</xdr:rowOff>
    </xdr:from>
    <xdr:to>
      <xdr:col>5</xdr:col>
      <xdr:colOff>409575</xdr:colOff>
      <xdr:row>92</xdr:row>
      <xdr:rowOff>156502</xdr:rowOff>
    </xdr:to>
    <xdr:sp macro="" textlink="">
      <xdr:nvSpPr>
        <xdr:cNvPr id="255" name="円/楕円 254"/>
        <xdr:cNvSpPr/>
      </xdr:nvSpPr>
      <xdr:spPr>
        <a:xfrm>
          <a:off x="3746500" y="1582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1579</xdr:rowOff>
    </xdr:from>
    <xdr:ext cx="599010" cy="259045"/>
    <xdr:sp macro="" textlink="">
      <xdr:nvSpPr>
        <xdr:cNvPr id="256" name="テキスト ボックス 255"/>
        <xdr:cNvSpPr txBox="1"/>
      </xdr:nvSpPr>
      <xdr:spPr>
        <a:xfrm>
          <a:off x="3497794" y="1560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149,677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129070</xdr:rowOff>
    </xdr:from>
    <xdr:to>
      <xdr:col>4</xdr:col>
      <xdr:colOff>206375</xdr:colOff>
      <xdr:row>93</xdr:row>
      <xdr:rowOff>59220</xdr:rowOff>
    </xdr:to>
    <xdr:sp macro="" textlink="">
      <xdr:nvSpPr>
        <xdr:cNvPr id="257" name="円/楕円 256"/>
        <xdr:cNvSpPr/>
      </xdr:nvSpPr>
      <xdr:spPr>
        <a:xfrm>
          <a:off x="2857500" y="159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75747</xdr:rowOff>
    </xdr:from>
    <xdr:ext cx="599010" cy="259045"/>
    <xdr:sp macro="" textlink="">
      <xdr:nvSpPr>
        <xdr:cNvPr id="258" name="テキスト ボックス 257"/>
        <xdr:cNvSpPr txBox="1"/>
      </xdr:nvSpPr>
      <xdr:spPr>
        <a:xfrm>
          <a:off x="2608794" y="1567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143,837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33832</xdr:rowOff>
    </xdr:from>
    <xdr:to>
      <xdr:col>3</xdr:col>
      <xdr:colOff>3175</xdr:colOff>
      <xdr:row>93</xdr:row>
      <xdr:rowOff>135432</xdr:rowOff>
    </xdr:to>
    <xdr:sp macro="" textlink="">
      <xdr:nvSpPr>
        <xdr:cNvPr id="259" name="円/楕円 258"/>
        <xdr:cNvSpPr/>
      </xdr:nvSpPr>
      <xdr:spPr>
        <a:xfrm>
          <a:off x="1968500" y="159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151959</xdr:rowOff>
    </xdr:from>
    <xdr:ext cx="599010" cy="259045"/>
    <xdr:sp macro="" textlink="">
      <xdr:nvSpPr>
        <xdr:cNvPr id="260" name="テキスト ボックス 259"/>
        <xdr:cNvSpPr txBox="1"/>
      </xdr:nvSpPr>
      <xdr:spPr>
        <a:xfrm>
          <a:off x="1719794" y="1575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137,836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47180</xdr:rowOff>
    </xdr:from>
    <xdr:to>
      <xdr:col>1</xdr:col>
      <xdr:colOff>485775</xdr:colOff>
      <xdr:row>93</xdr:row>
      <xdr:rowOff>148780</xdr:rowOff>
    </xdr:to>
    <xdr:sp macro="" textlink="">
      <xdr:nvSpPr>
        <xdr:cNvPr id="261" name="円/楕円 260"/>
        <xdr:cNvSpPr/>
      </xdr:nvSpPr>
      <xdr:spPr>
        <a:xfrm>
          <a:off x="1079500" y="159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165307</xdr:rowOff>
    </xdr:from>
    <xdr:ext cx="599010" cy="259045"/>
    <xdr:sp macro="" textlink="">
      <xdr:nvSpPr>
        <xdr:cNvPr id="262" name="テキスト ボックス 261"/>
        <xdr:cNvSpPr txBox="1"/>
      </xdr:nvSpPr>
      <xdr:spPr>
        <a:xfrm>
          <a:off x="830794" y="1576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115263</xdr:rowOff>
    </xdr:from>
    <xdr:to>
      <xdr:col>15</xdr:col>
      <xdr:colOff>180975</xdr:colOff>
      <xdr:row>34</xdr:row>
      <xdr:rowOff>140957</xdr:rowOff>
    </xdr:to>
    <xdr:cxnSp macro="">
      <xdr:nvCxnSpPr>
        <xdr:cNvPr id="289" name="直線コネクタ 288"/>
        <xdr:cNvCxnSpPr/>
      </xdr:nvCxnSpPr>
      <xdr:spPr>
        <a:xfrm>
          <a:off x="9639300" y="5944563"/>
          <a:ext cx="8382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115263</xdr:rowOff>
    </xdr:from>
    <xdr:to>
      <xdr:col>14</xdr:col>
      <xdr:colOff>28575</xdr:colOff>
      <xdr:row>35</xdr:row>
      <xdr:rowOff>8346</xdr:rowOff>
    </xdr:to>
    <xdr:cxnSp macro="">
      <xdr:nvCxnSpPr>
        <xdr:cNvPr id="292" name="直線コネクタ 291"/>
        <xdr:cNvCxnSpPr/>
      </xdr:nvCxnSpPr>
      <xdr:spPr>
        <a:xfrm flipV="1">
          <a:off x="8750300" y="5944563"/>
          <a:ext cx="889000" cy="6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8346</xdr:rowOff>
    </xdr:from>
    <xdr:to>
      <xdr:col>12</xdr:col>
      <xdr:colOff>511175</xdr:colOff>
      <xdr:row>36</xdr:row>
      <xdr:rowOff>81384</xdr:rowOff>
    </xdr:to>
    <xdr:cxnSp macro="">
      <xdr:nvCxnSpPr>
        <xdr:cNvPr id="295" name="直線コネクタ 294"/>
        <xdr:cNvCxnSpPr/>
      </xdr:nvCxnSpPr>
      <xdr:spPr>
        <a:xfrm flipV="1">
          <a:off x="7861300" y="6009096"/>
          <a:ext cx="889000" cy="2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81384</xdr:rowOff>
    </xdr:from>
    <xdr:to>
      <xdr:col>11</xdr:col>
      <xdr:colOff>307975</xdr:colOff>
      <xdr:row>36</xdr:row>
      <xdr:rowOff>146329</xdr:rowOff>
    </xdr:to>
    <xdr:cxnSp macro="">
      <xdr:nvCxnSpPr>
        <xdr:cNvPr id="298" name="直線コネクタ 297"/>
        <xdr:cNvCxnSpPr/>
      </xdr:nvCxnSpPr>
      <xdr:spPr>
        <a:xfrm flipV="1">
          <a:off x="6972300" y="6253584"/>
          <a:ext cx="889000" cy="6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90157</xdr:rowOff>
    </xdr:from>
    <xdr:to>
      <xdr:col>15</xdr:col>
      <xdr:colOff>231775</xdr:colOff>
      <xdr:row>35</xdr:row>
      <xdr:rowOff>20307</xdr:rowOff>
    </xdr:to>
    <xdr:sp macro="" textlink="">
      <xdr:nvSpPr>
        <xdr:cNvPr id="308" name="円/楕円 307"/>
        <xdr:cNvSpPr/>
      </xdr:nvSpPr>
      <xdr:spPr>
        <a:xfrm>
          <a:off x="10426700" y="59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113034</xdr:rowOff>
    </xdr:from>
    <xdr:ext cx="534377" cy="259045"/>
    <xdr:sp macro="" textlink="">
      <xdr:nvSpPr>
        <xdr:cNvPr id="309" name="補助費等該当値テキスト"/>
        <xdr:cNvSpPr txBox="1"/>
      </xdr:nvSpPr>
      <xdr:spPr>
        <a:xfrm>
          <a:off x="10528300" y="577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29,945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64463</xdr:rowOff>
    </xdr:from>
    <xdr:to>
      <xdr:col>14</xdr:col>
      <xdr:colOff>79375</xdr:colOff>
      <xdr:row>34</xdr:row>
      <xdr:rowOff>166063</xdr:rowOff>
    </xdr:to>
    <xdr:sp macro="" textlink="">
      <xdr:nvSpPr>
        <xdr:cNvPr id="310" name="円/楕円 309"/>
        <xdr:cNvSpPr/>
      </xdr:nvSpPr>
      <xdr:spPr>
        <a:xfrm>
          <a:off x="9588500" y="589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11140</xdr:rowOff>
    </xdr:from>
    <xdr:ext cx="534377" cy="259045"/>
    <xdr:sp macro="" textlink="">
      <xdr:nvSpPr>
        <xdr:cNvPr id="311" name="テキスト ボックス 310"/>
        <xdr:cNvSpPr txBox="1"/>
      </xdr:nvSpPr>
      <xdr:spPr>
        <a:xfrm>
          <a:off x="9372111" y="566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128996</xdr:rowOff>
    </xdr:from>
    <xdr:to>
      <xdr:col>12</xdr:col>
      <xdr:colOff>561975</xdr:colOff>
      <xdr:row>35</xdr:row>
      <xdr:rowOff>59146</xdr:rowOff>
    </xdr:to>
    <xdr:sp macro="" textlink="">
      <xdr:nvSpPr>
        <xdr:cNvPr id="312" name="円/楕円 311"/>
        <xdr:cNvSpPr/>
      </xdr:nvSpPr>
      <xdr:spPr>
        <a:xfrm>
          <a:off x="8699500" y="59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50273</xdr:rowOff>
    </xdr:from>
    <xdr:ext cx="534377" cy="259045"/>
    <xdr:sp macro="" textlink="">
      <xdr:nvSpPr>
        <xdr:cNvPr id="313" name="テキスト ボックス 312"/>
        <xdr:cNvSpPr txBox="1"/>
      </xdr:nvSpPr>
      <xdr:spPr>
        <a:xfrm>
          <a:off x="8483111" y="605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30584</xdr:rowOff>
    </xdr:from>
    <xdr:to>
      <xdr:col>11</xdr:col>
      <xdr:colOff>358775</xdr:colOff>
      <xdr:row>36</xdr:row>
      <xdr:rowOff>132184</xdr:rowOff>
    </xdr:to>
    <xdr:sp macro="" textlink="">
      <xdr:nvSpPr>
        <xdr:cNvPr id="314" name="円/楕円 313"/>
        <xdr:cNvSpPr/>
      </xdr:nvSpPr>
      <xdr:spPr>
        <a:xfrm>
          <a:off x="7810500" y="620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123311</xdr:rowOff>
    </xdr:from>
    <xdr:ext cx="534377" cy="259045"/>
    <xdr:sp macro="" textlink="">
      <xdr:nvSpPr>
        <xdr:cNvPr id="315" name="テキスト ボックス 314"/>
        <xdr:cNvSpPr txBox="1"/>
      </xdr:nvSpPr>
      <xdr:spPr>
        <a:xfrm>
          <a:off x="7594111" y="62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95529</xdr:rowOff>
    </xdr:from>
    <xdr:to>
      <xdr:col>10</xdr:col>
      <xdr:colOff>155575</xdr:colOff>
      <xdr:row>37</xdr:row>
      <xdr:rowOff>25679</xdr:rowOff>
    </xdr:to>
    <xdr:sp macro="" textlink="">
      <xdr:nvSpPr>
        <xdr:cNvPr id="316" name="円/楕円 315"/>
        <xdr:cNvSpPr/>
      </xdr:nvSpPr>
      <xdr:spPr>
        <a:xfrm>
          <a:off x="6921500" y="62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16806</xdr:rowOff>
    </xdr:from>
    <xdr:ext cx="534377" cy="259045"/>
    <xdr:sp macro="" textlink="">
      <xdr:nvSpPr>
        <xdr:cNvPr id="317" name="テキスト ボックス 316"/>
        <xdr:cNvSpPr txBox="1"/>
      </xdr:nvSpPr>
      <xdr:spPr>
        <a:xfrm>
          <a:off x="6705111" y="636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132309</xdr:rowOff>
    </xdr:from>
    <xdr:to>
      <xdr:col>15</xdr:col>
      <xdr:colOff>180975</xdr:colOff>
      <xdr:row>55</xdr:row>
      <xdr:rowOff>49688</xdr:rowOff>
    </xdr:to>
    <xdr:cxnSp macro="">
      <xdr:nvCxnSpPr>
        <xdr:cNvPr id="347" name="直線コネクタ 346"/>
        <xdr:cNvCxnSpPr/>
      </xdr:nvCxnSpPr>
      <xdr:spPr>
        <a:xfrm>
          <a:off x="9639300" y="9390609"/>
          <a:ext cx="838200" cy="8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155052</xdr:rowOff>
    </xdr:from>
    <xdr:ext cx="534377" cy="259045"/>
    <xdr:sp macro="" textlink="">
      <xdr:nvSpPr>
        <xdr:cNvPr id="348" name="普通建設事業費平均値テキスト"/>
        <xdr:cNvSpPr txBox="1"/>
      </xdr:nvSpPr>
      <xdr:spPr>
        <a:xfrm>
          <a:off x="10528300" y="958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132309</xdr:rowOff>
    </xdr:from>
    <xdr:to>
      <xdr:col>14</xdr:col>
      <xdr:colOff>28575</xdr:colOff>
      <xdr:row>56</xdr:row>
      <xdr:rowOff>20295</xdr:rowOff>
    </xdr:to>
    <xdr:cxnSp macro="">
      <xdr:nvCxnSpPr>
        <xdr:cNvPr id="350" name="直線コネクタ 349"/>
        <xdr:cNvCxnSpPr/>
      </xdr:nvCxnSpPr>
      <xdr:spPr>
        <a:xfrm flipV="1">
          <a:off x="8750300" y="9390609"/>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12463</xdr:rowOff>
    </xdr:from>
    <xdr:ext cx="534377" cy="259045"/>
    <xdr:sp macro="" textlink="">
      <xdr:nvSpPr>
        <xdr:cNvPr id="352" name="テキスト ボックス 351"/>
        <xdr:cNvSpPr txBox="1"/>
      </xdr:nvSpPr>
      <xdr:spPr>
        <a:xfrm>
          <a:off x="9372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20295</xdr:rowOff>
    </xdr:from>
    <xdr:to>
      <xdr:col>12</xdr:col>
      <xdr:colOff>511175</xdr:colOff>
      <xdr:row>57</xdr:row>
      <xdr:rowOff>158997</xdr:rowOff>
    </xdr:to>
    <xdr:cxnSp macro="">
      <xdr:nvCxnSpPr>
        <xdr:cNvPr id="353" name="直線コネクタ 352"/>
        <xdr:cNvCxnSpPr/>
      </xdr:nvCxnSpPr>
      <xdr:spPr>
        <a:xfrm flipV="1">
          <a:off x="7861300" y="9621495"/>
          <a:ext cx="889000" cy="3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145720</xdr:rowOff>
    </xdr:from>
    <xdr:to>
      <xdr:col>11</xdr:col>
      <xdr:colOff>307975</xdr:colOff>
      <xdr:row>57</xdr:row>
      <xdr:rowOff>158997</xdr:rowOff>
    </xdr:to>
    <xdr:cxnSp macro="">
      <xdr:nvCxnSpPr>
        <xdr:cNvPr id="356" name="直線コネクタ 355"/>
        <xdr:cNvCxnSpPr/>
      </xdr:nvCxnSpPr>
      <xdr:spPr>
        <a:xfrm>
          <a:off x="6972300" y="9746920"/>
          <a:ext cx="889000" cy="18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170338</xdr:rowOff>
    </xdr:from>
    <xdr:to>
      <xdr:col>15</xdr:col>
      <xdr:colOff>231775</xdr:colOff>
      <xdr:row>55</xdr:row>
      <xdr:rowOff>100488</xdr:rowOff>
    </xdr:to>
    <xdr:sp macro="" textlink="">
      <xdr:nvSpPr>
        <xdr:cNvPr id="366" name="円/楕円 365"/>
        <xdr:cNvSpPr/>
      </xdr:nvSpPr>
      <xdr:spPr>
        <a:xfrm>
          <a:off x="10426700" y="942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21765</xdr:rowOff>
    </xdr:from>
    <xdr:ext cx="534377" cy="259045"/>
    <xdr:sp macro="" textlink="">
      <xdr:nvSpPr>
        <xdr:cNvPr id="367" name="普通建設事業費該当値テキスト"/>
        <xdr:cNvSpPr txBox="1"/>
      </xdr:nvSpPr>
      <xdr:spPr>
        <a:xfrm>
          <a:off x="10528300" y="92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55,725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81509</xdr:rowOff>
    </xdr:from>
    <xdr:to>
      <xdr:col>14</xdr:col>
      <xdr:colOff>79375</xdr:colOff>
      <xdr:row>55</xdr:row>
      <xdr:rowOff>11659</xdr:rowOff>
    </xdr:to>
    <xdr:sp macro="" textlink="">
      <xdr:nvSpPr>
        <xdr:cNvPr id="368" name="円/楕円 367"/>
        <xdr:cNvSpPr/>
      </xdr:nvSpPr>
      <xdr:spPr>
        <a:xfrm>
          <a:off x="9588500" y="93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28186</xdr:rowOff>
    </xdr:from>
    <xdr:ext cx="534377" cy="259045"/>
    <xdr:sp macro="" textlink="">
      <xdr:nvSpPr>
        <xdr:cNvPr id="369" name="テキスト ボックス 368"/>
        <xdr:cNvSpPr txBox="1"/>
      </xdr:nvSpPr>
      <xdr:spPr>
        <a:xfrm>
          <a:off x="9372111" y="911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140945</xdr:rowOff>
    </xdr:from>
    <xdr:to>
      <xdr:col>12</xdr:col>
      <xdr:colOff>561975</xdr:colOff>
      <xdr:row>56</xdr:row>
      <xdr:rowOff>71095</xdr:rowOff>
    </xdr:to>
    <xdr:sp macro="" textlink="">
      <xdr:nvSpPr>
        <xdr:cNvPr id="370" name="円/楕円 369"/>
        <xdr:cNvSpPr/>
      </xdr:nvSpPr>
      <xdr:spPr>
        <a:xfrm>
          <a:off x="8699500" y="957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62222</xdr:rowOff>
    </xdr:from>
    <xdr:ext cx="534377" cy="259045"/>
    <xdr:sp macro="" textlink="">
      <xdr:nvSpPr>
        <xdr:cNvPr id="371" name="テキスト ボックス 370"/>
        <xdr:cNvSpPr txBox="1"/>
      </xdr:nvSpPr>
      <xdr:spPr>
        <a:xfrm>
          <a:off x="8483111" y="96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108197</xdr:rowOff>
    </xdr:from>
    <xdr:to>
      <xdr:col>11</xdr:col>
      <xdr:colOff>358775</xdr:colOff>
      <xdr:row>58</xdr:row>
      <xdr:rowOff>38347</xdr:rowOff>
    </xdr:to>
    <xdr:sp macro="" textlink="">
      <xdr:nvSpPr>
        <xdr:cNvPr id="372" name="円/楕円 371"/>
        <xdr:cNvSpPr/>
      </xdr:nvSpPr>
      <xdr:spPr>
        <a:xfrm>
          <a:off x="7810500" y="98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29474</xdr:rowOff>
    </xdr:from>
    <xdr:ext cx="534377" cy="259045"/>
    <xdr:sp macro="" textlink="">
      <xdr:nvSpPr>
        <xdr:cNvPr id="373" name="テキスト ボックス 372"/>
        <xdr:cNvSpPr txBox="1"/>
      </xdr:nvSpPr>
      <xdr:spPr>
        <a:xfrm>
          <a:off x="7594111" y="99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94920</xdr:rowOff>
    </xdr:from>
    <xdr:to>
      <xdr:col>10</xdr:col>
      <xdr:colOff>155575</xdr:colOff>
      <xdr:row>57</xdr:row>
      <xdr:rowOff>25070</xdr:rowOff>
    </xdr:to>
    <xdr:sp macro="" textlink="">
      <xdr:nvSpPr>
        <xdr:cNvPr id="374" name="円/楕円 373"/>
        <xdr:cNvSpPr/>
      </xdr:nvSpPr>
      <xdr:spPr>
        <a:xfrm>
          <a:off x="6921500" y="96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16197</xdr:rowOff>
    </xdr:from>
    <xdr:ext cx="534377" cy="259045"/>
    <xdr:sp macro="" textlink="">
      <xdr:nvSpPr>
        <xdr:cNvPr id="375" name="テキスト ボックス 374"/>
        <xdr:cNvSpPr txBox="1"/>
      </xdr:nvSpPr>
      <xdr:spPr>
        <a:xfrm>
          <a:off x="6705111" y="97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132316</xdr:rowOff>
    </xdr:from>
    <xdr:to>
      <xdr:col>15</xdr:col>
      <xdr:colOff>180975</xdr:colOff>
      <xdr:row>76</xdr:row>
      <xdr:rowOff>119926</xdr:rowOff>
    </xdr:to>
    <xdr:cxnSp macro="">
      <xdr:nvCxnSpPr>
        <xdr:cNvPr id="402" name="直線コネクタ 401"/>
        <xdr:cNvCxnSpPr/>
      </xdr:nvCxnSpPr>
      <xdr:spPr>
        <a:xfrm>
          <a:off x="9639300" y="12991066"/>
          <a:ext cx="838200" cy="15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116042</xdr:rowOff>
    </xdr:from>
    <xdr:ext cx="534377" cy="259045"/>
    <xdr:sp macro="" textlink="">
      <xdr:nvSpPr>
        <xdr:cNvPr id="403" name="普通建設事業費 （ うち新規整備　）平均値テキスト"/>
        <xdr:cNvSpPr txBox="1"/>
      </xdr:nvSpPr>
      <xdr:spPr>
        <a:xfrm>
          <a:off x="10528300" y="13146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132316</xdr:rowOff>
    </xdr:from>
    <xdr:to>
      <xdr:col>14</xdr:col>
      <xdr:colOff>28575</xdr:colOff>
      <xdr:row>77</xdr:row>
      <xdr:rowOff>93249</xdr:rowOff>
    </xdr:to>
    <xdr:cxnSp macro="">
      <xdr:nvCxnSpPr>
        <xdr:cNvPr id="405" name="直線コネクタ 404"/>
        <xdr:cNvCxnSpPr/>
      </xdr:nvCxnSpPr>
      <xdr:spPr>
        <a:xfrm flipV="1">
          <a:off x="8750300" y="12991066"/>
          <a:ext cx="889000" cy="30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111562</xdr:rowOff>
    </xdr:from>
    <xdr:ext cx="534377" cy="259045"/>
    <xdr:sp macro="" textlink="">
      <xdr:nvSpPr>
        <xdr:cNvPr id="407" name="テキスト ボックス 406"/>
        <xdr:cNvSpPr txBox="1"/>
      </xdr:nvSpPr>
      <xdr:spPr>
        <a:xfrm>
          <a:off x="9372111" y="131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69126</xdr:rowOff>
    </xdr:from>
    <xdr:to>
      <xdr:col>15</xdr:col>
      <xdr:colOff>231775</xdr:colOff>
      <xdr:row>76</xdr:row>
      <xdr:rowOff>170726</xdr:rowOff>
    </xdr:to>
    <xdr:sp macro="" textlink="">
      <xdr:nvSpPr>
        <xdr:cNvPr id="415" name="円/楕円 414"/>
        <xdr:cNvSpPr/>
      </xdr:nvSpPr>
      <xdr:spPr>
        <a:xfrm>
          <a:off x="10426700" y="130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92003</xdr:rowOff>
    </xdr:from>
    <xdr:ext cx="534377" cy="259045"/>
    <xdr:sp macro="" textlink="">
      <xdr:nvSpPr>
        <xdr:cNvPr id="416" name="普通建設事業費 （ うち新規整備　）該当値テキスト"/>
        <xdr:cNvSpPr txBox="1"/>
      </xdr:nvSpPr>
      <xdr:spPr>
        <a:xfrm>
          <a:off x="10528300" y="129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81516</xdr:rowOff>
    </xdr:from>
    <xdr:to>
      <xdr:col>14</xdr:col>
      <xdr:colOff>79375</xdr:colOff>
      <xdr:row>76</xdr:row>
      <xdr:rowOff>11666</xdr:rowOff>
    </xdr:to>
    <xdr:sp macro="" textlink="">
      <xdr:nvSpPr>
        <xdr:cNvPr id="417" name="円/楕円 416"/>
        <xdr:cNvSpPr/>
      </xdr:nvSpPr>
      <xdr:spPr>
        <a:xfrm>
          <a:off x="9588500" y="1294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28193</xdr:rowOff>
    </xdr:from>
    <xdr:ext cx="534377" cy="259045"/>
    <xdr:sp macro="" textlink="">
      <xdr:nvSpPr>
        <xdr:cNvPr id="418" name="テキスト ボックス 417"/>
        <xdr:cNvSpPr txBox="1"/>
      </xdr:nvSpPr>
      <xdr:spPr>
        <a:xfrm>
          <a:off x="9372111" y="127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42449</xdr:rowOff>
    </xdr:from>
    <xdr:to>
      <xdr:col>12</xdr:col>
      <xdr:colOff>561975</xdr:colOff>
      <xdr:row>77</xdr:row>
      <xdr:rowOff>144049</xdr:rowOff>
    </xdr:to>
    <xdr:sp macro="" textlink="">
      <xdr:nvSpPr>
        <xdr:cNvPr id="419" name="円/楕円 418"/>
        <xdr:cNvSpPr/>
      </xdr:nvSpPr>
      <xdr:spPr>
        <a:xfrm>
          <a:off x="8699500" y="132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135176</xdr:rowOff>
    </xdr:from>
    <xdr:ext cx="469744" cy="259045"/>
    <xdr:sp macro="" textlink="">
      <xdr:nvSpPr>
        <xdr:cNvPr id="420" name="テキスト ボックス 419"/>
        <xdr:cNvSpPr txBox="1"/>
      </xdr:nvSpPr>
      <xdr:spPr>
        <a:xfrm>
          <a:off x="8515427" y="133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155604</xdr:rowOff>
    </xdr:from>
    <xdr:to>
      <xdr:col>15</xdr:col>
      <xdr:colOff>180975</xdr:colOff>
      <xdr:row>97</xdr:row>
      <xdr:rowOff>5316</xdr:rowOff>
    </xdr:to>
    <xdr:cxnSp macro="">
      <xdr:nvCxnSpPr>
        <xdr:cNvPr id="452" name="直線コネクタ 451"/>
        <xdr:cNvCxnSpPr/>
      </xdr:nvCxnSpPr>
      <xdr:spPr>
        <a:xfrm flipV="1">
          <a:off x="9639300" y="16443354"/>
          <a:ext cx="838200" cy="19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61682</xdr:rowOff>
    </xdr:from>
    <xdr:to>
      <xdr:col>14</xdr:col>
      <xdr:colOff>28575</xdr:colOff>
      <xdr:row>97</xdr:row>
      <xdr:rowOff>5316</xdr:rowOff>
    </xdr:to>
    <xdr:cxnSp macro="">
      <xdr:nvCxnSpPr>
        <xdr:cNvPr id="455" name="直線コネクタ 454"/>
        <xdr:cNvCxnSpPr/>
      </xdr:nvCxnSpPr>
      <xdr:spPr>
        <a:xfrm>
          <a:off x="8750300" y="16349432"/>
          <a:ext cx="889000" cy="28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70004</xdr:rowOff>
    </xdr:from>
    <xdr:ext cx="534377" cy="259045"/>
    <xdr:sp macro="" textlink="">
      <xdr:nvSpPr>
        <xdr:cNvPr id="457" name="テキスト ボックス 456"/>
        <xdr:cNvSpPr txBox="1"/>
      </xdr:nvSpPr>
      <xdr:spPr>
        <a:xfrm>
          <a:off x="9372111" y="167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88554</xdr:rowOff>
    </xdr:from>
    <xdr:ext cx="534377" cy="259045"/>
    <xdr:sp macro="" textlink="">
      <xdr:nvSpPr>
        <xdr:cNvPr id="459" name="テキスト ボックス 458"/>
        <xdr:cNvSpPr txBox="1"/>
      </xdr:nvSpPr>
      <xdr:spPr>
        <a:xfrm>
          <a:off x="8483111" y="16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104804</xdr:rowOff>
    </xdr:from>
    <xdr:to>
      <xdr:col>15</xdr:col>
      <xdr:colOff>231775</xdr:colOff>
      <xdr:row>96</xdr:row>
      <xdr:rowOff>34954</xdr:rowOff>
    </xdr:to>
    <xdr:sp macro="" textlink="">
      <xdr:nvSpPr>
        <xdr:cNvPr id="465" name="円/楕円 464"/>
        <xdr:cNvSpPr/>
      </xdr:nvSpPr>
      <xdr:spPr>
        <a:xfrm>
          <a:off x="10426700" y="163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127681</xdr:rowOff>
    </xdr:from>
    <xdr:ext cx="534377" cy="259045"/>
    <xdr:sp macro="" textlink="">
      <xdr:nvSpPr>
        <xdr:cNvPr id="466" name="普通建設事業費 （ うち更新整備　）該当値テキスト"/>
        <xdr:cNvSpPr txBox="1"/>
      </xdr:nvSpPr>
      <xdr:spPr>
        <a:xfrm>
          <a:off x="10528300" y="1624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29,263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125966</xdr:rowOff>
    </xdr:from>
    <xdr:to>
      <xdr:col>14</xdr:col>
      <xdr:colOff>79375</xdr:colOff>
      <xdr:row>97</xdr:row>
      <xdr:rowOff>56116</xdr:rowOff>
    </xdr:to>
    <xdr:sp macro="" textlink="">
      <xdr:nvSpPr>
        <xdr:cNvPr id="467" name="円/楕円 466"/>
        <xdr:cNvSpPr/>
      </xdr:nvSpPr>
      <xdr:spPr>
        <a:xfrm>
          <a:off x="9588500" y="165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72643</xdr:rowOff>
    </xdr:from>
    <xdr:ext cx="534377" cy="259045"/>
    <xdr:sp macro="" textlink="">
      <xdr:nvSpPr>
        <xdr:cNvPr id="468" name="テキスト ボックス 467"/>
        <xdr:cNvSpPr txBox="1"/>
      </xdr:nvSpPr>
      <xdr:spPr>
        <a:xfrm>
          <a:off x="9372111" y="163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10882</xdr:rowOff>
    </xdr:from>
    <xdr:to>
      <xdr:col>12</xdr:col>
      <xdr:colOff>561975</xdr:colOff>
      <xdr:row>95</xdr:row>
      <xdr:rowOff>112482</xdr:rowOff>
    </xdr:to>
    <xdr:sp macro="" textlink="">
      <xdr:nvSpPr>
        <xdr:cNvPr id="469" name="円/楕円 468"/>
        <xdr:cNvSpPr/>
      </xdr:nvSpPr>
      <xdr:spPr>
        <a:xfrm>
          <a:off x="8699500" y="162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129009</xdr:rowOff>
    </xdr:from>
    <xdr:ext cx="534377" cy="259045"/>
    <xdr:sp macro="" textlink="">
      <xdr:nvSpPr>
        <xdr:cNvPr id="470" name="テキスト ボックス 469"/>
        <xdr:cNvSpPr txBox="1"/>
      </xdr:nvSpPr>
      <xdr:spPr>
        <a:xfrm>
          <a:off x="8483111" y="1607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30886</xdr:rowOff>
    </xdr:from>
    <xdr:to>
      <xdr:col>23</xdr:col>
      <xdr:colOff>517525</xdr:colOff>
      <xdr:row>39</xdr:row>
      <xdr:rowOff>86992</xdr:rowOff>
    </xdr:to>
    <xdr:cxnSp macro="">
      <xdr:nvCxnSpPr>
        <xdr:cNvPr id="501" name="直線コネクタ 500"/>
        <xdr:cNvCxnSpPr/>
      </xdr:nvCxnSpPr>
      <xdr:spPr>
        <a:xfrm>
          <a:off x="15481300" y="6717436"/>
          <a:ext cx="838200" cy="5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30886</xdr:rowOff>
    </xdr:from>
    <xdr:to>
      <xdr:col>22</xdr:col>
      <xdr:colOff>365125</xdr:colOff>
      <xdr:row>39</xdr:row>
      <xdr:rowOff>34446</xdr:rowOff>
    </xdr:to>
    <xdr:cxnSp macro="">
      <xdr:nvCxnSpPr>
        <xdr:cNvPr id="504" name="直線コネクタ 503"/>
        <xdr:cNvCxnSpPr/>
      </xdr:nvCxnSpPr>
      <xdr:spPr>
        <a:xfrm flipV="1">
          <a:off x="14592300" y="6717436"/>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107234</xdr:rowOff>
    </xdr:from>
    <xdr:ext cx="469744" cy="259045"/>
    <xdr:sp macro="" textlink="">
      <xdr:nvSpPr>
        <xdr:cNvPr id="506" name="テキスト ボックス 505"/>
        <xdr:cNvSpPr txBox="1"/>
      </xdr:nvSpPr>
      <xdr:spPr>
        <a:xfrm>
          <a:off x="15246427"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34446</xdr:rowOff>
    </xdr:from>
    <xdr:to>
      <xdr:col>21</xdr:col>
      <xdr:colOff>161925</xdr:colOff>
      <xdr:row>39</xdr:row>
      <xdr:rowOff>93849</xdr:rowOff>
    </xdr:to>
    <xdr:cxnSp macro="">
      <xdr:nvCxnSpPr>
        <xdr:cNvPr id="507" name="直線コネクタ 506"/>
        <xdr:cNvCxnSpPr/>
      </xdr:nvCxnSpPr>
      <xdr:spPr>
        <a:xfrm flipV="1">
          <a:off x="13703300" y="6720996"/>
          <a:ext cx="889000" cy="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109291</xdr:rowOff>
    </xdr:from>
    <xdr:ext cx="378565" cy="259045"/>
    <xdr:sp macro="" textlink="">
      <xdr:nvSpPr>
        <xdr:cNvPr id="509" name="テキスト ボックス 508"/>
        <xdr:cNvSpPr txBox="1"/>
      </xdr:nvSpPr>
      <xdr:spPr>
        <a:xfrm>
          <a:off x="14403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86371</xdr:rowOff>
    </xdr:from>
    <xdr:to>
      <xdr:col>19</xdr:col>
      <xdr:colOff>644525</xdr:colOff>
      <xdr:row>39</xdr:row>
      <xdr:rowOff>93849</xdr:rowOff>
    </xdr:to>
    <xdr:cxnSp macro="">
      <xdr:nvCxnSpPr>
        <xdr:cNvPr id="510" name="直線コネクタ 509"/>
        <xdr:cNvCxnSpPr/>
      </xdr:nvCxnSpPr>
      <xdr:spPr>
        <a:xfrm>
          <a:off x="12814300" y="6772921"/>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36192</xdr:rowOff>
    </xdr:from>
    <xdr:to>
      <xdr:col>23</xdr:col>
      <xdr:colOff>568325</xdr:colOff>
      <xdr:row>39</xdr:row>
      <xdr:rowOff>137792</xdr:rowOff>
    </xdr:to>
    <xdr:sp macro="" textlink="">
      <xdr:nvSpPr>
        <xdr:cNvPr id="520" name="円/楕円 519"/>
        <xdr:cNvSpPr/>
      </xdr:nvSpPr>
      <xdr:spPr>
        <a:xfrm>
          <a:off x="16268700" y="672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153314</xdr:rowOff>
    </xdr:from>
    <xdr:ext cx="378565" cy="259045"/>
    <xdr:sp macro="" textlink="">
      <xdr:nvSpPr>
        <xdr:cNvPr id="521" name="災害復旧事業費該当値テキスト"/>
        <xdr:cNvSpPr txBox="1"/>
      </xdr:nvSpPr>
      <xdr:spPr>
        <a:xfrm>
          <a:off x="16370300" y="666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151536</xdr:rowOff>
    </xdr:from>
    <xdr:to>
      <xdr:col>22</xdr:col>
      <xdr:colOff>415925</xdr:colOff>
      <xdr:row>39</xdr:row>
      <xdr:rowOff>81686</xdr:rowOff>
    </xdr:to>
    <xdr:sp macro="" textlink="">
      <xdr:nvSpPr>
        <xdr:cNvPr id="522" name="円/楕円 521"/>
        <xdr:cNvSpPr/>
      </xdr:nvSpPr>
      <xdr:spPr>
        <a:xfrm>
          <a:off x="15430500" y="66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98213</xdr:rowOff>
    </xdr:from>
    <xdr:ext cx="469744" cy="259045"/>
    <xdr:sp macro="" textlink="">
      <xdr:nvSpPr>
        <xdr:cNvPr id="523" name="テキスト ボックス 522"/>
        <xdr:cNvSpPr txBox="1"/>
      </xdr:nvSpPr>
      <xdr:spPr>
        <a:xfrm>
          <a:off x="15246427" y="644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155096</xdr:rowOff>
    </xdr:from>
    <xdr:to>
      <xdr:col>21</xdr:col>
      <xdr:colOff>212725</xdr:colOff>
      <xdr:row>39</xdr:row>
      <xdr:rowOff>85246</xdr:rowOff>
    </xdr:to>
    <xdr:sp macro="" textlink="">
      <xdr:nvSpPr>
        <xdr:cNvPr id="524" name="円/楕円 523"/>
        <xdr:cNvSpPr/>
      </xdr:nvSpPr>
      <xdr:spPr>
        <a:xfrm>
          <a:off x="14541500" y="667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101773</xdr:rowOff>
    </xdr:from>
    <xdr:ext cx="469744" cy="259045"/>
    <xdr:sp macro="" textlink="">
      <xdr:nvSpPr>
        <xdr:cNvPr id="525" name="テキスト ボックス 524"/>
        <xdr:cNvSpPr txBox="1"/>
      </xdr:nvSpPr>
      <xdr:spPr>
        <a:xfrm>
          <a:off x="14357427" y="644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43049</xdr:rowOff>
    </xdr:from>
    <xdr:to>
      <xdr:col>20</xdr:col>
      <xdr:colOff>9525</xdr:colOff>
      <xdr:row>39</xdr:row>
      <xdr:rowOff>144649</xdr:rowOff>
    </xdr:to>
    <xdr:sp macro="" textlink="">
      <xdr:nvSpPr>
        <xdr:cNvPr id="526" name="円/楕円 525"/>
        <xdr:cNvSpPr/>
      </xdr:nvSpPr>
      <xdr:spPr>
        <a:xfrm>
          <a:off x="13652500" y="67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135776</xdr:rowOff>
    </xdr:from>
    <xdr:ext cx="378565" cy="259045"/>
    <xdr:sp macro="" textlink="">
      <xdr:nvSpPr>
        <xdr:cNvPr id="527" name="テキスト ボックス 526"/>
        <xdr:cNvSpPr txBox="1"/>
      </xdr:nvSpPr>
      <xdr:spPr>
        <a:xfrm>
          <a:off x="13514017" y="682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35571</xdr:rowOff>
    </xdr:from>
    <xdr:to>
      <xdr:col>18</xdr:col>
      <xdr:colOff>492125</xdr:colOff>
      <xdr:row>39</xdr:row>
      <xdr:rowOff>137171</xdr:rowOff>
    </xdr:to>
    <xdr:sp macro="" textlink="">
      <xdr:nvSpPr>
        <xdr:cNvPr id="528" name="円/楕円 527"/>
        <xdr:cNvSpPr/>
      </xdr:nvSpPr>
      <xdr:spPr>
        <a:xfrm>
          <a:off x="12763500" y="67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128298</xdr:rowOff>
    </xdr:from>
    <xdr:ext cx="378565" cy="259045"/>
    <xdr:sp macro="" textlink="">
      <xdr:nvSpPr>
        <xdr:cNvPr id="529" name="テキスト ボックス 528"/>
        <xdr:cNvSpPr txBox="1"/>
      </xdr:nvSpPr>
      <xdr:spPr>
        <a:xfrm>
          <a:off x="12625017" y="681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90" name="直線コネクタ 58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91" name="テキスト ボックス 59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2" name="直線コネクタ 59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3" name="テキスト ボックス 59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4" name="直線コネクタ 59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5" name="テキスト ボックス 59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6" name="直線コネクタ 59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7" name="テキスト ボックス 59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30590</xdr:rowOff>
    </xdr:from>
    <xdr:to>
      <xdr:col>23</xdr:col>
      <xdr:colOff>516889</xdr:colOff>
      <xdr:row>79</xdr:row>
      <xdr:rowOff>38019</xdr:rowOff>
    </xdr:to>
    <xdr:cxnSp macro="">
      <xdr:nvCxnSpPr>
        <xdr:cNvPr id="601" name="直線コネクタ 600"/>
        <xdr:cNvCxnSpPr/>
      </xdr:nvCxnSpPr>
      <xdr:spPr>
        <a:xfrm flipV="1">
          <a:off x="16317595" y="12546440"/>
          <a:ext cx="1269" cy="103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41846</xdr:rowOff>
    </xdr:from>
    <xdr:ext cx="534377" cy="259045"/>
    <xdr:sp macro="" textlink="">
      <xdr:nvSpPr>
        <xdr:cNvPr id="602" name="公債費最小値テキスト"/>
        <xdr:cNvSpPr txBox="1"/>
      </xdr:nvSpPr>
      <xdr:spPr>
        <a:xfrm>
          <a:off x="16370300" y="1358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79</xdr:row>
      <xdr:rowOff>38019</xdr:rowOff>
    </xdr:from>
    <xdr:to>
      <xdr:col>23</xdr:col>
      <xdr:colOff>606425</xdr:colOff>
      <xdr:row>79</xdr:row>
      <xdr:rowOff>38019</xdr:rowOff>
    </xdr:to>
    <xdr:cxnSp macro="">
      <xdr:nvCxnSpPr>
        <xdr:cNvPr id="603" name="直線コネクタ 602"/>
        <xdr:cNvCxnSpPr/>
      </xdr:nvCxnSpPr>
      <xdr:spPr>
        <a:xfrm>
          <a:off x="16230600" y="135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148717</xdr:rowOff>
    </xdr:from>
    <xdr:ext cx="534377" cy="259045"/>
    <xdr:sp macro="" textlink="">
      <xdr:nvSpPr>
        <xdr:cNvPr id="604" name="公債費最大値テキスト"/>
        <xdr:cNvSpPr txBox="1"/>
      </xdr:nvSpPr>
      <xdr:spPr>
        <a:xfrm>
          <a:off x="16370300" y="123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73</xdr:row>
      <xdr:rowOff>30590</xdr:rowOff>
    </xdr:from>
    <xdr:to>
      <xdr:col>23</xdr:col>
      <xdr:colOff>606425</xdr:colOff>
      <xdr:row>73</xdr:row>
      <xdr:rowOff>30590</xdr:rowOff>
    </xdr:to>
    <xdr:cxnSp macro="">
      <xdr:nvCxnSpPr>
        <xdr:cNvPr id="605" name="直線コネクタ 604"/>
        <xdr:cNvCxnSpPr/>
      </xdr:nvCxnSpPr>
      <xdr:spPr>
        <a:xfrm>
          <a:off x="16230600" y="1254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71257</xdr:rowOff>
    </xdr:from>
    <xdr:to>
      <xdr:col>23</xdr:col>
      <xdr:colOff>517525</xdr:colOff>
      <xdr:row>73</xdr:row>
      <xdr:rowOff>117640</xdr:rowOff>
    </xdr:to>
    <xdr:cxnSp macro="">
      <xdr:nvCxnSpPr>
        <xdr:cNvPr id="606" name="直線コネクタ 605"/>
        <xdr:cNvCxnSpPr/>
      </xdr:nvCxnSpPr>
      <xdr:spPr>
        <a:xfrm>
          <a:off x="15481300" y="12415657"/>
          <a:ext cx="838200" cy="21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160596</xdr:rowOff>
    </xdr:from>
    <xdr:ext cx="534377" cy="259045"/>
    <xdr:sp macro="" textlink="">
      <xdr:nvSpPr>
        <xdr:cNvPr id="607" name="公債費平均値テキスト"/>
        <xdr:cNvSpPr txBox="1"/>
      </xdr:nvSpPr>
      <xdr:spPr>
        <a:xfrm>
          <a:off x="16370300" y="1301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10719</xdr:rowOff>
    </xdr:from>
    <xdr:to>
      <xdr:col>23</xdr:col>
      <xdr:colOff>568325</xdr:colOff>
      <xdr:row>76</xdr:row>
      <xdr:rowOff>112319</xdr:rowOff>
    </xdr:to>
    <xdr:sp macro="" textlink="">
      <xdr:nvSpPr>
        <xdr:cNvPr id="608" name="フローチャート : 判断 607"/>
        <xdr:cNvSpPr/>
      </xdr:nvSpPr>
      <xdr:spPr>
        <a:xfrm>
          <a:off x="162687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158720</xdr:rowOff>
    </xdr:from>
    <xdr:to>
      <xdr:col>22</xdr:col>
      <xdr:colOff>365125</xdr:colOff>
      <xdr:row>72</xdr:row>
      <xdr:rowOff>71257</xdr:rowOff>
    </xdr:to>
    <xdr:cxnSp macro="">
      <xdr:nvCxnSpPr>
        <xdr:cNvPr id="609" name="直線コネクタ 608"/>
        <xdr:cNvCxnSpPr/>
      </xdr:nvCxnSpPr>
      <xdr:spPr>
        <a:xfrm>
          <a:off x="14592300" y="12331670"/>
          <a:ext cx="889000" cy="8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6810</xdr:rowOff>
    </xdr:from>
    <xdr:to>
      <xdr:col>22</xdr:col>
      <xdr:colOff>415925</xdr:colOff>
      <xdr:row>76</xdr:row>
      <xdr:rowOff>108410</xdr:rowOff>
    </xdr:to>
    <xdr:sp macro="" textlink="">
      <xdr:nvSpPr>
        <xdr:cNvPr id="610" name="フローチャート : 判断 609"/>
        <xdr:cNvSpPr/>
      </xdr:nvSpPr>
      <xdr:spPr>
        <a:xfrm>
          <a:off x="154305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99537</xdr:rowOff>
    </xdr:from>
    <xdr:ext cx="534377" cy="259045"/>
    <xdr:sp macro="" textlink="">
      <xdr:nvSpPr>
        <xdr:cNvPr id="611" name="テキスト ボックス 610"/>
        <xdr:cNvSpPr txBox="1"/>
      </xdr:nvSpPr>
      <xdr:spPr>
        <a:xfrm>
          <a:off x="15214111" y="1312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104153</xdr:rowOff>
    </xdr:from>
    <xdr:to>
      <xdr:col>21</xdr:col>
      <xdr:colOff>161925</xdr:colOff>
      <xdr:row>71</xdr:row>
      <xdr:rowOff>158720</xdr:rowOff>
    </xdr:to>
    <xdr:cxnSp macro="">
      <xdr:nvCxnSpPr>
        <xdr:cNvPr id="612" name="直線コネクタ 611"/>
        <xdr:cNvCxnSpPr/>
      </xdr:nvCxnSpPr>
      <xdr:spPr>
        <a:xfrm>
          <a:off x="13703300" y="12277103"/>
          <a:ext cx="8890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127716</xdr:rowOff>
    </xdr:from>
    <xdr:to>
      <xdr:col>21</xdr:col>
      <xdr:colOff>212725</xdr:colOff>
      <xdr:row>76</xdr:row>
      <xdr:rowOff>57866</xdr:rowOff>
    </xdr:to>
    <xdr:sp macro="" textlink="">
      <xdr:nvSpPr>
        <xdr:cNvPr id="613" name="フローチャート : 判断 612"/>
        <xdr:cNvSpPr/>
      </xdr:nvSpPr>
      <xdr:spPr>
        <a:xfrm>
          <a:off x="14541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48993</xdr:rowOff>
    </xdr:from>
    <xdr:ext cx="534377" cy="259045"/>
    <xdr:sp macro="" textlink="">
      <xdr:nvSpPr>
        <xdr:cNvPr id="614" name="テキスト ボックス 613"/>
        <xdr:cNvSpPr txBox="1"/>
      </xdr:nvSpPr>
      <xdr:spPr>
        <a:xfrm>
          <a:off x="14325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47803</xdr:rowOff>
    </xdr:from>
    <xdr:to>
      <xdr:col>19</xdr:col>
      <xdr:colOff>644525</xdr:colOff>
      <xdr:row>71</xdr:row>
      <xdr:rowOff>104153</xdr:rowOff>
    </xdr:to>
    <xdr:cxnSp macro="">
      <xdr:nvCxnSpPr>
        <xdr:cNvPr id="615" name="直線コネクタ 614"/>
        <xdr:cNvCxnSpPr/>
      </xdr:nvCxnSpPr>
      <xdr:spPr>
        <a:xfrm>
          <a:off x="12814300" y="12220753"/>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117635</xdr:rowOff>
    </xdr:from>
    <xdr:to>
      <xdr:col>20</xdr:col>
      <xdr:colOff>9525</xdr:colOff>
      <xdr:row>76</xdr:row>
      <xdr:rowOff>47785</xdr:rowOff>
    </xdr:to>
    <xdr:sp macro="" textlink="">
      <xdr:nvSpPr>
        <xdr:cNvPr id="616" name="フローチャート : 判断 615"/>
        <xdr:cNvSpPr/>
      </xdr:nvSpPr>
      <xdr:spPr>
        <a:xfrm>
          <a:off x="13652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38912</xdr:rowOff>
    </xdr:from>
    <xdr:ext cx="534377" cy="259045"/>
    <xdr:sp macro="" textlink="">
      <xdr:nvSpPr>
        <xdr:cNvPr id="617" name="テキスト ボックス 616"/>
        <xdr:cNvSpPr txBox="1"/>
      </xdr:nvSpPr>
      <xdr:spPr>
        <a:xfrm>
          <a:off x="13436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104879</xdr:rowOff>
    </xdr:from>
    <xdr:to>
      <xdr:col>18</xdr:col>
      <xdr:colOff>492125</xdr:colOff>
      <xdr:row>76</xdr:row>
      <xdr:rowOff>35029</xdr:rowOff>
    </xdr:to>
    <xdr:sp macro="" textlink="">
      <xdr:nvSpPr>
        <xdr:cNvPr id="618" name="フローチャート : 判断 617"/>
        <xdr:cNvSpPr/>
      </xdr:nvSpPr>
      <xdr:spPr>
        <a:xfrm>
          <a:off x="12763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26156</xdr:rowOff>
    </xdr:from>
    <xdr:ext cx="534377" cy="259045"/>
    <xdr:sp macro="" textlink="">
      <xdr:nvSpPr>
        <xdr:cNvPr id="619" name="テキスト ボックス 618"/>
        <xdr:cNvSpPr txBox="1"/>
      </xdr:nvSpPr>
      <xdr:spPr>
        <a:xfrm>
          <a:off x="12547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66840</xdr:rowOff>
    </xdr:from>
    <xdr:to>
      <xdr:col>23</xdr:col>
      <xdr:colOff>568325</xdr:colOff>
      <xdr:row>73</xdr:row>
      <xdr:rowOff>168440</xdr:rowOff>
    </xdr:to>
    <xdr:sp macro="" textlink="">
      <xdr:nvSpPr>
        <xdr:cNvPr id="625" name="円/楕円 624"/>
        <xdr:cNvSpPr/>
      </xdr:nvSpPr>
      <xdr:spPr>
        <a:xfrm>
          <a:off x="16268700" y="125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153217</xdr:rowOff>
    </xdr:from>
    <xdr:ext cx="534377" cy="259045"/>
    <xdr:sp macro="" textlink="">
      <xdr:nvSpPr>
        <xdr:cNvPr id="626" name="公債費該当値テキスト"/>
        <xdr:cNvSpPr txBox="1"/>
      </xdr:nvSpPr>
      <xdr:spPr>
        <a:xfrm>
          <a:off x="16370300" y="124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58,465</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20457</xdr:rowOff>
    </xdr:from>
    <xdr:to>
      <xdr:col>22</xdr:col>
      <xdr:colOff>415925</xdr:colOff>
      <xdr:row>72</xdr:row>
      <xdr:rowOff>122057</xdr:rowOff>
    </xdr:to>
    <xdr:sp macro="" textlink="">
      <xdr:nvSpPr>
        <xdr:cNvPr id="627" name="円/楕円 626"/>
        <xdr:cNvSpPr/>
      </xdr:nvSpPr>
      <xdr:spPr>
        <a:xfrm>
          <a:off x="15430500" y="123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138584</xdr:rowOff>
    </xdr:from>
    <xdr:ext cx="534377" cy="259045"/>
    <xdr:sp macro="" textlink="">
      <xdr:nvSpPr>
        <xdr:cNvPr id="628" name="テキスト ボックス 627"/>
        <xdr:cNvSpPr txBox="1"/>
      </xdr:nvSpPr>
      <xdr:spPr>
        <a:xfrm>
          <a:off x="15214111" y="121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67,994</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107920</xdr:rowOff>
    </xdr:from>
    <xdr:to>
      <xdr:col>21</xdr:col>
      <xdr:colOff>212725</xdr:colOff>
      <xdr:row>72</xdr:row>
      <xdr:rowOff>38070</xdr:rowOff>
    </xdr:to>
    <xdr:sp macro="" textlink="">
      <xdr:nvSpPr>
        <xdr:cNvPr id="629" name="円/楕円 628"/>
        <xdr:cNvSpPr/>
      </xdr:nvSpPr>
      <xdr:spPr>
        <a:xfrm>
          <a:off x="14541500" y="122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54597</xdr:rowOff>
    </xdr:from>
    <xdr:ext cx="534377" cy="259045"/>
    <xdr:sp macro="" textlink="">
      <xdr:nvSpPr>
        <xdr:cNvPr id="630" name="テキスト ボックス 629"/>
        <xdr:cNvSpPr txBox="1"/>
      </xdr:nvSpPr>
      <xdr:spPr>
        <a:xfrm>
          <a:off x="14325111" y="1205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71,668</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53353</xdr:rowOff>
    </xdr:from>
    <xdr:to>
      <xdr:col>20</xdr:col>
      <xdr:colOff>9525</xdr:colOff>
      <xdr:row>71</xdr:row>
      <xdr:rowOff>154953</xdr:rowOff>
    </xdr:to>
    <xdr:sp macro="" textlink="">
      <xdr:nvSpPr>
        <xdr:cNvPr id="631" name="円/楕円 630"/>
        <xdr:cNvSpPr/>
      </xdr:nvSpPr>
      <xdr:spPr>
        <a:xfrm>
          <a:off x="13652500" y="122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30</xdr:rowOff>
    </xdr:from>
    <xdr:ext cx="534377" cy="259045"/>
    <xdr:sp macro="" textlink="">
      <xdr:nvSpPr>
        <xdr:cNvPr id="632" name="テキスト ボックス 631"/>
        <xdr:cNvSpPr txBox="1"/>
      </xdr:nvSpPr>
      <xdr:spPr>
        <a:xfrm>
          <a:off x="13436111" y="1200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74,055</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168453</xdr:rowOff>
    </xdr:from>
    <xdr:to>
      <xdr:col>18</xdr:col>
      <xdr:colOff>492125</xdr:colOff>
      <xdr:row>71</xdr:row>
      <xdr:rowOff>98603</xdr:rowOff>
    </xdr:to>
    <xdr:sp macro="" textlink="">
      <xdr:nvSpPr>
        <xdr:cNvPr id="633" name="円/楕円 632"/>
        <xdr:cNvSpPr/>
      </xdr:nvSpPr>
      <xdr:spPr>
        <a:xfrm>
          <a:off x="12763500" y="121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115130</xdr:rowOff>
    </xdr:from>
    <xdr:ext cx="534377" cy="259045"/>
    <xdr:sp macro="" textlink="">
      <xdr:nvSpPr>
        <xdr:cNvPr id="634" name="テキスト ボックス 633"/>
        <xdr:cNvSpPr txBox="1"/>
      </xdr:nvSpPr>
      <xdr:spPr>
        <a:xfrm>
          <a:off x="12547111" y="1194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8" name="テキスト ボックス 64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0" name="テキスト ボックス 64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2" name="テキスト ボックス 65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4" name="テキスト ボックス 65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56" name="直線コネクタ 655"/>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57"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58" name="直線コネクタ 657"/>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59"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0" name="直線コネクタ 659"/>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29789</xdr:rowOff>
    </xdr:from>
    <xdr:to>
      <xdr:col>23</xdr:col>
      <xdr:colOff>517525</xdr:colOff>
      <xdr:row>98</xdr:row>
      <xdr:rowOff>51050</xdr:rowOff>
    </xdr:to>
    <xdr:cxnSp macro="">
      <xdr:nvCxnSpPr>
        <xdr:cNvPr id="661" name="直線コネクタ 660"/>
        <xdr:cNvCxnSpPr/>
      </xdr:nvCxnSpPr>
      <xdr:spPr>
        <a:xfrm>
          <a:off x="15481300" y="16831889"/>
          <a:ext cx="8382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2"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3" name="フローチャート : 判断 662"/>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29789</xdr:rowOff>
    </xdr:from>
    <xdr:to>
      <xdr:col>22</xdr:col>
      <xdr:colOff>365125</xdr:colOff>
      <xdr:row>98</xdr:row>
      <xdr:rowOff>64263</xdr:rowOff>
    </xdr:to>
    <xdr:cxnSp macro="">
      <xdr:nvCxnSpPr>
        <xdr:cNvPr id="664" name="直線コネクタ 663"/>
        <xdr:cNvCxnSpPr/>
      </xdr:nvCxnSpPr>
      <xdr:spPr>
        <a:xfrm flipV="1">
          <a:off x="14592300" y="16831889"/>
          <a:ext cx="889000" cy="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5" name="フローチャート : 判断 664"/>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66" name="テキスト ボックス 665"/>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25034</xdr:rowOff>
    </xdr:from>
    <xdr:to>
      <xdr:col>21</xdr:col>
      <xdr:colOff>161925</xdr:colOff>
      <xdr:row>98</xdr:row>
      <xdr:rowOff>64263</xdr:rowOff>
    </xdr:to>
    <xdr:cxnSp macro="">
      <xdr:nvCxnSpPr>
        <xdr:cNvPr id="667" name="直線コネクタ 666"/>
        <xdr:cNvCxnSpPr/>
      </xdr:nvCxnSpPr>
      <xdr:spPr>
        <a:xfrm>
          <a:off x="13703300" y="16655684"/>
          <a:ext cx="889000" cy="2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68" name="フローチャート : 判断 667"/>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69" name="テキスト ボックス 668"/>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25034</xdr:rowOff>
    </xdr:from>
    <xdr:to>
      <xdr:col>19</xdr:col>
      <xdr:colOff>644525</xdr:colOff>
      <xdr:row>97</xdr:row>
      <xdr:rowOff>119537</xdr:rowOff>
    </xdr:to>
    <xdr:cxnSp macro="">
      <xdr:nvCxnSpPr>
        <xdr:cNvPr id="670" name="直線コネクタ 669"/>
        <xdr:cNvCxnSpPr/>
      </xdr:nvCxnSpPr>
      <xdr:spPr>
        <a:xfrm flipV="1">
          <a:off x="12814300" y="16655684"/>
          <a:ext cx="889000" cy="9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1" name="フローチャート : 判断 670"/>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2" name="テキスト ボックス 671"/>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3" name="フローチャート : 判断 672"/>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4" name="テキスト ボックス 673"/>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250</xdr:rowOff>
    </xdr:from>
    <xdr:to>
      <xdr:col>23</xdr:col>
      <xdr:colOff>568325</xdr:colOff>
      <xdr:row>98</xdr:row>
      <xdr:rowOff>101850</xdr:rowOff>
    </xdr:to>
    <xdr:sp macro="" textlink="">
      <xdr:nvSpPr>
        <xdr:cNvPr id="680" name="円/楕円 679"/>
        <xdr:cNvSpPr/>
      </xdr:nvSpPr>
      <xdr:spPr>
        <a:xfrm>
          <a:off x="16268700" y="168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86627</xdr:rowOff>
    </xdr:from>
    <xdr:ext cx="469744" cy="259045"/>
    <xdr:sp macro="" textlink="">
      <xdr:nvSpPr>
        <xdr:cNvPr id="681" name="積立金該当値テキスト"/>
        <xdr:cNvSpPr txBox="1"/>
      </xdr:nvSpPr>
      <xdr:spPr>
        <a:xfrm>
          <a:off x="16370300" y="167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150439</xdr:rowOff>
    </xdr:from>
    <xdr:to>
      <xdr:col>22</xdr:col>
      <xdr:colOff>415925</xdr:colOff>
      <xdr:row>98</xdr:row>
      <xdr:rowOff>80589</xdr:rowOff>
    </xdr:to>
    <xdr:sp macro="" textlink="">
      <xdr:nvSpPr>
        <xdr:cNvPr id="682" name="円/楕円 681"/>
        <xdr:cNvSpPr/>
      </xdr:nvSpPr>
      <xdr:spPr>
        <a:xfrm>
          <a:off x="15430500" y="167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71716</xdr:rowOff>
    </xdr:from>
    <xdr:ext cx="469744" cy="259045"/>
    <xdr:sp macro="" textlink="">
      <xdr:nvSpPr>
        <xdr:cNvPr id="683" name="テキスト ボックス 682"/>
        <xdr:cNvSpPr txBox="1"/>
      </xdr:nvSpPr>
      <xdr:spPr>
        <a:xfrm>
          <a:off x="15246427" y="168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13463</xdr:rowOff>
    </xdr:from>
    <xdr:to>
      <xdr:col>21</xdr:col>
      <xdr:colOff>212725</xdr:colOff>
      <xdr:row>98</xdr:row>
      <xdr:rowOff>115063</xdr:rowOff>
    </xdr:to>
    <xdr:sp macro="" textlink="">
      <xdr:nvSpPr>
        <xdr:cNvPr id="684" name="円/楕円 683"/>
        <xdr:cNvSpPr/>
      </xdr:nvSpPr>
      <xdr:spPr>
        <a:xfrm>
          <a:off x="14541500" y="168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106190</xdr:rowOff>
    </xdr:from>
    <xdr:ext cx="469744" cy="259045"/>
    <xdr:sp macro="" textlink="">
      <xdr:nvSpPr>
        <xdr:cNvPr id="685" name="テキスト ボックス 684"/>
        <xdr:cNvSpPr txBox="1"/>
      </xdr:nvSpPr>
      <xdr:spPr>
        <a:xfrm>
          <a:off x="14357427" y="1690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145684</xdr:rowOff>
    </xdr:from>
    <xdr:to>
      <xdr:col>20</xdr:col>
      <xdr:colOff>9525</xdr:colOff>
      <xdr:row>97</xdr:row>
      <xdr:rowOff>75834</xdr:rowOff>
    </xdr:to>
    <xdr:sp macro="" textlink="">
      <xdr:nvSpPr>
        <xdr:cNvPr id="686" name="円/楕円 685"/>
        <xdr:cNvSpPr/>
      </xdr:nvSpPr>
      <xdr:spPr>
        <a:xfrm>
          <a:off x="13652500" y="1660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66961</xdr:rowOff>
    </xdr:from>
    <xdr:ext cx="469744" cy="259045"/>
    <xdr:sp macro="" textlink="">
      <xdr:nvSpPr>
        <xdr:cNvPr id="687" name="テキスト ボックス 686"/>
        <xdr:cNvSpPr txBox="1"/>
      </xdr:nvSpPr>
      <xdr:spPr>
        <a:xfrm>
          <a:off x="13468427" y="166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68737</xdr:rowOff>
    </xdr:from>
    <xdr:to>
      <xdr:col>18</xdr:col>
      <xdr:colOff>492125</xdr:colOff>
      <xdr:row>97</xdr:row>
      <xdr:rowOff>170337</xdr:rowOff>
    </xdr:to>
    <xdr:sp macro="" textlink="">
      <xdr:nvSpPr>
        <xdr:cNvPr id="688" name="円/楕円 687"/>
        <xdr:cNvSpPr/>
      </xdr:nvSpPr>
      <xdr:spPr>
        <a:xfrm>
          <a:off x="12763500" y="16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161464</xdr:rowOff>
    </xdr:from>
    <xdr:ext cx="469744" cy="259045"/>
    <xdr:sp macro="" textlink="">
      <xdr:nvSpPr>
        <xdr:cNvPr id="689" name="テキスト ボックス 688"/>
        <xdr:cNvSpPr txBox="1"/>
      </xdr:nvSpPr>
      <xdr:spPr>
        <a:xfrm>
          <a:off x="12579427" y="1679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3" name="テキスト ボックス 70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5" name="テキスト ボックス 70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7" name="テキスト ボックス 70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9" name="テキスト ボックス 70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1" name="テキスト ボックス 71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5" name="直線コネクタ 714"/>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18"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19" name="直線コネクタ 718"/>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135944</xdr:rowOff>
    </xdr:from>
    <xdr:to>
      <xdr:col>32</xdr:col>
      <xdr:colOff>187325</xdr:colOff>
      <xdr:row>38</xdr:row>
      <xdr:rowOff>137088</xdr:rowOff>
    </xdr:to>
    <xdr:cxnSp macro="">
      <xdr:nvCxnSpPr>
        <xdr:cNvPr id="720" name="直線コネクタ 719"/>
        <xdr:cNvCxnSpPr/>
      </xdr:nvCxnSpPr>
      <xdr:spPr>
        <a:xfrm>
          <a:off x="21323300" y="6479594"/>
          <a:ext cx="838200" cy="17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1"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2" name="フローチャート : 判断 721"/>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38136</xdr:rowOff>
    </xdr:from>
    <xdr:to>
      <xdr:col>31</xdr:col>
      <xdr:colOff>34925</xdr:colOff>
      <xdr:row>37</xdr:row>
      <xdr:rowOff>135944</xdr:rowOff>
    </xdr:to>
    <xdr:cxnSp macro="">
      <xdr:nvCxnSpPr>
        <xdr:cNvPr id="723" name="直線コネクタ 722"/>
        <xdr:cNvCxnSpPr/>
      </xdr:nvCxnSpPr>
      <xdr:spPr>
        <a:xfrm>
          <a:off x="20434300" y="6210336"/>
          <a:ext cx="889000" cy="26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4" name="フローチャート : 判断 723"/>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12463</xdr:rowOff>
    </xdr:from>
    <xdr:ext cx="469744" cy="259045"/>
    <xdr:sp macro="" textlink="">
      <xdr:nvSpPr>
        <xdr:cNvPr id="725" name="テキスト ボックス 724"/>
        <xdr:cNvSpPr txBox="1"/>
      </xdr:nvSpPr>
      <xdr:spPr>
        <a:xfrm>
          <a:off x="21088427"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38136</xdr:rowOff>
    </xdr:from>
    <xdr:to>
      <xdr:col>29</xdr:col>
      <xdr:colOff>517525</xdr:colOff>
      <xdr:row>37</xdr:row>
      <xdr:rowOff>70303</xdr:rowOff>
    </xdr:to>
    <xdr:cxnSp macro="">
      <xdr:nvCxnSpPr>
        <xdr:cNvPr id="726" name="直線コネクタ 725"/>
        <xdr:cNvCxnSpPr/>
      </xdr:nvCxnSpPr>
      <xdr:spPr>
        <a:xfrm flipV="1">
          <a:off x="19545300" y="6210336"/>
          <a:ext cx="889000" cy="20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27" name="フローチャート : 判断 726"/>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164645</xdr:rowOff>
    </xdr:from>
    <xdr:ext cx="469744" cy="259045"/>
    <xdr:sp macro="" textlink="">
      <xdr:nvSpPr>
        <xdr:cNvPr id="728" name="テキスト ボックス 727"/>
        <xdr:cNvSpPr txBox="1"/>
      </xdr:nvSpPr>
      <xdr:spPr>
        <a:xfrm>
          <a:off x="20199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70303</xdr:rowOff>
    </xdr:from>
    <xdr:to>
      <xdr:col>28</xdr:col>
      <xdr:colOff>314325</xdr:colOff>
      <xdr:row>38</xdr:row>
      <xdr:rowOff>64915</xdr:rowOff>
    </xdr:to>
    <xdr:cxnSp macro="">
      <xdr:nvCxnSpPr>
        <xdr:cNvPr id="729" name="直線コネクタ 728"/>
        <xdr:cNvCxnSpPr/>
      </xdr:nvCxnSpPr>
      <xdr:spPr>
        <a:xfrm flipV="1">
          <a:off x="18656300" y="6413953"/>
          <a:ext cx="889000" cy="16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0" name="フローチャート : 判断 729"/>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89861</xdr:rowOff>
    </xdr:from>
    <xdr:ext cx="469744" cy="259045"/>
    <xdr:sp macro="" textlink="">
      <xdr:nvSpPr>
        <xdr:cNvPr id="731" name="テキスト ボックス 730"/>
        <xdr:cNvSpPr txBox="1"/>
      </xdr:nvSpPr>
      <xdr:spPr>
        <a:xfrm>
          <a:off x="19310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2" name="フローチャート : 判断 731"/>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3" name="テキスト ボックス 732"/>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86288</xdr:rowOff>
    </xdr:from>
    <xdr:to>
      <xdr:col>32</xdr:col>
      <xdr:colOff>238125</xdr:colOff>
      <xdr:row>39</xdr:row>
      <xdr:rowOff>16438</xdr:rowOff>
    </xdr:to>
    <xdr:sp macro="" textlink="">
      <xdr:nvSpPr>
        <xdr:cNvPr id="739" name="円/楕円 738"/>
        <xdr:cNvSpPr/>
      </xdr:nvSpPr>
      <xdr:spPr>
        <a:xfrm>
          <a:off x="221107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64715</xdr:rowOff>
    </xdr:from>
    <xdr:ext cx="378565" cy="259045"/>
    <xdr:sp macro="" textlink="">
      <xdr:nvSpPr>
        <xdr:cNvPr id="740" name="投資及び出資金該当値テキスト"/>
        <xdr:cNvSpPr txBox="1"/>
      </xdr:nvSpPr>
      <xdr:spPr>
        <a:xfrm>
          <a:off x="22212300" y="6579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85144</xdr:rowOff>
    </xdr:from>
    <xdr:to>
      <xdr:col>31</xdr:col>
      <xdr:colOff>85725</xdr:colOff>
      <xdr:row>38</xdr:row>
      <xdr:rowOff>15294</xdr:rowOff>
    </xdr:to>
    <xdr:sp macro="" textlink="">
      <xdr:nvSpPr>
        <xdr:cNvPr id="741" name="円/楕円 740"/>
        <xdr:cNvSpPr/>
      </xdr:nvSpPr>
      <xdr:spPr>
        <a:xfrm>
          <a:off x="21272500" y="64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31821</xdr:rowOff>
    </xdr:from>
    <xdr:ext cx="469744" cy="259045"/>
    <xdr:sp macro="" textlink="">
      <xdr:nvSpPr>
        <xdr:cNvPr id="742" name="テキスト ボックス 741"/>
        <xdr:cNvSpPr txBox="1"/>
      </xdr:nvSpPr>
      <xdr:spPr>
        <a:xfrm>
          <a:off x="21088427" y="620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158786</xdr:rowOff>
    </xdr:from>
    <xdr:to>
      <xdr:col>29</xdr:col>
      <xdr:colOff>568325</xdr:colOff>
      <xdr:row>36</xdr:row>
      <xdr:rowOff>88936</xdr:rowOff>
    </xdr:to>
    <xdr:sp macro="" textlink="">
      <xdr:nvSpPr>
        <xdr:cNvPr id="743" name="円/楕円 742"/>
        <xdr:cNvSpPr/>
      </xdr:nvSpPr>
      <xdr:spPr>
        <a:xfrm>
          <a:off x="20383500" y="61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105463</xdr:rowOff>
    </xdr:from>
    <xdr:ext cx="469744" cy="259045"/>
    <xdr:sp macro="" textlink="">
      <xdr:nvSpPr>
        <xdr:cNvPr id="744" name="テキスト ボックス 743"/>
        <xdr:cNvSpPr txBox="1"/>
      </xdr:nvSpPr>
      <xdr:spPr>
        <a:xfrm>
          <a:off x="20199427" y="593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19503</xdr:rowOff>
    </xdr:from>
    <xdr:to>
      <xdr:col>28</xdr:col>
      <xdr:colOff>365125</xdr:colOff>
      <xdr:row>37</xdr:row>
      <xdr:rowOff>121103</xdr:rowOff>
    </xdr:to>
    <xdr:sp macro="" textlink="">
      <xdr:nvSpPr>
        <xdr:cNvPr id="745" name="円/楕円 744"/>
        <xdr:cNvSpPr/>
      </xdr:nvSpPr>
      <xdr:spPr>
        <a:xfrm>
          <a:off x="19494500" y="63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137630</xdr:rowOff>
    </xdr:from>
    <xdr:ext cx="469744" cy="259045"/>
    <xdr:sp macro="" textlink="">
      <xdr:nvSpPr>
        <xdr:cNvPr id="746" name="テキスト ボックス 745"/>
        <xdr:cNvSpPr txBox="1"/>
      </xdr:nvSpPr>
      <xdr:spPr>
        <a:xfrm>
          <a:off x="19310427" y="613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14115</xdr:rowOff>
    </xdr:from>
    <xdr:to>
      <xdr:col>27</xdr:col>
      <xdr:colOff>161925</xdr:colOff>
      <xdr:row>38</xdr:row>
      <xdr:rowOff>115715</xdr:rowOff>
    </xdr:to>
    <xdr:sp macro="" textlink="">
      <xdr:nvSpPr>
        <xdr:cNvPr id="747" name="円/楕円 746"/>
        <xdr:cNvSpPr/>
      </xdr:nvSpPr>
      <xdr:spPr>
        <a:xfrm>
          <a:off x="18605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106842</xdr:rowOff>
    </xdr:from>
    <xdr:ext cx="469744" cy="259045"/>
    <xdr:sp macro="" textlink="">
      <xdr:nvSpPr>
        <xdr:cNvPr id="748" name="テキスト ボックス 747"/>
        <xdr:cNvSpPr txBox="1"/>
      </xdr:nvSpPr>
      <xdr:spPr>
        <a:xfrm>
          <a:off x="18421427" y="662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2" name="テキスト ボックス 76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4" name="テキスト ボックス 76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6" name="テキスト ボックス 76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8" name="テキスト ボックス 76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0" name="テキスト ボックス 76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4" name="直線コネクタ 773"/>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5"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76" name="直線コネクタ 775"/>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77"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78" name="直線コネクタ 777"/>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74909</xdr:rowOff>
    </xdr:from>
    <xdr:to>
      <xdr:col>32</xdr:col>
      <xdr:colOff>187325</xdr:colOff>
      <xdr:row>59</xdr:row>
      <xdr:rowOff>77782</xdr:rowOff>
    </xdr:to>
    <xdr:cxnSp macro="">
      <xdr:nvCxnSpPr>
        <xdr:cNvPr id="779" name="直線コネクタ 778"/>
        <xdr:cNvCxnSpPr/>
      </xdr:nvCxnSpPr>
      <xdr:spPr>
        <a:xfrm>
          <a:off x="21323300" y="10190459"/>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0"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1" name="フローチャート : 判断 780"/>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74451</xdr:rowOff>
    </xdr:from>
    <xdr:to>
      <xdr:col>31</xdr:col>
      <xdr:colOff>34925</xdr:colOff>
      <xdr:row>59</xdr:row>
      <xdr:rowOff>74909</xdr:rowOff>
    </xdr:to>
    <xdr:cxnSp macro="">
      <xdr:nvCxnSpPr>
        <xdr:cNvPr id="782" name="直線コネクタ 781"/>
        <xdr:cNvCxnSpPr/>
      </xdr:nvCxnSpPr>
      <xdr:spPr>
        <a:xfrm>
          <a:off x="20434300" y="1019000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3" name="フローチャート : 判断 782"/>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4" name="テキスト ボックス 783"/>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72949</xdr:rowOff>
    </xdr:from>
    <xdr:to>
      <xdr:col>29</xdr:col>
      <xdr:colOff>517525</xdr:colOff>
      <xdr:row>59</xdr:row>
      <xdr:rowOff>74451</xdr:rowOff>
    </xdr:to>
    <xdr:cxnSp macro="">
      <xdr:nvCxnSpPr>
        <xdr:cNvPr id="785" name="直線コネクタ 784"/>
        <xdr:cNvCxnSpPr/>
      </xdr:nvCxnSpPr>
      <xdr:spPr>
        <a:xfrm>
          <a:off x="19545300" y="10188499"/>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86" name="フローチャート : 判断 785"/>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87" name="テキスト ボックス 786"/>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68507</xdr:rowOff>
    </xdr:from>
    <xdr:to>
      <xdr:col>28</xdr:col>
      <xdr:colOff>314325</xdr:colOff>
      <xdr:row>59</xdr:row>
      <xdr:rowOff>72949</xdr:rowOff>
    </xdr:to>
    <xdr:cxnSp macro="">
      <xdr:nvCxnSpPr>
        <xdr:cNvPr id="788" name="直線コネクタ 787"/>
        <xdr:cNvCxnSpPr/>
      </xdr:nvCxnSpPr>
      <xdr:spPr>
        <a:xfrm>
          <a:off x="18656300" y="10184057"/>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89" name="フローチャート : 判断 788"/>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0" name="テキスト ボックス 789"/>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1" name="フローチャート : 判断 790"/>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2" name="テキスト ボックス 791"/>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26982</xdr:rowOff>
    </xdr:from>
    <xdr:to>
      <xdr:col>32</xdr:col>
      <xdr:colOff>238125</xdr:colOff>
      <xdr:row>59</xdr:row>
      <xdr:rowOff>128582</xdr:rowOff>
    </xdr:to>
    <xdr:sp macro="" textlink="">
      <xdr:nvSpPr>
        <xdr:cNvPr id="798" name="円/楕円 797"/>
        <xdr:cNvSpPr/>
      </xdr:nvSpPr>
      <xdr:spPr>
        <a:xfrm>
          <a:off x="22110700" y="101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113359</xdr:rowOff>
    </xdr:from>
    <xdr:ext cx="378565" cy="259045"/>
    <xdr:sp macro="" textlink="">
      <xdr:nvSpPr>
        <xdr:cNvPr id="799" name="貸付金該当値テキスト"/>
        <xdr:cNvSpPr txBox="1"/>
      </xdr:nvSpPr>
      <xdr:spPr>
        <a:xfrm>
          <a:off x="22212300" y="1005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24109</xdr:rowOff>
    </xdr:from>
    <xdr:to>
      <xdr:col>31</xdr:col>
      <xdr:colOff>85725</xdr:colOff>
      <xdr:row>59</xdr:row>
      <xdr:rowOff>125709</xdr:rowOff>
    </xdr:to>
    <xdr:sp macro="" textlink="">
      <xdr:nvSpPr>
        <xdr:cNvPr id="800" name="円/楕円 799"/>
        <xdr:cNvSpPr/>
      </xdr:nvSpPr>
      <xdr:spPr>
        <a:xfrm>
          <a:off x="21272500" y="101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116836</xdr:rowOff>
    </xdr:from>
    <xdr:ext cx="378565" cy="259045"/>
    <xdr:sp macro="" textlink="">
      <xdr:nvSpPr>
        <xdr:cNvPr id="801" name="テキスト ボックス 800"/>
        <xdr:cNvSpPr txBox="1"/>
      </xdr:nvSpPr>
      <xdr:spPr>
        <a:xfrm>
          <a:off x="21134017" y="10232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23651</xdr:rowOff>
    </xdr:from>
    <xdr:to>
      <xdr:col>29</xdr:col>
      <xdr:colOff>568325</xdr:colOff>
      <xdr:row>59</xdr:row>
      <xdr:rowOff>125251</xdr:rowOff>
    </xdr:to>
    <xdr:sp macro="" textlink="">
      <xdr:nvSpPr>
        <xdr:cNvPr id="802" name="円/楕円 801"/>
        <xdr:cNvSpPr/>
      </xdr:nvSpPr>
      <xdr:spPr>
        <a:xfrm>
          <a:off x="20383500" y="101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116378</xdr:rowOff>
    </xdr:from>
    <xdr:ext cx="378565" cy="259045"/>
    <xdr:sp macro="" textlink="">
      <xdr:nvSpPr>
        <xdr:cNvPr id="803" name="テキスト ボックス 802"/>
        <xdr:cNvSpPr txBox="1"/>
      </xdr:nvSpPr>
      <xdr:spPr>
        <a:xfrm>
          <a:off x="20245017" y="10231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22149</xdr:rowOff>
    </xdr:from>
    <xdr:to>
      <xdr:col>28</xdr:col>
      <xdr:colOff>365125</xdr:colOff>
      <xdr:row>59</xdr:row>
      <xdr:rowOff>123749</xdr:rowOff>
    </xdr:to>
    <xdr:sp macro="" textlink="">
      <xdr:nvSpPr>
        <xdr:cNvPr id="804" name="円/楕円 803"/>
        <xdr:cNvSpPr/>
      </xdr:nvSpPr>
      <xdr:spPr>
        <a:xfrm>
          <a:off x="19494500" y="101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114876</xdr:rowOff>
    </xdr:from>
    <xdr:ext cx="378565" cy="259045"/>
    <xdr:sp macro="" textlink="">
      <xdr:nvSpPr>
        <xdr:cNvPr id="805" name="テキスト ボックス 804"/>
        <xdr:cNvSpPr txBox="1"/>
      </xdr:nvSpPr>
      <xdr:spPr>
        <a:xfrm>
          <a:off x="19356017" y="10230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17707</xdr:rowOff>
    </xdr:from>
    <xdr:to>
      <xdr:col>27</xdr:col>
      <xdr:colOff>161925</xdr:colOff>
      <xdr:row>59</xdr:row>
      <xdr:rowOff>119307</xdr:rowOff>
    </xdr:to>
    <xdr:sp macro="" textlink="">
      <xdr:nvSpPr>
        <xdr:cNvPr id="806" name="円/楕円 805"/>
        <xdr:cNvSpPr/>
      </xdr:nvSpPr>
      <xdr:spPr>
        <a:xfrm>
          <a:off x="18605500" y="101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110434</xdr:rowOff>
    </xdr:from>
    <xdr:ext cx="378565" cy="259045"/>
    <xdr:sp macro="" textlink="">
      <xdr:nvSpPr>
        <xdr:cNvPr id="807" name="テキスト ボックス 806"/>
        <xdr:cNvSpPr txBox="1"/>
      </xdr:nvSpPr>
      <xdr:spPr>
        <a:xfrm>
          <a:off x="18467017" y="10225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8" name="テキスト ボックス 81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9" name="直線コネクタ 81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0" name="テキスト ボックス 81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1" name="直線コネクタ 82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2" name="テキスト ボックス 82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3" name="直線コネクタ 82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4" name="テキスト ボックス 82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5" name="直線コネクタ 82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6" name="テキスト ボックス 82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7" name="直線コネクタ 82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8" name="テキスト ボックス 82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9" name="直線コネクタ 82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0" name="テキスト ボックス 82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4" name="直線コネクタ 833"/>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5"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36" name="直線コネクタ 835"/>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37"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38" name="直線コネクタ 837"/>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93033</xdr:rowOff>
    </xdr:from>
    <xdr:to>
      <xdr:col>32</xdr:col>
      <xdr:colOff>187325</xdr:colOff>
      <xdr:row>75</xdr:row>
      <xdr:rowOff>134475</xdr:rowOff>
    </xdr:to>
    <xdr:cxnSp macro="">
      <xdr:nvCxnSpPr>
        <xdr:cNvPr id="839" name="直線コネクタ 838"/>
        <xdr:cNvCxnSpPr/>
      </xdr:nvCxnSpPr>
      <xdr:spPr>
        <a:xfrm flipV="1">
          <a:off x="21323300" y="12951783"/>
          <a:ext cx="8382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9752</xdr:rowOff>
    </xdr:from>
    <xdr:ext cx="534377" cy="259045"/>
    <xdr:sp macro="" textlink="">
      <xdr:nvSpPr>
        <xdr:cNvPr id="840" name="繰出金平均値テキスト"/>
        <xdr:cNvSpPr txBox="1"/>
      </xdr:nvSpPr>
      <xdr:spPr>
        <a:xfrm>
          <a:off x="22212300" y="13039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1" name="フローチャート : 判断 840"/>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134475</xdr:rowOff>
    </xdr:from>
    <xdr:to>
      <xdr:col>31</xdr:col>
      <xdr:colOff>34925</xdr:colOff>
      <xdr:row>76</xdr:row>
      <xdr:rowOff>46561</xdr:rowOff>
    </xdr:to>
    <xdr:cxnSp macro="">
      <xdr:nvCxnSpPr>
        <xdr:cNvPr id="842" name="直線コネクタ 841"/>
        <xdr:cNvCxnSpPr/>
      </xdr:nvCxnSpPr>
      <xdr:spPr>
        <a:xfrm flipV="1">
          <a:off x="20434300" y="12993225"/>
          <a:ext cx="889000" cy="8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3" name="フローチャート : 判断 842"/>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128624</xdr:rowOff>
    </xdr:from>
    <xdr:ext cx="534377" cy="259045"/>
    <xdr:sp macro="" textlink="">
      <xdr:nvSpPr>
        <xdr:cNvPr id="844" name="テキスト ボックス 843"/>
        <xdr:cNvSpPr txBox="1"/>
      </xdr:nvSpPr>
      <xdr:spPr>
        <a:xfrm>
          <a:off x="2105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111451</xdr:rowOff>
    </xdr:from>
    <xdr:to>
      <xdr:col>29</xdr:col>
      <xdr:colOff>517525</xdr:colOff>
      <xdr:row>76</xdr:row>
      <xdr:rowOff>46561</xdr:rowOff>
    </xdr:to>
    <xdr:cxnSp macro="">
      <xdr:nvCxnSpPr>
        <xdr:cNvPr id="845" name="直線コネクタ 844"/>
        <xdr:cNvCxnSpPr/>
      </xdr:nvCxnSpPr>
      <xdr:spPr>
        <a:xfrm>
          <a:off x="19545300" y="12798751"/>
          <a:ext cx="889000" cy="27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46" name="フローチャート : 判断 845"/>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39047</xdr:rowOff>
    </xdr:from>
    <xdr:ext cx="534377" cy="259045"/>
    <xdr:sp macro="" textlink="">
      <xdr:nvSpPr>
        <xdr:cNvPr id="847" name="テキスト ボックス 846"/>
        <xdr:cNvSpPr txBox="1"/>
      </xdr:nvSpPr>
      <xdr:spPr>
        <a:xfrm>
          <a:off x="20167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111451</xdr:rowOff>
    </xdr:from>
    <xdr:to>
      <xdr:col>28</xdr:col>
      <xdr:colOff>314325</xdr:colOff>
      <xdr:row>75</xdr:row>
      <xdr:rowOff>44472</xdr:rowOff>
    </xdr:to>
    <xdr:cxnSp macro="">
      <xdr:nvCxnSpPr>
        <xdr:cNvPr id="848" name="直線コネクタ 847"/>
        <xdr:cNvCxnSpPr/>
      </xdr:nvCxnSpPr>
      <xdr:spPr>
        <a:xfrm flipV="1">
          <a:off x="18656300" y="12798751"/>
          <a:ext cx="889000" cy="10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49" name="フローチャート : 判断 848"/>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50" name="テキスト ボックス 849"/>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1" name="フローチャート : 判断 850"/>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83264</xdr:rowOff>
    </xdr:from>
    <xdr:ext cx="534377" cy="259045"/>
    <xdr:sp macro="" textlink="">
      <xdr:nvSpPr>
        <xdr:cNvPr id="852" name="テキスト ボックス 851"/>
        <xdr:cNvSpPr txBox="1"/>
      </xdr:nvSpPr>
      <xdr:spPr>
        <a:xfrm>
          <a:off x="18389111" y="1328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42233</xdr:rowOff>
    </xdr:from>
    <xdr:to>
      <xdr:col>32</xdr:col>
      <xdr:colOff>238125</xdr:colOff>
      <xdr:row>75</xdr:row>
      <xdr:rowOff>143833</xdr:rowOff>
    </xdr:to>
    <xdr:sp macro="" textlink="">
      <xdr:nvSpPr>
        <xdr:cNvPr id="858" name="円/楕円 857"/>
        <xdr:cNvSpPr/>
      </xdr:nvSpPr>
      <xdr:spPr>
        <a:xfrm>
          <a:off x="22110700" y="129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65110</xdr:rowOff>
    </xdr:from>
    <xdr:ext cx="534377" cy="259045"/>
    <xdr:sp macro="" textlink="">
      <xdr:nvSpPr>
        <xdr:cNvPr id="859" name="繰出金該当値テキスト"/>
        <xdr:cNvSpPr txBox="1"/>
      </xdr:nvSpPr>
      <xdr:spPr>
        <a:xfrm>
          <a:off x="22212300" y="1275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41,179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83675</xdr:rowOff>
    </xdr:from>
    <xdr:to>
      <xdr:col>31</xdr:col>
      <xdr:colOff>85725</xdr:colOff>
      <xdr:row>76</xdr:row>
      <xdr:rowOff>13826</xdr:rowOff>
    </xdr:to>
    <xdr:sp macro="" textlink="">
      <xdr:nvSpPr>
        <xdr:cNvPr id="860" name="円/楕円 859"/>
        <xdr:cNvSpPr/>
      </xdr:nvSpPr>
      <xdr:spPr>
        <a:xfrm>
          <a:off x="21272500" y="12942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30352</xdr:rowOff>
    </xdr:from>
    <xdr:ext cx="534377" cy="259045"/>
    <xdr:sp macro="" textlink="">
      <xdr:nvSpPr>
        <xdr:cNvPr id="861" name="テキスト ボックス 860"/>
        <xdr:cNvSpPr txBox="1"/>
      </xdr:nvSpPr>
      <xdr:spPr>
        <a:xfrm>
          <a:off x="21056111" y="127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167211</xdr:rowOff>
    </xdr:from>
    <xdr:to>
      <xdr:col>29</xdr:col>
      <xdr:colOff>568325</xdr:colOff>
      <xdr:row>76</xdr:row>
      <xdr:rowOff>97361</xdr:rowOff>
    </xdr:to>
    <xdr:sp macro="" textlink="">
      <xdr:nvSpPr>
        <xdr:cNvPr id="862" name="円/楕円 861"/>
        <xdr:cNvSpPr/>
      </xdr:nvSpPr>
      <xdr:spPr>
        <a:xfrm>
          <a:off x="20383500" y="1302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113888</xdr:rowOff>
    </xdr:from>
    <xdr:ext cx="534377" cy="259045"/>
    <xdr:sp macro="" textlink="">
      <xdr:nvSpPr>
        <xdr:cNvPr id="863" name="テキスト ボックス 862"/>
        <xdr:cNvSpPr txBox="1"/>
      </xdr:nvSpPr>
      <xdr:spPr>
        <a:xfrm>
          <a:off x="20167111" y="1280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60651</xdr:rowOff>
    </xdr:from>
    <xdr:to>
      <xdr:col>28</xdr:col>
      <xdr:colOff>365125</xdr:colOff>
      <xdr:row>74</xdr:row>
      <xdr:rowOff>162251</xdr:rowOff>
    </xdr:to>
    <xdr:sp macro="" textlink="">
      <xdr:nvSpPr>
        <xdr:cNvPr id="864" name="円/楕円 863"/>
        <xdr:cNvSpPr/>
      </xdr:nvSpPr>
      <xdr:spPr>
        <a:xfrm>
          <a:off x="19494500" y="1274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7328</xdr:rowOff>
    </xdr:from>
    <xdr:ext cx="534377" cy="259045"/>
    <xdr:sp macro="" textlink="">
      <xdr:nvSpPr>
        <xdr:cNvPr id="865" name="テキスト ボックス 864"/>
        <xdr:cNvSpPr txBox="1"/>
      </xdr:nvSpPr>
      <xdr:spPr>
        <a:xfrm>
          <a:off x="19278111" y="1252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165122</xdr:rowOff>
    </xdr:from>
    <xdr:to>
      <xdr:col>27</xdr:col>
      <xdr:colOff>161925</xdr:colOff>
      <xdr:row>75</xdr:row>
      <xdr:rowOff>95272</xdr:rowOff>
    </xdr:to>
    <xdr:sp macro="" textlink="">
      <xdr:nvSpPr>
        <xdr:cNvPr id="866" name="円/楕円 865"/>
        <xdr:cNvSpPr/>
      </xdr:nvSpPr>
      <xdr:spPr>
        <a:xfrm>
          <a:off x="18605500" y="1285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111799</xdr:rowOff>
    </xdr:from>
    <xdr:ext cx="534377" cy="259045"/>
    <xdr:sp macro="" textlink="">
      <xdr:nvSpPr>
        <xdr:cNvPr id="867" name="テキスト ボックス 866"/>
        <xdr:cNvSpPr txBox="1"/>
      </xdr:nvSpPr>
      <xdr:spPr>
        <a:xfrm>
          <a:off x="18389111" y="1262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445,278</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そのうち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約１／３を占める扶助費については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子ども医療費助成の対象年齢拡大や介護給付・訓練等給付の増加等により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類似団体の平均よりも高い水準で推移している。</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公債費においては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年々減少傾向であるものの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高い水準となっており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引き続き義務的経費の縮減に向けた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投資事業の抑制と計画的な市債の発行を行う。</a:t>
          </a:r>
          <a:endParaRPr lang="ja-JP" altLang="ja-JP" sz="1400">
            <a:effectLst/>
          </a:endParaRPr>
        </a:p>
        <a:p>
          <a:r>
            <a:rPr kumimoji="1" lang="ja-JP" altLang="ja-JP" sz="1100">
              <a:solidFill>
                <a:schemeClr val="dk1"/>
              </a:solidFill>
              <a:effectLst/>
              <a:latin typeface="+mn-lt"/>
              <a:ea typeface="+mn-ea"/>
              <a:cs typeface="+mn-cs"/>
            </a:rPr>
            <a:t>その他の経費についても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公共施設マネジメントの推進や事務事業の見直し等により可能な限り削減に努める。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高知県高知市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334,049
332,478
309.00
152,033,316
148,744,798
281,772
79,033,784
191,733,205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162.6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102689</xdr:rowOff>
    </xdr:from>
    <xdr:to>
      <xdr:col>6</xdr:col>
      <xdr:colOff>511175</xdr:colOff>
      <xdr:row>35</xdr:row>
      <xdr:rowOff>13970</xdr:rowOff>
    </xdr:to>
    <xdr:cxnSp macro="">
      <xdr:nvCxnSpPr>
        <xdr:cNvPr id="63" name="直線コネクタ 62"/>
        <xdr:cNvCxnSpPr/>
      </xdr:nvCxnSpPr>
      <xdr:spPr>
        <a:xfrm>
          <a:off x="3797300" y="5931989"/>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102689</xdr:rowOff>
    </xdr:from>
    <xdr:to>
      <xdr:col>5</xdr:col>
      <xdr:colOff>358775</xdr:colOff>
      <xdr:row>34</xdr:row>
      <xdr:rowOff>144054</xdr:rowOff>
    </xdr:to>
    <xdr:cxnSp macro="">
      <xdr:nvCxnSpPr>
        <xdr:cNvPr id="66" name="直線コネクタ 65"/>
        <xdr:cNvCxnSpPr/>
      </xdr:nvCxnSpPr>
      <xdr:spPr>
        <a:xfrm flipV="1">
          <a:off x="2908300" y="593198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144054</xdr:rowOff>
    </xdr:from>
    <xdr:to>
      <xdr:col>4</xdr:col>
      <xdr:colOff>155575</xdr:colOff>
      <xdr:row>35</xdr:row>
      <xdr:rowOff>19413</xdr:rowOff>
    </xdr:to>
    <xdr:cxnSp macro="">
      <xdr:nvCxnSpPr>
        <xdr:cNvPr id="69" name="直線コネクタ 68"/>
        <xdr:cNvCxnSpPr/>
      </xdr:nvCxnSpPr>
      <xdr:spPr>
        <a:xfrm flipV="1">
          <a:off x="2019300" y="5973354"/>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907</xdr:rowOff>
    </xdr:from>
    <xdr:to>
      <xdr:col>2</xdr:col>
      <xdr:colOff>638175</xdr:colOff>
      <xdr:row>35</xdr:row>
      <xdr:rowOff>19413</xdr:rowOff>
    </xdr:to>
    <xdr:cxnSp macro="">
      <xdr:nvCxnSpPr>
        <xdr:cNvPr id="72" name="直線コネクタ 71"/>
        <xdr:cNvCxnSpPr/>
      </xdr:nvCxnSpPr>
      <xdr:spPr>
        <a:xfrm>
          <a:off x="1130300" y="600165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134620</xdr:rowOff>
    </xdr:from>
    <xdr:to>
      <xdr:col>6</xdr:col>
      <xdr:colOff>561975</xdr:colOff>
      <xdr:row>35</xdr:row>
      <xdr:rowOff>64770</xdr:rowOff>
    </xdr:to>
    <xdr:sp macro="" textlink="">
      <xdr:nvSpPr>
        <xdr:cNvPr id="82" name="円/楕円 81"/>
        <xdr:cNvSpPr/>
      </xdr:nvSpPr>
      <xdr:spPr>
        <a:xfrm>
          <a:off x="45847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157497</xdr:rowOff>
    </xdr:from>
    <xdr:ext cx="469744" cy="259045"/>
    <xdr:sp macro="" textlink="">
      <xdr:nvSpPr>
        <xdr:cNvPr id="83" name="議会費該当値テキスト"/>
        <xdr:cNvSpPr txBox="1"/>
      </xdr:nvSpPr>
      <xdr:spPr>
        <a:xfrm>
          <a:off x="4686300" y="581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51889</xdr:rowOff>
    </xdr:from>
    <xdr:to>
      <xdr:col>5</xdr:col>
      <xdr:colOff>409575</xdr:colOff>
      <xdr:row>34</xdr:row>
      <xdr:rowOff>153489</xdr:rowOff>
    </xdr:to>
    <xdr:sp macro="" textlink="">
      <xdr:nvSpPr>
        <xdr:cNvPr id="84" name="円/楕円 83"/>
        <xdr:cNvSpPr/>
      </xdr:nvSpPr>
      <xdr:spPr>
        <a:xfrm>
          <a:off x="3746500" y="58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85" name="テキスト ボックス 84"/>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93254</xdr:rowOff>
    </xdr:from>
    <xdr:to>
      <xdr:col>4</xdr:col>
      <xdr:colOff>206375</xdr:colOff>
      <xdr:row>35</xdr:row>
      <xdr:rowOff>23404</xdr:rowOff>
    </xdr:to>
    <xdr:sp macro="" textlink="">
      <xdr:nvSpPr>
        <xdr:cNvPr id="86" name="円/楕円 85"/>
        <xdr:cNvSpPr/>
      </xdr:nvSpPr>
      <xdr:spPr>
        <a:xfrm>
          <a:off x="2857500" y="59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87" name="テキスト ボックス 86"/>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140063</xdr:rowOff>
    </xdr:from>
    <xdr:to>
      <xdr:col>3</xdr:col>
      <xdr:colOff>3175</xdr:colOff>
      <xdr:row>35</xdr:row>
      <xdr:rowOff>70213</xdr:rowOff>
    </xdr:to>
    <xdr:sp macro="" textlink="">
      <xdr:nvSpPr>
        <xdr:cNvPr id="88" name="円/楕円 87"/>
        <xdr:cNvSpPr/>
      </xdr:nvSpPr>
      <xdr:spPr>
        <a:xfrm>
          <a:off x="1968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61340</xdr:rowOff>
    </xdr:from>
    <xdr:ext cx="469744" cy="259045"/>
    <xdr:sp macro="" textlink="">
      <xdr:nvSpPr>
        <xdr:cNvPr id="89" name="テキスト ボックス 88"/>
        <xdr:cNvSpPr txBox="1"/>
      </xdr:nvSpPr>
      <xdr:spPr>
        <a:xfrm>
          <a:off x="1784427" y="606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121557</xdr:rowOff>
    </xdr:from>
    <xdr:to>
      <xdr:col>1</xdr:col>
      <xdr:colOff>485775</xdr:colOff>
      <xdr:row>35</xdr:row>
      <xdr:rowOff>51707</xdr:rowOff>
    </xdr:to>
    <xdr:sp macro="" textlink="">
      <xdr:nvSpPr>
        <xdr:cNvPr id="90" name="円/楕円 89"/>
        <xdr:cNvSpPr/>
      </xdr:nvSpPr>
      <xdr:spPr>
        <a:xfrm>
          <a:off x="1079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42834</xdr:rowOff>
    </xdr:from>
    <xdr:ext cx="469744" cy="259045"/>
    <xdr:sp macro="" textlink="">
      <xdr:nvSpPr>
        <xdr:cNvPr id="91" name="テキスト ボックス 90"/>
        <xdr:cNvSpPr txBox="1"/>
      </xdr:nvSpPr>
      <xdr:spPr>
        <a:xfrm>
          <a:off x="895427" y="60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135586</xdr:rowOff>
    </xdr:from>
    <xdr:to>
      <xdr:col>6</xdr:col>
      <xdr:colOff>511175</xdr:colOff>
      <xdr:row>57</xdr:row>
      <xdr:rowOff>148811</xdr:rowOff>
    </xdr:to>
    <xdr:cxnSp macro="">
      <xdr:nvCxnSpPr>
        <xdr:cNvPr id="123" name="直線コネクタ 122"/>
        <xdr:cNvCxnSpPr/>
      </xdr:nvCxnSpPr>
      <xdr:spPr>
        <a:xfrm flipV="1">
          <a:off x="3797300" y="9908236"/>
          <a:ext cx="8382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148811</xdr:rowOff>
    </xdr:from>
    <xdr:to>
      <xdr:col>5</xdr:col>
      <xdr:colOff>358775</xdr:colOff>
      <xdr:row>58</xdr:row>
      <xdr:rowOff>117330</xdr:rowOff>
    </xdr:to>
    <xdr:cxnSp macro="">
      <xdr:nvCxnSpPr>
        <xdr:cNvPr id="126" name="直線コネクタ 125"/>
        <xdr:cNvCxnSpPr/>
      </xdr:nvCxnSpPr>
      <xdr:spPr>
        <a:xfrm flipV="1">
          <a:off x="2908300" y="9921461"/>
          <a:ext cx="889000" cy="13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160861</xdr:rowOff>
    </xdr:from>
    <xdr:to>
      <xdr:col>4</xdr:col>
      <xdr:colOff>155575</xdr:colOff>
      <xdr:row>58</xdr:row>
      <xdr:rowOff>117330</xdr:rowOff>
    </xdr:to>
    <xdr:cxnSp macro="">
      <xdr:nvCxnSpPr>
        <xdr:cNvPr id="129" name="直線コネクタ 128"/>
        <xdr:cNvCxnSpPr/>
      </xdr:nvCxnSpPr>
      <xdr:spPr>
        <a:xfrm>
          <a:off x="2019300" y="9933511"/>
          <a:ext cx="889000" cy="12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160861</xdr:rowOff>
    </xdr:from>
    <xdr:to>
      <xdr:col>2</xdr:col>
      <xdr:colOff>638175</xdr:colOff>
      <xdr:row>58</xdr:row>
      <xdr:rowOff>41663</xdr:rowOff>
    </xdr:to>
    <xdr:cxnSp macro="">
      <xdr:nvCxnSpPr>
        <xdr:cNvPr id="132" name="直線コネクタ 131"/>
        <xdr:cNvCxnSpPr/>
      </xdr:nvCxnSpPr>
      <xdr:spPr>
        <a:xfrm flipV="1">
          <a:off x="1130300" y="993351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84786</xdr:rowOff>
    </xdr:from>
    <xdr:to>
      <xdr:col>6</xdr:col>
      <xdr:colOff>561975</xdr:colOff>
      <xdr:row>58</xdr:row>
      <xdr:rowOff>14936</xdr:rowOff>
    </xdr:to>
    <xdr:sp macro="" textlink="">
      <xdr:nvSpPr>
        <xdr:cNvPr id="142" name="円/楕円 141"/>
        <xdr:cNvSpPr/>
      </xdr:nvSpPr>
      <xdr:spPr>
        <a:xfrm>
          <a:off x="4584700" y="98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63213</xdr:rowOff>
    </xdr:from>
    <xdr:ext cx="534377" cy="259045"/>
    <xdr:sp macro="" textlink="">
      <xdr:nvSpPr>
        <xdr:cNvPr id="143" name="総務費該当値テキスト"/>
        <xdr:cNvSpPr txBox="1"/>
      </xdr:nvSpPr>
      <xdr:spPr>
        <a:xfrm>
          <a:off x="4686300" y="98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98011</xdr:rowOff>
    </xdr:from>
    <xdr:to>
      <xdr:col>5</xdr:col>
      <xdr:colOff>409575</xdr:colOff>
      <xdr:row>58</xdr:row>
      <xdr:rowOff>28161</xdr:rowOff>
    </xdr:to>
    <xdr:sp macro="" textlink="">
      <xdr:nvSpPr>
        <xdr:cNvPr id="144" name="円/楕円 143"/>
        <xdr:cNvSpPr/>
      </xdr:nvSpPr>
      <xdr:spPr>
        <a:xfrm>
          <a:off x="3746500" y="98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19288</xdr:rowOff>
    </xdr:from>
    <xdr:ext cx="534377" cy="259045"/>
    <xdr:sp macro="" textlink="">
      <xdr:nvSpPr>
        <xdr:cNvPr id="145" name="テキスト ボックス 144"/>
        <xdr:cNvSpPr txBox="1"/>
      </xdr:nvSpPr>
      <xdr:spPr>
        <a:xfrm>
          <a:off x="3530111" y="99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66530</xdr:rowOff>
    </xdr:from>
    <xdr:to>
      <xdr:col>4</xdr:col>
      <xdr:colOff>206375</xdr:colOff>
      <xdr:row>58</xdr:row>
      <xdr:rowOff>168130</xdr:rowOff>
    </xdr:to>
    <xdr:sp macro="" textlink="">
      <xdr:nvSpPr>
        <xdr:cNvPr id="146" name="円/楕円 145"/>
        <xdr:cNvSpPr/>
      </xdr:nvSpPr>
      <xdr:spPr>
        <a:xfrm>
          <a:off x="2857500" y="100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159257</xdr:rowOff>
    </xdr:from>
    <xdr:ext cx="534377" cy="259045"/>
    <xdr:sp macro="" textlink="">
      <xdr:nvSpPr>
        <xdr:cNvPr id="147" name="テキスト ボックス 146"/>
        <xdr:cNvSpPr txBox="1"/>
      </xdr:nvSpPr>
      <xdr:spPr>
        <a:xfrm>
          <a:off x="2641111" y="101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110061</xdr:rowOff>
    </xdr:from>
    <xdr:to>
      <xdr:col>3</xdr:col>
      <xdr:colOff>3175</xdr:colOff>
      <xdr:row>58</xdr:row>
      <xdr:rowOff>40211</xdr:rowOff>
    </xdr:to>
    <xdr:sp macro="" textlink="">
      <xdr:nvSpPr>
        <xdr:cNvPr id="148" name="円/楕円 147"/>
        <xdr:cNvSpPr/>
      </xdr:nvSpPr>
      <xdr:spPr>
        <a:xfrm>
          <a:off x="1968500" y="988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31338</xdr:rowOff>
    </xdr:from>
    <xdr:ext cx="534377" cy="259045"/>
    <xdr:sp macro="" textlink="">
      <xdr:nvSpPr>
        <xdr:cNvPr id="149" name="テキスト ボックス 148"/>
        <xdr:cNvSpPr txBox="1"/>
      </xdr:nvSpPr>
      <xdr:spPr>
        <a:xfrm>
          <a:off x="1752111" y="997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162313</xdr:rowOff>
    </xdr:from>
    <xdr:to>
      <xdr:col>1</xdr:col>
      <xdr:colOff>485775</xdr:colOff>
      <xdr:row>58</xdr:row>
      <xdr:rowOff>92463</xdr:rowOff>
    </xdr:to>
    <xdr:sp macro="" textlink="">
      <xdr:nvSpPr>
        <xdr:cNvPr id="150" name="円/楕円 149"/>
        <xdr:cNvSpPr/>
      </xdr:nvSpPr>
      <xdr:spPr>
        <a:xfrm>
          <a:off x="1079500" y="99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83590</xdr:rowOff>
    </xdr:from>
    <xdr:ext cx="534377" cy="259045"/>
    <xdr:sp macro="" textlink="">
      <xdr:nvSpPr>
        <xdr:cNvPr id="151" name="テキスト ボックス 150"/>
        <xdr:cNvSpPr txBox="1"/>
      </xdr:nvSpPr>
      <xdr:spPr>
        <a:xfrm>
          <a:off x="863111" y="1002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15951</xdr:rowOff>
    </xdr:from>
    <xdr:to>
      <xdr:col>6</xdr:col>
      <xdr:colOff>511175</xdr:colOff>
      <xdr:row>72</xdr:row>
      <xdr:rowOff>94196</xdr:rowOff>
    </xdr:to>
    <xdr:cxnSp macro="">
      <xdr:nvCxnSpPr>
        <xdr:cNvPr id="181" name="直線コネクタ 180"/>
        <xdr:cNvCxnSpPr/>
      </xdr:nvCxnSpPr>
      <xdr:spPr>
        <a:xfrm flipV="1">
          <a:off x="3797300" y="12360351"/>
          <a:ext cx="838200" cy="7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131309</xdr:rowOff>
    </xdr:from>
    <xdr:ext cx="599010" cy="259045"/>
    <xdr:sp macro="" textlink="">
      <xdr:nvSpPr>
        <xdr:cNvPr id="182" name="民生費平均値テキスト"/>
        <xdr:cNvSpPr txBox="1"/>
      </xdr:nvSpPr>
      <xdr:spPr>
        <a:xfrm>
          <a:off x="4686300" y="12990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94196</xdr:rowOff>
    </xdr:from>
    <xdr:to>
      <xdr:col>5</xdr:col>
      <xdr:colOff>358775</xdr:colOff>
      <xdr:row>73</xdr:row>
      <xdr:rowOff>42214</xdr:rowOff>
    </xdr:to>
    <xdr:cxnSp macro="">
      <xdr:nvCxnSpPr>
        <xdr:cNvPr id="184" name="直線コネクタ 183"/>
        <xdr:cNvCxnSpPr/>
      </xdr:nvCxnSpPr>
      <xdr:spPr>
        <a:xfrm flipV="1">
          <a:off x="2908300" y="12438596"/>
          <a:ext cx="889000" cy="1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155909</xdr:rowOff>
    </xdr:from>
    <xdr:ext cx="599010" cy="259045"/>
    <xdr:sp macro="" textlink="">
      <xdr:nvSpPr>
        <xdr:cNvPr id="186" name="テキスト ボックス 185"/>
        <xdr:cNvSpPr txBox="1"/>
      </xdr:nvSpPr>
      <xdr:spPr>
        <a:xfrm>
          <a:off x="3497794"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42214</xdr:rowOff>
    </xdr:from>
    <xdr:to>
      <xdr:col>4</xdr:col>
      <xdr:colOff>155575</xdr:colOff>
      <xdr:row>74</xdr:row>
      <xdr:rowOff>37350</xdr:rowOff>
    </xdr:to>
    <xdr:cxnSp macro="">
      <xdr:nvCxnSpPr>
        <xdr:cNvPr id="187" name="直線コネクタ 186"/>
        <xdr:cNvCxnSpPr/>
      </xdr:nvCxnSpPr>
      <xdr:spPr>
        <a:xfrm flipV="1">
          <a:off x="2019300" y="12558064"/>
          <a:ext cx="889000" cy="16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23232</xdr:rowOff>
    </xdr:from>
    <xdr:ext cx="599010" cy="259045"/>
    <xdr:sp macro="" textlink="">
      <xdr:nvSpPr>
        <xdr:cNvPr id="189" name="テキスト ボックス 188"/>
        <xdr:cNvSpPr txBox="1"/>
      </xdr:nvSpPr>
      <xdr:spPr>
        <a:xfrm>
          <a:off x="2608794"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37350</xdr:rowOff>
    </xdr:from>
    <xdr:to>
      <xdr:col>2</xdr:col>
      <xdr:colOff>638175</xdr:colOff>
      <xdr:row>74</xdr:row>
      <xdr:rowOff>57874</xdr:rowOff>
    </xdr:to>
    <xdr:cxnSp macro="">
      <xdr:nvCxnSpPr>
        <xdr:cNvPr id="190" name="直線コネクタ 189"/>
        <xdr:cNvCxnSpPr/>
      </xdr:nvCxnSpPr>
      <xdr:spPr>
        <a:xfrm flipV="1">
          <a:off x="1130300" y="12724650"/>
          <a:ext cx="889000" cy="2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141152</xdr:rowOff>
    </xdr:from>
    <xdr:ext cx="599010" cy="259045"/>
    <xdr:sp macro="" textlink="">
      <xdr:nvSpPr>
        <xdr:cNvPr id="192" name="テキスト ボックス 191"/>
        <xdr:cNvSpPr txBox="1"/>
      </xdr:nvSpPr>
      <xdr:spPr>
        <a:xfrm>
          <a:off x="1719794"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16133</xdr:rowOff>
    </xdr:from>
    <xdr:ext cx="599010" cy="259045"/>
    <xdr:sp macro="" textlink="">
      <xdr:nvSpPr>
        <xdr:cNvPr id="194" name="テキスト ボックス 193"/>
        <xdr:cNvSpPr txBox="1"/>
      </xdr:nvSpPr>
      <xdr:spPr>
        <a:xfrm>
          <a:off x="830794" y="133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136601</xdr:rowOff>
    </xdr:from>
    <xdr:to>
      <xdr:col>6</xdr:col>
      <xdr:colOff>561975</xdr:colOff>
      <xdr:row>72</xdr:row>
      <xdr:rowOff>66751</xdr:rowOff>
    </xdr:to>
    <xdr:sp macro="" textlink="">
      <xdr:nvSpPr>
        <xdr:cNvPr id="200" name="円/楕円 199"/>
        <xdr:cNvSpPr/>
      </xdr:nvSpPr>
      <xdr:spPr>
        <a:xfrm>
          <a:off x="4584700" y="123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159478</xdr:rowOff>
    </xdr:from>
    <xdr:ext cx="599010" cy="259045"/>
    <xdr:sp macro="" textlink="">
      <xdr:nvSpPr>
        <xdr:cNvPr id="201" name="民生費該当値テキスト"/>
        <xdr:cNvSpPr txBox="1"/>
      </xdr:nvSpPr>
      <xdr:spPr>
        <a:xfrm>
          <a:off x="4686300" y="1216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216,744</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43396</xdr:rowOff>
    </xdr:from>
    <xdr:to>
      <xdr:col>5</xdr:col>
      <xdr:colOff>409575</xdr:colOff>
      <xdr:row>72</xdr:row>
      <xdr:rowOff>144996</xdr:rowOff>
    </xdr:to>
    <xdr:sp macro="" textlink="">
      <xdr:nvSpPr>
        <xdr:cNvPr id="202" name="円/楕円 201"/>
        <xdr:cNvSpPr/>
      </xdr:nvSpPr>
      <xdr:spPr>
        <a:xfrm>
          <a:off x="3746500" y="123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161523</xdr:rowOff>
    </xdr:from>
    <xdr:ext cx="599010" cy="259045"/>
    <xdr:sp macro="" textlink="">
      <xdr:nvSpPr>
        <xdr:cNvPr id="203" name="テキスト ボックス 202"/>
        <xdr:cNvSpPr txBox="1"/>
      </xdr:nvSpPr>
      <xdr:spPr>
        <a:xfrm>
          <a:off x="3497794" y="1216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210,583</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162864</xdr:rowOff>
    </xdr:from>
    <xdr:to>
      <xdr:col>4</xdr:col>
      <xdr:colOff>206375</xdr:colOff>
      <xdr:row>73</xdr:row>
      <xdr:rowOff>93014</xdr:rowOff>
    </xdr:to>
    <xdr:sp macro="" textlink="">
      <xdr:nvSpPr>
        <xdr:cNvPr id="204" name="円/楕円 203"/>
        <xdr:cNvSpPr/>
      </xdr:nvSpPr>
      <xdr:spPr>
        <a:xfrm>
          <a:off x="2857500" y="125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109541</xdr:rowOff>
    </xdr:from>
    <xdr:ext cx="599010" cy="259045"/>
    <xdr:sp macro="" textlink="">
      <xdr:nvSpPr>
        <xdr:cNvPr id="205" name="テキスト ボックス 204"/>
        <xdr:cNvSpPr txBox="1"/>
      </xdr:nvSpPr>
      <xdr:spPr>
        <a:xfrm>
          <a:off x="2608794" y="1228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201,176</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158000</xdr:rowOff>
    </xdr:from>
    <xdr:to>
      <xdr:col>3</xdr:col>
      <xdr:colOff>3175</xdr:colOff>
      <xdr:row>74</xdr:row>
      <xdr:rowOff>88150</xdr:rowOff>
    </xdr:to>
    <xdr:sp macro="" textlink="">
      <xdr:nvSpPr>
        <xdr:cNvPr id="206" name="円/楕円 205"/>
        <xdr:cNvSpPr/>
      </xdr:nvSpPr>
      <xdr:spPr>
        <a:xfrm>
          <a:off x="1968500" y="12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104677</xdr:rowOff>
    </xdr:from>
    <xdr:ext cx="599010" cy="259045"/>
    <xdr:sp macro="" textlink="">
      <xdr:nvSpPr>
        <xdr:cNvPr id="207" name="テキスト ボックス 206"/>
        <xdr:cNvSpPr txBox="1"/>
      </xdr:nvSpPr>
      <xdr:spPr>
        <a:xfrm>
          <a:off x="1719794" y="1244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188,059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7074</xdr:rowOff>
    </xdr:from>
    <xdr:to>
      <xdr:col>1</xdr:col>
      <xdr:colOff>485775</xdr:colOff>
      <xdr:row>74</xdr:row>
      <xdr:rowOff>108674</xdr:rowOff>
    </xdr:to>
    <xdr:sp macro="" textlink="">
      <xdr:nvSpPr>
        <xdr:cNvPr id="208" name="円/楕円 207"/>
        <xdr:cNvSpPr/>
      </xdr:nvSpPr>
      <xdr:spPr>
        <a:xfrm>
          <a:off x="1079500" y="126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125201</xdr:rowOff>
    </xdr:from>
    <xdr:ext cx="599010" cy="259045"/>
    <xdr:sp macro="" textlink="">
      <xdr:nvSpPr>
        <xdr:cNvPr id="209" name="テキスト ボックス 208"/>
        <xdr:cNvSpPr txBox="1"/>
      </xdr:nvSpPr>
      <xdr:spPr>
        <a:xfrm>
          <a:off x="830794" y="1246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124544</xdr:rowOff>
    </xdr:from>
    <xdr:to>
      <xdr:col>6</xdr:col>
      <xdr:colOff>511175</xdr:colOff>
      <xdr:row>97</xdr:row>
      <xdr:rowOff>143061</xdr:rowOff>
    </xdr:to>
    <xdr:cxnSp macro="">
      <xdr:nvCxnSpPr>
        <xdr:cNvPr id="237" name="直線コネクタ 236"/>
        <xdr:cNvCxnSpPr/>
      </xdr:nvCxnSpPr>
      <xdr:spPr>
        <a:xfrm>
          <a:off x="3797300" y="16755194"/>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72194</xdr:rowOff>
    </xdr:from>
    <xdr:to>
      <xdr:col>5</xdr:col>
      <xdr:colOff>358775</xdr:colOff>
      <xdr:row>97</xdr:row>
      <xdr:rowOff>124544</xdr:rowOff>
    </xdr:to>
    <xdr:cxnSp macro="">
      <xdr:nvCxnSpPr>
        <xdr:cNvPr id="240" name="直線コネクタ 239"/>
        <xdr:cNvCxnSpPr/>
      </xdr:nvCxnSpPr>
      <xdr:spPr>
        <a:xfrm>
          <a:off x="2908300" y="16702844"/>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72194</xdr:rowOff>
    </xdr:from>
    <xdr:to>
      <xdr:col>4</xdr:col>
      <xdr:colOff>155575</xdr:colOff>
      <xdr:row>97</xdr:row>
      <xdr:rowOff>111651</xdr:rowOff>
    </xdr:to>
    <xdr:cxnSp macro="">
      <xdr:nvCxnSpPr>
        <xdr:cNvPr id="243" name="直線コネクタ 242"/>
        <xdr:cNvCxnSpPr/>
      </xdr:nvCxnSpPr>
      <xdr:spPr>
        <a:xfrm flipV="1">
          <a:off x="2019300" y="16702844"/>
          <a:ext cx="8890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111651</xdr:rowOff>
    </xdr:from>
    <xdr:to>
      <xdr:col>2</xdr:col>
      <xdr:colOff>638175</xdr:colOff>
      <xdr:row>98</xdr:row>
      <xdr:rowOff>13308</xdr:rowOff>
    </xdr:to>
    <xdr:cxnSp macro="">
      <xdr:nvCxnSpPr>
        <xdr:cNvPr id="246" name="直線コネクタ 245"/>
        <xdr:cNvCxnSpPr/>
      </xdr:nvCxnSpPr>
      <xdr:spPr>
        <a:xfrm flipV="1">
          <a:off x="1130300" y="16742301"/>
          <a:ext cx="889000" cy="7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92261</xdr:rowOff>
    </xdr:from>
    <xdr:to>
      <xdr:col>6</xdr:col>
      <xdr:colOff>561975</xdr:colOff>
      <xdr:row>98</xdr:row>
      <xdr:rowOff>22411</xdr:rowOff>
    </xdr:to>
    <xdr:sp macro="" textlink="">
      <xdr:nvSpPr>
        <xdr:cNvPr id="256" name="円/楕円 255"/>
        <xdr:cNvSpPr/>
      </xdr:nvSpPr>
      <xdr:spPr>
        <a:xfrm>
          <a:off x="4584700" y="167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7188</xdr:rowOff>
    </xdr:from>
    <xdr:ext cx="534377" cy="259045"/>
    <xdr:sp macro="" textlink="">
      <xdr:nvSpPr>
        <xdr:cNvPr id="257" name="衛生費該当値テキスト"/>
        <xdr:cNvSpPr txBox="1"/>
      </xdr:nvSpPr>
      <xdr:spPr>
        <a:xfrm>
          <a:off x="4686300" y="1663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27,353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73744</xdr:rowOff>
    </xdr:from>
    <xdr:to>
      <xdr:col>5</xdr:col>
      <xdr:colOff>409575</xdr:colOff>
      <xdr:row>98</xdr:row>
      <xdr:rowOff>3894</xdr:rowOff>
    </xdr:to>
    <xdr:sp macro="" textlink="">
      <xdr:nvSpPr>
        <xdr:cNvPr id="258" name="円/楕円 257"/>
        <xdr:cNvSpPr/>
      </xdr:nvSpPr>
      <xdr:spPr>
        <a:xfrm>
          <a:off x="3746500" y="167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166471</xdr:rowOff>
    </xdr:from>
    <xdr:ext cx="534377" cy="259045"/>
    <xdr:sp macro="" textlink="">
      <xdr:nvSpPr>
        <xdr:cNvPr id="259" name="テキスト ボックス 258"/>
        <xdr:cNvSpPr txBox="1"/>
      </xdr:nvSpPr>
      <xdr:spPr>
        <a:xfrm>
          <a:off x="3530111" y="1679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21394</xdr:rowOff>
    </xdr:from>
    <xdr:to>
      <xdr:col>4</xdr:col>
      <xdr:colOff>206375</xdr:colOff>
      <xdr:row>97</xdr:row>
      <xdr:rowOff>122994</xdr:rowOff>
    </xdr:to>
    <xdr:sp macro="" textlink="">
      <xdr:nvSpPr>
        <xdr:cNvPr id="260" name="円/楕円 259"/>
        <xdr:cNvSpPr/>
      </xdr:nvSpPr>
      <xdr:spPr>
        <a:xfrm>
          <a:off x="2857500" y="16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114121</xdr:rowOff>
    </xdr:from>
    <xdr:ext cx="534377" cy="259045"/>
    <xdr:sp macro="" textlink="">
      <xdr:nvSpPr>
        <xdr:cNvPr id="261" name="テキスト ボックス 260"/>
        <xdr:cNvSpPr txBox="1"/>
      </xdr:nvSpPr>
      <xdr:spPr>
        <a:xfrm>
          <a:off x="2641111" y="167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60851</xdr:rowOff>
    </xdr:from>
    <xdr:to>
      <xdr:col>3</xdr:col>
      <xdr:colOff>3175</xdr:colOff>
      <xdr:row>97</xdr:row>
      <xdr:rowOff>162451</xdr:rowOff>
    </xdr:to>
    <xdr:sp macro="" textlink="">
      <xdr:nvSpPr>
        <xdr:cNvPr id="262" name="円/楕円 261"/>
        <xdr:cNvSpPr/>
      </xdr:nvSpPr>
      <xdr:spPr>
        <a:xfrm>
          <a:off x="1968500" y="1669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153578</xdr:rowOff>
    </xdr:from>
    <xdr:ext cx="534377" cy="259045"/>
    <xdr:sp macro="" textlink="">
      <xdr:nvSpPr>
        <xdr:cNvPr id="263" name="テキスト ボックス 262"/>
        <xdr:cNvSpPr txBox="1"/>
      </xdr:nvSpPr>
      <xdr:spPr>
        <a:xfrm>
          <a:off x="1752111" y="1678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133958</xdr:rowOff>
    </xdr:from>
    <xdr:to>
      <xdr:col>1</xdr:col>
      <xdr:colOff>485775</xdr:colOff>
      <xdr:row>98</xdr:row>
      <xdr:rowOff>64108</xdr:rowOff>
    </xdr:to>
    <xdr:sp macro="" textlink="">
      <xdr:nvSpPr>
        <xdr:cNvPr id="264" name="円/楕円 263"/>
        <xdr:cNvSpPr/>
      </xdr:nvSpPr>
      <xdr:spPr>
        <a:xfrm>
          <a:off x="1079500" y="1676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55235</xdr:rowOff>
    </xdr:from>
    <xdr:ext cx="534377" cy="259045"/>
    <xdr:sp macro="" textlink="">
      <xdr:nvSpPr>
        <xdr:cNvPr id="265" name="テキスト ボックス 264"/>
        <xdr:cNvSpPr txBox="1"/>
      </xdr:nvSpPr>
      <xdr:spPr>
        <a:xfrm>
          <a:off x="863111" y="168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24028</xdr:rowOff>
    </xdr:from>
    <xdr:to>
      <xdr:col>15</xdr:col>
      <xdr:colOff>180975</xdr:colOff>
      <xdr:row>37</xdr:row>
      <xdr:rowOff>77978</xdr:rowOff>
    </xdr:to>
    <xdr:cxnSp macro="">
      <xdr:nvCxnSpPr>
        <xdr:cNvPr id="292" name="直線コネクタ 291"/>
        <xdr:cNvCxnSpPr/>
      </xdr:nvCxnSpPr>
      <xdr:spPr>
        <a:xfrm>
          <a:off x="9639300" y="6367678"/>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42316</xdr:rowOff>
    </xdr:from>
    <xdr:to>
      <xdr:col>14</xdr:col>
      <xdr:colOff>28575</xdr:colOff>
      <xdr:row>37</xdr:row>
      <xdr:rowOff>24028</xdr:rowOff>
    </xdr:to>
    <xdr:cxnSp macro="">
      <xdr:nvCxnSpPr>
        <xdr:cNvPr id="295" name="直線コネクタ 294"/>
        <xdr:cNvCxnSpPr/>
      </xdr:nvCxnSpPr>
      <xdr:spPr>
        <a:xfrm>
          <a:off x="8750300" y="621451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126441</xdr:rowOff>
    </xdr:from>
    <xdr:to>
      <xdr:col>12</xdr:col>
      <xdr:colOff>511175</xdr:colOff>
      <xdr:row>36</xdr:row>
      <xdr:rowOff>42316</xdr:rowOff>
    </xdr:to>
    <xdr:cxnSp macro="">
      <xdr:nvCxnSpPr>
        <xdr:cNvPr id="298" name="直線コネクタ 297"/>
        <xdr:cNvCxnSpPr/>
      </xdr:nvCxnSpPr>
      <xdr:spPr>
        <a:xfrm>
          <a:off x="7861300" y="5955741"/>
          <a:ext cx="889000" cy="25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86987</xdr:rowOff>
    </xdr:from>
    <xdr:ext cx="378565" cy="259045"/>
    <xdr:sp macro="" textlink="">
      <xdr:nvSpPr>
        <xdr:cNvPr id="300" name="テキスト ボックス 299"/>
        <xdr:cNvSpPr txBox="1"/>
      </xdr:nvSpPr>
      <xdr:spPr>
        <a:xfrm>
          <a:off x="8561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89865</xdr:rowOff>
    </xdr:from>
    <xdr:to>
      <xdr:col>11</xdr:col>
      <xdr:colOff>307975</xdr:colOff>
      <xdr:row>34</xdr:row>
      <xdr:rowOff>126441</xdr:rowOff>
    </xdr:to>
    <xdr:cxnSp macro="">
      <xdr:nvCxnSpPr>
        <xdr:cNvPr id="301" name="直線コネクタ 300"/>
        <xdr:cNvCxnSpPr/>
      </xdr:nvCxnSpPr>
      <xdr:spPr>
        <a:xfrm>
          <a:off x="6972300" y="5747715"/>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158310</xdr:rowOff>
    </xdr:from>
    <xdr:ext cx="469744" cy="259045"/>
    <xdr:sp macro="" textlink="">
      <xdr:nvSpPr>
        <xdr:cNvPr id="303" name="テキスト ボックス 302"/>
        <xdr:cNvSpPr txBox="1"/>
      </xdr:nvSpPr>
      <xdr:spPr>
        <a:xfrm>
          <a:off x="7626427"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85615</xdr:rowOff>
    </xdr:from>
    <xdr:ext cx="469744" cy="259045"/>
    <xdr:sp macro="" textlink="">
      <xdr:nvSpPr>
        <xdr:cNvPr id="305" name="テキスト ボックス 304"/>
        <xdr:cNvSpPr txBox="1"/>
      </xdr:nvSpPr>
      <xdr:spPr>
        <a:xfrm>
          <a:off x="6737427"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27178</xdr:rowOff>
    </xdr:from>
    <xdr:to>
      <xdr:col>15</xdr:col>
      <xdr:colOff>231775</xdr:colOff>
      <xdr:row>37</xdr:row>
      <xdr:rowOff>128778</xdr:rowOff>
    </xdr:to>
    <xdr:sp macro="" textlink="">
      <xdr:nvSpPr>
        <xdr:cNvPr id="311" name="円/楕円 310"/>
        <xdr:cNvSpPr/>
      </xdr:nvSpPr>
      <xdr:spPr>
        <a:xfrm>
          <a:off x="104267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5605</xdr:rowOff>
    </xdr:from>
    <xdr:ext cx="378565" cy="259045"/>
    <xdr:sp macro="" textlink="">
      <xdr:nvSpPr>
        <xdr:cNvPr id="312" name="労働費該当値テキスト"/>
        <xdr:cNvSpPr txBox="1"/>
      </xdr:nvSpPr>
      <xdr:spPr>
        <a:xfrm>
          <a:off x="10528300" y="63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144678</xdr:rowOff>
    </xdr:from>
    <xdr:to>
      <xdr:col>14</xdr:col>
      <xdr:colOff>79375</xdr:colOff>
      <xdr:row>37</xdr:row>
      <xdr:rowOff>74828</xdr:rowOff>
    </xdr:to>
    <xdr:sp macro="" textlink="">
      <xdr:nvSpPr>
        <xdr:cNvPr id="313" name="円/楕円 312"/>
        <xdr:cNvSpPr/>
      </xdr:nvSpPr>
      <xdr:spPr>
        <a:xfrm>
          <a:off x="9588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65955</xdr:rowOff>
    </xdr:from>
    <xdr:ext cx="378565" cy="259045"/>
    <xdr:sp macro="" textlink="">
      <xdr:nvSpPr>
        <xdr:cNvPr id="314" name="テキスト ボックス 313"/>
        <xdr:cNvSpPr txBox="1"/>
      </xdr:nvSpPr>
      <xdr:spPr>
        <a:xfrm>
          <a:off x="9450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162966</xdr:rowOff>
    </xdr:from>
    <xdr:to>
      <xdr:col>12</xdr:col>
      <xdr:colOff>561975</xdr:colOff>
      <xdr:row>36</xdr:row>
      <xdr:rowOff>93116</xdr:rowOff>
    </xdr:to>
    <xdr:sp macro="" textlink="">
      <xdr:nvSpPr>
        <xdr:cNvPr id="315" name="円/楕円 314"/>
        <xdr:cNvSpPr/>
      </xdr:nvSpPr>
      <xdr:spPr>
        <a:xfrm>
          <a:off x="86995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109643</xdr:rowOff>
    </xdr:from>
    <xdr:ext cx="378565" cy="259045"/>
    <xdr:sp macro="" textlink="">
      <xdr:nvSpPr>
        <xdr:cNvPr id="316" name="テキスト ボックス 315"/>
        <xdr:cNvSpPr txBox="1"/>
      </xdr:nvSpPr>
      <xdr:spPr>
        <a:xfrm>
          <a:off x="8561017" y="5938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75641</xdr:rowOff>
    </xdr:from>
    <xdr:to>
      <xdr:col>11</xdr:col>
      <xdr:colOff>358775</xdr:colOff>
      <xdr:row>35</xdr:row>
      <xdr:rowOff>5791</xdr:rowOff>
    </xdr:to>
    <xdr:sp macro="" textlink="">
      <xdr:nvSpPr>
        <xdr:cNvPr id="317" name="円/楕円 316"/>
        <xdr:cNvSpPr/>
      </xdr:nvSpPr>
      <xdr:spPr>
        <a:xfrm>
          <a:off x="7810500" y="59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22318</xdr:rowOff>
    </xdr:from>
    <xdr:ext cx="469744" cy="259045"/>
    <xdr:sp macro="" textlink="">
      <xdr:nvSpPr>
        <xdr:cNvPr id="318" name="テキスト ボックス 317"/>
        <xdr:cNvSpPr txBox="1"/>
      </xdr:nvSpPr>
      <xdr:spPr>
        <a:xfrm>
          <a:off x="7626427" y="568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39065</xdr:rowOff>
    </xdr:from>
    <xdr:to>
      <xdr:col>10</xdr:col>
      <xdr:colOff>155575</xdr:colOff>
      <xdr:row>33</xdr:row>
      <xdr:rowOff>140665</xdr:rowOff>
    </xdr:to>
    <xdr:sp macro="" textlink="">
      <xdr:nvSpPr>
        <xdr:cNvPr id="319" name="円/楕円 318"/>
        <xdr:cNvSpPr/>
      </xdr:nvSpPr>
      <xdr:spPr>
        <a:xfrm>
          <a:off x="6921500" y="56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157192</xdr:rowOff>
    </xdr:from>
    <xdr:ext cx="469744" cy="259045"/>
    <xdr:sp macro="" textlink="">
      <xdr:nvSpPr>
        <xdr:cNvPr id="320" name="テキスト ボックス 319"/>
        <xdr:cNvSpPr txBox="1"/>
      </xdr:nvSpPr>
      <xdr:spPr>
        <a:xfrm>
          <a:off x="6737427" y="54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151239</xdr:rowOff>
    </xdr:from>
    <xdr:to>
      <xdr:col>15</xdr:col>
      <xdr:colOff>180975</xdr:colOff>
      <xdr:row>55</xdr:row>
      <xdr:rowOff>111723</xdr:rowOff>
    </xdr:to>
    <xdr:cxnSp macro="">
      <xdr:nvCxnSpPr>
        <xdr:cNvPr id="351" name="直線コネクタ 350"/>
        <xdr:cNvCxnSpPr/>
      </xdr:nvCxnSpPr>
      <xdr:spPr>
        <a:xfrm flipV="1">
          <a:off x="9639300" y="9409539"/>
          <a:ext cx="838200" cy="13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167149</xdr:rowOff>
    </xdr:from>
    <xdr:ext cx="469744" cy="259045"/>
    <xdr:sp macro="" textlink="">
      <xdr:nvSpPr>
        <xdr:cNvPr id="352" name="農林水産業費平均値テキスト"/>
        <xdr:cNvSpPr txBox="1"/>
      </xdr:nvSpPr>
      <xdr:spPr>
        <a:xfrm>
          <a:off x="10528300" y="959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111723</xdr:rowOff>
    </xdr:from>
    <xdr:to>
      <xdr:col>14</xdr:col>
      <xdr:colOff>28575</xdr:colOff>
      <xdr:row>55</xdr:row>
      <xdr:rowOff>163322</xdr:rowOff>
    </xdr:to>
    <xdr:cxnSp macro="">
      <xdr:nvCxnSpPr>
        <xdr:cNvPr id="354" name="直線コネクタ 353"/>
        <xdr:cNvCxnSpPr/>
      </xdr:nvCxnSpPr>
      <xdr:spPr>
        <a:xfrm flipV="1">
          <a:off x="8750300" y="9541473"/>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128069</xdr:rowOff>
    </xdr:from>
    <xdr:ext cx="469744" cy="259045"/>
    <xdr:sp macro="" textlink="">
      <xdr:nvSpPr>
        <xdr:cNvPr id="356" name="テキスト ボックス 355"/>
        <xdr:cNvSpPr txBox="1"/>
      </xdr:nvSpPr>
      <xdr:spPr>
        <a:xfrm>
          <a:off x="9404427" y="972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163322</xdr:rowOff>
    </xdr:from>
    <xdr:to>
      <xdr:col>12</xdr:col>
      <xdr:colOff>511175</xdr:colOff>
      <xdr:row>56</xdr:row>
      <xdr:rowOff>37157</xdr:rowOff>
    </xdr:to>
    <xdr:cxnSp macro="">
      <xdr:nvCxnSpPr>
        <xdr:cNvPr id="357" name="直線コネクタ 356"/>
        <xdr:cNvCxnSpPr/>
      </xdr:nvCxnSpPr>
      <xdr:spPr>
        <a:xfrm flipV="1">
          <a:off x="7861300" y="9593072"/>
          <a:ext cx="889000" cy="4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117401</xdr:rowOff>
    </xdr:from>
    <xdr:ext cx="469744" cy="259045"/>
    <xdr:sp macro="" textlink="">
      <xdr:nvSpPr>
        <xdr:cNvPr id="359" name="テキスト ボックス 358"/>
        <xdr:cNvSpPr txBox="1"/>
      </xdr:nvSpPr>
      <xdr:spPr>
        <a:xfrm>
          <a:off x="8515427" y="971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24856</xdr:rowOff>
    </xdr:from>
    <xdr:to>
      <xdr:col>11</xdr:col>
      <xdr:colOff>307975</xdr:colOff>
      <xdr:row>56</xdr:row>
      <xdr:rowOff>37157</xdr:rowOff>
    </xdr:to>
    <xdr:cxnSp macro="">
      <xdr:nvCxnSpPr>
        <xdr:cNvPr id="360" name="直線コネクタ 359"/>
        <xdr:cNvCxnSpPr/>
      </xdr:nvCxnSpPr>
      <xdr:spPr>
        <a:xfrm>
          <a:off x="6972300" y="9626056"/>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160835</xdr:rowOff>
    </xdr:from>
    <xdr:ext cx="469744" cy="259045"/>
    <xdr:sp macro="" textlink="">
      <xdr:nvSpPr>
        <xdr:cNvPr id="362" name="テキスト ボックス 361"/>
        <xdr:cNvSpPr txBox="1"/>
      </xdr:nvSpPr>
      <xdr:spPr>
        <a:xfrm>
          <a:off x="7626427" y="976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146139</xdr:rowOff>
    </xdr:from>
    <xdr:ext cx="469744" cy="259045"/>
    <xdr:sp macro="" textlink="">
      <xdr:nvSpPr>
        <xdr:cNvPr id="364" name="テキスト ボックス 363"/>
        <xdr:cNvSpPr txBox="1"/>
      </xdr:nvSpPr>
      <xdr:spPr>
        <a:xfrm>
          <a:off x="6737427" y="974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100439</xdr:rowOff>
    </xdr:from>
    <xdr:to>
      <xdr:col>15</xdr:col>
      <xdr:colOff>231775</xdr:colOff>
      <xdr:row>55</xdr:row>
      <xdr:rowOff>30589</xdr:rowOff>
    </xdr:to>
    <xdr:sp macro="" textlink="">
      <xdr:nvSpPr>
        <xdr:cNvPr id="370" name="円/楕円 369"/>
        <xdr:cNvSpPr/>
      </xdr:nvSpPr>
      <xdr:spPr>
        <a:xfrm>
          <a:off x="10426700" y="93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123316</xdr:rowOff>
    </xdr:from>
    <xdr:ext cx="469744" cy="259045"/>
    <xdr:sp macro="" textlink="">
      <xdr:nvSpPr>
        <xdr:cNvPr id="371" name="農林水産業費該当値テキスト"/>
        <xdr:cNvSpPr txBox="1"/>
      </xdr:nvSpPr>
      <xdr:spPr>
        <a:xfrm>
          <a:off x="10528300" y="921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60923</xdr:rowOff>
    </xdr:from>
    <xdr:to>
      <xdr:col>14</xdr:col>
      <xdr:colOff>79375</xdr:colOff>
      <xdr:row>55</xdr:row>
      <xdr:rowOff>162523</xdr:rowOff>
    </xdr:to>
    <xdr:sp macro="" textlink="">
      <xdr:nvSpPr>
        <xdr:cNvPr id="372" name="円/楕円 371"/>
        <xdr:cNvSpPr/>
      </xdr:nvSpPr>
      <xdr:spPr>
        <a:xfrm>
          <a:off x="9588500" y="94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7600</xdr:rowOff>
    </xdr:from>
    <xdr:ext cx="469744" cy="259045"/>
    <xdr:sp macro="" textlink="">
      <xdr:nvSpPr>
        <xdr:cNvPr id="373" name="テキスト ボックス 372"/>
        <xdr:cNvSpPr txBox="1"/>
      </xdr:nvSpPr>
      <xdr:spPr>
        <a:xfrm>
          <a:off x="9404427" y="926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112522</xdr:rowOff>
    </xdr:from>
    <xdr:to>
      <xdr:col>12</xdr:col>
      <xdr:colOff>561975</xdr:colOff>
      <xdr:row>56</xdr:row>
      <xdr:rowOff>42672</xdr:rowOff>
    </xdr:to>
    <xdr:sp macro="" textlink="">
      <xdr:nvSpPr>
        <xdr:cNvPr id="374" name="円/楕円 373"/>
        <xdr:cNvSpPr/>
      </xdr:nvSpPr>
      <xdr:spPr>
        <a:xfrm>
          <a:off x="8699500" y="954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59199</xdr:rowOff>
    </xdr:from>
    <xdr:ext cx="469744" cy="259045"/>
    <xdr:sp macro="" textlink="">
      <xdr:nvSpPr>
        <xdr:cNvPr id="375" name="テキスト ボックス 374"/>
        <xdr:cNvSpPr txBox="1"/>
      </xdr:nvSpPr>
      <xdr:spPr>
        <a:xfrm>
          <a:off x="8515427" y="931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157807</xdr:rowOff>
    </xdr:from>
    <xdr:to>
      <xdr:col>11</xdr:col>
      <xdr:colOff>358775</xdr:colOff>
      <xdr:row>56</xdr:row>
      <xdr:rowOff>87957</xdr:rowOff>
    </xdr:to>
    <xdr:sp macro="" textlink="">
      <xdr:nvSpPr>
        <xdr:cNvPr id="376" name="円/楕円 375"/>
        <xdr:cNvSpPr/>
      </xdr:nvSpPr>
      <xdr:spPr>
        <a:xfrm>
          <a:off x="7810500" y="958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104484</xdr:rowOff>
    </xdr:from>
    <xdr:ext cx="469744" cy="259045"/>
    <xdr:sp macro="" textlink="">
      <xdr:nvSpPr>
        <xdr:cNvPr id="377" name="テキスト ボックス 376"/>
        <xdr:cNvSpPr txBox="1"/>
      </xdr:nvSpPr>
      <xdr:spPr>
        <a:xfrm>
          <a:off x="7626427" y="93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145506</xdr:rowOff>
    </xdr:from>
    <xdr:to>
      <xdr:col>10</xdr:col>
      <xdr:colOff>155575</xdr:colOff>
      <xdr:row>56</xdr:row>
      <xdr:rowOff>75656</xdr:rowOff>
    </xdr:to>
    <xdr:sp macro="" textlink="">
      <xdr:nvSpPr>
        <xdr:cNvPr id="378" name="円/楕円 377"/>
        <xdr:cNvSpPr/>
      </xdr:nvSpPr>
      <xdr:spPr>
        <a:xfrm>
          <a:off x="6921500" y="957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92183</xdr:rowOff>
    </xdr:from>
    <xdr:ext cx="469744" cy="259045"/>
    <xdr:sp macro="" textlink="">
      <xdr:nvSpPr>
        <xdr:cNvPr id="379" name="テキスト ボックス 378"/>
        <xdr:cNvSpPr txBox="1"/>
      </xdr:nvSpPr>
      <xdr:spPr>
        <a:xfrm>
          <a:off x="6737427" y="935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150626</xdr:rowOff>
    </xdr:from>
    <xdr:to>
      <xdr:col>15</xdr:col>
      <xdr:colOff>180975</xdr:colOff>
      <xdr:row>77</xdr:row>
      <xdr:rowOff>152205</xdr:rowOff>
    </xdr:to>
    <xdr:cxnSp macro="">
      <xdr:nvCxnSpPr>
        <xdr:cNvPr id="406" name="直線コネクタ 405"/>
        <xdr:cNvCxnSpPr/>
      </xdr:nvCxnSpPr>
      <xdr:spPr>
        <a:xfrm flipV="1">
          <a:off x="9639300" y="13352276"/>
          <a:ext cx="8382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152205</xdr:rowOff>
    </xdr:from>
    <xdr:to>
      <xdr:col>14</xdr:col>
      <xdr:colOff>28575</xdr:colOff>
      <xdr:row>78</xdr:row>
      <xdr:rowOff>39894</xdr:rowOff>
    </xdr:to>
    <xdr:cxnSp macro="">
      <xdr:nvCxnSpPr>
        <xdr:cNvPr id="409" name="直線コネクタ 408"/>
        <xdr:cNvCxnSpPr/>
      </xdr:nvCxnSpPr>
      <xdr:spPr>
        <a:xfrm flipV="1">
          <a:off x="8750300" y="13353855"/>
          <a:ext cx="8890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6403</xdr:rowOff>
    </xdr:from>
    <xdr:to>
      <xdr:col>12</xdr:col>
      <xdr:colOff>511175</xdr:colOff>
      <xdr:row>78</xdr:row>
      <xdr:rowOff>39894</xdr:rowOff>
    </xdr:to>
    <xdr:cxnSp macro="">
      <xdr:nvCxnSpPr>
        <xdr:cNvPr id="412" name="直線コネクタ 411"/>
        <xdr:cNvCxnSpPr/>
      </xdr:nvCxnSpPr>
      <xdr:spPr>
        <a:xfrm>
          <a:off x="7861300" y="13379503"/>
          <a:ext cx="889000" cy="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6403</xdr:rowOff>
    </xdr:from>
    <xdr:to>
      <xdr:col>11</xdr:col>
      <xdr:colOff>307975</xdr:colOff>
      <xdr:row>78</xdr:row>
      <xdr:rowOff>48374</xdr:rowOff>
    </xdr:to>
    <xdr:cxnSp macro="">
      <xdr:nvCxnSpPr>
        <xdr:cNvPr id="415" name="直線コネクタ 414"/>
        <xdr:cNvCxnSpPr/>
      </xdr:nvCxnSpPr>
      <xdr:spPr>
        <a:xfrm flipV="1">
          <a:off x="6972300" y="13379503"/>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99826</xdr:rowOff>
    </xdr:from>
    <xdr:to>
      <xdr:col>15</xdr:col>
      <xdr:colOff>231775</xdr:colOff>
      <xdr:row>78</xdr:row>
      <xdr:rowOff>29976</xdr:rowOff>
    </xdr:to>
    <xdr:sp macro="" textlink="">
      <xdr:nvSpPr>
        <xdr:cNvPr id="425" name="円/楕円 424"/>
        <xdr:cNvSpPr/>
      </xdr:nvSpPr>
      <xdr:spPr>
        <a:xfrm>
          <a:off x="10426700" y="133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78253</xdr:rowOff>
    </xdr:from>
    <xdr:ext cx="469744" cy="259045"/>
    <xdr:sp macro="" textlink="">
      <xdr:nvSpPr>
        <xdr:cNvPr id="426" name="商工費該当値テキスト"/>
        <xdr:cNvSpPr txBox="1"/>
      </xdr:nvSpPr>
      <xdr:spPr>
        <a:xfrm>
          <a:off x="10528300" y="1327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101405</xdr:rowOff>
    </xdr:from>
    <xdr:to>
      <xdr:col>14</xdr:col>
      <xdr:colOff>79375</xdr:colOff>
      <xdr:row>78</xdr:row>
      <xdr:rowOff>31555</xdr:rowOff>
    </xdr:to>
    <xdr:sp macro="" textlink="">
      <xdr:nvSpPr>
        <xdr:cNvPr id="427" name="円/楕円 426"/>
        <xdr:cNvSpPr/>
      </xdr:nvSpPr>
      <xdr:spPr>
        <a:xfrm>
          <a:off x="9588500" y="133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22682</xdr:rowOff>
    </xdr:from>
    <xdr:ext cx="469744" cy="259045"/>
    <xdr:sp macro="" textlink="">
      <xdr:nvSpPr>
        <xdr:cNvPr id="428" name="テキスト ボックス 427"/>
        <xdr:cNvSpPr txBox="1"/>
      </xdr:nvSpPr>
      <xdr:spPr>
        <a:xfrm>
          <a:off x="9404427" y="1339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160544</xdr:rowOff>
    </xdr:from>
    <xdr:to>
      <xdr:col>12</xdr:col>
      <xdr:colOff>561975</xdr:colOff>
      <xdr:row>78</xdr:row>
      <xdr:rowOff>90694</xdr:rowOff>
    </xdr:to>
    <xdr:sp macro="" textlink="">
      <xdr:nvSpPr>
        <xdr:cNvPr id="429" name="円/楕円 428"/>
        <xdr:cNvSpPr/>
      </xdr:nvSpPr>
      <xdr:spPr>
        <a:xfrm>
          <a:off x="8699500" y="133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81821</xdr:rowOff>
    </xdr:from>
    <xdr:ext cx="469744" cy="259045"/>
    <xdr:sp macro="" textlink="">
      <xdr:nvSpPr>
        <xdr:cNvPr id="430" name="テキスト ボックス 429"/>
        <xdr:cNvSpPr txBox="1"/>
      </xdr:nvSpPr>
      <xdr:spPr>
        <a:xfrm>
          <a:off x="8515427" y="134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127053</xdr:rowOff>
    </xdr:from>
    <xdr:to>
      <xdr:col>11</xdr:col>
      <xdr:colOff>358775</xdr:colOff>
      <xdr:row>78</xdr:row>
      <xdr:rowOff>57203</xdr:rowOff>
    </xdr:to>
    <xdr:sp macro="" textlink="">
      <xdr:nvSpPr>
        <xdr:cNvPr id="431" name="円/楕円 430"/>
        <xdr:cNvSpPr/>
      </xdr:nvSpPr>
      <xdr:spPr>
        <a:xfrm>
          <a:off x="7810500" y="133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48330</xdr:rowOff>
    </xdr:from>
    <xdr:ext cx="469744" cy="259045"/>
    <xdr:sp macro="" textlink="">
      <xdr:nvSpPr>
        <xdr:cNvPr id="432" name="テキスト ボックス 431"/>
        <xdr:cNvSpPr txBox="1"/>
      </xdr:nvSpPr>
      <xdr:spPr>
        <a:xfrm>
          <a:off x="7626427" y="134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169024</xdr:rowOff>
    </xdr:from>
    <xdr:to>
      <xdr:col>10</xdr:col>
      <xdr:colOff>155575</xdr:colOff>
      <xdr:row>78</xdr:row>
      <xdr:rowOff>99174</xdr:rowOff>
    </xdr:to>
    <xdr:sp macro="" textlink="">
      <xdr:nvSpPr>
        <xdr:cNvPr id="433" name="円/楕円 432"/>
        <xdr:cNvSpPr/>
      </xdr:nvSpPr>
      <xdr:spPr>
        <a:xfrm>
          <a:off x="6921500" y="133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90301</xdr:rowOff>
    </xdr:from>
    <xdr:ext cx="469744" cy="259045"/>
    <xdr:sp macro="" textlink="">
      <xdr:nvSpPr>
        <xdr:cNvPr id="434" name="テキスト ボックス 433"/>
        <xdr:cNvSpPr txBox="1"/>
      </xdr:nvSpPr>
      <xdr:spPr>
        <a:xfrm>
          <a:off x="6737427" y="1346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31192</xdr:rowOff>
    </xdr:from>
    <xdr:to>
      <xdr:col>15</xdr:col>
      <xdr:colOff>180975</xdr:colOff>
      <xdr:row>97</xdr:row>
      <xdr:rowOff>42545</xdr:rowOff>
    </xdr:to>
    <xdr:cxnSp macro="">
      <xdr:nvCxnSpPr>
        <xdr:cNvPr id="464" name="直線コネクタ 463"/>
        <xdr:cNvCxnSpPr/>
      </xdr:nvCxnSpPr>
      <xdr:spPr>
        <a:xfrm>
          <a:off x="9639300" y="16661842"/>
          <a:ext cx="8382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31192</xdr:rowOff>
    </xdr:from>
    <xdr:to>
      <xdr:col>14</xdr:col>
      <xdr:colOff>28575</xdr:colOff>
      <xdr:row>97</xdr:row>
      <xdr:rowOff>142442</xdr:rowOff>
    </xdr:to>
    <xdr:cxnSp macro="">
      <xdr:nvCxnSpPr>
        <xdr:cNvPr id="467" name="直線コネクタ 466"/>
        <xdr:cNvCxnSpPr/>
      </xdr:nvCxnSpPr>
      <xdr:spPr>
        <a:xfrm flipV="1">
          <a:off x="8750300" y="16661842"/>
          <a:ext cx="889000" cy="1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142442</xdr:rowOff>
    </xdr:from>
    <xdr:to>
      <xdr:col>12</xdr:col>
      <xdr:colOff>511175</xdr:colOff>
      <xdr:row>97</xdr:row>
      <xdr:rowOff>170314</xdr:rowOff>
    </xdr:to>
    <xdr:cxnSp macro="">
      <xdr:nvCxnSpPr>
        <xdr:cNvPr id="470" name="直線コネクタ 469"/>
        <xdr:cNvCxnSpPr/>
      </xdr:nvCxnSpPr>
      <xdr:spPr>
        <a:xfrm flipV="1">
          <a:off x="7861300" y="16773092"/>
          <a:ext cx="889000" cy="2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170314</xdr:rowOff>
    </xdr:from>
    <xdr:to>
      <xdr:col>11</xdr:col>
      <xdr:colOff>307975</xdr:colOff>
      <xdr:row>98</xdr:row>
      <xdr:rowOff>101048</xdr:rowOff>
    </xdr:to>
    <xdr:cxnSp macro="">
      <xdr:nvCxnSpPr>
        <xdr:cNvPr id="473" name="直線コネクタ 472"/>
        <xdr:cNvCxnSpPr/>
      </xdr:nvCxnSpPr>
      <xdr:spPr>
        <a:xfrm flipV="1">
          <a:off x="6972300" y="16800964"/>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163195</xdr:rowOff>
    </xdr:from>
    <xdr:to>
      <xdr:col>15</xdr:col>
      <xdr:colOff>231775</xdr:colOff>
      <xdr:row>97</xdr:row>
      <xdr:rowOff>93345</xdr:rowOff>
    </xdr:to>
    <xdr:sp macro="" textlink="">
      <xdr:nvSpPr>
        <xdr:cNvPr id="483" name="円/楕円 482"/>
        <xdr:cNvSpPr/>
      </xdr:nvSpPr>
      <xdr:spPr>
        <a:xfrm>
          <a:off x="104267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141622</xdr:rowOff>
    </xdr:from>
    <xdr:ext cx="534377" cy="259045"/>
    <xdr:sp macro="" textlink="">
      <xdr:nvSpPr>
        <xdr:cNvPr id="484" name="土木費該当値テキスト"/>
        <xdr:cNvSpPr txBox="1"/>
      </xdr:nvSpPr>
      <xdr:spPr>
        <a:xfrm>
          <a:off x="10528300" y="1660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38,100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151842</xdr:rowOff>
    </xdr:from>
    <xdr:to>
      <xdr:col>14</xdr:col>
      <xdr:colOff>79375</xdr:colOff>
      <xdr:row>97</xdr:row>
      <xdr:rowOff>81992</xdr:rowOff>
    </xdr:to>
    <xdr:sp macro="" textlink="">
      <xdr:nvSpPr>
        <xdr:cNvPr id="485" name="円/楕円 484"/>
        <xdr:cNvSpPr/>
      </xdr:nvSpPr>
      <xdr:spPr>
        <a:xfrm>
          <a:off x="9588500" y="166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73119</xdr:rowOff>
    </xdr:from>
    <xdr:ext cx="534377" cy="259045"/>
    <xdr:sp macro="" textlink="">
      <xdr:nvSpPr>
        <xdr:cNvPr id="486" name="テキスト ボックス 485"/>
        <xdr:cNvSpPr txBox="1"/>
      </xdr:nvSpPr>
      <xdr:spPr>
        <a:xfrm>
          <a:off x="9372111" y="167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91642</xdr:rowOff>
    </xdr:from>
    <xdr:to>
      <xdr:col>12</xdr:col>
      <xdr:colOff>561975</xdr:colOff>
      <xdr:row>98</xdr:row>
      <xdr:rowOff>21792</xdr:rowOff>
    </xdr:to>
    <xdr:sp macro="" textlink="">
      <xdr:nvSpPr>
        <xdr:cNvPr id="487" name="円/楕円 486"/>
        <xdr:cNvSpPr/>
      </xdr:nvSpPr>
      <xdr:spPr>
        <a:xfrm>
          <a:off x="8699500" y="167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12919</xdr:rowOff>
    </xdr:from>
    <xdr:ext cx="534377" cy="259045"/>
    <xdr:sp macro="" textlink="">
      <xdr:nvSpPr>
        <xdr:cNvPr id="488" name="テキスト ボックス 487"/>
        <xdr:cNvSpPr txBox="1"/>
      </xdr:nvSpPr>
      <xdr:spPr>
        <a:xfrm>
          <a:off x="8483111" y="168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119514</xdr:rowOff>
    </xdr:from>
    <xdr:to>
      <xdr:col>11</xdr:col>
      <xdr:colOff>358775</xdr:colOff>
      <xdr:row>98</xdr:row>
      <xdr:rowOff>49664</xdr:rowOff>
    </xdr:to>
    <xdr:sp macro="" textlink="">
      <xdr:nvSpPr>
        <xdr:cNvPr id="489" name="円/楕円 488"/>
        <xdr:cNvSpPr/>
      </xdr:nvSpPr>
      <xdr:spPr>
        <a:xfrm>
          <a:off x="7810500" y="167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40791</xdr:rowOff>
    </xdr:from>
    <xdr:ext cx="534377" cy="259045"/>
    <xdr:sp macro="" textlink="">
      <xdr:nvSpPr>
        <xdr:cNvPr id="490" name="テキスト ボックス 489"/>
        <xdr:cNvSpPr txBox="1"/>
      </xdr:nvSpPr>
      <xdr:spPr>
        <a:xfrm>
          <a:off x="7594111" y="168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50248</xdr:rowOff>
    </xdr:from>
    <xdr:to>
      <xdr:col>10</xdr:col>
      <xdr:colOff>155575</xdr:colOff>
      <xdr:row>98</xdr:row>
      <xdr:rowOff>151848</xdr:rowOff>
    </xdr:to>
    <xdr:sp macro="" textlink="">
      <xdr:nvSpPr>
        <xdr:cNvPr id="491" name="円/楕円 490"/>
        <xdr:cNvSpPr/>
      </xdr:nvSpPr>
      <xdr:spPr>
        <a:xfrm>
          <a:off x="6921500" y="168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142975</xdr:rowOff>
    </xdr:from>
    <xdr:ext cx="534377" cy="259045"/>
    <xdr:sp macro="" textlink="">
      <xdr:nvSpPr>
        <xdr:cNvPr id="492" name="テキスト ボックス 491"/>
        <xdr:cNvSpPr txBox="1"/>
      </xdr:nvSpPr>
      <xdr:spPr>
        <a:xfrm>
          <a:off x="6705111" y="1694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62128</xdr:rowOff>
    </xdr:from>
    <xdr:to>
      <xdr:col>23</xdr:col>
      <xdr:colOff>516889</xdr:colOff>
      <xdr:row>37</xdr:row>
      <xdr:rowOff>122555</xdr:rowOff>
    </xdr:to>
    <xdr:cxnSp macro="">
      <xdr:nvCxnSpPr>
        <xdr:cNvPr id="517" name="直線コネクタ 516"/>
        <xdr:cNvCxnSpPr/>
      </xdr:nvCxnSpPr>
      <xdr:spPr>
        <a:xfrm flipV="1">
          <a:off x="16317595" y="5719978"/>
          <a:ext cx="1269" cy="746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126382</xdr:rowOff>
    </xdr:from>
    <xdr:ext cx="469744" cy="259045"/>
    <xdr:sp macro="" textlink="">
      <xdr:nvSpPr>
        <xdr:cNvPr id="518" name="消防費最小値テキスト"/>
        <xdr:cNvSpPr txBox="1"/>
      </xdr:nvSpPr>
      <xdr:spPr>
        <a:xfrm>
          <a:off x="16370300"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37</xdr:row>
      <xdr:rowOff>122555</xdr:rowOff>
    </xdr:from>
    <xdr:to>
      <xdr:col>23</xdr:col>
      <xdr:colOff>606425</xdr:colOff>
      <xdr:row>37</xdr:row>
      <xdr:rowOff>122555</xdr:rowOff>
    </xdr:to>
    <xdr:cxnSp macro="">
      <xdr:nvCxnSpPr>
        <xdr:cNvPr id="519" name="直線コネクタ 518"/>
        <xdr:cNvCxnSpPr/>
      </xdr:nvCxnSpPr>
      <xdr:spPr>
        <a:xfrm>
          <a:off x="16230600" y="646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8805</xdr:rowOff>
    </xdr:from>
    <xdr:ext cx="534377" cy="259045"/>
    <xdr:sp macro="" textlink="">
      <xdr:nvSpPr>
        <xdr:cNvPr id="520" name="消防費最大値テキスト"/>
        <xdr:cNvSpPr txBox="1"/>
      </xdr:nvSpPr>
      <xdr:spPr>
        <a:xfrm>
          <a:off x="16370300" y="54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33</xdr:row>
      <xdr:rowOff>62128</xdr:rowOff>
    </xdr:from>
    <xdr:to>
      <xdr:col>23</xdr:col>
      <xdr:colOff>606425</xdr:colOff>
      <xdr:row>33</xdr:row>
      <xdr:rowOff>62128</xdr:rowOff>
    </xdr:to>
    <xdr:cxnSp macro="">
      <xdr:nvCxnSpPr>
        <xdr:cNvPr id="521" name="直線コネクタ 520"/>
        <xdr:cNvCxnSpPr/>
      </xdr:nvCxnSpPr>
      <xdr:spPr>
        <a:xfrm>
          <a:off x="16230600" y="57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127889</xdr:rowOff>
    </xdr:from>
    <xdr:to>
      <xdr:col>23</xdr:col>
      <xdr:colOff>517525</xdr:colOff>
      <xdr:row>33</xdr:row>
      <xdr:rowOff>62128</xdr:rowOff>
    </xdr:to>
    <xdr:cxnSp macro="">
      <xdr:nvCxnSpPr>
        <xdr:cNvPr id="522" name="直線コネクタ 521"/>
        <xdr:cNvCxnSpPr/>
      </xdr:nvCxnSpPr>
      <xdr:spPr>
        <a:xfrm>
          <a:off x="15481300" y="5271389"/>
          <a:ext cx="838200" cy="4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141851</xdr:rowOff>
    </xdr:from>
    <xdr:ext cx="534377" cy="259045"/>
    <xdr:sp macro="" textlink="">
      <xdr:nvSpPr>
        <xdr:cNvPr id="523" name="消防費平均値テキスト"/>
        <xdr:cNvSpPr txBox="1"/>
      </xdr:nvSpPr>
      <xdr:spPr>
        <a:xfrm>
          <a:off x="16370300" y="6142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163424</xdr:rowOff>
    </xdr:from>
    <xdr:to>
      <xdr:col>23</xdr:col>
      <xdr:colOff>568325</xdr:colOff>
      <xdr:row>36</xdr:row>
      <xdr:rowOff>93574</xdr:rowOff>
    </xdr:to>
    <xdr:sp macro="" textlink="">
      <xdr:nvSpPr>
        <xdr:cNvPr id="524" name="フローチャート : 判断 523"/>
        <xdr:cNvSpPr/>
      </xdr:nvSpPr>
      <xdr:spPr>
        <a:xfrm>
          <a:off x="16268700" y="616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127889</xdr:rowOff>
    </xdr:from>
    <xdr:to>
      <xdr:col>22</xdr:col>
      <xdr:colOff>365125</xdr:colOff>
      <xdr:row>33</xdr:row>
      <xdr:rowOff>155245</xdr:rowOff>
    </xdr:to>
    <xdr:cxnSp macro="">
      <xdr:nvCxnSpPr>
        <xdr:cNvPr id="525" name="直線コネクタ 524"/>
        <xdr:cNvCxnSpPr/>
      </xdr:nvCxnSpPr>
      <xdr:spPr>
        <a:xfrm flipV="1">
          <a:off x="14592300" y="5271389"/>
          <a:ext cx="889000" cy="5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149022</xdr:rowOff>
    </xdr:from>
    <xdr:to>
      <xdr:col>22</xdr:col>
      <xdr:colOff>415925</xdr:colOff>
      <xdr:row>36</xdr:row>
      <xdr:rowOff>79172</xdr:rowOff>
    </xdr:to>
    <xdr:sp macro="" textlink="">
      <xdr:nvSpPr>
        <xdr:cNvPr id="526" name="フローチャート : 判断 525"/>
        <xdr:cNvSpPr/>
      </xdr:nvSpPr>
      <xdr:spPr>
        <a:xfrm>
          <a:off x="154305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70299</xdr:rowOff>
    </xdr:from>
    <xdr:ext cx="534377" cy="259045"/>
    <xdr:sp macro="" textlink="">
      <xdr:nvSpPr>
        <xdr:cNvPr id="527" name="テキスト ボックス 526"/>
        <xdr:cNvSpPr txBox="1"/>
      </xdr:nvSpPr>
      <xdr:spPr>
        <a:xfrm>
          <a:off x="15214111" y="62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155245</xdr:rowOff>
    </xdr:from>
    <xdr:to>
      <xdr:col>21</xdr:col>
      <xdr:colOff>161925</xdr:colOff>
      <xdr:row>34</xdr:row>
      <xdr:rowOff>128270</xdr:rowOff>
    </xdr:to>
    <xdr:cxnSp macro="">
      <xdr:nvCxnSpPr>
        <xdr:cNvPr id="528" name="直線コネクタ 527"/>
        <xdr:cNvCxnSpPr/>
      </xdr:nvCxnSpPr>
      <xdr:spPr>
        <a:xfrm flipV="1">
          <a:off x="13703300" y="5813095"/>
          <a:ext cx="889000" cy="1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136449</xdr:rowOff>
    </xdr:from>
    <xdr:to>
      <xdr:col>21</xdr:col>
      <xdr:colOff>212725</xdr:colOff>
      <xdr:row>36</xdr:row>
      <xdr:rowOff>66599</xdr:rowOff>
    </xdr:to>
    <xdr:sp macro="" textlink="">
      <xdr:nvSpPr>
        <xdr:cNvPr id="529" name="フローチャート : 判断 528"/>
        <xdr:cNvSpPr/>
      </xdr:nvSpPr>
      <xdr:spPr>
        <a:xfrm>
          <a:off x="14541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57726</xdr:rowOff>
    </xdr:from>
    <xdr:ext cx="534377" cy="259045"/>
    <xdr:sp macro="" textlink="">
      <xdr:nvSpPr>
        <xdr:cNvPr id="530" name="テキスト ボックス 529"/>
        <xdr:cNvSpPr txBox="1"/>
      </xdr:nvSpPr>
      <xdr:spPr>
        <a:xfrm>
          <a:off x="14325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128270</xdr:rowOff>
    </xdr:from>
    <xdr:to>
      <xdr:col>19</xdr:col>
      <xdr:colOff>644525</xdr:colOff>
      <xdr:row>35</xdr:row>
      <xdr:rowOff>75540</xdr:rowOff>
    </xdr:to>
    <xdr:cxnSp macro="">
      <xdr:nvCxnSpPr>
        <xdr:cNvPr id="531" name="直線コネクタ 530"/>
        <xdr:cNvCxnSpPr/>
      </xdr:nvCxnSpPr>
      <xdr:spPr>
        <a:xfrm flipV="1">
          <a:off x="12814300" y="5957570"/>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11328</xdr:rowOff>
    </xdr:from>
    <xdr:to>
      <xdr:col>20</xdr:col>
      <xdr:colOff>9525</xdr:colOff>
      <xdr:row>36</xdr:row>
      <xdr:rowOff>112928</xdr:rowOff>
    </xdr:to>
    <xdr:sp macro="" textlink="">
      <xdr:nvSpPr>
        <xdr:cNvPr id="532" name="フローチャート : 判断 531"/>
        <xdr:cNvSpPr/>
      </xdr:nvSpPr>
      <xdr:spPr>
        <a:xfrm>
          <a:off x="13652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104055</xdr:rowOff>
    </xdr:from>
    <xdr:ext cx="534377" cy="259045"/>
    <xdr:sp macro="" textlink="">
      <xdr:nvSpPr>
        <xdr:cNvPr id="533" name="テキスト ボックス 532"/>
        <xdr:cNvSpPr txBox="1"/>
      </xdr:nvSpPr>
      <xdr:spPr>
        <a:xfrm>
          <a:off x="13436111" y="6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164490</xdr:rowOff>
    </xdr:from>
    <xdr:to>
      <xdr:col>18</xdr:col>
      <xdr:colOff>492125</xdr:colOff>
      <xdr:row>36</xdr:row>
      <xdr:rowOff>94640</xdr:rowOff>
    </xdr:to>
    <xdr:sp macro="" textlink="">
      <xdr:nvSpPr>
        <xdr:cNvPr id="534" name="フローチャート : 判断 533"/>
        <xdr:cNvSpPr/>
      </xdr:nvSpPr>
      <xdr:spPr>
        <a:xfrm>
          <a:off x="12763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85767</xdr:rowOff>
    </xdr:from>
    <xdr:ext cx="534377" cy="259045"/>
    <xdr:sp macro="" textlink="">
      <xdr:nvSpPr>
        <xdr:cNvPr id="535" name="テキスト ボックス 534"/>
        <xdr:cNvSpPr txBox="1"/>
      </xdr:nvSpPr>
      <xdr:spPr>
        <a:xfrm>
          <a:off x="12547111" y="6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11328</xdr:rowOff>
    </xdr:from>
    <xdr:to>
      <xdr:col>23</xdr:col>
      <xdr:colOff>568325</xdr:colOff>
      <xdr:row>33</xdr:row>
      <xdr:rowOff>112928</xdr:rowOff>
    </xdr:to>
    <xdr:sp macro="" textlink="">
      <xdr:nvSpPr>
        <xdr:cNvPr id="541" name="円/楕円 540"/>
        <xdr:cNvSpPr/>
      </xdr:nvSpPr>
      <xdr:spPr>
        <a:xfrm>
          <a:off x="16268700" y="56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135805</xdr:rowOff>
    </xdr:from>
    <xdr:ext cx="534377" cy="259045"/>
    <xdr:sp macro="" textlink="">
      <xdr:nvSpPr>
        <xdr:cNvPr id="542" name="消防費該当値テキスト"/>
        <xdr:cNvSpPr txBox="1"/>
      </xdr:nvSpPr>
      <xdr:spPr>
        <a:xfrm>
          <a:off x="16370300" y="562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18,268</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77089</xdr:rowOff>
    </xdr:from>
    <xdr:to>
      <xdr:col>22</xdr:col>
      <xdr:colOff>415925</xdr:colOff>
      <xdr:row>31</xdr:row>
      <xdr:rowOff>7239</xdr:rowOff>
    </xdr:to>
    <xdr:sp macro="" textlink="">
      <xdr:nvSpPr>
        <xdr:cNvPr id="543" name="円/楕円 542"/>
        <xdr:cNvSpPr/>
      </xdr:nvSpPr>
      <xdr:spPr>
        <a:xfrm>
          <a:off x="15430500" y="52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23766</xdr:rowOff>
    </xdr:from>
    <xdr:ext cx="534377" cy="259045"/>
    <xdr:sp macro="" textlink="">
      <xdr:nvSpPr>
        <xdr:cNvPr id="544" name="テキスト ボックス 543"/>
        <xdr:cNvSpPr txBox="1"/>
      </xdr:nvSpPr>
      <xdr:spPr>
        <a:xfrm>
          <a:off x="15214111" y="49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24,155</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104445</xdr:rowOff>
    </xdr:from>
    <xdr:to>
      <xdr:col>21</xdr:col>
      <xdr:colOff>212725</xdr:colOff>
      <xdr:row>34</xdr:row>
      <xdr:rowOff>34595</xdr:rowOff>
    </xdr:to>
    <xdr:sp macro="" textlink="">
      <xdr:nvSpPr>
        <xdr:cNvPr id="545" name="円/楕円 544"/>
        <xdr:cNvSpPr/>
      </xdr:nvSpPr>
      <xdr:spPr>
        <a:xfrm>
          <a:off x="145415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51122</xdr:rowOff>
    </xdr:from>
    <xdr:ext cx="534377" cy="259045"/>
    <xdr:sp macro="" textlink="">
      <xdr:nvSpPr>
        <xdr:cNvPr id="546" name="テキスト ボックス 545"/>
        <xdr:cNvSpPr txBox="1"/>
      </xdr:nvSpPr>
      <xdr:spPr>
        <a:xfrm>
          <a:off x="14325111" y="553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77470</xdr:rowOff>
    </xdr:from>
    <xdr:to>
      <xdr:col>20</xdr:col>
      <xdr:colOff>9525</xdr:colOff>
      <xdr:row>35</xdr:row>
      <xdr:rowOff>7620</xdr:rowOff>
    </xdr:to>
    <xdr:sp macro="" textlink="">
      <xdr:nvSpPr>
        <xdr:cNvPr id="547" name="円/楕円 546"/>
        <xdr:cNvSpPr/>
      </xdr:nvSpPr>
      <xdr:spPr>
        <a:xfrm>
          <a:off x="13652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24147</xdr:rowOff>
    </xdr:from>
    <xdr:ext cx="534377" cy="259045"/>
    <xdr:sp macro="" textlink="">
      <xdr:nvSpPr>
        <xdr:cNvPr id="548" name="テキスト ボックス 547"/>
        <xdr:cNvSpPr txBox="1"/>
      </xdr:nvSpPr>
      <xdr:spPr>
        <a:xfrm>
          <a:off x="13436111" y="568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24740</xdr:rowOff>
    </xdr:from>
    <xdr:to>
      <xdr:col>18</xdr:col>
      <xdr:colOff>492125</xdr:colOff>
      <xdr:row>35</xdr:row>
      <xdr:rowOff>126340</xdr:rowOff>
    </xdr:to>
    <xdr:sp macro="" textlink="">
      <xdr:nvSpPr>
        <xdr:cNvPr id="549" name="円/楕円 548"/>
        <xdr:cNvSpPr/>
      </xdr:nvSpPr>
      <xdr:spPr>
        <a:xfrm>
          <a:off x="12763500" y="60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142867</xdr:rowOff>
    </xdr:from>
    <xdr:ext cx="534377" cy="259045"/>
    <xdr:sp macro="" textlink="">
      <xdr:nvSpPr>
        <xdr:cNvPr id="550" name="テキスト ボックス 549"/>
        <xdr:cNvSpPr txBox="1"/>
      </xdr:nvSpPr>
      <xdr:spPr>
        <a:xfrm>
          <a:off x="12547111" y="580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3" name="直線コネクタ 572"/>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4"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5" name="直線コネクタ 574"/>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6"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7" name="直線コネクタ 576"/>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24646</xdr:rowOff>
    </xdr:from>
    <xdr:to>
      <xdr:col>23</xdr:col>
      <xdr:colOff>517525</xdr:colOff>
      <xdr:row>56</xdr:row>
      <xdr:rowOff>30680</xdr:rowOff>
    </xdr:to>
    <xdr:cxnSp macro="">
      <xdr:nvCxnSpPr>
        <xdr:cNvPr id="578" name="直線コネクタ 577"/>
        <xdr:cNvCxnSpPr/>
      </xdr:nvCxnSpPr>
      <xdr:spPr>
        <a:xfrm>
          <a:off x="15481300" y="9625846"/>
          <a:ext cx="8382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79"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0" name="フローチャート : 判断 579"/>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4826</xdr:rowOff>
    </xdr:from>
    <xdr:to>
      <xdr:col>22</xdr:col>
      <xdr:colOff>365125</xdr:colOff>
      <xdr:row>56</xdr:row>
      <xdr:rowOff>24646</xdr:rowOff>
    </xdr:to>
    <xdr:cxnSp macro="">
      <xdr:nvCxnSpPr>
        <xdr:cNvPr id="581" name="直線コネクタ 580"/>
        <xdr:cNvCxnSpPr/>
      </xdr:nvCxnSpPr>
      <xdr:spPr>
        <a:xfrm>
          <a:off x="14592300" y="9606026"/>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2" name="フローチャート : 判断 581"/>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3" name="テキスト ボックス 582"/>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4826</xdr:rowOff>
    </xdr:from>
    <xdr:to>
      <xdr:col>21</xdr:col>
      <xdr:colOff>161925</xdr:colOff>
      <xdr:row>57</xdr:row>
      <xdr:rowOff>58181</xdr:rowOff>
    </xdr:to>
    <xdr:cxnSp macro="">
      <xdr:nvCxnSpPr>
        <xdr:cNvPr id="584" name="直線コネクタ 583"/>
        <xdr:cNvCxnSpPr/>
      </xdr:nvCxnSpPr>
      <xdr:spPr>
        <a:xfrm flipV="1">
          <a:off x="13703300" y="9606026"/>
          <a:ext cx="889000" cy="22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5" name="フローチャート : 判断 584"/>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6" name="テキスト ボックス 585"/>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60170</xdr:rowOff>
    </xdr:from>
    <xdr:to>
      <xdr:col>19</xdr:col>
      <xdr:colOff>644525</xdr:colOff>
      <xdr:row>57</xdr:row>
      <xdr:rowOff>58181</xdr:rowOff>
    </xdr:to>
    <xdr:cxnSp macro="">
      <xdr:nvCxnSpPr>
        <xdr:cNvPr id="587" name="直線コネクタ 586"/>
        <xdr:cNvCxnSpPr/>
      </xdr:nvCxnSpPr>
      <xdr:spPr>
        <a:xfrm>
          <a:off x="12814300" y="9489920"/>
          <a:ext cx="889000" cy="34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88" name="フローチャート : 判断 587"/>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89" name="テキスト ボックス 588"/>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0" name="フローチャート : 判断 589"/>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1" name="テキスト ボックス 590"/>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151330</xdr:rowOff>
    </xdr:from>
    <xdr:to>
      <xdr:col>23</xdr:col>
      <xdr:colOff>568325</xdr:colOff>
      <xdr:row>56</xdr:row>
      <xdr:rowOff>81480</xdr:rowOff>
    </xdr:to>
    <xdr:sp macro="" textlink="">
      <xdr:nvSpPr>
        <xdr:cNvPr id="597" name="円/楕円 596"/>
        <xdr:cNvSpPr/>
      </xdr:nvSpPr>
      <xdr:spPr>
        <a:xfrm>
          <a:off x="16268700" y="958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129757</xdr:rowOff>
    </xdr:from>
    <xdr:ext cx="534377" cy="259045"/>
    <xdr:sp macro="" textlink="">
      <xdr:nvSpPr>
        <xdr:cNvPr id="598" name="教育費該当値テキスト"/>
        <xdr:cNvSpPr txBox="1"/>
      </xdr:nvSpPr>
      <xdr:spPr>
        <a:xfrm>
          <a:off x="16370300" y="955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145296</xdr:rowOff>
    </xdr:from>
    <xdr:to>
      <xdr:col>22</xdr:col>
      <xdr:colOff>415925</xdr:colOff>
      <xdr:row>56</xdr:row>
      <xdr:rowOff>75446</xdr:rowOff>
    </xdr:to>
    <xdr:sp macro="" textlink="">
      <xdr:nvSpPr>
        <xdr:cNvPr id="599" name="円/楕円 598"/>
        <xdr:cNvSpPr/>
      </xdr:nvSpPr>
      <xdr:spPr>
        <a:xfrm>
          <a:off x="15430500" y="95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66573</xdr:rowOff>
    </xdr:from>
    <xdr:ext cx="534377" cy="259045"/>
    <xdr:sp macro="" textlink="">
      <xdr:nvSpPr>
        <xdr:cNvPr id="600" name="テキスト ボックス 599"/>
        <xdr:cNvSpPr txBox="1"/>
      </xdr:nvSpPr>
      <xdr:spPr>
        <a:xfrm>
          <a:off x="15214111" y="966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125476</xdr:rowOff>
    </xdr:from>
    <xdr:to>
      <xdr:col>21</xdr:col>
      <xdr:colOff>212725</xdr:colOff>
      <xdr:row>56</xdr:row>
      <xdr:rowOff>55626</xdr:rowOff>
    </xdr:to>
    <xdr:sp macro="" textlink="">
      <xdr:nvSpPr>
        <xdr:cNvPr id="601" name="円/楕円 600"/>
        <xdr:cNvSpPr/>
      </xdr:nvSpPr>
      <xdr:spPr>
        <a:xfrm>
          <a:off x="14541500" y="95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46753</xdr:rowOff>
    </xdr:from>
    <xdr:ext cx="534377" cy="259045"/>
    <xdr:sp macro="" textlink="">
      <xdr:nvSpPr>
        <xdr:cNvPr id="602" name="テキスト ボックス 601"/>
        <xdr:cNvSpPr txBox="1"/>
      </xdr:nvSpPr>
      <xdr:spPr>
        <a:xfrm>
          <a:off x="14325111" y="964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7381</xdr:rowOff>
    </xdr:from>
    <xdr:to>
      <xdr:col>20</xdr:col>
      <xdr:colOff>9525</xdr:colOff>
      <xdr:row>57</xdr:row>
      <xdr:rowOff>108981</xdr:rowOff>
    </xdr:to>
    <xdr:sp macro="" textlink="">
      <xdr:nvSpPr>
        <xdr:cNvPr id="603" name="円/楕円 602"/>
        <xdr:cNvSpPr/>
      </xdr:nvSpPr>
      <xdr:spPr>
        <a:xfrm>
          <a:off x="13652500" y="978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100108</xdr:rowOff>
    </xdr:from>
    <xdr:ext cx="534377" cy="259045"/>
    <xdr:sp macro="" textlink="">
      <xdr:nvSpPr>
        <xdr:cNvPr id="604" name="テキスト ボックス 603"/>
        <xdr:cNvSpPr txBox="1"/>
      </xdr:nvSpPr>
      <xdr:spPr>
        <a:xfrm>
          <a:off x="13436111" y="987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9370</xdr:rowOff>
    </xdr:from>
    <xdr:to>
      <xdr:col>18</xdr:col>
      <xdr:colOff>492125</xdr:colOff>
      <xdr:row>55</xdr:row>
      <xdr:rowOff>110970</xdr:rowOff>
    </xdr:to>
    <xdr:sp macro="" textlink="">
      <xdr:nvSpPr>
        <xdr:cNvPr id="605" name="円/楕円 604"/>
        <xdr:cNvSpPr/>
      </xdr:nvSpPr>
      <xdr:spPr>
        <a:xfrm>
          <a:off x="12763500" y="94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127497</xdr:rowOff>
    </xdr:from>
    <xdr:ext cx="534377" cy="259045"/>
    <xdr:sp macro="" textlink="">
      <xdr:nvSpPr>
        <xdr:cNvPr id="606" name="テキスト ボックス 605"/>
        <xdr:cNvSpPr txBox="1"/>
      </xdr:nvSpPr>
      <xdr:spPr>
        <a:xfrm>
          <a:off x="12547111" y="921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2" name="直線コネクタ 631"/>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3"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5"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6" name="直線コネクタ 635"/>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30886</xdr:rowOff>
    </xdr:from>
    <xdr:to>
      <xdr:col>23</xdr:col>
      <xdr:colOff>517525</xdr:colOff>
      <xdr:row>79</xdr:row>
      <xdr:rowOff>86992</xdr:rowOff>
    </xdr:to>
    <xdr:cxnSp macro="">
      <xdr:nvCxnSpPr>
        <xdr:cNvPr id="637" name="直線コネクタ 636"/>
        <xdr:cNvCxnSpPr/>
      </xdr:nvCxnSpPr>
      <xdr:spPr>
        <a:xfrm>
          <a:off x="15481300" y="13575436"/>
          <a:ext cx="838200" cy="5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38"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39" name="フローチャート : 判断 638"/>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30886</xdr:rowOff>
    </xdr:from>
    <xdr:to>
      <xdr:col>22</xdr:col>
      <xdr:colOff>365125</xdr:colOff>
      <xdr:row>79</xdr:row>
      <xdr:rowOff>34446</xdr:rowOff>
    </xdr:to>
    <xdr:cxnSp macro="">
      <xdr:nvCxnSpPr>
        <xdr:cNvPr id="640" name="直線コネクタ 639"/>
        <xdr:cNvCxnSpPr/>
      </xdr:nvCxnSpPr>
      <xdr:spPr>
        <a:xfrm flipV="1">
          <a:off x="14592300" y="13575436"/>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1" name="フローチャート : 判断 640"/>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107235</xdr:rowOff>
    </xdr:from>
    <xdr:ext cx="469744" cy="259045"/>
    <xdr:sp macro="" textlink="">
      <xdr:nvSpPr>
        <xdr:cNvPr id="642" name="テキスト ボックス 641"/>
        <xdr:cNvSpPr txBox="1"/>
      </xdr:nvSpPr>
      <xdr:spPr>
        <a:xfrm>
          <a:off x="15246427" y="1365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34446</xdr:rowOff>
    </xdr:from>
    <xdr:to>
      <xdr:col>21</xdr:col>
      <xdr:colOff>161925</xdr:colOff>
      <xdr:row>79</xdr:row>
      <xdr:rowOff>93850</xdr:rowOff>
    </xdr:to>
    <xdr:cxnSp macro="">
      <xdr:nvCxnSpPr>
        <xdr:cNvPr id="643" name="直線コネクタ 642"/>
        <xdr:cNvCxnSpPr/>
      </xdr:nvCxnSpPr>
      <xdr:spPr>
        <a:xfrm flipV="1">
          <a:off x="13703300" y="13578996"/>
          <a:ext cx="889000" cy="5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4" name="フローチャート : 判断 643"/>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109292</xdr:rowOff>
    </xdr:from>
    <xdr:ext cx="378565" cy="259045"/>
    <xdr:sp macro="" textlink="">
      <xdr:nvSpPr>
        <xdr:cNvPr id="645" name="テキスト ボックス 644"/>
        <xdr:cNvSpPr txBox="1"/>
      </xdr:nvSpPr>
      <xdr:spPr>
        <a:xfrm>
          <a:off x="14403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86371</xdr:rowOff>
    </xdr:from>
    <xdr:to>
      <xdr:col>19</xdr:col>
      <xdr:colOff>644525</xdr:colOff>
      <xdr:row>79</xdr:row>
      <xdr:rowOff>93850</xdr:rowOff>
    </xdr:to>
    <xdr:cxnSp macro="">
      <xdr:nvCxnSpPr>
        <xdr:cNvPr id="646" name="直線コネクタ 645"/>
        <xdr:cNvCxnSpPr/>
      </xdr:nvCxnSpPr>
      <xdr:spPr>
        <a:xfrm>
          <a:off x="12814300" y="13630921"/>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7" name="フローチャート : 判断 646"/>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48" name="テキスト ボックス 647"/>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49" name="フローチャート : 判断 648"/>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0" name="テキスト ボックス 649"/>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36192</xdr:rowOff>
    </xdr:from>
    <xdr:to>
      <xdr:col>23</xdr:col>
      <xdr:colOff>568325</xdr:colOff>
      <xdr:row>79</xdr:row>
      <xdr:rowOff>137792</xdr:rowOff>
    </xdr:to>
    <xdr:sp macro="" textlink="">
      <xdr:nvSpPr>
        <xdr:cNvPr id="656" name="円/楕円 655"/>
        <xdr:cNvSpPr/>
      </xdr:nvSpPr>
      <xdr:spPr>
        <a:xfrm>
          <a:off x="16268700" y="135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378565" cy="259045"/>
    <xdr:sp macro="" textlink="">
      <xdr:nvSpPr>
        <xdr:cNvPr id="657" name="災害復旧費該当値テキスト"/>
        <xdr:cNvSpPr txBox="1"/>
      </xdr:nvSpPr>
      <xdr:spPr>
        <a:xfrm>
          <a:off x="16370300" y="13526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151536</xdr:rowOff>
    </xdr:from>
    <xdr:to>
      <xdr:col>22</xdr:col>
      <xdr:colOff>415925</xdr:colOff>
      <xdr:row>79</xdr:row>
      <xdr:rowOff>81686</xdr:rowOff>
    </xdr:to>
    <xdr:sp macro="" textlink="">
      <xdr:nvSpPr>
        <xdr:cNvPr id="658" name="円/楕円 657"/>
        <xdr:cNvSpPr/>
      </xdr:nvSpPr>
      <xdr:spPr>
        <a:xfrm>
          <a:off x="15430500" y="135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98213</xdr:rowOff>
    </xdr:from>
    <xdr:ext cx="469744" cy="259045"/>
    <xdr:sp macro="" textlink="">
      <xdr:nvSpPr>
        <xdr:cNvPr id="659" name="テキスト ボックス 658"/>
        <xdr:cNvSpPr txBox="1"/>
      </xdr:nvSpPr>
      <xdr:spPr>
        <a:xfrm>
          <a:off x="15246427" y="132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155096</xdr:rowOff>
    </xdr:from>
    <xdr:to>
      <xdr:col>21</xdr:col>
      <xdr:colOff>212725</xdr:colOff>
      <xdr:row>79</xdr:row>
      <xdr:rowOff>85246</xdr:rowOff>
    </xdr:to>
    <xdr:sp macro="" textlink="">
      <xdr:nvSpPr>
        <xdr:cNvPr id="660" name="円/楕円 659"/>
        <xdr:cNvSpPr/>
      </xdr:nvSpPr>
      <xdr:spPr>
        <a:xfrm>
          <a:off x="14541500" y="135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101773</xdr:rowOff>
    </xdr:from>
    <xdr:ext cx="469744" cy="259045"/>
    <xdr:sp macro="" textlink="">
      <xdr:nvSpPr>
        <xdr:cNvPr id="661" name="テキスト ボックス 660"/>
        <xdr:cNvSpPr txBox="1"/>
      </xdr:nvSpPr>
      <xdr:spPr>
        <a:xfrm>
          <a:off x="14357427" y="1330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43050</xdr:rowOff>
    </xdr:from>
    <xdr:to>
      <xdr:col>20</xdr:col>
      <xdr:colOff>9525</xdr:colOff>
      <xdr:row>79</xdr:row>
      <xdr:rowOff>144650</xdr:rowOff>
    </xdr:to>
    <xdr:sp macro="" textlink="">
      <xdr:nvSpPr>
        <xdr:cNvPr id="662" name="円/楕円 661"/>
        <xdr:cNvSpPr/>
      </xdr:nvSpPr>
      <xdr:spPr>
        <a:xfrm>
          <a:off x="13652500" y="135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135777</xdr:rowOff>
    </xdr:from>
    <xdr:ext cx="378565" cy="259045"/>
    <xdr:sp macro="" textlink="">
      <xdr:nvSpPr>
        <xdr:cNvPr id="663" name="テキスト ボックス 662"/>
        <xdr:cNvSpPr txBox="1"/>
      </xdr:nvSpPr>
      <xdr:spPr>
        <a:xfrm>
          <a:off x="13514017" y="1368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35571</xdr:rowOff>
    </xdr:from>
    <xdr:to>
      <xdr:col>18</xdr:col>
      <xdr:colOff>492125</xdr:colOff>
      <xdr:row>79</xdr:row>
      <xdr:rowOff>137171</xdr:rowOff>
    </xdr:to>
    <xdr:sp macro="" textlink="">
      <xdr:nvSpPr>
        <xdr:cNvPr id="664" name="円/楕円 663"/>
        <xdr:cNvSpPr/>
      </xdr:nvSpPr>
      <xdr:spPr>
        <a:xfrm>
          <a:off x="12763500" y="1358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128298</xdr:rowOff>
    </xdr:from>
    <xdr:ext cx="378565" cy="259045"/>
    <xdr:sp macro="" textlink="">
      <xdr:nvSpPr>
        <xdr:cNvPr id="665" name="テキスト ボックス 664"/>
        <xdr:cNvSpPr txBox="1"/>
      </xdr:nvSpPr>
      <xdr:spPr>
        <a:xfrm>
          <a:off x="12625017" y="1367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30589</xdr:rowOff>
    </xdr:from>
    <xdr:to>
      <xdr:col>23</xdr:col>
      <xdr:colOff>516889</xdr:colOff>
      <xdr:row>99</xdr:row>
      <xdr:rowOff>38019</xdr:rowOff>
    </xdr:to>
    <xdr:cxnSp macro="">
      <xdr:nvCxnSpPr>
        <xdr:cNvPr id="688" name="直線コネクタ 687"/>
        <xdr:cNvCxnSpPr/>
      </xdr:nvCxnSpPr>
      <xdr:spPr>
        <a:xfrm flipV="1">
          <a:off x="16317595" y="15975439"/>
          <a:ext cx="1269" cy="103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41846</xdr:rowOff>
    </xdr:from>
    <xdr:ext cx="534377" cy="259045"/>
    <xdr:sp macro="" textlink="">
      <xdr:nvSpPr>
        <xdr:cNvPr id="689" name="公債費最小値テキスト"/>
        <xdr:cNvSpPr txBox="1"/>
      </xdr:nvSpPr>
      <xdr:spPr>
        <a:xfrm>
          <a:off x="16370300" y="170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99</xdr:row>
      <xdr:rowOff>38019</xdr:rowOff>
    </xdr:from>
    <xdr:to>
      <xdr:col>23</xdr:col>
      <xdr:colOff>606425</xdr:colOff>
      <xdr:row>99</xdr:row>
      <xdr:rowOff>38019</xdr:rowOff>
    </xdr:to>
    <xdr:cxnSp macro="">
      <xdr:nvCxnSpPr>
        <xdr:cNvPr id="690" name="直線コネクタ 689"/>
        <xdr:cNvCxnSpPr/>
      </xdr:nvCxnSpPr>
      <xdr:spPr>
        <a:xfrm>
          <a:off x="16230600" y="1701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148716</xdr:rowOff>
    </xdr:from>
    <xdr:ext cx="534377" cy="259045"/>
    <xdr:sp macro="" textlink="">
      <xdr:nvSpPr>
        <xdr:cNvPr id="691" name="公債費最大値テキスト"/>
        <xdr:cNvSpPr txBox="1"/>
      </xdr:nvSpPr>
      <xdr:spPr>
        <a:xfrm>
          <a:off x="16370300" y="1575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93</xdr:row>
      <xdr:rowOff>30589</xdr:rowOff>
    </xdr:from>
    <xdr:to>
      <xdr:col>23</xdr:col>
      <xdr:colOff>606425</xdr:colOff>
      <xdr:row>93</xdr:row>
      <xdr:rowOff>30589</xdr:rowOff>
    </xdr:to>
    <xdr:cxnSp macro="">
      <xdr:nvCxnSpPr>
        <xdr:cNvPr id="692" name="直線コネクタ 691"/>
        <xdr:cNvCxnSpPr/>
      </xdr:nvCxnSpPr>
      <xdr:spPr>
        <a:xfrm>
          <a:off x="16230600" y="1597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70824</xdr:rowOff>
    </xdr:from>
    <xdr:to>
      <xdr:col>23</xdr:col>
      <xdr:colOff>517525</xdr:colOff>
      <xdr:row>93</xdr:row>
      <xdr:rowOff>117503</xdr:rowOff>
    </xdr:to>
    <xdr:cxnSp macro="">
      <xdr:nvCxnSpPr>
        <xdr:cNvPr id="693" name="直線コネクタ 692"/>
        <xdr:cNvCxnSpPr/>
      </xdr:nvCxnSpPr>
      <xdr:spPr>
        <a:xfrm>
          <a:off x="15481300" y="15844224"/>
          <a:ext cx="838200" cy="2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160572</xdr:rowOff>
    </xdr:from>
    <xdr:ext cx="534377" cy="259045"/>
    <xdr:sp macro="" textlink="">
      <xdr:nvSpPr>
        <xdr:cNvPr id="694" name="公債費平均値テキスト"/>
        <xdr:cNvSpPr txBox="1"/>
      </xdr:nvSpPr>
      <xdr:spPr>
        <a:xfrm>
          <a:off x="16370300" y="16448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10695</xdr:rowOff>
    </xdr:from>
    <xdr:to>
      <xdr:col>23</xdr:col>
      <xdr:colOff>568325</xdr:colOff>
      <xdr:row>96</xdr:row>
      <xdr:rowOff>112295</xdr:rowOff>
    </xdr:to>
    <xdr:sp macro="" textlink="">
      <xdr:nvSpPr>
        <xdr:cNvPr id="695" name="フローチャート : 判断 694"/>
        <xdr:cNvSpPr/>
      </xdr:nvSpPr>
      <xdr:spPr>
        <a:xfrm>
          <a:off x="16268700" y="164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158536</xdr:rowOff>
    </xdr:from>
    <xdr:to>
      <xdr:col>22</xdr:col>
      <xdr:colOff>365125</xdr:colOff>
      <xdr:row>92</xdr:row>
      <xdr:rowOff>70824</xdr:rowOff>
    </xdr:to>
    <xdr:cxnSp macro="">
      <xdr:nvCxnSpPr>
        <xdr:cNvPr id="696" name="直線コネクタ 695"/>
        <xdr:cNvCxnSpPr/>
      </xdr:nvCxnSpPr>
      <xdr:spPr>
        <a:xfrm>
          <a:off x="14592300" y="15760486"/>
          <a:ext cx="889000" cy="8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6719</xdr:rowOff>
    </xdr:from>
    <xdr:to>
      <xdr:col>22</xdr:col>
      <xdr:colOff>415925</xdr:colOff>
      <xdr:row>96</xdr:row>
      <xdr:rowOff>108319</xdr:rowOff>
    </xdr:to>
    <xdr:sp macro="" textlink="">
      <xdr:nvSpPr>
        <xdr:cNvPr id="697" name="フローチャート : 判断 696"/>
        <xdr:cNvSpPr/>
      </xdr:nvSpPr>
      <xdr:spPr>
        <a:xfrm>
          <a:off x="154305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99446</xdr:rowOff>
    </xdr:from>
    <xdr:ext cx="534377" cy="259045"/>
    <xdr:sp macro="" textlink="">
      <xdr:nvSpPr>
        <xdr:cNvPr id="698" name="テキスト ボックス 697"/>
        <xdr:cNvSpPr txBox="1"/>
      </xdr:nvSpPr>
      <xdr:spPr>
        <a:xfrm>
          <a:off x="15214111" y="165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103856</xdr:rowOff>
    </xdr:from>
    <xdr:to>
      <xdr:col>21</xdr:col>
      <xdr:colOff>161925</xdr:colOff>
      <xdr:row>91</xdr:row>
      <xdr:rowOff>158536</xdr:rowOff>
    </xdr:to>
    <xdr:cxnSp macro="">
      <xdr:nvCxnSpPr>
        <xdr:cNvPr id="699" name="直線コネクタ 698"/>
        <xdr:cNvCxnSpPr/>
      </xdr:nvCxnSpPr>
      <xdr:spPr>
        <a:xfrm>
          <a:off x="13703300" y="15705806"/>
          <a:ext cx="889000" cy="5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127671</xdr:rowOff>
    </xdr:from>
    <xdr:to>
      <xdr:col>21</xdr:col>
      <xdr:colOff>212725</xdr:colOff>
      <xdr:row>96</xdr:row>
      <xdr:rowOff>57821</xdr:rowOff>
    </xdr:to>
    <xdr:sp macro="" textlink="">
      <xdr:nvSpPr>
        <xdr:cNvPr id="700" name="フローチャート : 判断 699"/>
        <xdr:cNvSpPr/>
      </xdr:nvSpPr>
      <xdr:spPr>
        <a:xfrm>
          <a:off x="14541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48948</xdr:rowOff>
    </xdr:from>
    <xdr:ext cx="534377" cy="259045"/>
    <xdr:sp macro="" textlink="">
      <xdr:nvSpPr>
        <xdr:cNvPr id="701" name="テキスト ボックス 700"/>
        <xdr:cNvSpPr txBox="1"/>
      </xdr:nvSpPr>
      <xdr:spPr>
        <a:xfrm>
          <a:off x="14325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47461</xdr:rowOff>
    </xdr:from>
    <xdr:to>
      <xdr:col>19</xdr:col>
      <xdr:colOff>644525</xdr:colOff>
      <xdr:row>91</xdr:row>
      <xdr:rowOff>103856</xdr:rowOff>
    </xdr:to>
    <xdr:cxnSp macro="">
      <xdr:nvCxnSpPr>
        <xdr:cNvPr id="702" name="直線コネクタ 701"/>
        <xdr:cNvCxnSpPr/>
      </xdr:nvCxnSpPr>
      <xdr:spPr>
        <a:xfrm>
          <a:off x="12814300" y="15649411"/>
          <a:ext cx="889000" cy="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117543</xdr:rowOff>
    </xdr:from>
    <xdr:to>
      <xdr:col>20</xdr:col>
      <xdr:colOff>9525</xdr:colOff>
      <xdr:row>96</xdr:row>
      <xdr:rowOff>47693</xdr:rowOff>
    </xdr:to>
    <xdr:sp macro="" textlink="">
      <xdr:nvSpPr>
        <xdr:cNvPr id="703" name="フローチャート : 判断 702"/>
        <xdr:cNvSpPr/>
      </xdr:nvSpPr>
      <xdr:spPr>
        <a:xfrm>
          <a:off x="13652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38820</xdr:rowOff>
    </xdr:from>
    <xdr:ext cx="534377" cy="259045"/>
    <xdr:sp macro="" textlink="">
      <xdr:nvSpPr>
        <xdr:cNvPr id="704" name="テキスト ボックス 703"/>
        <xdr:cNvSpPr txBox="1"/>
      </xdr:nvSpPr>
      <xdr:spPr>
        <a:xfrm>
          <a:off x="13436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104811</xdr:rowOff>
    </xdr:from>
    <xdr:to>
      <xdr:col>18</xdr:col>
      <xdr:colOff>492125</xdr:colOff>
      <xdr:row>96</xdr:row>
      <xdr:rowOff>34961</xdr:rowOff>
    </xdr:to>
    <xdr:sp macro="" textlink="">
      <xdr:nvSpPr>
        <xdr:cNvPr id="705" name="フローチャート : 判断 704"/>
        <xdr:cNvSpPr/>
      </xdr:nvSpPr>
      <xdr:spPr>
        <a:xfrm>
          <a:off x="12763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26088</xdr:rowOff>
    </xdr:from>
    <xdr:ext cx="534377" cy="259045"/>
    <xdr:sp macro="" textlink="">
      <xdr:nvSpPr>
        <xdr:cNvPr id="706" name="テキスト ボックス 705"/>
        <xdr:cNvSpPr txBox="1"/>
      </xdr:nvSpPr>
      <xdr:spPr>
        <a:xfrm>
          <a:off x="12547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66703</xdr:rowOff>
    </xdr:from>
    <xdr:to>
      <xdr:col>23</xdr:col>
      <xdr:colOff>568325</xdr:colOff>
      <xdr:row>93</xdr:row>
      <xdr:rowOff>168303</xdr:rowOff>
    </xdr:to>
    <xdr:sp macro="" textlink="">
      <xdr:nvSpPr>
        <xdr:cNvPr id="712" name="円/楕円 711"/>
        <xdr:cNvSpPr/>
      </xdr:nvSpPr>
      <xdr:spPr>
        <a:xfrm>
          <a:off x="16268700" y="160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153080</xdr:rowOff>
    </xdr:from>
    <xdr:ext cx="534377" cy="259045"/>
    <xdr:sp macro="" textlink="">
      <xdr:nvSpPr>
        <xdr:cNvPr id="713" name="公債費該当値テキスト"/>
        <xdr:cNvSpPr txBox="1"/>
      </xdr:nvSpPr>
      <xdr:spPr>
        <a:xfrm>
          <a:off x="16370300" y="159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58,471</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20024</xdr:rowOff>
    </xdr:from>
    <xdr:to>
      <xdr:col>22</xdr:col>
      <xdr:colOff>415925</xdr:colOff>
      <xdr:row>92</xdr:row>
      <xdr:rowOff>121624</xdr:rowOff>
    </xdr:to>
    <xdr:sp macro="" textlink="">
      <xdr:nvSpPr>
        <xdr:cNvPr id="714" name="円/楕円 713"/>
        <xdr:cNvSpPr/>
      </xdr:nvSpPr>
      <xdr:spPr>
        <a:xfrm>
          <a:off x="15430500" y="157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138151</xdr:rowOff>
    </xdr:from>
    <xdr:ext cx="534377" cy="259045"/>
    <xdr:sp macro="" textlink="">
      <xdr:nvSpPr>
        <xdr:cNvPr id="715" name="テキスト ボックス 714"/>
        <xdr:cNvSpPr txBox="1"/>
      </xdr:nvSpPr>
      <xdr:spPr>
        <a:xfrm>
          <a:off x="15214111" y="155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68,013</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107736</xdr:rowOff>
    </xdr:from>
    <xdr:to>
      <xdr:col>21</xdr:col>
      <xdr:colOff>212725</xdr:colOff>
      <xdr:row>92</xdr:row>
      <xdr:rowOff>37886</xdr:rowOff>
    </xdr:to>
    <xdr:sp macro="" textlink="">
      <xdr:nvSpPr>
        <xdr:cNvPr id="716" name="円/楕円 715"/>
        <xdr:cNvSpPr/>
      </xdr:nvSpPr>
      <xdr:spPr>
        <a:xfrm>
          <a:off x="14541500" y="1570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54413</xdr:rowOff>
    </xdr:from>
    <xdr:ext cx="534377" cy="259045"/>
    <xdr:sp macro="" textlink="">
      <xdr:nvSpPr>
        <xdr:cNvPr id="717" name="テキスト ボックス 716"/>
        <xdr:cNvSpPr txBox="1"/>
      </xdr:nvSpPr>
      <xdr:spPr>
        <a:xfrm>
          <a:off x="14325111" y="154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71,676</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53056</xdr:rowOff>
    </xdr:from>
    <xdr:to>
      <xdr:col>20</xdr:col>
      <xdr:colOff>9525</xdr:colOff>
      <xdr:row>91</xdr:row>
      <xdr:rowOff>154656</xdr:rowOff>
    </xdr:to>
    <xdr:sp macro="" textlink="">
      <xdr:nvSpPr>
        <xdr:cNvPr id="718" name="円/楕円 717"/>
        <xdr:cNvSpPr/>
      </xdr:nvSpPr>
      <xdr:spPr>
        <a:xfrm>
          <a:off x="13652500" y="156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171183</xdr:rowOff>
    </xdr:from>
    <xdr:ext cx="534377" cy="259045"/>
    <xdr:sp macro="" textlink="">
      <xdr:nvSpPr>
        <xdr:cNvPr id="719" name="テキスト ボックス 718"/>
        <xdr:cNvSpPr txBox="1"/>
      </xdr:nvSpPr>
      <xdr:spPr>
        <a:xfrm>
          <a:off x="13436111" y="1543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74,068</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168111</xdr:rowOff>
    </xdr:from>
    <xdr:to>
      <xdr:col>18</xdr:col>
      <xdr:colOff>492125</xdr:colOff>
      <xdr:row>91</xdr:row>
      <xdr:rowOff>98261</xdr:rowOff>
    </xdr:to>
    <xdr:sp macro="" textlink="">
      <xdr:nvSpPr>
        <xdr:cNvPr id="720" name="円/楕円 719"/>
        <xdr:cNvSpPr/>
      </xdr:nvSpPr>
      <xdr:spPr>
        <a:xfrm>
          <a:off x="12763500" y="1559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114788</xdr:rowOff>
    </xdr:from>
    <xdr:ext cx="534377" cy="259045"/>
    <xdr:sp macro="" textlink="">
      <xdr:nvSpPr>
        <xdr:cNvPr id="721" name="テキスト ボックス 720"/>
        <xdr:cNvSpPr txBox="1"/>
      </xdr:nvSpPr>
      <xdr:spPr>
        <a:xfrm>
          <a:off x="12547111" y="153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47" name="直線コネクタ 746"/>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0"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1" name="直線コネクタ 750"/>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3"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54" name="フローチャート : 判断 753"/>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56" name="フローチャート : 判断 755"/>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57" name="テキスト ボックス 756"/>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59" name="フローチャート : 判断 758"/>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0" name="テキスト ボックス 759"/>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2" name="フローチャート : 判断 761"/>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3" name="テキスト ボックス 762"/>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64" name="フローチャート : 判断 763"/>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65" name="テキスト ボックス 764"/>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1" name="円/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3" name="円/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4" name="テキスト ボックス 77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5" name="円/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6" name="テキスト ボックス 77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7" name="円/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8" name="テキスト ボックス 77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9" name="円/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0" name="テキスト ボックス 77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445,278</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消防費については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類似団体の平均と比較して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大幅に高い水準となっているが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本市の喫緊の課題である南海トラフ地震対策を重点的に取り組んでいるものであり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高知県平均も全国平均より高い水準となっている。</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性質別と同様に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子ども医療費助成の対象年齢拡大や</a:t>
          </a:r>
          <a:r>
            <a:rPr kumimoji="1" lang="ja-JP" altLang="en-US" sz="1100">
              <a:solidFill>
                <a:schemeClr val="dk1"/>
              </a:solidFill>
              <a:effectLst/>
              <a:latin typeface="+mn-lt"/>
              <a:ea typeface="+mn-ea"/>
              <a:cs typeface="+mn-cs"/>
            </a:rPr>
            <a:t>介護給付・訓練等給付</a:t>
          </a:r>
          <a:r>
            <a:rPr kumimoji="1" lang="ja-JP" altLang="ja-JP" sz="1100">
              <a:solidFill>
                <a:schemeClr val="dk1"/>
              </a:solidFill>
              <a:effectLst/>
              <a:latin typeface="+mn-lt"/>
              <a:ea typeface="+mn-ea"/>
              <a:cs typeface="+mn-cs"/>
            </a:rPr>
            <a:t>の増加等により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類似団体の平均よりも高い水準で推移している。</a:t>
          </a:r>
          <a:endParaRPr lang="ja-JP" altLang="ja-JP" sz="1400">
            <a:effectLst/>
          </a:endParaRPr>
        </a:p>
        <a:p>
          <a:r>
            <a:rPr kumimoji="1" lang="ja-JP" altLang="ja-JP" sz="1100">
              <a:solidFill>
                <a:schemeClr val="dk1"/>
              </a:solidFill>
              <a:effectLst/>
              <a:latin typeface="+mn-lt"/>
              <a:ea typeface="+mn-ea"/>
              <a:cs typeface="+mn-cs"/>
            </a:rPr>
            <a:t>公債費においては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年々減少傾向であるものの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高い水準となっており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引き続き義務的経費の縮減に向けた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投資事業の抑制と計画的な市債の発行を行う。</a:t>
          </a:r>
          <a:endParaRPr lang="ja-JP" altLang="ja-JP" sz="1400">
            <a:effectLst/>
          </a:endParaRPr>
        </a:p>
        <a:p>
          <a:r>
            <a:rPr kumimoji="1" lang="ja-JP" altLang="ja-JP" sz="1100">
              <a:solidFill>
                <a:schemeClr val="dk1"/>
              </a:solidFill>
              <a:effectLst/>
              <a:latin typeface="+mn-lt"/>
              <a:ea typeface="+mn-ea"/>
              <a:cs typeface="+mn-cs"/>
            </a:rPr>
            <a:t>その他の経費についても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公共施設マネジメントの推進や事務事業の見直し等により可能な限り削減に努める。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高知市行政改革第１次実施計画に基づく歳入確保及び歳出削減で生み出した剰余金を積極的に積み立ててい</a:t>
          </a:r>
          <a:r>
            <a:rPr kumimoji="1" lang="ja-JP" altLang="en-US" sz="1100">
              <a:solidFill>
                <a:schemeClr val="dk1"/>
              </a:solidFill>
              <a:effectLst/>
              <a:latin typeface="+mn-lt"/>
              <a:ea typeface="+mn-ea"/>
              <a:cs typeface="+mn-cs"/>
            </a:rPr>
            <a:t>たが、本年は決算対策のための取り崩しを行ったため対前年</a:t>
          </a:r>
          <a:r>
            <a:rPr kumimoji="1" lang="en-US" altLang="ja-JP" sz="1100">
              <a:solidFill>
                <a:schemeClr val="dk1"/>
              </a:solidFill>
              <a:effectLst/>
              <a:latin typeface="+mn-lt"/>
              <a:ea typeface="+mn-ea"/>
              <a:cs typeface="+mn-cs"/>
            </a:rPr>
            <a:t>0.54</a:t>
          </a:r>
          <a:r>
            <a:rPr kumimoji="1" lang="ja-JP" altLang="en-US" sz="1100">
              <a:solidFill>
                <a:schemeClr val="dk1"/>
              </a:solidFill>
              <a:effectLst/>
              <a:latin typeface="+mn-lt"/>
              <a:ea typeface="+mn-ea"/>
              <a:cs typeface="+mn-cs"/>
            </a:rPr>
            <a:t>ポイントの減となっており、</a:t>
          </a:r>
          <a:r>
            <a:rPr kumimoji="1" lang="ja-JP" altLang="ja-JP" sz="1100">
              <a:solidFill>
                <a:schemeClr val="dk1"/>
              </a:solidFill>
              <a:effectLst/>
              <a:latin typeface="+mn-lt"/>
              <a:ea typeface="+mn-ea"/>
              <a:cs typeface="+mn-cs"/>
            </a:rPr>
            <a:t>依然低い水準である。</a:t>
          </a:r>
          <a:endParaRPr lang="ja-JP" altLang="ja-JP" sz="1400">
            <a:effectLst/>
          </a:endParaRPr>
        </a:p>
        <a:p>
          <a:r>
            <a:rPr kumimoji="1" lang="ja-JP" altLang="ja-JP" sz="1100">
              <a:solidFill>
                <a:schemeClr val="dk1"/>
              </a:solidFill>
              <a:effectLst/>
              <a:latin typeface="+mn-lt"/>
              <a:ea typeface="+mn-ea"/>
              <a:cs typeface="+mn-cs"/>
            </a:rPr>
            <a:t>　実質単年度収支については</a:t>
          </a:r>
          <a:r>
            <a:rPr kumimoji="1" lang="ja-JP" altLang="en-US" sz="1100">
              <a:solidFill>
                <a:schemeClr val="dk1"/>
              </a:solidFill>
              <a:effectLst/>
              <a:latin typeface="+mn-lt"/>
              <a:ea typeface="+mn-ea"/>
              <a:cs typeface="+mn-cs"/>
            </a:rPr>
            <a:t>、決算対策のために財政調整基金の取り崩しを行ったこと等により、赤字に転じる結果となった。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過去の施設建設経費等による多額の公債費負担が要因となり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収益事業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国民宿舎運営事業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駐車場事業の３特別会計が赤字となっているが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その他の会計は黒字を保っている。</a:t>
          </a:r>
          <a:endParaRPr lang="ja-JP" altLang="ja-JP" sz="1400">
            <a:effectLst/>
          </a:endParaRPr>
        </a:p>
        <a:p>
          <a:r>
            <a:rPr kumimoji="1" lang="ja-JP" altLang="ja-JP" sz="1100">
              <a:solidFill>
                <a:schemeClr val="dk1"/>
              </a:solidFill>
              <a:effectLst/>
              <a:latin typeface="+mn-lt"/>
              <a:ea typeface="+mn-ea"/>
              <a:cs typeface="+mn-cs"/>
            </a:rPr>
            <a:t>　収益事業については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年度から指定管理者制度を導入し経費削減を行った。単年度黒字の確保により累積赤字額の圧縮を目指し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今後もミッドナイト競輪の開催などによる売上の増加や経費の削減を図っていく。</a:t>
          </a:r>
          <a:endParaRPr lang="ja-JP" altLang="ja-JP" sz="1400">
            <a:effectLst/>
          </a:endParaRPr>
        </a:p>
        <a:p>
          <a:r>
            <a:rPr kumimoji="1" lang="ja-JP" altLang="ja-JP" sz="1100">
              <a:solidFill>
                <a:schemeClr val="dk1"/>
              </a:solidFill>
              <a:effectLst/>
              <a:latin typeface="+mn-lt"/>
              <a:ea typeface="+mn-ea"/>
              <a:cs typeface="+mn-cs"/>
            </a:rPr>
            <a:t>　駐車場事業については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年度決算から単年度黒字となり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年度で起債償還も終了したことから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累積赤字額は平成</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年度に解消される見込みである。</a:t>
          </a:r>
          <a:endParaRPr lang="ja-JP" altLang="ja-JP" sz="1400">
            <a:effectLst/>
          </a:endParaRPr>
        </a:p>
        <a:p>
          <a:r>
            <a:rPr kumimoji="1" lang="ja-JP" altLang="ja-JP" sz="1100">
              <a:solidFill>
                <a:schemeClr val="dk1"/>
              </a:solidFill>
              <a:effectLst/>
              <a:latin typeface="+mn-lt"/>
              <a:ea typeface="+mn-ea"/>
              <a:cs typeface="+mn-cs"/>
            </a:rPr>
            <a:t>　国民宿舎運営事業については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月に経営健全化計画を策定し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指定管理者制度の充実などによる経営改善やスポーツ合宿の誘致などによる収入確保に努めている。平成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年４月からの利用料金制導入により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資金不足比率が大幅に高まったが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年間にわたって改築資金の起債元金約</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億円を一般会計から繰り入れることにより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年度には資金不足比率が財政健全化基準を下回る見通しとなっている。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152033316</v>
      </c>
      <c r="BO4" s="381"/>
      <c r="BP4" s="381"/>
      <c r="BQ4" s="381"/>
      <c r="BR4" s="381"/>
      <c r="BS4" s="381"/>
      <c r="BT4" s="381"/>
      <c r="BU4" s="382"/>
      <c r="BV4" s="380">
        <v>155630197</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0.4</v>
      </c>
      <c r="CU4" s="387"/>
      <c r="CV4" s="387"/>
      <c r="CW4" s="387"/>
      <c r="CX4" s="387"/>
      <c r="CY4" s="387"/>
      <c r="CZ4" s="387"/>
      <c r="DA4" s="388"/>
      <c r="DB4" s="386">
        <v>0.9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148744798</v>
      </c>
      <c r="BO5" s="418"/>
      <c r="BP5" s="418"/>
      <c r="BQ5" s="418"/>
      <c r="BR5" s="418"/>
      <c r="BS5" s="418"/>
      <c r="BT5" s="418"/>
      <c r="BU5" s="419"/>
      <c r="BV5" s="417">
        <v>153389142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99.1</v>
      </c>
      <c r="CU5" s="415"/>
      <c r="CV5" s="415"/>
      <c r="CW5" s="415"/>
      <c r="CX5" s="415"/>
      <c r="CY5" s="415"/>
      <c r="CZ5" s="415"/>
      <c r="DA5" s="416"/>
      <c r="DB5" s="414">
        <v>93.8</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3288518</v>
      </c>
      <c r="BO6" s="418"/>
      <c r="BP6" s="418"/>
      <c r="BQ6" s="418"/>
      <c r="BR6" s="418"/>
      <c r="BS6" s="418"/>
      <c r="BT6" s="418"/>
      <c r="BU6" s="419"/>
      <c r="BV6" s="417">
        <v>2241055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105.1</v>
      </c>
      <c r="CU6" s="455"/>
      <c r="CV6" s="455"/>
      <c r="CW6" s="455"/>
      <c r="CX6" s="455"/>
      <c r="CY6" s="455"/>
      <c r="CZ6" s="455"/>
      <c r="DA6" s="456"/>
      <c r="DB6" s="454">
        <v>101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3006746</v>
      </c>
      <c r="BO7" s="418"/>
      <c r="BP7" s="418"/>
      <c r="BQ7" s="418"/>
      <c r="BR7" s="418"/>
      <c r="BS7" s="418"/>
      <c r="BT7" s="418"/>
      <c r="BU7" s="419"/>
      <c r="BV7" s="417">
        <v>1495956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79033784</v>
      </c>
      <c r="CU7" s="418"/>
      <c r="CV7" s="418"/>
      <c r="CW7" s="418"/>
      <c r="CX7" s="418"/>
      <c r="CY7" s="418"/>
      <c r="CZ7" s="418"/>
      <c r="DA7" s="419"/>
      <c r="DB7" s="417">
        <v>81991928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281772</v>
      </c>
      <c r="BO8" s="418"/>
      <c r="BP8" s="418"/>
      <c r="BQ8" s="418"/>
      <c r="BR8" s="418"/>
      <c r="BS8" s="418"/>
      <c r="BT8" s="418"/>
      <c r="BU8" s="419"/>
      <c r="BV8" s="417">
        <v>745099</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0.59</v>
      </c>
      <c r="CU8" s="458"/>
      <c r="CV8" s="458"/>
      <c r="CW8" s="458"/>
      <c r="CX8" s="458"/>
      <c r="CY8" s="458"/>
      <c r="CZ8" s="458"/>
      <c r="DA8" s="459"/>
      <c r="DB8" s="457">
        <v>0.56999999999999995</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337190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-463327</v>
      </c>
      <c r="BO9" s="418"/>
      <c r="BP9" s="418"/>
      <c r="BQ9" s="418"/>
      <c r="BR9" s="418"/>
      <c r="BS9" s="418"/>
      <c r="BT9" s="418"/>
      <c r="BU9" s="419"/>
      <c r="BV9" s="417">
        <v>-28422</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21.3</v>
      </c>
      <c r="CU9" s="415"/>
      <c r="CV9" s="415"/>
      <c r="CW9" s="415"/>
      <c r="CX9" s="415"/>
      <c r="CY9" s="415"/>
      <c r="CZ9" s="415"/>
      <c r="DA9" s="416"/>
      <c r="DB9" s="414">
        <v>23.9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343393</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1713</v>
      </c>
      <c r="BO10" s="418"/>
      <c r="BP10" s="418"/>
      <c r="BQ10" s="418"/>
      <c r="BR10" s="418"/>
      <c r="BS10" s="418"/>
      <c r="BT10" s="418"/>
      <c r="BU10" s="419"/>
      <c r="BV10" s="417">
        <v>804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v>833329</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334049</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950000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332478</v>
      </c>
      <c r="S13" s="499"/>
      <c r="T13" s="499"/>
      <c r="U13" s="499"/>
      <c r="V13" s="500"/>
      <c r="W13" s="433" t="s">
        <v>125</v>
      </c>
      <c r="X13" s="434"/>
      <c r="Y13" s="434"/>
      <c r="Z13" s="434"/>
      <c r="AA13" s="434"/>
      <c r="AB13" s="424"/>
      <c r="AC13" s="468">
        <v>4176</v>
      </c>
      <c r="AD13" s="469"/>
      <c r="AE13" s="469"/>
      <c r="AF13" s="469"/>
      <c r="AG13" s="508"/>
      <c r="AH13" s="468">
        <v>4540</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-1411614</v>
      </c>
      <c r="BO13" s="418"/>
      <c r="BP13" s="418"/>
      <c r="BQ13" s="418"/>
      <c r="BR13" s="418"/>
      <c r="BS13" s="418"/>
      <c r="BT13" s="418"/>
      <c r="BU13" s="419"/>
      <c r="BV13" s="417">
        <v>805711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14.9</v>
      </c>
      <c r="CU13" s="415"/>
      <c r="CV13" s="415"/>
      <c r="CW13" s="415"/>
      <c r="CX13" s="415"/>
      <c r="CY13" s="415"/>
      <c r="CZ13" s="415"/>
      <c r="DA13" s="416"/>
      <c r="DB13" s="414">
        <v>15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336052</v>
      </c>
      <c r="S14" s="499"/>
      <c r="T14" s="499"/>
      <c r="U14" s="499"/>
      <c r="V14" s="500"/>
      <c r="W14" s="407"/>
      <c r="X14" s="408"/>
      <c r="Y14" s="408"/>
      <c r="Z14" s="408"/>
      <c r="AA14" s="408"/>
      <c r="AB14" s="397"/>
      <c r="AC14" s="501">
        <v>3.1</v>
      </c>
      <c r="AD14" s="502"/>
      <c r="AE14" s="502"/>
      <c r="AF14" s="502"/>
      <c r="AG14" s="503"/>
      <c r="AH14" s="501">
        <v>3.3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162.6</v>
      </c>
      <c r="CU14" s="513"/>
      <c r="CV14" s="513"/>
      <c r="CW14" s="513"/>
      <c r="CX14" s="513"/>
      <c r="CY14" s="513"/>
      <c r="CZ14" s="513"/>
      <c r="DA14" s="514"/>
      <c r="DB14" s="512">
        <v>165.4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334542</v>
      </c>
      <c r="S15" s="499"/>
      <c r="T15" s="499"/>
      <c r="U15" s="499"/>
      <c r="V15" s="500"/>
      <c r="W15" s="433" t="s">
        <v>131</v>
      </c>
      <c r="X15" s="434"/>
      <c r="Y15" s="434"/>
      <c r="Z15" s="434"/>
      <c r="AA15" s="434"/>
      <c r="AB15" s="424"/>
      <c r="AC15" s="468">
        <v>21559</v>
      </c>
      <c r="AD15" s="469"/>
      <c r="AE15" s="469"/>
      <c r="AF15" s="469"/>
      <c r="AG15" s="508"/>
      <c r="AH15" s="468">
        <v>22211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39374607</v>
      </c>
      <c r="BO15" s="381"/>
      <c r="BP15" s="381"/>
      <c r="BQ15" s="381"/>
      <c r="BR15" s="381"/>
      <c r="BS15" s="381"/>
      <c r="BT15" s="381"/>
      <c r="BU15" s="382"/>
      <c r="BV15" s="380">
        <v>38056377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16</v>
      </c>
      <c r="AD16" s="502"/>
      <c r="AE16" s="502"/>
      <c r="AF16" s="502"/>
      <c r="AG16" s="503"/>
      <c r="AH16" s="501">
        <v>16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62384259</v>
      </c>
      <c r="BO16" s="418"/>
      <c r="BP16" s="418"/>
      <c r="BQ16" s="418"/>
      <c r="BR16" s="418"/>
      <c r="BS16" s="418"/>
      <c r="BT16" s="418"/>
      <c r="BU16" s="419"/>
      <c r="BV16" s="417">
        <v>64183055</v>
      </c>
      <c r="BW16" s="418"/>
      <c r="BX16" s="418"/>
      <c r="BY16" s="418"/>
      <c r="BZ16" s="418"/>
      <c r="CA16" s="418"/>
      <c r="CB16" s="418"/>
      <c r="CC16" s="419"/>
      <c r="CD16" s="154"/>
      <c r="CE16" s="524" t="s">
        <v>137</v>
      </c>
      <c r="CF16" s="524"/>
      <c r="CG16" s="524"/>
      <c r="CH16" s="524"/>
      <c r="CI16" s="524"/>
      <c r="CJ16" s="524"/>
      <c r="CK16" s="524"/>
      <c r="CL16" s="524"/>
      <c r="CM16" s="524"/>
      <c r="CN16" s="524"/>
      <c r="CO16" s="524"/>
      <c r="CP16" s="524"/>
      <c r="CQ16" s="524"/>
      <c r="CR16" s="524"/>
      <c r="CS16" s="525"/>
      <c r="CT16" s="414">
        <v>235.2</v>
      </c>
      <c r="CU16" s="415"/>
      <c r="CV16" s="415"/>
      <c r="CW16" s="415"/>
      <c r="CX16" s="415"/>
      <c r="CY16" s="415"/>
      <c r="CZ16" s="415"/>
      <c r="DA16" s="416"/>
      <c r="DB16" s="414">
        <v>336.3</v>
      </c>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135</v>
      </c>
      <c r="S17" s="519"/>
      <c r="T17" s="519"/>
      <c r="U17" s="519"/>
      <c r="V17" s="520"/>
      <c r="W17" s="433" t="s">
        <v>139</v>
      </c>
      <c r="X17" s="434"/>
      <c r="Y17" s="434"/>
      <c r="Z17" s="434"/>
      <c r="AA17" s="434"/>
      <c r="AB17" s="424"/>
      <c r="AC17" s="468">
        <v>108937</v>
      </c>
      <c r="AD17" s="469"/>
      <c r="AE17" s="469"/>
      <c r="AF17" s="469"/>
      <c r="AG17" s="508"/>
      <c r="AH17" s="468">
        <v>112110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50555226</v>
      </c>
      <c r="BO17" s="418"/>
      <c r="BP17" s="418"/>
      <c r="BQ17" s="418"/>
      <c r="BR17" s="418"/>
      <c r="BS17" s="418"/>
      <c r="BT17" s="418"/>
      <c r="BU17" s="419"/>
      <c r="BV17" s="417">
        <v>48751719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309</v>
      </c>
      <c r="M18" s="530"/>
      <c r="N18" s="530"/>
      <c r="O18" s="530"/>
      <c r="P18" s="530"/>
      <c r="Q18" s="530"/>
      <c r="R18" s="531"/>
      <c r="S18" s="531"/>
      <c r="T18" s="531"/>
      <c r="U18" s="531"/>
      <c r="V18" s="532"/>
      <c r="W18" s="435"/>
      <c r="X18" s="436"/>
      <c r="Y18" s="436"/>
      <c r="Z18" s="436"/>
      <c r="AA18" s="436"/>
      <c r="AB18" s="427"/>
      <c r="AC18" s="533">
        <v>80.900000000000006</v>
      </c>
      <c r="AD18" s="534"/>
      <c r="AE18" s="534"/>
      <c r="AF18" s="534"/>
      <c r="AG18" s="535"/>
      <c r="AH18" s="533">
        <v>80.7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80088138</v>
      </c>
      <c r="BO18" s="418"/>
      <c r="BP18" s="418"/>
      <c r="BQ18" s="418"/>
      <c r="BR18" s="418"/>
      <c r="BS18" s="418"/>
      <c r="BT18" s="418"/>
      <c r="BU18" s="419"/>
      <c r="BV18" s="417">
        <v>80976395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1091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87488622</v>
      </c>
      <c r="BO19" s="418"/>
      <c r="BP19" s="418"/>
      <c r="BQ19" s="418"/>
      <c r="BR19" s="418"/>
      <c r="BS19" s="418"/>
      <c r="BT19" s="418"/>
      <c r="BU19" s="419"/>
      <c r="BV19" s="417">
        <v>90750069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153594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191733205</v>
      </c>
      <c r="BO23" s="418"/>
      <c r="BP23" s="418"/>
      <c r="BQ23" s="418"/>
      <c r="BR23" s="418"/>
      <c r="BS23" s="418"/>
      <c r="BT23" s="418"/>
      <c r="BU23" s="419"/>
      <c r="BV23" s="417">
        <v>193298661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9675</v>
      </c>
      <c r="R24" s="469"/>
      <c r="S24" s="469"/>
      <c r="T24" s="469"/>
      <c r="U24" s="469"/>
      <c r="V24" s="508"/>
      <c r="W24" s="563"/>
      <c r="X24" s="551"/>
      <c r="Y24" s="552"/>
      <c r="Z24" s="467" t="s">
        <v>155</v>
      </c>
      <c r="AA24" s="447"/>
      <c r="AB24" s="447"/>
      <c r="AC24" s="447"/>
      <c r="AD24" s="447"/>
      <c r="AE24" s="447"/>
      <c r="AF24" s="447"/>
      <c r="AG24" s="448"/>
      <c r="AH24" s="468">
        <v>2324</v>
      </c>
      <c r="AI24" s="469"/>
      <c r="AJ24" s="469"/>
      <c r="AK24" s="469"/>
      <c r="AL24" s="508"/>
      <c r="AM24" s="468">
        <v>7278768</v>
      </c>
      <c r="AN24" s="469"/>
      <c r="AO24" s="469"/>
      <c r="AP24" s="469"/>
      <c r="AQ24" s="469"/>
      <c r="AR24" s="508"/>
      <c r="AS24" s="468">
        <v>3132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115696144</v>
      </c>
      <c r="BO24" s="418"/>
      <c r="BP24" s="418"/>
      <c r="BQ24" s="418"/>
      <c r="BR24" s="418"/>
      <c r="BS24" s="418"/>
      <c r="BT24" s="418"/>
      <c r="BU24" s="419"/>
      <c r="BV24" s="417">
        <v>119241806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2</v>
      </c>
      <c r="M25" s="469"/>
      <c r="N25" s="469"/>
      <c r="O25" s="469"/>
      <c r="P25" s="508"/>
      <c r="Q25" s="468">
        <v>8227</v>
      </c>
      <c r="R25" s="469"/>
      <c r="S25" s="469"/>
      <c r="T25" s="469"/>
      <c r="U25" s="469"/>
      <c r="V25" s="508"/>
      <c r="W25" s="563"/>
      <c r="X25" s="551"/>
      <c r="Y25" s="552"/>
      <c r="Z25" s="467" t="s">
        <v>158</v>
      </c>
      <c r="AA25" s="447"/>
      <c r="AB25" s="447"/>
      <c r="AC25" s="447"/>
      <c r="AD25" s="447"/>
      <c r="AE25" s="447"/>
      <c r="AF25" s="447"/>
      <c r="AG25" s="448"/>
      <c r="AH25" s="468">
        <v>366</v>
      </c>
      <c r="AI25" s="469"/>
      <c r="AJ25" s="469"/>
      <c r="AK25" s="469"/>
      <c r="AL25" s="508"/>
      <c r="AM25" s="468">
        <v>1095072</v>
      </c>
      <c r="AN25" s="469"/>
      <c r="AO25" s="469"/>
      <c r="AP25" s="469"/>
      <c r="AQ25" s="469"/>
      <c r="AR25" s="508"/>
      <c r="AS25" s="468">
        <v>2992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4843505</v>
      </c>
      <c r="BO25" s="381"/>
      <c r="BP25" s="381"/>
      <c r="BQ25" s="381"/>
      <c r="BR25" s="381"/>
      <c r="BS25" s="381"/>
      <c r="BT25" s="381"/>
      <c r="BU25" s="382"/>
      <c r="BV25" s="380">
        <v>4653550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6831</v>
      </c>
      <c r="R26" s="469"/>
      <c r="S26" s="469"/>
      <c r="T26" s="469"/>
      <c r="U26" s="469"/>
      <c r="V26" s="508"/>
      <c r="W26" s="563"/>
      <c r="X26" s="551"/>
      <c r="Y26" s="552"/>
      <c r="Z26" s="467" t="s">
        <v>161</v>
      </c>
      <c r="AA26" s="573"/>
      <c r="AB26" s="573"/>
      <c r="AC26" s="573"/>
      <c r="AD26" s="573"/>
      <c r="AE26" s="573"/>
      <c r="AF26" s="573"/>
      <c r="AG26" s="574"/>
      <c r="AH26" s="468">
        <v>239</v>
      </c>
      <c r="AI26" s="469"/>
      <c r="AJ26" s="469"/>
      <c r="AK26" s="469"/>
      <c r="AL26" s="508"/>
      <c r="AM26" s="468">
        <v>736359</v>
      </c>
      <c r="AN26" s="469"/>
      <c r="AO26" s="469"/>
      <c r="AP26" s="469"/>
      <c r="AQ26" s="469"/>
      <c r="AR26" s="508"/>
      <c r="AS26" s="468">
        <v>3081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6780</v>
      </c>
      <c r="R27" s="469"/>
      <c r="S27" s="469"/>
      <c r="T27" s="469"/>
      <c r="U27" s="469"/>
      <c r="V27" s="508"/>
      <c r="W27" s="563"/>
      <c r="X27" s="551"/>
      <c r="Y27" s="552"/>
      <c r="Z27" s="467" t="s">
        <v>164</v>
      </c>
      <c r="AA27" s="447"/>
      <c r="AB27" s="447"/>
      <c r="AC27" s="447"/>
      <c r="AD27" s="447"/>
      <c r="AE27" s="447"/>
      <c r="AF27" s="447"/>
      <c r="AG27" s="448"/>
      <c r="AH27" s="468">
        <v>94</v>
      </c>
      <c r="AI27" s="469"/>
      <c r="AJ27" s="469"/>
      <c r="AK27" s="469"/>
      <c r="AL27" s="508"/>
      <c r="AM27" s="468">
        <v>358716</v>
      </c>
      <c r="AN27" s="469"/>
      <c r="AO27" s="469"/>
      <c r="AP27" s="469"/>
      <c r="AQ27" s="469"/>
      <c r="AR27" s="508"/>
      <c r="AS27" s="468">
        <v>3816</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2705037</v>
      </c>
      <c r="BO27" s="587"/>
      <c r="BP27" s="587"/>
      <c r="BQ27" s="587"/>
      <c r="BR27" s="587"/>
      <c r="BS27" s="587"/>
      <c r="BT27" s="587"/>
      <c r="BU27" s="588"/>
      <c r="BV27" s="586">
        <v>2704299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6150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2789289</v>
      </c>
      <c r="BO28" s="381"/>
      <c r="BP28" s="381"/>
      <c r="BQ28" s="381"/>
      <c r="BR28" s="381"/>
      <c r="BS28" s="381"/>
      <c r="BT28" s="381"/>
      <c r="BU28" s="382"/>
      <c r="BV28" s="380">
        <v>3337576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32</v>
      </c>
      <c r="M29" s="469"/>
      <c r="N29" s="469"/>
      <c r="O29" s="469"/>
      <c r="P29" s="508"/>
      <c r="Q29" s="468">
        <v>5850</v>
      </c>
      <c r="R29" s="469"/>
      <c r="S29" s="469"/>
      <c r="T29" s="469"/>
      <c r="U29" s="469"/>
      <c r="V29" s="508"/>
      <c r="W29" s="564"/>
      <c r="X29" s="565"/>
      <c r="Y29" s="566"/>
      <c r="Z29" s="467" t="s">
        <v>171</v>
      </c>
      <c r="AA29" s="447"/>
      <c r="AB29" s="447"/>
      <c r="AC29" s="447"/>
      <c r="AD29" s="447"/>
      <c r="AE29" s="447"/>
      <c r="AF29" s="447"/>
      <c r="AG29" s="448"/>
      <c r="AH29" s="468">
        <v>2418</v>
      </c>
      <c r="AI29" s="469"/>
      <c r="AJ29" s="469"/>
      <c r="AK29" s="469"/>
      <c r="AL29" s="508"/>
      <c r="AM29" s="468">
        <v>7637484</v>
      </c>
      <c r="AN29" s="469"/>
      <c r="AO29" s="469"/>
      <c r="AP29" s="469"/>
      <c r="AQ29" s="469"/>
      <c r="AR29" s="508"/>
      <c r="AS29" s="468">
        <v>3159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1703187</v>
      </c>
      <c r="BO29" s="418"/>
      <c r="BP29" s="418"/>
      <c r="BQ29" s="418"/>
      <c r="BR29" s="418"/>
      <c r="BS29" s="418"/>
      <c r="BT29" s="418"/>
      <c r="BU29" s="419"/>
      <c r="BV29" s="417">
        <v>2452472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10119810</v>
      </c>
      <c r="BO30" s="587"/>
      <c r="BP30" s="587"/>
      <c r="BQ30" s="587"/>
      <c r="BR30" s="587"/>
      <c r="BS30" s="587"/>
      <c r="BT30" s="587"/>
      <c r="BU30" s="588"/>
      <c r="BV30" s="586">
        <v>9857354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10</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IF('各会計、関係団体の財政状況及び健全化判断比率'!B35="","",'各会計、関係団体の財政状況及び健全化判断比率'!B35)</f>
        <v>卸売市場事業特別会計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こうち人づくり広域連合（一般会計）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22</v>
      </c>
      <c r="CP34" s="598"/>
      <c r="CQ34" s="599" t="str">
        <f>IF('各会計、関係団体の財政状況及び健全化判断比率'!BS7="","",'各会計、関係団体の財政状況及び健全化判断比率'!BS7)</f>
        <v>高知市文化振興事業団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へき地診療所事業特別会計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収益事業特別会計</v>
      </c>
      <c r="X35" s="599"/>
      <c r="Y35" s="599"/>
      <c r="Z35" s="599"/>
      <c r="AA35" s="599"/>
      <c r="AB35" s="599"/>
      <c r="AC35" s="599"/>
      <c r="AD35" s="599"/>
      <c r="AE35" s="599"/>
      <c r="AF35" s="599"/>
      <c r="AG35" s="599"/>
      <c r="AH35" s="599"/>
      <c r="AI35" s="599"/>
      <c r="AJ35" s="599"/>
      <c r="AK35" s="599"/>
      <c r="AL35" s="167"/>
      <c r="AM35" s="598">
        <f t="shared" ref="AM35:AM43" si="0">IF(AO35="","",AM34+1)</f>
        <v>11</v>
      </c>
      <c r="AN35" s="598"/>
      <c r="AO35" s="599" t="str">
        <f>IF('各会計、関係団体の財政状況及び健全化判断比率'!B34="","",'各会計、関係団体の財政状況及び健全化判断比率'!B34)</f>
        <v>公共下水道事業会計</v>
      </c>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IF('各会計、関係団体の財政状況及び健全化判断比率'!B36="","",'各会計、関係団体の財政状況及び健全化判断比率'!B36)</f>
        <v>国民宿舎運営事業特別会計</v>
      </c>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高知県・高知市病院企業団（病院企業会計）</v>
      </c>
      <c r="BZ35" s="599"/>
      <c r="CA35" s="599"/>
      <c r="CB35" s="599"/>
      <c r="CC35" s="599"/>
      <c r="CD35" s="599"/>
      <c r="CE35" s="599"/>
      <c r="CF35" s="599"/>
      <c r="CG35" s="599"/>
      <c r="CH35" s="599"/>
      <c r="CI35" s="599"/>
      <c r="CJ35" s="599"/>
      <c r="CK35" s="599"/>
      <c r="CL35" s="599"/>
      <c r="CM35" s="599"/>
      <c r="CN35" s="167"/>
      <c r="CO35" s="598">
        <f t="shared" ref="CO35:CO43" si="3">IF(CQ35="","",CO34+1)</f>
        <v>23</v>
      </c>
      <c r="CP35" s="598"/>
      <c r="CQ35" s="599" t="str">
        <f>IF('各会計、関係団体の財政状況及び健全化判断比率'!BS8="","",'各会計、関係団体の財政状況及び健全化判断比率'!BS8)</f>
        <v>高知市環境事業公社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母子父子寡婦福祉資金貸付事業特別会計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駐車場事業特別会計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14</v>
      </c>
      <c r="BF36" s="598"/>
      <c r="BG36" s="599" t="str">
        <f>IF('各会計、関係団体の財政状況及び健全化判断比率'!B37="","",'各会計、関係団体の財政状況及び健全化判断比率'!B37)</f>
        <v>農業集落排水事業特別会計</v>
      </c>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高知県広域食肉センター事務組合（一般会計）</v>
      </c>
      <c r="BZ36" s="599"/>
      <c r="CA36" s="599"/>
      <c r="CB36" s="599"/>
      <c r="CC36" s="599"/>
      <c r="CD36" s="599"/>
      <c r="CE36" s="599"/>
      <c r="CF36" s="599"/>
      <c r="CG36" s="599"/>
      <c r="CH36" s="599"/>
      <c r="CI36" s="599"/>
      <c r="CJ36" s="599"/>
      <c r="CK36" s="599"/>
      <c r="CL36" s="599"/>
      <c r="CM36" s="599"/>
      <c r="CN36" s="167"/>
      <c r="CO36" s="598">
        <f t="shared" si="3"/>
        <v>24</v>
      </c>
      <c r="CP36" s="598"/>
      <c r="CQ36" s="599" t="str">
        <f>IF('各会計、関係団体の財政状況及び健全化判断比率'!BS9="","",'各会計、関係団体の財政状況及び健全化判断比率'!BS9)</f>
        <v>高知市学校給食会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土地区画整理事業清算金特別会計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介護保険事業特別会計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15</v>
      </c>
      <c r="BF37" s="598"/>
      <c r="BG37" s="599" t="str">
        <f>IF('各会計、関係団体の財政状況及び健全化判断比率'!B38="","",'各会計、関係団体の財政状況及び健全化判断比率'!B38)</f>
        <v>産業立地推進事業特別会計</v>
      </c>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高知県後期高齢者医療広域連合（一般会計）</v>
      </c>
      <c r="BZ37" s="599"/>
      <c r="CA37" s="599"/>
      <c r="CB37" s="599"/>
      <c r="CC37" s="599"/>
      <c r="CD37" s="599"/>
      <c r="CE37" s="599"/>
      <c r="CF37" s="599"/>
      <c r="CG37" s="599"/>
      <c r="CH37" s="599"/>
      <c r="CI37" s="599"/>
      <c r="CJ37" s="599"/>
      <c r="CK37" s="599"/>
      <c r="CL37" s="599"/>
      <c r="CM37" s="599"/>
      <c r="CN37" s="167"/>
      <c r="CO37" s="598">
        <f t="shared" si="3"/>
        <v>25</v>
      </c>
      <c r="CP37" s="598"/>
      <c r="CQ37" s="599" t="str">
        <f>IF('各会計、関係団体の財政状況及び健全化判断比率'!BS10="","",'各会計、関係団体の財政状況及び健全化判断比率'!BS10)</f>
        <v>高知市都市整備公社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9</v>
      </c>
      <c r="V38" s="598"/>
      <c r="W38" s="599" t="str">
        <f>IF('各会計、関係団体の財政状況及び健全化判断比率'!B32="","",'各会計、関係団体の財政状況及び健全化判断比率'!B32)</f>
        <v>後期高齢者医療事業特別会計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20</v>
      </c>
      <c r="BX38" s="598"/>
      <c r="BY38" s="599" t="str">
        <f>IF('各会計、関係団体の財政状況及び健全化判断比率'!B72="","",'各会計、関係団体の財政状況及び健全化判断比率'!B72)</f>
        <v>高知県後期高齢者医療広域連合（後期高齢者医療特別会計）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f t="shared" si="3"/>
        <v>26</v>
      </c>
      <c r="CP38" s="598"/>
      <c r="CQ38" s="599" t="str">
        <f>IF('各会計、関係団体の財政状況及び健全化判断比率'!BS11="","",'各会計、関係団体の財政状況及び健全化判断比率'!BS11)</f>
        <v>こうち男女共同参画社会づくり財団</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21</v>
      </c>
      <c r="BX39" s="598"/>
      <c r="BY39" s="599" t="str">
        <f>IF('各会計、関係団体の財政状況及び健全化判断比率'!B73="","",'各会計、関係団体の財政状況及び健全化判断比率'!B73)</f>
        <v>高知県競馬組合（収益事業会計）</v>
      </c>
      <c r="BZ39" s="599"/>
      <c r="CA39" s="599"/>
      <c r="CB39" s="599"/>
      <c r="CC39" s="599"/>
      <c r="CD39" s="599"/>
      <c r="CE39" s="599"/>
      <c r="CF39" s="599"/>
      <c r="CG39" s="599"/>
      <c r="CH39" s="599"/>
      <c r="CI39" s="599"/>
      <c r="CJ39" s="599"/>
      <c r="CK39" s="599"/>
      <c r="CL39" s="599"/>
      <c r="CM39" s="599"/>
      <c r="CN39" s="167"/>
      <c r="CO39" s="598">
        <f t="shared" si="3"/>
        <v>27</v>
      </c>
      <c r="CP39" s="598"/>
      <c r="CQ39" s="599" t="str">
        <f>IF('各会計、関係団体の財政状況及び健全化判断比率'!BS12="","",'各会計、関係団体の財政状況及び健全化判断比率'!BS12)</f>
        <v>高知市スポーツ振興事業団</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28</v>
      </c>
      <c r="CP40" s="598"/>
      <c r="CQ40" s="599" t="str">
        <f>IF('各会計、関係団体の財政状況及び健全化判断比率'!BS13="","",'各会計、関係団体の財政状況及び健全化判断比率'!BS13)</f>
        <v>高知県観光コンベンション協会</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29</v>
      </c>
      <c r="CP41" s="598"/>
      <c r="CQ41" s="599" t="str">
        <f>IF('各会計、関係団体の財政状況及び健全化判断比率'!BS14="","",'各会計、関係団体の財政状況及び健全化判断比率'!BS14)</f>
        <v>高知県魚さい加工公社</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30</v>
      </c>
      <c r="CP42" s="598"/>
      <c r="CQ42" s="599" t="str">
        <f>IF('各会計、関係団体の財政状況及び健全化判断比率'!BS15="","",'各会計、関係団体の財政状況及び健全化判断比率'!BS15)</f>
        <v>土佐山内記念財団</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31</v>
      </c>
      <c r="CP43" s="598"/>
      <c r="CQ43" s="599" t="str">
        <f>IF('各会計、関係団体の財政状況及び健全化判断比率'!BS16="","",'各会計、関係団体の財政状況及び健全化判断比率'!BS16)</f>
        <v>高知勤労者福祉サービスセンター</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184" t="s">
        <v>544</v>
      </c>
      <c r="D34" s="1184"/>
      <c r="E34" s="1185"/>
      <c r="F34" s="32" t="s">
        <v>545</v>
      </c>
      <c r="G34" s="33" t="s">
        <v>546</v>
      </c>
      <c r="H34" s="33" t="s">
        <v>547</v>
      </c>
      <c r="I34" s="33" t="s">
        <v>548</v>
      </c>
      <c r="J34" s="34" t="s">
        <v>549</v>
      </c>
      <c r="K34" s="22"/>
      <c r="L34" s="22"/>
      <c r="M34" s="22"/>
      <c r="N34" s="22"/>
      <c r="O34" s="22"/>
      <c r="P34" s="22"/>
    </row>
    <row r="35" spans="1:16" ht="39" customHeight="1" x14ac:dyDescent="0.15">
      <c r="A35" s="22"/>
      <c r="B35" s="35"/>
      <c r="C35" s="1178" t="s">
        <v>550</v>
      </c>
      <c r="D35" s="1179"/>
      <c r="E35" s="1180"/>
      <c r="F35" s="36" t="s">
        <v>551</v>
      </c>
      <c r="G35" s="37" t="s">
        <v>552</v>
      </c>
      <c r="H35" s="37" t="s">
        <v>553</v>
      </c>
      <c r="I35" s="37" t="s">
        <v>554</v>
      </c>
      <c r="J35" s="38" t="s">
        <v>555</v>
      </c>
      <c r="K35" s="22"/>
      <c r="L35" s="22"/>
      <c r="M35" s="22"/>
      <c r="N35" s="22"/>
      <c r="O35" s="22"/>
      <c r="P35" s="22"/>
    </row>
    <row r="36" spans="1:16" ht="39" customHeight="1" x14ac:dyDescent="0.15">
      <c r="A36" s="22"/>
      <c r="B36" s="35"/>
      <c r="C36" s="1178" t="s">
        <v>556</v>
      </c>
      <c r="D36" s="1179"/>
      <c r="E36" s="1180"/>
      <c r="F36" s="36" t="s">
        <v>557</v>
      </c>
      <c r="G36" s="37" t="s">
        <v>558</v>
      </c>
      <c r="H36" s="37" t="s">
        <v>559</v>
      </c>
      <c r="I36" s="37" t="s">
        <v>560</v>
      </c>
      <c r="J36" s="38" t="s">
        <v>561</v>
      </c>
      <c r="K36" s="22"/>
      <c r="L36" s="22"/>
      <c r="M36" s="22"/>
      <c r="N36" s="22"/>
      <c r="O36" s="22"/>
      <c r="P36" s="22"/>
    </row>
    <row r="37" spans="1:16" ht="39" customHeight="1" x14ac:dyDescent="0.15">
      <c r="A37" s="22"/>
      <c r="B37" s="35"/>
      <c r="C37" s="1178" t="s">
        <v>562</v>
      </c>
      <c r="D37" s="1179"/>
      <c r="E37" s="1180"/>
      <c r="F37" s="36">
        <v>9.02</v>
      </c>
      <c r="G37" s="37">
        <v>10.55</v>
      </c>
      <c r="H37" s="37">
        <v>11.37</v>
      </c>
      <c r="I37" s="37">
        <v>12.72</v>
      </c>
      <c r="J37" s="38">
        <v>13.98</v>
      </c>
      <c r="K37" s="22"/>
      <c r="L37" s="22"/>
      <c r="M37" s="22"/>
      <c r="N37" s="22"/>
      <c r="O37" s="22"/>
      <c r="P37" s="22"/>
    </row>
    <row r="38" spans="1:16" ht="39" customHeight="1" x14ac:dyDescent="0.15">
      <c r="A38" s="22"/>
      <c r="B38" s="35"/>
      <c r="C38" s="1178" t="s">
        <v>563</v>
      </c>
      <c r="D38" s="1179"/>
      <c r="E38" s="1180"/>
      <c r="F38" s="36">
        <v>0.45</v>
      </c>
      <c r="G38" s="37">
        <v>0.65</v>
      </c>
      <c r="H38" s="37">
        <v>0.51</v>
      </c>
      <c r="I38" s="37">
        <v>0.41</v>
      </c>
      <c r="J38" s="38">
        <v>0.95</v>
      </c>
      <c r="K38" s="22"/>
      <c r="L38" s="22"/>
      <c r="M38" s="22"/>
      <c r="N38" s="22"/>
      <c r="O38" s="22"/>
      <c r="P38" s="22"/>
    </row>
    <row r="39" spans="1:16" ht="39" customHeight="1" x14ac:dyDescent="0.15">
      <c r="A39" s="22"/>
      <c r="B39" s="35"/>
      <c r="C39" s="1178" t="s">
        <v>564</v>
      </c>
      <c r="D39" s="1179"/>
      <c r="E39" s="1180"/>
      <c r="F39" s="36">
        <v>0.33</v>
      </c>
      <c r="G39" s="37">
        <v>0.28999999999999998</v>
      </c>
      <c r="H39" s="37">
        <v>0.41</v>
      </c>
      <c r="I39" s="37">
        <v>0.32</v>
      </c>
      <c r="J39" s="38">
        <v>0.45</v>
      </c>
      <c r="K39" s="22"/>
      <c r="L39" s="22"/>
      <c r="M39" s="22"/>
      <c r="N39" s="22"/>
      <c r="O39" s="22"/>
      <c r="P39" s="22"/>
    </row>
    <row r="40" spans="1:16" ht="39" customHeight="1" x14ac:dyDescent="0.15">
      <c r="A40" s="22"/>
      <c r="B40" s="35"/>
      <c r="C40" s="1178" t="s">
        <v>565</v>
      </c>
      <c r="D40" s="1179"/>
      <c r="E40" s="1180"/>
      <c r="F40" s="36">
        <v>0.67</v>
      </c>
      <c r="G40" s="37">
        <v>0.82</v>
      </c>
      <c r="H40" s="37">
        <v>0.8</v>
      </c>
      <c r="I40" s="37">
        <v>0.9</v>
      </c>
      <c r="J40" s="38">
        <v>0.35</v>
      </c>
      <c r="K40" s="22"/>
      <c r="L40" s="22"/>
      <c r="M40" s="22"/>
      <c r="N40" s="22"/>
      <c r="O40" s="22"/>
      <c r="P40" s="22"/>
    </row>
    <row r="41" spans="1:16" ht="39" customHeight="1" x14ac:dyDescent="0.15">
      <c r="A41" s="22"/>
      <c r="B41" s="35"/>
      <c r="C41" s="1178" t="s">
        <v>566</v>
      </c>
      <c r="D41" s="1179"/>
      <c r="E41" s="1180"/>
      <c r="F41" s="36">
        <v>0</v>
      </c>
      <c r="G41" s="37">
        <v>0.34</v>
      </c>
      <c r="H41" s="37">
        <v>0.38</v>
      </c>
      <c r="I41" s="37">
        <v>0.11</v>
      </c>
      <c r="J41" s="38">
        <v>0.28999999999999998</v>
      </c>
      <c r="K41" s="22"/>
      <c r="L41" s="22"/>
      <c r="M41" s="22"/>
      <c r="N41" s="22"/>
      <c r="O41" s="22"/>
      <c r="P41" s="22"/>
    </row>
    <row r="42" spans="1:16" ht="39" customHeight="1" x14ac:dyDescent="0.15">
      <c r="A42" s="22"/>
      <c r="B42" s="39"/>
      <c r="C42" s="1178" t="s">
        <v>567</v>
      </c>
      <c r="D42" s="1179"/>
      <c r="E42" s="1180"/>
      <c r="F42" s="36" t="s">
        <v>499</v>
      </c>
      <c r="G42" s="37" t="s">
        <v>499</v>
      </c>
      <c r="H42" s="37" t="s">
        <v>499</v>
      </c>
      <c r="I42" s="37" t="s">
        <v>499</v>
      </c>
      <c r="J42" s="38" t="s">
        <v>499</v>
      </c>
      <c r="K42" s="22"/>
      <c r="L42" s="22"/>
      <c r="M42" s="22"/>
      <c r="N42" s="22"/>
      <c r="O42" s="22"/>
      <c r="P42" s="22"/>
    </row>
    <row r="43" spans="1:16" ht="39" customHeight="1" thickBot="1" x14ac:dyDescent="0.2">
      <c r="A43" s="22"/>
      <c r="B43" s="40"/>
      <c r="C43" s="1181" t="s">
        <v>568</v>
      </c>
      <c r="D43" s="1182"/>
      <c r="E43" s="1183"/>
      <c r="F43" s="41">
        <v>0.37</v>
      </c>
      <c r="G43" s="42">
        <v>0.31</v>
      </c>
      <c r="H43" s="42">
        <v>0.41</v>
      </c>
      <c r="I43" s="42">
        <v>0.19</v>
      </c>
      <c r="J43" s="43">
        <v>0.25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24368</v>
      </c>
      <c r="L45" s="60">
        <v>23708</v>
      </c>
      <c r="M45" s="60">
        <v>23316</v>
      </c>
      <c r="N45" s="60">
        <v>21966</v>
      </c>
      <c r="O45" s="61">
        <v>19530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499</v>
      </c>
      <c r="L46" s="64" t="s">
        <v>499</v>
      </c>
      <c r="M46" s="64" t="s">
        <v>499</v>
      </c>
      <c r="N46" s="64" t="s">
        <v>499</v>
      </c>
      <c r="O46" s="65" t="s">
        <v>499</v>
      </c>
      <c r="P46" s="48"/>
      <c r="Q46" s="48"/>
      <c r="R46" s="48"/>
      <c r="S46" s="48"/>
      <c r="T46" s="48"/>
      <c r="U46" s="48"/>
    </row>
    <row r="47" spans="1:21" ht="30.75" customHeight="1" x14ac:dyDescent="0.15">
      <c r="A47" s="48"/>
      <c r="B47" s="1196"/>
      <c r="C47" s="1197"/>
      <c r="D47" s="62"/>
      <c r="E47" s="1188" t="s">
        <v>14</v>
      </c>
      <c r="F47" s="1188"/>
      <c r="G47" s="1188"/>
      <c r="H47" s="1188"/>
      <c r="I47" s="1188"/>
      <c r="J47" s="1189"/>
      <c r="K47" s="63">
        <v>291</v>
      </c>
      <c r="L47" s="64">
        <v>197</v>
      </c>
      <c r="M47" s="64">
        <v>133</v>
      </c>
      <c r="N47" s="64">
        <v>33</v>
      </c>
      <c r="O47" s="65">
        <v>17</v>
      </c>
      <c r="P47" s="48"/>
      <c r="Q47" s="48"/>
      <c r="R47" s="48"/>
      <c r="S47" s="48"/>
      <c r="T47" s="48"/>
      <c r="U47" s="48"/>
    </row>
    <row r="48" spans="1:21" ht="30.75" customHeight="1" x14ac:dyDescent="0.15">
      <c r="A48" s="48"/>
      <c r="B48" s="1196"/>
      <c r="C48" s="1197"/>
      <c r="D48" s="62"/>
      <c r="E48" s="1188" t="s">
        <v>15</v>
      </c>
      <c r="F48" s="1188"/>
      <c r="G48" s="1188"/>
      <c r="H48" s="1188"/>
      <c r="I48" s="1188"/>
      <c r="J48" s="1189"/>
      <c r="K48" s="63">
        <v>2636</v>
      </c>
      <c r="L48" s="64">
        <v>3259</v>
      </c>
      <c r="M48" s="64">
        <v>3543</v>
      </c>
      <c r="N48" s="64">
        <v>3562</v>
      </c>
      <c r="O48" s="65">
        <v>3534</v>
      </c>
      <c r="P48" s="48"/>
      <c r="Q48" s="48"/>
      <c r="R48" s="48"/>
      <c r="S48" s="48"/>
      <c r="T48" s="48"/>
      <c r="U48" s="48"/>
    </row>
    <row r="49" spans="1:21" ht="30.75" customHeight="1" x14ac:dyDescent="0.15">
      <c r="A49" s="48"/>
      <c r="B49" s="1196"/>
      <c r="C49" s="1197"/>
      <c r="D49" s="62"/>
      <c r="E49" s="1188" t="s">
        <v>16</v>
      </c>
      <c r="F49" s="1188"/>
      <c r="G49" s="1188"/>
      <c r="H49" s="1188"/>
      <c r="I49" s="1188"/>
      <c r="J49" s="1189"/>
      <c r="K49" s="63">
        <v>549</v>
      </c>
      <c r="L49" s="64">
        <v>874</v>
      </c>
      <c r="M49" s="64">
        <v>884</v>
      </c>
      <c r="N49" s="64">
        <v>895</v>
      </c>
      <c r="O49" s="65">
        <v>976</v>
      </c>
      <c r="P49" s="48"/>
      <c r="Q49" s="48"/>
      <c r="R49" s="48"/>
      <c r="S49" s="48"/>
      <c r="T49" s="48"/>
      <c r="U49" s="48"/>
    </row>
    <row r="50" spans="1:21" ht="30.75" customHeight="1" x14ac:dyDescent="0.15">
      <c r="A50" s="48"/>
      <c r="B50" s="1196"/>
      <c r="C50" s="1197"/>
      <c r="D50" s="62"/>
      <c r="E50" s="1188" t="s">
        <v>17</v>
      </c>
      <c r="F50" s="1188"/>
      <c r="G50" s="1188"/>
      <c r="H50" s="1188"/>
      <c r="I50" s="1188"/>
      <c r="J50" s="1189"/>
      <c r="K50" s="63">
        <v>1010</v>
      </c>
      <c r="L50" s="64">
        <v>120</v>
      </c>
      <c r="M50" s="64">
        <v>131</v>
      </c>
      <c r="N50" s="64">
        <v>97</v>
      </c>
      <c r="O50" s="65">
        <v>114</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0</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17829</v>
      </c>
      <c r="L52" s="64">
        <v>17874</v>
      </c>
      <c r="M52" s="64">
        <v>18286</v>
      </c>
      <c r="N52" s="64">
        <v>16720</v>
      </c>
      <c r="O52" s="65">
        <v>14140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11026</v>
      </c>
      <c r="L53" s="69">
        <v>10285</v>
      </c>
      <c r="M53" s="69">
        <v>9721</v>
      </c>
      <c r="N53" s="69">
        <v>9834</v>
      </c>
      <c r="O53" s="70">
        <v>10031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J46" sqref="J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538</v>
      </c>
      <c r="J40" s="79" t="s">
        <v>539</v>
      </c>
      <c r="K40" s="79" t="s">
        <v>540</v>
      </c>
      <c r="L40" s="79" t="s">
        <v>541</v>
      </c>
      <c r="M40" s="80" t="s">
        <v>542</v>
      </c>
    </row>
    <row r="41" spans="2:13" ht="27.75" customHeight="1" x14ac:dyDescent="0.15">
      <c r="B41" s="1202" t="s">
        <v>24</v>
      </c>
      <c r="C41" s="1203"/>
      <c r="D41" s="81"/>
      <c r="E41" s="1208" t="s">
        <v>25</v>
      </c>
      <c r="F41" s="1208"/>
      <c r="G41" s="1208"/>
      <c r="H41" s="1209"/>
      <c r="I41" s="82">
        <v>215120</v>
      </c>
      <c r="J41" s="83">
        <v>204494</v>
      </c>
      <c r="K41" s="83">
        <v>197386</v>
      </c>
      <c r="L41" s="83">
        <v>193858</v>
      </c>
      <c r="M41" s="84">
        <v>192208</v>
      </c>
    </row>
    <row r="42" spans="2:13" ht="27.75" customHeight="1" x14ac:dyDescent="0.15">
      <c r="B42" s="1204"/>
      <c r="C42" s="1205"/>
      <c r="D42" s="85"/>
      <c r="E42" s="1210" t="s">
        <v>26</v>
      </c>
      <c r="F42" s="1210"/>
      <c r="G42" s="1210"/>
      <c r="H42" s="1211"/>
      <c r="I42" s="86">
        <v>1044</v>
      </c>
      <c r="J42" s="87">
        <v>1058</v>
      </c>
      <c r="K42" s="87">
        <v>1335</v>
      </c>
      <c r="L42" s="87">
        <v>1539</v>
      </c>
      <c r="M42" s="88">
        <v>1436</v>
      </c>
    </row>
    <row r="43" spans="2:13" ht="27.75" customHeight="1" x14ac:dyDescent="0.15">
      <c r="B43" s="1204"/>
      <c r="C43" s="1205"/>
      <c r="D43" s="85"/>
      <c r="E43" s="1210" t="s">
        <v>27</v>
      </c>
      <c r="F43" s="1210"/>
      <c r="G43" s="1210"/>
      <c r="H43" s="1211"/>
      <c r="I43" s="86">
        <v>50336</v>
      </c>
      <c r="J43" s="87">
        <v>54402</v>
      </c>
      <c r="K43" s="87">
        <v>60296</v>
      </c>
      <c r="L43" s="87">
        <v>59129</v>
      </c>
      <c r="M43" s="88">
        <v>58077</v>
      </c>
    </row>
    <row r="44" spans="2:13" ht="27.75" customHeight="1" x14ac:dyDescent="0.15">
      <c r="B44" s="1204"/>
      <c r="C44" s="1205"/>
      <c r="D44" s="85"/>
      <c r="E44" s="1210" t="s">
        <v>28</v>
      </c>
      <c r="F44" s="1210"/>
      <c r="G44" s="1210"/>
      <c r="H44" s="1211"/>
      <c r="I44" s="86">
        <v>9707</v>
      </c>
      <c r="J44" s="87">
        <v>9331</v>
      </c>
      <c r="K44" s="87">
        <v>8906</v>
      </c>
      <c r="L44" s="87">
        <v>8586</v>
      </c>
      <c r="M44" s="88">
        <v>8245</v>
      </c>
    </row>
    <row r="45" spans="2:13" ht="27.75" customHeight="1" x14ac:dyDescent="0.15">
      <c r="B45" s="1204"/>
      <c r="C45" s="1205"/>
      <c r="D45" s="85"/>
      <c r="E45" s="1210" t="s">
        <v>29</v>
      </c>
      <c r="F45" s="1210"/>
      <c r="G45" s="1210"/>
      <c r="H45" s="1211"/>
      <c r="I45" s="86">
        <v>20650</v>
      </c>
      <c r="J45" s="87">
        <v>19207</v>
      </c>
      <c r="K45" s="87">
        <v>17568</v>
      </c>
      <c r="L45" s="87">
        <v>17605</v>
      </c>
      <c r="M45" s="88">
        <v>17621</v>
      </c>
    </row>
    <row r="46" spans="2:13" ht="27.75" customHeight="1" x14ac:dyDescent="0.15">
      <c r="B46" s="1204"/>
      <c r="C46" s="1205"/>
      <c r="D46" s="89"/>
      <c r="E46" s="1210" t="s">
        <v>30</v>
      </c>
      <c r="F46" s="1210"/>
      <c r="G46" s="1210"/>
      <c r="H46" s="1211"/>
      <c r="I46" s="86">
        <v>70</v>
      </c>
      <c r="J46" s="87">
        <v>35</v>
      </c>
      <c r="K46" s="87" t="s">
        <v>499</v>
      </c>
      <c r="L46" s="87" t="s">
        <v>499</v>
      </c>
      <c r="M46" s="88" t="s">
        <v>499</v>
      </c>
    </row>
    <row r="47" spans="2:13" ht="27.75" customHeight="1" x14ac:dyDescent="0.15">
      <c r="B47" s="1204"/>
      <c r="C47" s="1205"/>
      <c r="D47" s="90"/>
      <c r="E47" s="1212" t="s">
        <v>31</v>
      </c>
      <c r="F47" s="1213"/>
      <c r="G47" s="1213"/>
      <c r="H47" s="1214"/>
      <c r="I47" s="86" t="s">
        <v>499</v>
      </c>
      <c r="J47" s="87" t="s">
        <v>499</v>
      </c>
      <c r="K47" s="87" t="s">
        <v>499</v>
      </c>
      <c r="L47" s="87" t="s">
        <v>499</v>
      </c>
      <c r="M47" s="88" t="s">
        <v>499</v>
      </c>
    </row>
    <row r="48" spans="2:13" ht="27.75" customHeight="1" x14ac:dyDescent="0.15">
      <c r="B48" s="1204"/>
      <c r="C48" s="1205"/>
      <c r="D48" s="85"/>
      <c r="E48" s="1210" t="s">
        <v>32</v>
      </c>
      <c r="F48" s="1210"/>
      <c r="G48" s="1210"/>
      <c r="H48" s="1211"/>
      <c r="I48" s="86" t="s">
        <v>499</v>
      </c>
      <c r="J48" s="87" t="s">
        <v>499</v>
      </c>
      <c r="K48" s="87" t="s">
        <v>499</v>
      </c>
      <c r="L48" s="87" t="s">
        <v>499</v>
      </c>
      <c r="M48" s="88" t="s">
        <v>499</v>
      </c>
    </row>
    <row r="49" spans="2:13" ht="27.75" customHeight="1" x14ac:dyDescent="0.15">
      <c r="B49" s="1206"/>
      <c r="C49" s="1207"/>
      <c r="D49" s="85"/>
      <c r="E49" s="1210" t="s">
        <v>33</v>
      </c>
      <c r="F49" s="1210"/>
      <c r="G49" s="1210"/>
      <c r="H49" s="1211"/>
      <c r="I49" s="86" t="s">
        <v>499</v>
      </c>
      <c r="J49" s="87" t="s">
        <v>499</v>
      </c>
      <c r="K49" s="87" t="s">
        <v>499</v>
      </c>
      <c r="L49" s="87" t="s">
        <v>499</v>
      </c>
      <c r="M49" s="88" t="s">
        <v>499</v>
      </c>
    </row>
    <row r="50" spans="2:13" ht="27.75" customHeight="1" x14ac:dyDescent="0.15">
      <c r="B50" s="1215" t="s">
        <v>34</v>
      </c>
      <c r="C50" s="1216"/>
      <c r="D50" s="91"/>
      <c r="E50" s="1210" t="s">
        <v>35</v>
      </c>
      <c r="F50" s="1210"/>
      <c r="G50" s="1210"/>
      <c r="H50" s="1211"/>
      <c r="I50" s="86">
        <v>13717</v>
      </c>
      <c r="J50" s="87">
        <v>14114</v>
      </c>
      <c r="K50" s="87">
        <v>14025</v>
      </c>
      <c r="L50" s="87">
        <v>15248</v>
      </c>
      <c r="M50" s="88">
        <v>14658</v>
      </c>
    </row>
    <row r="51" spans="2:13" ht="27.75" customHeight="1" x14ac:dyDescent="0.15">
      <c r="B51" s="1204"/>
      <c r="C51" s="1205"/>
      <c r="D51" s="85"/>
      <c r="E51" s="1210" t="s">
        <v>36</v>
      </c>
      <c r="F51" s="1210"/>
      <c r="G51" s="1210"/>
      <c r="H51" s="1211"/>
      <c r="I51" s="86">
        <v>4082</v>
      </c>
      <c r="J51" s="87">
        <v>4268</v>
      </c>
      <c r="K51" s="87">
        <v>4738</v>
      </c>
      <c r="L51" s="87">
        <v>4989</v>
      </c>
      <c r="M51" s="88">
        <v>4768</v>
      </c>
    </row>
    <row r="52" spans="2:13" ht="27.75" customHeight="1" x14ac:dyDescent="0.15">
      <c r="B52" s="1206"/>
      <c r="C52" s="1207"/>
      <c r="D52" s="85"/>
      <c r="E52" s="1210" t="s">
        <v>37</v>
      </c>
      <c r="F52" s="1210"/>
      <c r="G52" s="1210"/>
      <c r="H52" s="1211"/>
      <c r="I52" s="86">
        <v>157274</v>
      </c>
      <c r="J52" s="87">
        <v>154672</v>
      </c>
      <c r="K52" s="87">
        <v>151295</v>
      </c>
      <c r="L52" s="87">
        <v>150708</v>
      </c>
      <c r="M52" s="88">
        <v>151109</v>
      </c>
    </row>
    <row r="53" spans="2:13" ht="27.75" customHeight="1" thickBot="1" x14ac:dyDescent="0.2">
      <c r="B53" s="1217" t="s">
        <v>38</v>
      </c>
      <c r="C53" s="1218"/>
      <c r="D53" s="92"/>
      <c r="E53" s="1219" t="s">
        <v>39</v>
      </c>
      <c r="F53" s="1219"/>
      <c r="G53" s="1219"/>
      <c r="H53" s="1220"/>
      <c r="I53" s="93">
        <v>121854</v>
      </c>
      <c r="J53" s="94">
        <v>115474</v>
      </c>
      <c r="K53" s="94">
        <v>115435</v>
      </c>
      <c r="L53" s="94">
        <v>109773</v>
      </c>
      <c r="M53" s="95">
        <v>107052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587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588</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589</v>
      </c>
    </row>
    <row r="50" spans="1:17" x14ac:dyDescent="0.15">
      <c r="B50" s="250"/>
      <c r="C50" s="246"/>
      <c r="D50" s="246"/>
      <c r="E50" s="246"/>
      <c r="F50" s="246"/>
      <c r="G50" s="1242"/>
      <c r="H50" s="1243"/>
      <c r="I50" s="1243"/>
      <c r="J50" s="1244"/>
      <c r="K50" s="356" t="s">
        <v>538</v>
      </c>
      <c r="L50" s="356" t="s">
        <v>539</v>
      </c>
      <c r="M50" s="356" t="s">
        <v>540</v>
      </c>
      <c r="N50" s="356" t="s">
        <v>541</v>
      </c>
      <c r="O50" s="356" t="s">
        <v>542</v>
      </c>
    </row>
    <row r="51" spans="1:17" x14ac:dyDescent="0.15">
      <c r="B51" s="250"/>
      <c r="C51" s="246"/>
      <c r="D51" s="246"/>
      <c r="E51" s="246"/>
      <c r="F51" s="246"/>
      <c r="G51" s="1245" t="s">
        <v>590</v>
      </c>
      <c r="H51" s="1246"/>
      <c r="I51" s="1251" t="s">
        <v>591</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592</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593</v>
      </c>
      <c r="H55" s="1226"/>
      <c r="I55" s="1231" t="s">
        <v>591</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592</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594</v>
      </c>
      <c r="C63" s="246"/>
      <c r="D63" s="246"/>
      <c r="E63" s="246"/>
      <c r="F63" s="246"/>
      <c r="G63" s="246"/>
      <c r="H63" s="246"/>
      <c r="I63" s="246"/>
      <c r="J63" s="246"/>
      <c r="K63" s="246"/>
      <c r="L63" s="246"/>
      <c r="M63" s="246"/>
      <c r="N63" s="246"/>
      <c r="O63" s="246"/>
    </row>
    <row r="64" spans="1:17" x14ac:dyDescent="0.15">
      <c r="B64" s="250"/>
      <c r="C64" s="246"/>
      <c r="D64" s="246"/>
      <c r="E64" s="246"/>
      <c r="F64" s="246"/>
      <c r="G64" s="353" t="s">
        <v>588</v>
      </c>
      <c r="I64" s="354"/>
      <c r="J64" s="354"/>
      <c r="K64" s="354"/>
      <c r="L64" s="246"/>
      <c r="M64" s="246"/>
      <c r="N64" s="246"/>
      <c r="O64" s="246"/>
    </row>
    <row r="65" spans="2:30" x14ac:dyDescent="0.15">
      <c r="B65" s="250"/>
      <c r="C65" s="246"/>
      <c r="D65" s="246"/>
      <c r="E65" s="246"/>
      <c r="F65" s="246"/>
      <c r="G65" s="1233" t="s">
        <v>597</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595</v>
      </c>
      <c r="I71" s="370"/>
      <c r="J71" s="366"/>
      <c r="K71" s="366"/>
      <c r="L71" s="367"/>
      <c r="M71" s="366"/>
      <c r="N71" s="367"/>
      <c r="O71" s="368"/>
    </row>
    <row r="72" spans="2:30" x14ac:dyDescent="0.15">
      <c r="B72" s="250"/>
      <c r="C72" s="246"/>
      <c r="D72" s="246"/>
      <c r="E72" s="246"/>
      <c r="F72" s="246"/>
      <c r="G72" s="1242"/>
      <c r="H72" s="1243"/>
      <c r="I72" s="1243"/>
      <c r="J72" s="1244"/>
      <c r="K72" s="356" t="s">
        <v>538</v>
      </c>
      <c r="L72" s="356" t="s">
        <v>539</v>
      </c>
      <c r="M72" s="356" t="s">
        <v>540</v>
      </c>
      <c r="N72" s="356" t="s">
        <v>541</v>
      </c>
      <c r="O72" s="356" t="s">
        <v>542</v>
      </c>
    </row>
    <row r="73" spans="2:30" x14ac:dyDescent="0.15">
      <c r="B73" s="250"/>
      <c r="C73" s="246"/>
      <c r="D73" s="246"/>
      <c r="E73" s="246"/>
      <c r="F73" s="246"/>
      <c r="G73" s="1245" t="s">
        <v>590</v>
      </c>
      <c r="H73" s="1246"/>
      <c r="I73" s="1251" t="s">
        <v>591</v>
      </c>
      <c r="J73" s="1251"/>
      <c r="K73" s="1232">
        <v>180.7</v>
      </c>
      <c r="L73" s="1232">
        <v>173.9</v>
      </c>
      <c r="M73" s="1221">
        <v>174.9</v>
      </c>
      <c r="N73" s="1221">
        <v>165.4</v>
      </c>
      <c r="O73" s="1221">
        <v>162.6</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596</v>
      </c>
      <c r="J75" s="1231"/>
      <c r="K75" s="1253">
        <v>18.399999999999999</v>
      </c>
      <c r="L75" s="1253">
        <v>16.899999999999999</v>
      </c>
      <c r="M75" s="1253">
        <v>15.5</v>
      </c>
      <c r="N75" s="1253">
        <v>15</v>
      </c>
      <c r="O75" s="1253">
        <v>14.9</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593</v>
      </c>
      <c r="H77" s="1226"/>
      <c r="I77" s="1231" t="s">
        <v>591</v>
      </c>
      <c r="J77" s="1231"/>
      <c r="K77" s="1232">
        <v>62.7</v>
      </c>
      <c r="L77" s="1232">
        <v>54.4</v>
      </c>
      <c r="M77" s="1221">
        <v>47</v>
      </c>
      <c r="N77" s="1221">
        <v>41.4</v>
      </c>
      <c r="O77" s="1221">
        <v>38.9</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596</v>
      </c>
      <c r="J79" s="1223"/>
      <c r="K79" s="1224">
        <v>8.6</v>
      </c>
      <c r="L79" s="1224">
        <v>8.1</v>
      </c>
      <c r="M79" s="1224">
        <v>7.3</v>
      </c>
      <c r="N79" s="1224">
        <v>6.7</v>
      </c>
      <c r="O79" s="1224">
        <v>6.4</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537</v>
      </c>
      <c r="G2" s="113"/>
      <c r="H2" s="114"/>
    </row>
    <row r="3" spans="1:8" x14ac:dyDescent="0.15">
      <c r="A3" s="110" t="s">
        <v>530</v>
      </c>
      <c r="B3" s="115"/>
      <c r="C3" s="116"/>
      <c r="D3" s="117">
        <v>41684</v>
      </c>
      <c r="E3" s="118"/>
      <c r="F3" s="119">
        <v>41705</v>
      </c>
      <c r="G3" s="120"/>
      <c r="H3" s="121"/>
    </row>
    <row r="4" spans="1:8" x14ac:dyDescent="0.15">
      <c r="A4" s="122"/>
      <c r="B4" s="123"/>
      <c r="C4" s="124"/>
      <c r="D4" s="125">
        <v>26224</v>
      </c>
      <c r="E4" s="126"/>
      <c r="F4" s="127">
        <v>22742</v>
      </c>
      <c r="G4" s="128"/>
      <c r="H4" s="129"/>
    </row>
    <row r="5" spans="1:8" x14ac:dyDescent="0.15">
      <c r="A5" s="110" t="s">
        <v>532</v>
      </c>
      <c r="B5" s="115"/>
      <c r="C5" s="116"/>
      <c r="D5" s="117">
        <v>31987</v>
      </c>
      <c r="E5" s="118"/>
      <c r="F5" s="119">
        <v>47677</v>
      </c>
      <c r="G5" s="120"/>
      <c r="H5" s="121"/>
    </row>
    <row r="6" spans="1:8" x14ac:dyDescent="0.15">
      <c r="A6" s="122"/>
      <c r="B6" s="123"/>
      <c r="C6" s="124"/>
      <c r="D6" s="125">
        <v>13632</v>
      </c>
      <c r="E6" s="126"/>
      <c r="F6" s="127">
        <v>23360</v>
      </c>
      <c r="G6" s="128"/>
      <c r="H6" s="129"/>
    </row>
    <row r="7" spans="1:8" x14ac:dyDescent="0.15">
      <c r="A7" s="110" t="s">
        <v>533</v>
      </c>
      <c r="B7" s="115"/>
      <c r="C7" s="116"/>
      <c r="D7" s="117">
        <v>48268</v>
      </c>
      <c r="E7" s="118"/>
      <c r="F7" s="119">
        <v>51613</v>
      </c>
      <c r="G7" s="120"/>
      <c r="H7" s="121"/>
    </row>
    <row r="8" spans="1:8" x14ac:dyDescent="0.15">
      <c r="A8" s="122"/>
      <c r="B8" s="123"/>
      <c r="C8" s="124"/>
      <c r="D8" s="125">
        <v>22488</v>
      </c>
      <c r="E8" s="126"/>
      <c r="F8" s="127">
        <v>25872</v>
      </c>
      <c r="G8" s="128"/>
      <c r="H8" s="129"/>
    </row>
    <row r="9" spans="1:8" x14ac:dyDescent="0.15">
      <c r="A9" s="110" t="s">
        <v>534</v>
      </c>
      <c r="B9" s="115"/>
      <c r="C9" s="116"/>
      <c r="D9" s="117">
        <v>60388</v>
      </c>
      <c r="E9" s="118"/>
      <c r="F9" s="119">
        <v>50880</v>
      </c>
      <c r="G9" s="120"/>
      <c r="H9" s="121"/>
    </row>
    <row r="10" spans="1:8" x14ac:dyDescent="0.15">
      <c r="A10" s="122"/>
      <c r="B10" s="123"/>
      <c r="C10" s="124"/>
      <c r="D10" s="125">
        <v>26422</v>
      </c>
      <c r="E10" s="126"/>
      <c r="F10" s="127">
        <v>27819</v>
      </c>
      <c r="G10" s="128"/>
      <c r="H10" s="129"/>
    </row>
    <row r="11" spans="1:8" x14ac:dyDescent="0.15">
      <c r="A11" s="110" t="s">
        <v>535</v>
      </c>
      <c r="B11" s="115"/>
      <c r="C11" s="116"/>
      <c r="D11" s="117">
        <v>55725</v>
      </c>
      <c r="E11" s="118"/>
      <c r="F11" s="119">
        <v>46395</v>
      </c>
      <c r="G11" s="120"/>
      <c r="H11" s="121"/>
    </row>
    <row r="12" spans="1:8" x14ac:dyDescent="0.15">
      <c r="A12" s="122"/>
      <c r="B12" s="123"/>
      <c r="C12" s="130"/>
      <c r="D12" s="125">
        <v>28752</v>
      </c>
      <c r="E12" s="126"/>
      <c r="F12" s="127">
        <v>26304</v>
      </c>
      <c r="G12" s="128"/>
      <c r="H12" s="129"/>
    </row>
    <row r="13" spans="1:8" x14ac:dyDescent="0.15">
      <c r="A13" s="110"/>
      <c r="B13" s="115"/>
      <c r="C13" s="131"/>
      <c r="D13" s="132">
        <v>47610</v>
      </c>
      <c r="E13" s="133"/>
      <c r="F13" s="134">
        <v>47654</v>
      </c>
      <c r="G13" s="135"/>
      <c r="H13" s="121"/>
    </row>
    <row r="14" spans="1:8" x14ac:dyDescent="0.15">
      <c r="A14" s="122"/>
      <c r="B14" s="123"/>
      <c r="C14" s="124"/>
      <c r="D14" s="125">
        <v>23504</v>
      </c>
      <c r="E14" s="126"/>
      <c r="F14" s="127">
        <v>25219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0.75</v>
      </c>
      <c r="C19" s="136">
        <f>ROUND(VALUE(SUBSTITUTE(実質収支比率等に係る経年分析!G$48,"▲","-")),2)</f>
        <v>0.88</v>
      </c>
      <c r="D19" s="136">
        <f>ROUND(VALUE(SUBSTITUTE(実質収支比率等に係る経年分析!H$48,"▲","-")),2)</f>
        <v>0.93</v>
      </c>
      <c r="E19" s="136">
        <f>ROUND(VALUE(SUBSTITUTE(実質収支比率等に係る経年分析!I$48,"▲","-")),2)</f>
        <v>0.91</v>
      </c>
      <c r="F19" s="136">
        <f>ROUND(VALUE(SUBSTITUTE(実質収支比率等に係る経年分析!J$48,"▲","-")),2)</f>
        <v>0.36</v>
      </c>
    </row>
    <row r="20" spans="1:11" x14ac:dyDescent="0.15">
      <c r="A20" s="136" t="s">
        <v>44</v>
      </c>
      <c r="B20" s="136">
        <f>ROUND(VALUE(SUBSTITUTE(実質収支比率等に係る経年分析!F$47,"▲","-")),2)</f>
        <v>2.78</v>
      </c>
      <c r="C20" s="136">
        <f>ROUND(VALUE(SUBSTITUTE(実質収支比率等に係る経年分析!G$47,"▲","-")),2)</f>
        <v>3.18</v>
      </c>
      <c r="D20" s="136">
        <f>ROUND(VALUE(SUBSTITUTE(実質収支比率等に係る経年分析!H$47,"▲","-")),2)</f>
        <v>3.65</v>
      </c>
      <c r="E20" s="136">
        <f>ROUND(VALUE(SUBSTITUTE(実質収支比率等に係る経年分析!I$47,"▲","-")),2)</f>
        <v>4.07</v>
      </c>
      <c r="F20" s="136">
        <f>ROUND(VALUE(SUBSTITUTE(実質収支比率等に係る経年分析!J$47,"▲","-")),2)</f>
        <v>3.53</v>
      </c>
    </row>
    <row r="21" spans="1:11" x14ac:dyDescent="0.15">
      <c r="A21" s="136" t="s">
        <v>45</v>
      </c>
      <c r="B21" s="136">
        <f>IF(ISNUMBER(VALUE(SUBSTITUTE(実質収支比率等に係る経年分析!F$49,"▲","-"))),ROUND(VALUE(SUBSTITUTE(実質収支比率等に係る経年分析!F$49,"▲","-")),2),NA())</f>
        <v>1.03</v>
      </c>
      <c r="C21" s="136">
        <f>IF(ISNUMBER(VALUE(SUBSTITUTE(実質収支比率等に係る経年分析!G$49,"▲","-"))),ROUND(VALUE(SUBSTITUTE(実質収支比率等に係る経年分析!G$49,"▲","-")),2),NA())</f>
        <v>1.2</v>
      </c>
      <c r="D21" s="136">
        <f>IF(ISNUMBER(VALUE(SUBSTITUTE(実質収支比率等に係る経年分析!H$49,"▲","-"))),ROUND(VALUE(SUBSTITUTE(実質収支比率等に係る経年分析!H$49,"▲","-")),2),NA())</f>
        <v>0.78</v>
      </c>
      <c r="E21" s="136">
        <f>IF(ISNUMBER(VALUE(SUBSTITUTE(実質収支比率等に係る経年分析!I$49,"▲","-"))),ROUND(VALUE(SUBSTITUTE(実質収支比率等に係る経年分析!I$49,"▲","-")),2),NA())</f>
        <v>0.98</v>
      </c>
      <c r="F21" s="136">
        <f>IF(ISNUMBER(VALUE(SUBSTITUTE(実質収支比率等に係る経年分析!J$49,"▲","-"))),ROUND(VALUE(SUBSTITUTE(実質収支比率等に係る経年分析!J$49,"▲","-")),2),NA())</f>
        <v>-1.79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0.25</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公共下水道事業会計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0.38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0.28999999999999998</v>
      </c>
    </row>
    <row r="30" spans="1:11" x14ac:dyDescent="0.15">
      <c r="A30" s="137" t="str">
        <f>IF(連結実質赤字比率に係る赤字・黒字の構成分析!C$40="",NA(),連結実質赤字比率に係る赤字・黒字の構成分析!C$40)</f>
        <v>一般会計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0.67</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0.82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0.35</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0.28999999999999998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0.45</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0.95</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9.02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10.55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11.37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13.98</v>
      </c>
    </row>
    <row r="34" spans="1:16" x14ac:dyDescent="0.15">
      <c r="A34" s="137" t="str">
        <f>IF(連結実質赤字比率に係る赤字・黒字の構成分析!C$36="",NA(),連結実質赤字比率に係る赤字・黒字の構成分析!C$36)</f>
        <v>駐車場事業特別会計</v>
      </c>
      <c r="B34" s="137">
        <f>IF(ROUND(VALUE(SUBSTITUTE(連結実質赤字比率に係る赤字・黒字の構成分析!F$36,"▲", "-")), 2) &lt; 0, ABS(ROUND(VALUE(SUBSTITUTE(連結実質赤字比率に係る赤字・黒字の構成分析!F$36,"▲", "-")), 2)), NA())</f>
        <v>1.08</v>
      </c>
      <c r="C34" s="137" t="e">
        <f>IF(ROUND(VALUE(SUBSTITUTE(連結実質赤字比率に係る赤字・黒字の構成分析!F$36,"▲", "-")), 2) &gt;= 0, ABS(ROUND(VALUE(SUBSTITUTE(連結実質赤字比率に係る赤字・黒字の構成分析!F$36,"▲", "-")), 2)), NA())</f>
        <v>#N/A</v>
      </c>
      <c r="D34" s="137">
        <f>IF(ROUND(VALUE(SUBSTITUTE(連結実質赤字比率に係る赤字・黒字の構成分析!G$36,"▲", "-")), 2) &lt; 0, ABS(ROUND(VALUE(SUBSTITUTE(連結実質赤字比率に係る赤字・黒字の構成分析!G$36,"▲", "-")), 2)), NA())</f>
        <v>0.96</v>
      </c>
      <c r="E34" s="137" t="e">
        <f>IF(ROUND(VALUE(SUBSTITUTE(連結実質赤字比率に係る赤字・黒字の構成分析!G$36,"▲", "-")), 2) &gt;= 0, ABS(ROUND(VALUE(SUBSTITUTE(連結実質赤字比率に係る赤字・黒字の構成分析!G$36,"▲", "-")), 2)), NA())</f>
        <v>#N/A</v>
      </c>
      <c r="F34" s="137">
        <f>IF(ROUND(VALUE(SUBSTITUTE(連結実質赤字比率に係る赤字・黒字の構成分析!H$36,"▲", "-")), 2) &lt; 0, ABS(ROUND(VALUE(SUBSTITUTE(連結実質赤字比率に係る赤字・黒字の構成分析!H$36,"▲", "-")), 2)), NA())</f>
        <v>0.83</v>
      </c>
      <c r="G34" s="137" t="e">
        <f>IF(ROUND(VALUE(SUBSTITUTE(連結実質赤字比率に係る赤字・黒字の構成分析!H$36,"▲", "-")), 2) &gt;= 0, ABS(ROUND(VALUE(SUBSTITUTE(連結実質赤字比率に係る赤字・黒字の構成分析!H$36,"▲", "-")), 2)), NA())</f>
        <v>#N/A</v>
      </c>
      <c r="H34" s="137">
        <f>IF(ROUND(VALUE(SUBSTITUTE(連結実質赤字比率に係る赤字・黒字の構成分析!I$36,"▲", "-")), 2) &lt; 0, ABS(ROUND(VALUE(SUBSTITUTE(連結実質赤字比率に係る赤字・黒字の構成分析!I$36,"▲", "-")), 2)), NA())</f>
        <v>0.71</v>
      </c>
      <c r="I34" s="137" t="e">
        <f>IF(ROUND(VALUE(SUBSTITUTE(連結実質赤字比率に係る赤字・黒字の構成分析!I$36,"▲", "-")), 2) &gt;= 0, ABS(ROUND(VALUE(SUBSTITUTE(連結実質赤字比率に係る赤字・黒字の構成分析!I$36,"▲", "-")), 2)), NA())</f>
        <v>#N/A</v>
      </c>
      <c r="J34" s="137">
        <f>IF(ROUND(VALUE(SUBSTITUTE(連結実質赤字比率に係る赤字・黒字の構成分析!J$36,"▲", "-")), 2) &lt; 0, ABS(ROUND(VALUE(SUBSTITUTE(連結実質赤字比率に係る赤字・黒字の構成分析!J$36,"▲", "-")), 2)), NA())</f>
        <v>0.61</v>
      </c>
      <c r="K34" s="137" t="e">
        <f>IF(ROUND(VALUE(SUBSTITUTE(連結実質赤字比率に係る赤字・黒字の構成分析!J$36,"▲", "-")), 2) &gt;= 0, ABS(ROUND(VALUE(SUBSTITUTE(連結実質赤字比率に係る赤字・黒字の構成分析!J$36,"▲", "-")), 2)), NA())</f>
        <v>#N/A</v>
      </c>
    </row>
    <row r="35" spans="1:16" x14ac:dyDescent="0.15">
      <c r="A35" s="137" t="str">
        <f>IF(連結実質赤字比率に係る赤字・黒字の構成分析!C$35="",NA(),連結実質赤字比率に係る赤字・黒字の構成分析!C$35)</f>
        <v>国民宿舎運営事業特別会計</v>
      </c>
      <c r="B35" s="137">
        <f>IF(ROUND(VALUE(SUBSTITUTE(連結実質赤字比率に係る赤字・黒字の構成分析!F$35,"▲", "-")), 2) &lt; 0, ABS(ROUND(VALUE(SUBSTITUTE(連結実質赤字比率に係る赤字・黒字の構成分析!F$35,"▲", "-")), 2)), NA())</f>
        <v>1.53</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1.41</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1.26</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1.05</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0.76</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収益事業特別会計</v>
      </c>
      <c r="B36" s="137">
        <f>IF(ROUND(VALUE(SUBSTITUTE(連結実質赤字比率に係る赤字・黒字の構成分析!F$34,"▲", "-")), 2) &lt; 0, ABS(ROUND(VALUE(SUBSTITUTE(連結実質赤字比率に係る赤字・黒字の構成分析!F$34,"▲", "-")), 2)), NA())</f>
        <v>7.88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7.97</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7.63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7.29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7.19</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17829</v>
      </c>
      <c r="E42" s="138"/>
      <c r="F42" s="138"/>
      <c r="G42" s="138">
        <f>'実質公債費比率（分子）の構造'!L$52</f>
        <v>17874</v>
      </c>
      <c r="H42" s="138"/>
      <c r="I42" s="138"/>
      <c r="J42" s="138">
        <f>'実質公債費比率（分子）の構造'!M$52</f>
        <v>18286</v>
      </c>
      <c r="K42" s="138"/>
      <c r="L42" s="138"/>
      <c r="M42" s="138">
        <f>'実質公債費比率（分子）の構造'!N$52</f>
        <v>16720</v>
      </c>
      <c r="N42" s="138"/>
      <c r="O42" s="138"/>
      <c r="P42" s="138">
        <f>'実質公債費比率（分子）の構造'!O$52</f>
        <v>14140</v>
      </c>
    </row>
    <row r="43" spans="1:16" x14ac:dyDescent="0.15">
      <c r="A43" s="138" t="s">
        <v>53</v>
      </c>
      <c r="B43" s="138">
        <f>'実質公債費比率（分子）の構造'!K$51</f>
        <v>1</v>
      </c>
      <c r="C43" s="138"/>
      <c r="D43" s="138"/>
      <c r="E43" s="138">
        <f>'実質公債費比率（分子）の構造'!L$51</f>
        <v>1</v>
      </c>
      <c r="F43" s="138"/>
      <c r="G43" s="138"/>
      <c r="H43" s="138">
        <f>'実質公債費比率（分子）の構造'!M$51</f>
        <v>0</v>
      </c>
      <c r="I43" s="138"/>
      <c r="J43" s="138"/>
      <c r="K43" s="138">
        <f>'実質公債費比率（分子）の構造'!N$51</f>
        <v>1</v>
      </c>
      <c r="L43" s="138"/>
      <c r="M43" s="138"/>
      <c r="N43" s="138">
        <f>'実質公債費比率（分子）の構造'!O$51</f>
        <v>0</v>
      </c>
      <c r="O43" s="138"/>
      <c r="P43" s="138"/>
    </row>
    <row r="44" spans="1:16" x14ac:dyDescent="0.15">
      <c r="A44" s="138" t="s">
        <v>54</v>
      </c>
      <c r="B44" s="138">
        <f>'実質公債費比率（分子）の構造'!K$50</f>
        <v>1010</v>
      </c>
      <c r="C44" s="138"/>
      <c r="D44" s="138"/>
      <c r="E44" s="138">
        <f>'実質公債費比率（分子）の構造'!L$50</f>
        <v>120</v>
      </c>
      <c r="F44" s="138"/>
      <c r="G44" s="138"/>
      <c r="H44" s="138">
        <f>'実質公債費比率（分子）の構造'!M$50</f>
        <v>131</v>
      </c>
      <c r="I44" s="138"/>
      <c r="J44" s="138"/>
      <c r="K44" s="138">
        <f>'実質公債費比率（分子）の構造'!N$50</f>
        <v>97</v>
      </c>
      <c r="L44" s="138"/>
      <c r="M44" s="138"/>
      <c r="N44" s="138">
        <f>'実質公債費比率（分子）の構造'!O$50</f>
        <v>114</v>
      </c>
      <c r="O44" s="138"/>
      <c r="P44" s="138"/>
    </row>
    <row r="45" spans="1:16" x14ac:dyDescent="0.15">
      <c r="A45" s="138" t="s">
        <v>55</v>
      </c>
      <c r="B45" s="138">
        <f>'実質公債費比率（分子）の構造'!K$49</f>
        <v>549</v>
      </c>
      <c r="C45" s="138"/>
      <c r="D45" s="138"/>
      <c r="E45" s="138">
        <f>'実質公債費比率（分子）の構造'!L$49</f>
        <v>874</v>
      </c>
      <c r="F45" s="138"/>
      <c r="G45" s="138"/>
      <c r="H45" s="138">
        <f>'実質公債費比率（分子）の構造'!M$49</f>
        <v>884</v>
      </c>
      <c r="I45" s="138"/>
      <c r="J45" s="138"/>
      <c r="K45" s="138">
        <f>'実質公債費比率（分子）の構造'!N$49</f>
        <v>895</v>
      </c>
      <c r="L45" s="138"/>
      <c r="M45" s="138"/>
      <c r="N45" s="138">
        <f>'実質公債費比率（分子）の構造'!O$49</f>
        <v>976</v>
      </c>
      <c r="O45" s="138"/>
      <c r="P45" s="138"/>
    </row>
    <row r="46" spans="1:16" x14ac:dyDescent="0.15">
      <c r="A46" s="138" t="s">
        <v>56</v>
      </c>
      <c r="B46" s="138">
        <f>'実質公債費比率（分子）の構造'!K$48</f>
        <v>2636</v>
      </c>
      <c r="C46" s="138"/>
      <c r="D46" s="138"/>
      <c r="E46" s="138">
        <f>'実質公債費比率（分子）の構造'!L$48</f>
        <v>3259</v>
      </c>
      <c r="F46" s="138"/>
      <c r="G46" s="138"/>
      <c r="H46" s="138">
        <f>'実質公債費比率（分子）の構造'!M$48</f>
        <v>3543</v>
      </c>
      <c r="I46" s="138"/>
      <c r="J46" s="138"/>
      <c r="K46" s="138">
        <f>'実質公債費比率（分子）の構造'!N$48</f>
        <v>3562</v>
      </c>
      <c r="L46" s="138"/>
      <c r="M46" s="138"/>
      <c r="N46" s="138">
        <f>'実質公債費比率（分子）の構造'!O$48</f>
        <v>3534</v>
      </c>
      <c r="O46" s="138"/>
      <c r="P46" s="138"/>
    </row>
    <row r="47" spans="1:16" x14ac:dyDescent="0.15">
      <c r="A47" s="138" t="s">
        <v>57</v>
      </c>
      <c r="B47" s="138">
        <f>'実質公債費比率（分子）の構造'!K$47</f>
        <v>291</v>
      </c>
      <c r="C47" s="138"/>
      <c r="D47" s="138"/>
      <c r="E47" s="138">
        <f>'実質公債費比率（分子）の構造'!L$47</f>
        <v>197</v>
      </c>
      <c r="F47" s="138"/>
      <c r="G47" s="138"/>
      <c r="H47" s="138">
        <f>'実質公債費比率（分子）の構造'!M$47</f>
        <v>133</v>
      </c>
      <c r="I47" s="138"/>
      <c r="J47" s="138"/>
      <c r="K47" s="138">
        <f>'実質公債費比率（分子）の構造'!N$47</f>
        <v>33</v>
      </c>
      <c r="L47" s="138"/>
      <c r="M47" s="138"/>
      <c r="N47" s="138">
        <f>'実質公債費比率（分子）の構造'!O$47</f>
        <v>17</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24368</v>
      </c>
      <c r="C49" s="138"/>
      <c r="D49" s="138"/>
      <c r="E49" s="138">
        <f>'実質公債費比率（分子）の構造'!L$45</f>
        <v>23708</v>
      </c>
      <c r="F49" s="138"/>
      <c r="G49" s="138"/>
      <c r="H49" s="138">
        <f>'実質公債費比率（分子）の構造'!M$45</f>
        <v>23316</v>
      </c>
      <c r="I49" s="138"/>
      <c r="J49" s="138"/>
      <c r="K49" s="138">
        <f>'実質公債費比率（分子）の構造'!N$45</f>
        <v>21966</v>
      </c>
      <c r="L49" s="138"/>
      <c r="M49" s="138"/>
      <c r="N49" s="138">
        <f>'実質公債費比率（分子）の構造'!O$45</f>
        <v>19530</v>
      </c>
      <c r="O49" s="138"/>
      <c r="P49" s="138"/>
    </row>
    <row r="50" spans="1:16" x14ac:dyDescent="0.15">
      <c r="A50" s="138" t="s">
        <v>60</v>
      </c>
      <c r="B50" s="138" t="e">
        <f>NA()</f>
        <v>#N/A</v>
      </c>
      <c r="C50" s="138">
        <f>IF(ISNUMBER('実質公債費比率（分子）の構造'!K$53),'実質公債費比率（分子）の構造'!K$53,NA())</f>
        <v>11026</v>
      </c>
      <c r="D50" s="138" t="e">
        <f>NA()</f>
        <v>#N/A</v>
      </c>
      <c r="E50" s="138" t="e">
        <f>NA()</f>
        <v>#N/A</v>
      </c>
      <c r="F50" s="138">
        <f>IF(ISNUMBER('実質公債費比率（分子）の構造'!L$53),'実質公債費比率（分子）の構造'!L$53,NA())</f>
        <v>10285</v>
      </c>
      <c r="G50" s="138" t="e">
        <f>NA()</f>
        <v>#N/A</v>
      </c>
      <c r="H50" s="138" t="e">
        <f>NA()</f>
        <v>#N/A</v>
      </c>
      <c r="I50" s="138">
        <f>IF(ISNUMBER('実質公債費比率（分子）の構造'!M$53),'実質公債費比率（分子）の構造'!M$53,NA())</f>
        <v>9721</v>
      </c>
      <c r="J50" s="138" t="e">
        <f>NA()</f>
        <v>#N/A</v>
      </c>
      <c r="K50" s="138" t="e">
        <f>NA()</f>
        <v>#N/A</v>
      </c>
      <c r="L50" s="138">
        <f>IF(ISNUMBER('実質公債費比率（分子）の構造'!N$53),'実質公債費比率（分子）の構造'!N$53,NA())</f>
        <v>9834</v>
      </c>
      <c r="M50" s="138" t="e">
        <f>NA()</f>
        <v>#N/A</v>
      </c>
      <c r="N50" s="138" t="e">
        <f>NA()</f>
        <v>#N/A</v>
      </c>
      <c r="O50" s="138">
        <f>IF(ISNUMBER('実質公債費比率（分子）の構造'!O$53),'実質公債費比率（分子）の構造'!O$53,NA())</f>
        <v>10031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157274</v>
      </c>
      <c r="E56" s="137"/>
      <c r="F56" s="137"/>
      <c r="G56" s="137">
        <f>'将来負担比率（分子）の構造'!J$52</f>
        <v>154672</v>
      </c>
      <c r="H56" s="137"/>
      <c r="I56" s="137"/>
      <c r="J56" s="137">
        <f>'将来負担比率（分子）の構造'!K$52</f>
        <v>151295</v>
      </c>
      <c r="K56" s="137"/>
      <c r="L56" s="137"/>
      <c r="M56" s="137">
        <f>'将来負担比率（分子）の構造'!L$52</f>
        <v>150708</v>
      </c>
      <c r="N56" s="137"/>
      <c r="O56" s="137"/>
      <c r="P56" s="137">
        <f>'将来負担比率（分子）の構造'!M$52</f>
        <v>151109</v>
      </c>
    </row>
    <row r="57" spans="1:16" x14ac:dyDescent="0.15">
      <c r="A57" s="137" t="s">
        <v>36</v>
      </c>
      <c r="B57" s="137"/>
      <c r="C57" s="137"/>
      <c r="D57" s="137">
        <f>'将来負担比率（分子）の構造'!I$51</f>
        <v>4082</v>
      </c>
      <c r="E57" s="137"/>
      <c r="F57" s="137"/>
      <c r="G57" s="137">
        <f>'将来負担比率（分子）の構造'!J$51</f>
        <v>4268</v>
      </c>
      <c r="H57" s="137"/>
      <c r="I57" s="137"/>
      <c r="J57" s="137">
        <f>'将来負担比率（分子）の構造'!K$51</f>
        <v>4738</v>
      </c>
      <c r="K57" s="137"/>
      <c r="L57" s="137"/>
      <c r="M57" s="137">
        <f>'将来負担比率（分子）の構造'!L$51</f>
        <v>4989</v>
      </c>
      <c r="N57" s="137"/>
      <c r="O57" s="137"/>
      <c r="P57" s="137">
        <f>'将来負担比率（分子）の構造'!M$51</f>
        <v>4768</v>
      </c>
    </row>
    <row r="58" spans="1:16" x14ac:dyDescent="0.15">
      <c r="A58" s="137" t="s">
        <v>35</v>
      </c>
      <c r="B58" s="137"/>
      <c r="C58" s="137"/>
      <c r="D58" s="137">
        <f>'将来負担比率（分子）の構造'!I$50</f>
        <v>13717</v>
      </c>
      <c r="E58" s="137"/>
      <c r="F58" s="137"/>
      <c r="G58" s="137">
        <f>'将来負担比率（分子）の構造'!J$50</f>
        <v>14114</v>
      </c>
      <c r="H58" s="137"/>
      <c r="I58" s="137"/>
      <c r="J58" s="137">
        <f>'将来負担比率（分子）の構造'!K$50</f>
        <v>14025</v>
      </c>
      <c r="K58" s="137"/>
      <c r="L58" s="137"/>
      <c r="M58" s="137">
        <f>'将来負担比率（分子）の構造'!L$50</f>
        <v>15248</v>
      </c>
      <c r="N58" s="137"/>
      <c r="O58" s="137"/>
      <c r="P58" s="137">
        <f>'将来負担比率（分子）の構造'!M$50</f>
        <v>14658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70</v>
      </c>
      <c r="C61" s="137"/>
      <c r="D61" s="137"/>
      <c r="E61" s="137">
        <f>'将来負担比率（分子）の構造'!J$46</f>
        <v>35</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20650</v>
      </c>
      <c r="C62" s="137"/>
      <c r="D62" s="137"/>
      <c r="E62" s="137">
        <f>'将来負担比率（分子）の構造'!J$45</f>
        <v>19207</v>
      </c>
      <c r="F62" s="137"/>
      <c r="G62" s="137"/>
      <c r="H62" s="137">
        <f>'将来負担比率（分子）の構造'!K$45</f>
        <v>17568</v>
      </c>
      <c r="I62" s="137"/>
      <c r="J62" s="137"/>
      <c r="K62" s="137">
        <f>'将来負担比率（分子）の構造'!L$45</f>
        <v>17605</v>
      </c>
      <c r="L62" s="137"/>
      <c r="M62" s="137"/>
      <c r="N62" s="137">
        <f>'将来負担比率（分子）の構造'!M$45</f>
        <v>17621</v>
      </c>
      <c r="O62" s="137"/>
      <c r="P62" s="137"/>
    </row>
    <row r="63" spans="1:16" x14ac:dyDescent="0.15">
      <c r="A63" s="137" t="s">
        <v>28</v>
      </c>
      <c r="B63" s="137">
        <f>'将来負担比率（分子）の構造'!I$44</f>
        <v>9707</v>
      </c>
      <c r="C63" s="137"/>
      <c r="D63" s="137"/>
      <c r="E63" s="137">
        <f>'将来負担比率（分子）の構造'!J$44</f>
        <v>9331</v>
      </c>
      <c r="F63" s="137"/>
      <c r="G63" s="137"/>
      <c r="H63" s="137">
        <f>'将来負担比率（分子）の構造'!K$44</f>
        <v>8906</v>
      </c>
      <c r="I63" s="137"/>
      <c r="J63" s="137"/>
      <c r="K63" s="137">
        <f>'将来負担比率（分子）の構造'!L$44</f>
        <v>8586</v>
      </c>
      <c r="L63" s="137"/>
      <c r="M63" s="137"/>
      <c r="N63" s="137">
        <f>'将来負担比率（分子）の構造'!M$44</f>
        <v>8245</v>
      </c>
      <c r="O63" s="137"/>
      <c r="P63" s="137"/>
    </row>
    <row r="64" spans="1:16" x14ac:dyDescent="0.15">
      <c r="A64" s="137" t="s">
        <v>27</v>
      </c>
      <c r="B64" s="137">
        <f>'将来負担比率（分子）の構造'!I$43</f>
        <v>50336</v>
      </c>
      <c r="C64" s="137"/>
      <c r="D64" s="137"/>
      <c r="E64" s="137">
        <f>'将来負担比率（分子）の構造'!J$43</f>
        <v>54402</v>
      </c>
      <c r="F64" s="137"/>
      <c r="G64" s="137"/>
      <c r="H64" s="137">
        <f>'将来負担比率（分子）の構造'!K$43</f>
        <v>60296</v>
      </c>
      <c r="I64" s="137"/>
      <c r="J64" s="137"/>
      <c r="K64" s="137">
        <f>'将来負担比率（分子）の構造'!L$43</f>
        <v>59129</v>
      </c>
      <c r="L64" s="137"/>
      <c r="M64" s="137"/>
      <c r="N64" s="137">
        <f>'将来負担比率（分子）の構造'!M$43</f>
        <v>58077</v>
      </c>
      <c r="O64" s="137"/>
      <c r="P64" s="137"/>
    </row>
    <row r="65" spans="1:16" x14ac:dyDescent="0.15">
      <c r="A65" s="137" t="s">
        <v>26</v>
      </c>
      <c r="B65" s="137">
        <f>'将来負担比率（分子）の構造'!I$42</f>
        <v>1044</v>
      </c>
      <c r="C65" s="137"/>
      <c r="D65" s="137"/>
      <c r="E65" s="137">
        <f>'将来負担比率（分子）の構造'!J$42</f>
        <v>1058</v>
      </c>
      <c r="F65" s="137"/>
      <c r="G65" s="137"/>
      <c r="H65" s="137">
        <f>'将来負担比率（分子）の構造'!K$42</f>
        <v>1335</v>
      </c>
      <c r="I65" s="137"/>
      <c r="J65" s="137"/>
      <c r="K65" s="137">
        <f>'将来負担比率（分子）の構造'!L$42</f>
        <v>1539</v>
      </c>
      <c r="L65" s="137"/>
      <c r="M65" s="137"/>
      <c r="N65" s="137">
        <f>'将来負担比率（分子）の構造'!M$42</f>
        <v>1436</v>
      </c>
      <c r="O65" s="137"/>
      <c r="P65" s="137"/>
    </row>
    <row r="66" spans="1:16" x14ac:dyDescent="0.15">
      <c r="A66" s="137" t="s">
        <v>25</v>
      </c>
      <c r="B66" s="137">
        <f>'将来負担比率（分子）の構造'!I$41</f>
        <v>215120</v>
      </c>
      <c r="C66" s="137"/>
      <c r="D66" s="137"/>
      <c r="E66" s="137">
        <f>'将来負担比率（分子）の構造'!J$41</f>
        <v>204494</v>
      </c>
      <c r="F66" s="137"/>
      <c r="G66" s="137"/>
      <c r="H66" s="137">
        <f>'将来負担比率（分子）の構造'!K$41</f>
        <v>197386</v>
      </c>
      <c r="I66" s="137"/>
      <c r="J66" s="137"/>
      <c r="K66" s="137">
        <f>'将来負担比率（分子）の構造'!L$41</f>
        <v>193858</v>
      </c>
      <c r="L66" s="137"/>
      <c r="M66" s="137"/>
      <c r="N66" s="137">
        <f>'将来負担比率（分子）の構造'!M$41</f>
        <v>192208</v>
      </c>
      <c r="O66" s="137"/>
      <c r="P66" s="137"/>
    </row>
    <row r="67" spans="1:16" x14ac:dyDescent="0.15">
      <c r="A67" s="137" t="s">
        <v>64</v>
      </c>
      <c r="B67" s="137" t="e">
        <f>NA()</f>
        <v>#N/A</v>
      </c>
      <c r="C67" s="137">
        <f>IF(ISNUMBER('将来負担比率（分子）の構造'!I$53), IF('将来負担比率（分子）の構造'!I$53 &lt; 0, 0, '将来負担比率（分子）の構造'!I$53), NA())</f>
        <v>121854</v>
      </c>
      <c r="D67" s="137" t="e">
        <f>NA()</f>
        <v>#N/A</v>
      </c>
      <c r="E67" s="137" t="e">
        <f>NA()</f>
        <v>#N/A</v>
      </c>
      <c r="F67" s="137">
        <f>IF(ISNUMBER('将来負担比率（分子）の構造'!J$53), IF('将来負担比率（分子）の構造'!J$53 &lt; 0, 0, '将来負担比率（分子）の構造'!J$53), NA())</f>
        <v>115474</v>
      </c>
      <c r="G67" s="137" t="e">
        <f>NA()</f>
        <v>#N/A</v>
      </c>
      <c r="H67" s="137" t="e">
        <f>NA()</f>
        <v>#N/A</v>
      </c>
      <c r="I67" s="137">
        <f>IF(ISNUMBER('将来負担比率（分子）の構造'!K$53), IF('将来負担比率（分子）の構造'!K$53 &lt; 0, 0, '将来負担比率（分子）の構造'!K$53), NA())</f>
        <v>115435</v>
      </c>
      <c r="J67" s="137" t="e">
        <f>NA()</f>
        <v>#N/A</v>
      </c>
      <c r="K67" s="137" t="e">
        <f>NA()</f>
        <v>#N/A</v>
      </c>
      <c r="L67" s="137">
        <f>IF(ISNUMBER('将来負担比率（分子）の構造'!L$53), IF('将来負担比率（分子）の構造'!L$53 &lt; 0, 0, '将来負担比率（分子）の構造'!L$53), NA())</f>
        <v>109773</v>
      </c>
      <c r="M67" s="137" t="e">
        <f>NA()</f>
        <v>#N/A</v>
      </c>
      <c r="N67" s="137" t="e">
        <f>NA()</f>
        <v>#N/A</v>
      </c>
      <c r="O67" s="137">
        <f>IF(ISNUMBER('将来負担比率（分子）の構造'!M$53), IF('将来負担比率（分子）の構造'!M$53 &lt; 0, 0, '将来負担比率（分子）の構造'!M$53), NA())</f>
        <v>107052</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44741086</v>
      </c>
      <c r="S5" s="615"/>
      <c r="T5" s="615"/>
      <c r="U5" s="615"/>
      <c r="V5" s="615"/>
      <c r="W5" s="615"/>
      <c r="X5" s="615"/>
      <c r="Y5" s="616"/>
      <c r="Z5" s="617">
        <v>29.4</v>
      </c>
      <c r="AA5" s="617"/>
      <c r="AB5" s="617"/>
      <c r="AC5" s="617"/>
      <c r="AD5" s="618">
        <v>44741086</v>
      </c>
      <c r="AE5" s="618"/>
      <c r="AF5" s="618"/>
      <c r="AG5" s="618"/>
      <c r="AH5" s="618"/>
      <c r="AI5" s="618"/>
      <c r="AJ5" s="618"/>
      <c r="AK5" s="618"/>
      <c r="AL5" s="619">
        <v>58.7</v>
      </c>
      <c r="AM5" s="620"/>
      <c r="AN5" s="620"/>
      <c r="AO5" s="621"/>
      <c r="AP5" s="611" t="s">
        <v>210</v>
      </c>
      <c r="AQ5" s="612"/>
      <c r="AR5" s="612"/>
      <c r="AS5" s="612"/>
      <c r="AT5" s="612"/>
      <c r="AU5" s="612"/>
      <c r="AV5" s="612"/>
      <c r="AW5" s="612"/>
      <c r="AX5" s="612"/>
      <c r="AY5" s="612"/>
      <c r="AZ5" s="612"/>
      <c r="BA5" s="612"/>
      <c r="BB5" s="612"/>
      <c r="BC5" s="612"/>
      <c r="BD5" s="612"/>
      <c r="BE5" s="612"/>
      <c r="BF5" s="613"/>
      <c r="BG5" s="625">
        <v>43642431</v>
      </c>
      <c r="BH5" s="626"/>
      <c r="BI5" s="626"/>
      <c r="BJ5" s="626"/>
      <c r="BK5" s="626"/>
      <c r="BL5" s="626"/>
      <c r="BM5" s="626"/>
      <c r="BN5" s="627"/>
      <c r="BO5" s="628">
        <v>97.5</v>
      </c>
      <c r="BP5" s="628"/>
      <c r="BQ5" s="628"/>
      <c r="BR5" s="628"/>
      <c r="BS5" s="629">
        <v>2160090</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793266</v>
      </c>
      <c r="S6" s="626"/>
      <c r="T6" s="626"/>
      <c r="U6" s="626"/>
      <c r="V6" s="626"/>
      <c r="W6" s="626"/>
      <c r="X6" s="626"/>
      <c r="Y6" s="627"/>
      <c r="Z6" s="628">
        <v>0.5</v>
      </c>
      <c r="AA6" s="628"/>
      <c r="AB6" s="628"/>
      <c r="AC6" s="628"/>
      <c r="AD6" s="629">
        <v>793266</v>
      </c>
      <c r="AE6" s="629"/>
      <c r="AF6" s="629"/>
      <c r="AG6" s="629"/>
      <c r="AH6" s="629"/>
      <c r="AI6" s="629"/>
      <c r="AJ6" s="629"/>
      <c r="AK6" s="629"/>
      <c r="AL6" s="630">
        <v>1</v>
      </c>
      <c r="AM6" s="631"/>
      <c r="AN6" s="631"/>
      <c r="AO6" s="632"/>
      <c r="AP6" s="622" t="s">
        <v>215</v>
      </c>
      <c r="AQ6" s="623"/>
      <c r="AR6" s="623"/>
      <c r="AS6" s="623"/>
      <c r="AT6" s="623"/>
      <c r="AU6" s="623"/>
      <c r="AV6" s="623"/>
      <c r="AW6" s="623"/>
      <c r="AX6" s="623"/>
      <c r="AY6" s="623"/>
      <c r="AZ6" s="623"/>
      <c r="BA6" s="623"/>
      <c r="BB6" s="623"/>
      <c r="BC6" s="623"/>
      <c r="BD6" s="623"/>
      <c r="BE6" s="623"/>
      <c r="BF6" s="624"/>
      <c r="BG6" s="625">
        <v>43642431</v>
      </c>
      <c r="BH6" s="626"/>
      <c r="BI6" s="626"/>
      <c r="BJ6" s="626"/>
      <c r="BK6" s="626"/>
      <c r="BL6" s="626"/>
      <c r="BM6" s="626"/>
      <c r="BN6" s="627"/>
      <c r="BO6" s="628">
        <v>97.5</v>
      </c>
      <c r="BP6" s="628"/>
      <c r="BQ6" s="628"/>
      <c r="BR6" s="628"/>
      <c r="BS6" s="629">
        <v>2160090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637251</v>
      </c>
      <c r="CS6" s="626"/>
      <c r="CT6" s="626"/>
      <c r="CU6" s="626"/>
      <c r="CV6" s="626"/>
      <c r="CW6" s="626"/>
      <c r="CX6" s="626"/>
      <c r="CY6" s="627"/>
      <c r="CZ6" s="628">
        <v>0.4</v>
      </c>
      <c r="DA6" s="628"/>
      <c r="DB6" s="628"/>
      <c r="DC6" s="628"/>
      <c r="DD6" s="634" t="s">
        <v>217</v>
      </c>
      <c r="DE6" s="626"/>
      <c r="DF6" s="626"/>
      <c r="DG6" s="626"/>
      <c r="DH6" s="626"/>
      <c r="DI6" s="626"/>
      <c r="DJ6" s="626"/>
      <c r="DK6" s="626"/>
      <c r="DL6" s="626"/>
      <c r="DM6" s="626"/>
      <c r="DN6" s="626"/>
      <c r="DO6" s="626"/>
      <c r="DP6" s="627"/>
      <c r="DQ6" s="634">
        <v>636739</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128708</v>
      </c>
      <c r="S7" s="626"/>
      <c r="T7" s="626"/>
      <c r="U7" s="626"/>
      <c r="V7" s="626"/>
      <c r="W7" s="626"/>
      <c r="X7" s="626"/>
      <c r="Y7" s="627"/>
      <c r="Z7" s="628">
        <v>0.1</v>
      </c>
      <c r="AA7" s="628"/>
      <c r="AB7" s="628"/>
      <c r="AC7" s="628"/>
      <c r="AD7" s="629">
        <v>128708</v>
      </c>
      <c r="AE7" s="629"/>
      <c r="AF7" s="629"/>
      <c r="AG7" s="629"/>
      <c r="AH7" s="629"/>
      <c r="AI7" s="629"/>
      <c r="AJ7" s="629"/>
      <c r="AK7" s="629"/>
      <c r="AL7" s="630">
        <v>0.2</v>
      </c>
      <c r="AM7" s="631"/>
      <c r="AN7" s="631"/>
      <c r="AO7" s="632"/>
      <c r="AP7" s="622" t="s">
        <v>219</v>
      </c>
      <c r="AQ7" s="623"/>
      <c r="AR7" s="623"/>
      <c r="AS7" s="623"/>
      <c r="AT7" s="623"/>
      <c r="AU7" s="623"/>
      <c r="AV7" s="623"/>
      <c r="AW7" s="623"/>
      <c r="AX7" s="623"/>
      <c r="AY7" s="623"/>
      <c r="AZ7" s="623"/>
      <c r="BA7" s="623"/>
      <c r="BB7" s="623"/>
      <c r="BC7" s="623"/>
      <c r="BD7" s="623"/>
      <c r="BE7" s="623"/>
      <c r="BF7" s="624"/>
      <c r="BG7" s="625">
        <v>20687946</v>
      </c>
      <c r="BH7" s="626"/>
      <c r="BI7" s="626"/>
      <c r="BJ7" s="626"/>
      <c r="BK7" s="626"/>
      <c r="BL7" s="626"/>
      <c r="BM7" s="626"/>
      <c r="BN7" s="627"/>
      <c r="BO7" s="628">
        <v>46.2</v>
      </c>
      <c r="BP7" s="628"/>
      <c r="BQ7" s="628"/>
      <c r="BR7" s="628"/>
      <c r="BS7" s="629">
        <v>796687</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9812942</v>
      </c>
      <c r="CS7" s="626"/>
      <c r="CT7" s="626"/>
      <c r="CU7" s="626"/>
      <c r="CV7" s="626"/>
      <c r="CW7" s="626"/>
      <c r="CX7" s="626"/>
      <c r="CY7" s="627"/>
      <c r="CZ7" s="628">
        <v>6.6</v>
      </c>
      <c r="DA7" s="628"/>
      <c r="DB7" s="628"/>
      <c r="DC7" s="628"/>
      <c r="DD7" s="634">
        <v>1666897</v>
      </c>
      <c r="DE7" s="626"/>
      <c r="DF7" s="626"/>
      <c r="DG7" s="626"/>
      <c r="DH7" s="626"/>
      <c r="DI7" s="626"/>
      <c r="DJ7" s="626"/>
      <c r="DK7" s="626"/>
      <c r="DL7" s="626"/>
      <c r="DM7" s="626"/>
      <c r="DN7" s="626"/>
      <c r="DO7" s="626"/>
      <c r="DP7" s="627"/>
      <c r="DQ7" s="634">
        <v>7266508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131103</v>
      </c>
      <c r="S8" s="626"/>
      <c r="T8" s="626"/>
      <c r="U8" s="626"/>
      <c r="V8" s="626"/>
      <c r="W8" s="626"/>
      <c r="X8" s="626"/>
      <c r="Y8" s="627"/>
      <c r="Z8" s="628">
        <v>0.1</v>
      </c>
      <c r="AA8" s="628"/>
      <c r="AB8" s="628"/>
      <c r="AC8" s="628"/>
      <c r="AD8" s="629">
        <v>131103</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550352</v>
      </c>
      <c r="BH8" s="626"/>
      <c r="BI8" s="626"/>
      <c r="BJ8" s="626"/>
      <c r="BK8" s="626"/>
      <c r="BL8" s="626"/>
      <c r="BM8" s="626"/>
      <c r="BN8" s="627"/>
      <c r="BO8" s="628">
        <v>1.2</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72403031</v>
      </c>
      <c r="CS8" s="626"/>
      <c r="CT8" s="626"/>
      <c r="CU8" s="626"/>
      <c r="CV8" s="626"/>
      <c r="CW8" s="626"/>
      <c r="CX8" s="626"/>
      <c r="CY8" s="627"/>
      <c r="CZ8" s="628">
        <v>48.7</v>
      </c>
      <c r="DA8" s="628"/>
      <c r="DB8" s="628"/>
      <c r="DC8" s="628"/>
      <c r="DD8" s="634">
        <v>2031543</v>
      </c>
      <c r="DE8" s="626"/>
      <c r="DF8" s="626"/>
      <c r="DG8" s="626"/>
      <c r="DH8" s="626"/>
      <c r="DI8" s="626"/>
      <c r="DJ8" s="626"/>
      <c r="DK8" s="626"/>
      <c r="DL8" s="626"/>
      <c r="DM8" s="626"/>
      <c r="DN8" s="626"/>
      <c r="DO8" s="626"/>
      <c r="DP8" s="627"/>
      <c r="DQ8" s="634">
        <v>31220492</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77351</v>
      </c>
      <c r="S9" s="626"/>
      <c r="T9" s="626"/>
      <c r="U9" s="626"/>
      <c r="V9" s="626"/>
      <c r="W9" s="626"/>
      <c r="X9" s="626"/>
      <c r="Y9" s="627"/>
      <c r="Z9" s="628">
        <v>0.1</v>
      </c>
      <c r="AA9" s="628"/>
      <c r="AB9" s="628"/>
      <c r="AC9" s="628"/>
      <c r="AD9" s="629">
        <v>77351</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15923726</v>
      </c>
      <c r="BH9" s="626"/>
      <c r="BI9" s="626"/>
      <c r="BJ9" s="626"/>
      <c r="BK9" s="626"/>
      <c r="BL9" s="626"/>
      <c r="BM9" s="626"/>
      <c r="BN9" s="627"/>
      <c r="BO9" s="628">
        <v>35.6</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9137118</v>
      </c>
      <c r="CS9" s="626"/>
      <c r="CT9" s="626"/>
      <c r="CU9" s="626"/>
      <c r="CV9" s="626"/>
      <c r="CW9" s="626"/>
      <c r="CX9" s="626"/>
      <c r="CY9" s="627"/>
      <c r="CZ9" s="628">
        <v>6.1</v>
      </c>
      <c r="DA9" s="628"/>
      <c r="DB9" s="628"/>
      <c r="DC9" s="628"/>
      <c r="DD9" s="634">
        <v>719086</v>
      </c>
      <c r="DE9" s="626"/>
      <c r="DF9" s="626"/>
      <c r="DG9" s="626"/>
      <c r="DH9" s="626"/>
      <c r="DI9" s="626"/>
      <c r="DJ9" s="626"/>
      <c r="DK9" s="626"/>
      <c r="DL9" s="626"/>
      <c r="DM9" s="626"/>
      <c r="DN9" s="626"/>
      <c r="DO9" s="626"/>
      <c r="DP9" s="627"/>
      <c r="DQ9" s="634">
        <v>6426877</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6042532</v>
      </c>
      <c r="S10" s="626"/>
      <c r="T10" s="626"/>
      <c r="U10" s="626"/>
      <c r="V10" s="626"/>
      <c r="W10" s="626"/>
      <c r="X10" s="626"/>
      <c r="Y10" s="627"/>
      <c r="Z10" s="628">
        <v>4</v>
      </c>
      <c r="AA10" s="628"/>
      <c r="AB10" s="628"/>
      <c r="AC10" s="628"/>
      <c r="AD10" s="629">
        <v>6042532</v>
      </c>
      <c r="AE10" s="629"/>
      <c r="AF10" s="629"/>
      <c r="AG10" s="629"/>
      <c r="AH10" s="629"/>
      <c r="AI10" s="629"/>
      <c r="AJ10" s="629"/>
      <c r="AK10" s="629"/>
      <c r="AL10" s="630">
        <v>7.9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1079790</v>
      </c>
      <c r="BH10" s="626"/>
      <c r="BI10" s="626"/>
      <c r="BJ10" s="626"/>
      <c r="BK10" s="626"/>
      <c r="BL10" s="626"/>
      <c r="BM10" s="626"/>
      <c r="BN10" s="627"/>
      <c r="BO10" s="628">
        <v>2.4</v>
      </c>
      <c r="BP10" s="628"/>
      <c r="BQ10" s="628"/>
      <c r="BR10" s="628"/>
      <c r="BS10" s="634">
        <v>179670</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170277</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78942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10467</v>
      </c>
      <c r="S11" s="626"/>
      <c r="T11" s="626"/>
      <c r="U11" s="626"/>
      <c r="V11" s="626"/>
      <c r="W11" s="626"/>
      <c r="X11" s="626"/>
      <c r="Y11" s="627"/>
      <c r="Z11" s="628">
        <v>0</v>
      </c>
      <c r="AA11" s="628"/>
      <c r="AB11" s="628"/>
      <c r="AC11" s="628"/>
      <c r="AD11" s="629">
        <v>10467</v>
      </c>
      <c r="AE11" s="629"/>
      <c r="AF11" s="629"/>
      <c r="AG11" s="629"/>
      <c r="AH11" s="629"/>
      <c r="AI11" s="629"/>
      <c r="AJ11" s="629"/>
      <c r="AK11" s="629"/>
      <c r="AL11" s="630">
        <v>0</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3134078</v>
      </c>
      <c r="BH11" s="626"/>
      <c r="BI11" s="626"/>
      <c r="BJ11" s="626"/>
      <c r="BK11" s="626"/>
      <c r="BL11" s="626"/>
      <c r="BM11" s="626"/>
      <c r="BN11" s="627"/>
      <c r="BO11" s="628">
        <v>7</v>
      </c>
      <c r="BP11" s="628"/>
      <c r="BQ11" s="628"/>
      <c r="BR11" s="628"/>
      <c r="BS11" s="634">
        <v>617017</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2469950</v>
      </c>
      <c r="CS11" s="626"/>
      <c r="CT11" s="626"/>
      <c r="CU11" s="626"/>
      <c r="CV11" s="626"/>
      <c r="CW11" s="626"/>
      <c r="CX11" s="626"/>
      <c r="CY11" s="627"/>
      <c r="CZ11" s="628">
        <v>1.7</v>
      </c>
      <c r="DA11" s="628"/>
      <c r="DB11" s="628"/>
      <c r="DC11" s="628"/>
      <c r="DD11" s="634">
        <v>1123933</v>
      </c>
      <c r="DE11" s="626"/>
      <c r="DF11" s="626"/>
      <c r="DG11" s="626"/>
      <c r="DH11" s="626"/>
      <c r="DI11" s="626"/>
      <c r="DJ11" s="626"/>
      <c r="DK11" s="626"/>
      <c r="DL11" s="626"/>
      <c r="DM11" s="626"/>
      <c r="DN11" s="626"/>
      <c r="DO11" s="626"/>
      <c r="DP11" s="627"/>
      <c r="DQ11" s="634">
        <v>1208069</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19505827</v>
      </c>
      <c r="BH12" s="626"/>
      <c r="BI12" s="626"/>
      <c r="BJ12" s="626"/>
      <c r="BK12" s="626"/>
      <c r="BL12" s="626"/>
      <c r="BM12" s="626"/>
      <c r="BN12" s="627"/>
      <c r="BO12" s="628">
        <v>43.6</v>
      </c>
      <c r="BP12" s="628"/>
      <c r="BQ12" s="628"/>
      <c r="BR12" s="628"/>
      <c r="BS12" s="634">
        <v>1280275</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2345715</v>
      </c>
      <c r="CS12" s="626"/>
      <c r="CT12" s="626"/>
      <c r="CU12" s="626"/>
      <c r="CV12" s="626"/>
      <c r="CW12" s="626"/>
      <c r="CX12" s="626"/>
      <c r="CY12" s="627"/>
      <c r="CZ12" s="628">
        <v>1.6</v>
      </c>
      <c r="DA12" s="628"/>
      <c r="DB12" s="628"/>
      <c r="DC12" s="628"/>
      <c r="DD12" s="634">
        <v>706706</v>
      </c>
      <c r="DE12" s="626"/>
      <c r="DF12" s="626"/>
      <c r="DG12" s="626"/>
      <c r="DH12" s="626"/>
      <c r="DI12" s="626"/>
      <c r="DJ12" s="626"/>
      <c r="DK12" s="626"/>
      <c r="DL12" s="626"/>
      <c r="DM12" s="626"/>
      <c r="DN12" s="626"/>
      <c r="DO12" s="626"/>
      <c r="DP12" s="627"/>
      <c r="DQ12" s="634">
        <v>1606240</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108886</v>
      </c>
      <c r="S13" s="626"/>
      <c r="T13" s="626"/>
      <c r="U13" s="626"/>
      <c r="V13" s="626"/>
      <c r="W13" s="626"/>
      <c r="X13" s="626"/>
      <c r="Y13" s="627"/>
      <c r="Z13" s="628">
        <v>0.1</v>
      </c>
      <c r="AA13" s="628"/>
      <c r="AB13" s="628"/>
      <c r="AC13" s="628"/>
      <c r="AD13" s="629">
        <v>108886</v>
      </c>
      <c r="AE13" s="629"/>
      <c r="AF13" s="629"/>
      <c r="AG13" s="629"/>
      <c r="AH13" s="629"/>
      <c r="AI13" s="629"/>
      <c r="AJ13" s="629"/>
      <c r="AK13" s="629"/>
      <c r="AL13" s="630">
        <v>0.1</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19340300</v>
      </c>
      <c r="BH13" s="626"/>
      <c r="BI13" s="626"/>
      <c r="BJ13" s="626"/>
      <c r="BK13" s="626"/>
      <c r="BL13" s="626"/>
      <c r="BM13" s="626"/>
      <c r="BN13" s="627"/>
      <c r="BO13" s="628">
        <v>43.2</v>
      </c>
      <c r="BP13" s="628"/>
      <c r="BQ13" s="628"/>
      <c r="BR13" s="628"/>
      <c r="BS13" s="634">
        <v>1280275</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12727253</v>
      </c>
      <c r="CS13" s="626"/>
      <c r="CT13" s="626"/>
      <c r="CU13" s="626"/>
      <c r="CV13" s="626"/>
      <c r="CW13" s="626"/>
      <c r="CX13" s="626"/>
      <c r="CY13" s="627"/>
      <c r="CZ13" s="628">
        <v>8.6</v>
      </c>
      <c r="DA13" s="628"/>
      <c r="DB13" s="628"/>
      <c r="DC13" s="628"/>
      <c r="DD13" s="634">
        <v>5810288</v>
      </c>
      <c r="DE13" s="626"/>
      <c r="DF13" s="626"/>
      <c r="DG13" s="626"/>
      <c r="DH13" s="626"/>
      <c r="DI13" s="626"/>
      <c r="DJ13" s="626"/>
      <c r="DK13" s="626"/>
      <c r="DL13" s="626"/>
      <c r="DM13" s="626"/>
      <c r="DN13" s="626"/>
      <c r="DO13" s="626"/>
      <c r="DP13" s="627"/>
      <c r="DQ13" s="634">
        <v>7141029</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914231</v>
      </c>
      <c r="BH14" s="626"/>
      <c r="BI14" s="626"/>
      <c r="BJ14" s="626"/>
      <c r="BK14" s="626"/>
      <c r="BL14" s="626"/>
      <c r="BM14" s="626"/>
      <c r="BN14" s="627"/>
      <c r="BO14" s="628">
        <v>2</v>
      </c>
      <c r="BP14" s="628"/>
      <c r="BQ14" s="628"/>
      <c r="BR14" s="628"/>
      <c r="BS14" s="634">
        <v>83128</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6102388</v>
      </c>
      <c r="CS14" s="626"/>
      <c r="CT14" s="626"/>
      <c r="CU14" s="626"/>
      <c r="CV14" s="626"/>
      <c r="CW14" s="626"/>
      <c r="CX14" s="626"/>
      <c r="CY14" s="627"/>
      <c r="CZ14" s="628">
        <v>4.0999999999999996</v>
      </c>
      <c r="DA14" s="628"/>
      <c r="DB14" s="628"/>
      <c r="DC14" s="628"/>
      <c r="DD14" s="634">
        <v>1846446</v>
      </c>
      <c r="DE14" s="626"/>
      <c r="DF14" s="626"/>
      <c r="DG14" s="626"/>
      <c r="DH14" s="626"/>
      <c r="DI14" s="626"/>
      <c r="DJ14" s="626"/>
      <c r="DK14" s="626"/>
      <c r="DL14" s="626"/>
      <c r="DM14" s="626"/>
      <c r="DN14" s="626"/>
      <c r="DO14" s="626"/>
      <c r="DP14" s="627"/>
      <c r="DQ14" s="634">
        <v>3535438</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152694</v>
      </c>
      <c r="S15" s="626"/>
      <c r="T15" s="626"/>
      <c r="U15" s="626"/>
      <c r="V15" s="626"/>
      <c r="W15" s="626"/>
      <c r="X15" s="626"/>
      <c r="Y15" s="627"/>
      <c r="Z15" s="628">
        <v>0.1</v>
      </c>
      <c r="AA15" s="628"/>
      <c r="AB15" s="628"/>
      <c r="AC15" s="628"/>
      <c r="AD15" s="629">
        <v>152694</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2530574</v>
      </c>
      <c r="BH15" s="626"/>
      <c r="BI15" s="626"/>
      <c r="BJ15" s="626"/>
      <c r="BK15" s="626"/>
      <c r="BL15" s="626"/>
      <c r="BM15" s="626"/>
      <c r="BN15" s="627"/>
      <c r="BO15" s="628">
        <v>5.7</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13284903</v>
      </c>
      <c r="CS15" s="626"/>
      <c r="CT15" s="626"/>
      <c r="CU15" s="626"/>
      <c r="CV15" s="626"/>
      <c r="CW15" s="626"/>
      <c r="CX15" s="626"/>
      <c r="CY15" s="627"/>
      <c r="CZ15" s="628">
        <v>8.9</v>
      </c>
      <c r="DA15" s="628"/>
      <c r="DB15" s="628"/>
      <c r="DC15" s="628"/>
      <c r="DD15" s="634">
        <v>4710131</v>
      </c>
      <c r="DE15" s="626"/>
      <c r="DF15" s="626"/>
      <c r="DG15" s="626"/>
      <c r="DH15" s="626"/>
      <c r="DI15" s="626"/>
      <c r="DJ15" s="626"/>
      <c r="DK15" s="626"/>
      <c r="DL15" s="626"/>
      <c r="DM15" s="626"/>
      <c r="DN15" s="626"/>
      <c r="DO15" s="626"/>
      <c r="DP15" s="627"/>
      <c r="DQ15" s="634">
        <v>7796055</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25779895</v>
      </c>
      <c r="S16" s="626"/>
      <c r="T16" s="626"/>
      <c r="U16" s="626"/>
      <c r="V16" s="626"/>
      <c r="W16" s="626"/>
      <c r="X16" s="626"/>
      <c r="Y16" s="627"/>
      <c r="Z16" s="628">
        <v>17</v>
      </c>
      <c r="AA16" s="628"/>
      <c r="AB16" s="628"/>
      <c r="AC16" s="628"/>
      <c r="AD16" s="629">
        <v>23808631</v>
      </c>
      <c r="AE16" s="629"/>
      <c r="AF16" s="629"/>
      <c r="AG16" s="629"/>
      <c r="AH16" s="629"/>
      <c r="AI16" s="629"/>
      <c r="AJ16" s="629"/>
      <c r="AK16" s="629"/>
      <c r="AL16" s="630">
        <v>31.3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3853</v>
      </c>
      <c r="BH16" s="626"/>
      <c r="BI16" s="626"/>
      <c r="BJ16" s="626"/>
      <c r="BK16" s="626"/>
      <c r="BL16" s="626"/>
      <c r="BM16" s="626"/>
      <c r="BN16" s="627"/>
      <c r="BO16" s="628">
        <v>0</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121740</v>
      </c>
      <c r="CS16" s="626"/>
      <c r="CT16" s="626"/>
      <c r="CU16" s="626"/>
      <c r="CV16" s="626"/>
      <c r="CW16" s="626"/>
      <c r="CX16" s="626"/>
      <c r="CY16" s="627"/>
      <c r="CZ16" s="628">
        <v>0.1</v>
      </c>
      <c r="DA16" s="628"/>
      <c r="DB16" s="628"/>
      <c r="DC16" s="628"/>
      <c r="DD16" s="634" t="s">
        <v>113</v>
      </c>
      <c r="DE16" s="626"/>
      <c r="DF16" s="626"/>
      <c r="DG16" s="626"/>
      <c r="DH16" s="626"/>
      <c r="DI16" s="626"/>
      <c r="DJ16" s="626"/>
      <c r="DK16" s="626"/>
      <c r="DL16" s="626"/>
      <c r="DM16" s="626"/>
      <c r="DN16" s="626"/>
      <c r="DO16" s="626"/>
      <c r="DP16" s="627"/>
      <c r="DQ16" s="634">
        <v>2647</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23808631</v>
      </c>
      <c r="S17" s="626"/>
      <c r="T17" s="626"/>
      <c r="U17" s="626"/>
      <c r="V17" s="626"/>
      <c r="W17" s="626"/>
      <c r="X17" s="626"/>
      <c r="Y17" s="627"/>
      <c r="Z17" s="628">
        <v>15.7</v>
      </c>
      <c r="AA17" s="628"/>
      <c r="AB17" s="628"/>
      <c r="AC17" s="628"/>
      <c r="AD17" s="629">
        <v>23808631</v>
      </c>
      <c r="AE17" s="629"/>
      <c r="AF17" s="629"/>
      <c r="AG17" s="629"/>
      <c r="AH17" s="629"/>
      <c r="AI17" s="629"/>
      <c r="AJ17" s="629"/>
      <c r="AK17" s="629"/>
      <c r="AL17" s="630">
        <v>31.3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19532230</v>
      </c>
      <c r="CS17" s="626"/>
      <c r="CT17" s="626"/>
      <c r="CU17" s="626"/>
      <c r="CV17" s="626"/>
      <c r="CW17" s="626"/>
      <c r="CX17" s="626"/>
      <c r="CY17" s="627"/>
      <c r="CZ17" s="628">
        <v>13.1</v>
      </c>
      <c r="DA17" s="628"/>
      <c r="DB17" s="628"/>
      <c r="DC17" s="628"/>
      <c r="DD17" s="634" t="s">
        <v>113</v>
      </c>
      <c r="DE17" s="626"/>
      <c r="DF17" s="626"/>
      <c r="DG17" s="626"/>
      <c r="DH17" s="626"/>
      <c r="DI17" s="626"/>
      <c r="DJ17" s="626"/>
      <c r="DK17" s="626"/>
      <c r="DL17" s="626"/>
      <c r="DM17" s="626"/>
      <c r="DN17" s="626"/>
      <c r="DO17" s="626"/>
      <c r="DP17" s="627"/>
      <c r="DQ17" s="634">
        <v>18594031</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1971264</v>
      </c>
      <c r="S18" s="626"/>
      <c r="T18" s="626"/>
      <c r="U18" s="626"/>
      <c r="V18" s="626"/>
      <c r="W18" s="626"/>
      <c r="X18" s="626"/>
      <c r="Y18" s="627"/>
      <c r="Z18" s="628">
        <v>1.3</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1098655</v>
      </c>
      <c r="BH19" s="626"/>
      <c r="BI19" s="626"/>
      <c r="BJ19" s="626"/>
      <c r="BK19" s="626"/>
      <c r="BL19" s="626"/>
      <c r="BM19" s="626"/>
      <c r="BN19" s="627"/>
      <c r="BO19" s="628">
        <v>2.5</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77965988</v>
      </c>
      <c r="S20" s="626"/>
      <c r="T20" s="626"/>
      <c r="U20" s="626"/>
      <c r="V20" s="626"/>
      <c r="W20" s="626"/>
      <c r="X20" s="626"/>
      <c r="Y20" s="627"/>
      <c r="Z20" s="628">
        <v>51.3</v>
      </c>
      <c r="AA20" s="628"/>
      <c r="AB20" s="628"/>
      <c r="AC20" s="628"/>
      <c r="AD20" s="629">
        <v>75994724</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1098655</v>
      </c>
      <c r="BH20" s="626"/>
      <c r="BI20" s="626"/>
      <c r="BJ20" s="626"/>
      <c r="BK20" s="626"/>
      <c r="BL20" s="626"/>
      <c r="BM20" s="626"/>
      <c r="BN20" s="627"/>
      <c r="BO20" s="628">
        <v>2.5</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148744798</v>
      </c>
      <c r="CS20" s="626"/>
      <c r="CT20" s="626"/>
      <c r="CU20" s="626"/>
      <c r="CV20" s="626"/>
      <c r="CW20" s="626"/>
      <c r="CX20" s="626"/>
      <c r="CY20" s="627"/>
      <c r="CZ20" s="628">
        <v>100</v>
      </c>
      <c r="DA20" s="628"/>
      <c r="DB20" s="628"/>
      <c r="DC20" s="628"/>
      <c r="DD20" s="634">
        <v>18615030</v>
      </c>
      <c r="DE20" s="626"/>
      <c r="DF20" s="626"/>
      <c r="DG20" s="626"/>
      <c r="DH20" s="626"/>
      <c r="DI20" s="626"/>
      <c r="DJ20" s="626"/>
      <c r="DK20" s="626"/>
      <c r="DL20" s="626"/>
      <c r="DM20" s="626"/>
      <c r="DN20" s="626"/>
      <c r="DO20" s="626"/>
      <c r="DP20" s="627"/>
      <c r="DQ20" s="634">
        <v>85513067</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59951</v>
      </c>
      <c r="S21" s="626"/>
      <c r="T21" s="626"/>
      <c r="U21" s="626"/>
      <c r="V21" s="626"/>
      <c r="W21" s="626"/>
      <c r="X21" s="626"/>
      <c r="Y21" s="627"/>
      <c r="Z21" s="628">
        <v>0</v>
      </c>
      <c r="AA21" s="628"/>
      <c r="AB21" s="628"/>
      <c r="AC21" s="628"/>
      <c r="AD21" s="629">
        <v>59951</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12177</v>
      </c>
      <c r="BH21" s="626"/>
      <c r="BI21" s="626"/>
      <c r="BJ21" s="626"/>
      <c r="BK21" s="626"/>
      <c r="BL21" s="626"/>
      <c r="BM21" s="626"/>
      <c r="BN21" s="627"/>
      <c r="BO21" s="628">
        <v>0</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1744453</v>
      </c>
      <c r="S22" s="626"/>
      <c r="T22" s="626"/>
      <c r="U22" s="626"/>
      <c r="V22" s="626"/>
      <c r="W22" s="626"/>
      <c r="X22" s="626"/>
      <c r="Y22" s="627"/>
      <c r="Z22" s="628">
        <v>1.1000000000000001</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v>1086478</v>
      </c>
      <c r="BH22" s="626"/>
      <c r="BI22" s="626"/>
      <c r="BJ22" s="626"/>
      <c r="BK22" s="626"/>
      <c r="BL22" s="626"/>
      <c r="BM22" s="626"/>
      <c r="BN22" s="627"/>
      <c r="BO22" s="628">
        <v>2.4</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2464472</v>
      </c>
      <c r="S23" s="626"/>
      <c r="T23" s="626"/>
      <c r="U23" s="626"/>
      <c r="V23" s="626"/>
      <c r="W23" s="626"/>
      <c r="X23" s="626"/>
      <c r="Y23" s="627"/>
      <c r="Z23" s="628">
        <v>1.6</v>
      </c>
      <c r="AA23" s="628"/>
      <c r="AB23" s="628"/>
      <c r="AC23" s="628"/>
      <c r="AD23" s="629">
        <v>12729</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778825</v>
      </c>
      <c r="S24" s="626"/>
      <c r="T24" s="626"/>
      <c r="U24" s="626"/>
      <c r="V24" s="626"/>
      <c r="W24" s="626"/>
      <c r="X24" s="626"/>
      <c r="Y24" s="627"/>
      <c r="Z24" s="628">
        <v>0.5</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91877853</v>
      </c>
      <c r="CS24" s="615"/>
      <c r="CT24" s="615"/>
      <c r="CU24" s="615"/>
      <c r="CV24" s="615"/>
      <c r="CW24" s="615"/>
      <c r="CX24" s="615"/>
      <c r="CY24" s="616"/>
      <c r="CZ24" s="652">
        <v>61.8</v>
      </c>
      <c r="DA24" s="653"/>
      <c r="DB24" s="653"/>
      <c r="DC24" s="654"/>
      <c r="DD24" s="651">
        <v>53187465</v>
      </c>
      <c r="DE24" s="615"/>
      <c r="DF24" s="615"/>
      <c r="DG24" s="615"/>
      <c r="DH24" s="615"/>
      <c r="DI24" s="615"/>
      <c r="DJ24" s="615"/>
      <c r="DK24" s="616"/>
      <c r="DL24" s="651">
        <v>52736156</v>
      </c>
      <c r="DM24" s="615"/>
      <c r="DN24" s="615"/>
      <c r="DO24" s="615"/>
      <c r="DP24" s="615"/>
      <c r="DQ24" s="615"/>
      <c r="DR24" s="615"/>
      <c r="DS24" s="615"/>
      <c r="DT24" s="615"/>
      <c r="DU24" s="615"/>
      <c r="DV24" s="616"/>
      <c r="DW24" s="619">
        <v>65.2</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35068340</v>
      </c>
      <c r="S25" s="626"/>
      <c r="T25" s="626"/>
      <c r="U25" s="626"/>
      <c r="V25" s="626"/>
      <c r="W25" s="626"/>
      <c r="X25" s="626"/>
      <c r="Y25" s="627"/>
      <c r="Z25" s="628">
        <v>23.1</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20474763</v>
      </c>
      <c r="CS25" s="657"/>
      <c r="CT25" s="657"/>
      <c r="CU25" s="657"/>
      <c r="CV25" s="657"/>
      <c r="CW25" s="657"/>
      <c r="CX25" s="657"/>
      <c r="CY25" s="658"/>
      <c r="CZ25" s="659">
        <v>13.8</v>
      </c>
      <c r="DA25" s="660"/>
      <c r="DB25" s="660"/>
      <c r="DC25" s="661"/>
      <c r="DD25" s="634">
        <v>18129354</v>
      </c>
      <c r="DE25" s="657"/>
      <c r="DF25" s="657"/>
      <c r="DG25" s="657"/>
      <c r="DH25" s="657"/>
      <c r="DI25" s="657"/>
      <c r="DJ25" s="657"/>
      <c r="DK25" s="658"/>
      <c r="DL25" s="634">
        <v>17694712</v>
      </c>
      <c r="DM25" s="657"/>
      <c r="DN25" s="657"/>
      <c r="DO25" s="657"/>
      <c r="DP25" s="657"/>
      <c r="DQ25" s="657"/>
      <c r="DR25" s="657"/>
      <c r="DS25" s="657"/>
      <c r="DT25" s="657"/>
      <c r="DU25" s="657"/>
      <c r="DV25" s="658"/>
      <c r="DW25" s="630">
        <v>21.9</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14469297</v>
      </c>
      <c r="CS26" s="626"/>
      <c r="CT26" s="626"/>
      <c r="CU26" s="626"/>
      <c r="CV26" s="626"/>
      <c r="CW26" s="626"/>
      <c r="CX26" s="626"/>
      <c r="CY26" s="627"/>
      <c r="CZ26" s="659">
        <v>9.6999999999999993</v>
      </c>
      <c r="DA26" s="660"/>
      <c r="DB26" s="660"/>
      <c r="DC26" s="661"/>
      <c r="DD26" s="634">
        <v>12511696</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10521385</v>
      </c>
      <c r="S27" s="626"/>
      <c r="T27" s="626"/>
      <c r="U27" s="626"/>
      <c r="V27" s="626"/>
      <c r="W27" s="626"/>
      <c r="X27" s="626"/>
      <c r="Y27" s="627"/>
      <c r="Z27" s="628">
        <v>6.9</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44741086</v>
      </c>
      <c r="BH27" s="626"/>
      <c r="BI27" s="626"/>
      <c r="BJ27" s="626"/>
      <c r="BK27" s="626"/>
      <c r="BL27" s="626"/>
      <c r="BM27" s="626"/>
      <c r="BN27" s="627"/>
      <c r="BO27" s="628">
        <v>100</v>
      </c>
      <c r="BP27" s="628"/>
      <c r="BQ27" s="628"/>
      <c r="BR27" s="628"/>
      <c r="BS27" s="634">
        <v>2160090</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51872966</v>
      </c>
      <c r="CS27" s="657"/>
      <c r="CT27" s="657"/>
      <c r="CU27" s="657"/>
      <c r="CV27" s="657"/>
      <c r="CW27" s="657"/>
      <c r="CX27" s="657"/>
      <c r="CY27" s="658"/>
      <c r="CZ27" s="659">
        <v>34.9</v>
      </c>
      <c r="DA27" s="660"/>
      <c r="DB27" s="660"/>
      <c r="DC27" s="661"/>
      <c r="DD27" s="634">
        <v>16466186</v>
      </c>
      <c r="DE27" s="657"/>
      <c r="DF27" s="657"/>
      <c r="DG27" s="657"/>
      <c r="DH27" s="657"/>
      <c r="DI27" s="657"/>
      <c r="DJ27" s="657"/>
      <c r="DK27" s="658"/>
      <c r="DL27" s="634">
        <v>16466186</v>
      </c>
      <c r="DM27" s="657"/>
      <c r="DN27" s="657"/>
      <c r="DO27" s="657"/>
      <c r="DP27" s="657"/>
      <c r="DQ27" s="657"/>
      <c r="DR27" s="657"/>
      <c r="DS27" s="657"/>
      <c r="DT27" s="657"/>
      <c r="DU27" s="657"/>
      <c r="DV27" s="658"/>
      <c r="DW27" s="630">
        <v>20.399999999999999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753251</v>
      </c>
      <c r="S28" s="626"/>
      <c r="T28" s="626"/>
      <c r="U28" s="626"/>
      <c r="V28" s="626"/>
      <c r="W28" s="626"/>
      <c r="X28" s="626"/>
      <c r="Y28" s="627"/>
      <c r="Z28" s="628">
        <v>0.5</v>
      </c>
      <c r="AA28" s="628"/>
      <c r="AB28" s="628"/>
      <c r="AC28" s="628"/>
      <c r="AD28" s="629">
        <v>35556</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19530124</v>
      </c>
      <c r="CS28" s="626"/>
      <c r="CT28" s="626"/>
      <c r="CU28" s="626"/>
      <c r="CV28" s="626"/>
      <c r="CW28" s="626"/>
      <c r="CX28" s="626"/>
      <c r="CY28" s="627"/>
      <c r="CZ28" s="659">
        <v>13.1</v>
      </c>
      <c r="DA28" s="660"/>
      <c r="DB28" s="660"/>
      <c r="DC28" s="661"/>
      <c r="DD28" s="634">
        <v>18591925</v>
      </c>
      <c r="DE28" s="626"/>
      <c r="DF28" s="626"/>
      <c r="DG28" s="626"/>
      <c r="DH28" s="626"/>
      <c r="DI28" s="626"/>
      <c r="DJ28" s="626"/>
      <c r="DK28" s="627"/>
      <c r="DL28" s="634">
        <v>18575258</v>
      </c>
      <c r="DM28" s="626"/>
      <c r="DN28" s="626"/>
      <c r="DO28" s="626"/>
      <c r="DP28" s="626"/>
      <c r="DQ28" s="626"/>
      <c r="DR28" s="626"/>
      <c r="DS28" s="626"/>
      <c r="DT28" s="626"/>
      <c r="DU28" s="626"/>
      <c r="DV28" s="627"/>
      <c r="DW28" s="630">
        <v>23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335684</v>
      </c>
      <c r="S29" s="626"/>
      <c r="T29" s="626"/>
      <c r="U29" s="626"/>
      <c r="V29" s="626"/>
      <c r="W29" s="626"/>
      <c r="X29" s="626"/>
      <c r="Y29" s="627"/>
      <c r="Z29" s="628">
        <v>0.2</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19529667</v>
      </c>
      <c r="CS29" s="657"/>
      <c r="CT29" s="657"/>
      <c r="CU29" s="657"/>
      <c r="CV29" s="657"/>
      <c r="CW29" s="657"/>
      <c r="CX29" s="657"/>
      <c r="CY29" s="658"/>
      <c r="CZ29" s="659">
        <v>13.1</v>
      </c>
      <c r="DA29" s="660"/>
      <c r="DB29" s="660"/>
      <c r="DC29" s="661"/>
      <c r="DD29" s="634">
        <v>18591468</v>
      </c>
      <c r="DE29" s="657"/>
      <c r="DF29" s="657"/>
      <c r="DG29" s="657"/>
      <c r="DH29" s="657"/>
      <c r="DI29" s="657"/>
      <c r="DJ29" s="657"/>
      <c r="DK29" s="658"/>
      <c r="DL29" s="634">
        <v>18574801</v>
      </c>
      <c r="DM29" s="657"/>
      <c r="DN29" s="657"/>
      <c r="DO29" s="657"/>
      <c r="DP29" s="657"/>
      <c r="DQ29" s="657"/>
      <c r="DR29" s="657"/>
      <c r="DS29" s="657"/>
      <c r="DT29" s="657"/>
      <c r="DU29" s="657"/>
      <c r="DV29" s="658"/>
      <c r="DW29" s="630">
        <v>23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2225418</v>
      </c>
      <c r="S30" s="626"/>
      <c r="T30" s="626"/>
      <c r="U30" s="626"/>
      <c r="V30" s="626"/>
      <c r="W30" s="626"/>
      <c r="X30" s="626"/>
      <c r="Y30" s="627"/>
      <c r="Z30" s="628">
        <v>1.5</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99.3</v>
      </c>
      <c r="BH30" s="684"/>
      <c r="BI30" s="684"/>
      <c r="BJ30" s="684"/>
      <c r="BK30" s="684"/>
      <c r="BL30" s="684"/>
      <c r="BM30" s="620">
        <v>96.4</v>
      </c>
      <c r="BN30" s="684"/>
      <c r="BO30" s="684"/>
      <c r="BP30" s="684"/>
      <c r="BQ30" s="685"/>
      <c r="BR30" s="683">
        <v>99.2</v>
      </c>
      <c r="BS30" s="684"/>
      <c r="BT30" s="684"/>
      <c r="BU30" s="684"/>
      <c r="BV30" s="684"/>
      <c r="BW30" s="684"/>
      <c r="BX30" s="620">
        <v>96</v>
      </c>
      <c r="BY30" s="684"/>
      <c r="BZ30" s="684"/>
      <c r="CA30" s="684"/>
      <c r="CB30" s="685"/>
      <c r="CD30" s="688"/>
      <c r="CE30" s="689"/>
      <c r="CF30" s="639" t="s">
        <v>293</v>
      </c>
      <c r="CG30" s="640"/>
      <c r="CH30" s="640"/>
      <c r="CI30" s="640"/>
      <c r="CJ30" s="640"/>
      <c r="CK30" s="640"/>
      <c r="CL30" s="640"/>
      <c r="CM30" s="640"/>
      <c r="CN30" s="640"/>
      <c r="CO30" s="640"/>
      <c r="CP30" s="640"/>
      <c r="CQ30" s="641"/>
      <c r="CR30" s="625">
        <v>17676383</v>
      </c>
      <c r="CS30" s="626"/>
      <c r="CT30" s="626"/>
      <c r="CU30" s="626"/>
      <c r="CV30" s="626"/>
      <c r="CW30" s="626"/>
      <c r="CX30" s="626"/>
      <c r="CY30" s="627"/>
      <c r="CZ30" s="659">
        <v>11.9</v>
      </c>
      <c r="DA30" s="660"/>
      <c r="DB30" s="660"/>
      <c r="DC30" s="661"/>
      <c r="DD30" s="634">
        <v>16973069</v>
      </c>
      <c r="DE30" s="626"/>
      <c r="DF30" s="626"/>
      <c r="DG30" s="626"/>
      <c r="DH30" s="626"/>
      <c r="DI30" s="626"/>
      <c r="DJ30" s="626"/>
      <c r="DK30" s="627"/>
      <c r="DL30" s="634">
        <v>16956402</v>
      </c>
      <c r="DM30" s="626"/>
      <c r="DN30" s="626"/>
      <c r="DO30" s="626"/>
      <c r="DP30" s="626"/>
      <c r="DQ30" s="626"/>
      <c r="DR30" s="626"/>
      <c r="DS30" s="626"/>
      <c r="DT30" s="626"/>
      <c r="DU30" s="626"/>
      <c r="DV30" s="627"/>
      <c r="DW30" s="630">
        <v>21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1741055</v>
      </c>
      <c r="S31" s="626"/>
      <c r="T31" s="626"/>
      <c r="U31" s="626"/>
      <c r="V31" s="626"/>
      <c r="W31" s="626"/>
      <c r="X31" s="626"/>
      <c r="Y31" s="627"/>
      <c r="Z31" s="628">
        <v>1.1000000000000001</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97.4</v>
      </c>
      <c r="BN31" s="681"/>
      <c r="BO31" s="681"/>
      <c r="BP31" s="681"/>
      <c r="BQ31" s="682"/>
      <c r="BR31" s="680">
        <v>99.2</v>
      </c>
      <c r="BS31" s="657"/>
      <c r="BT31" s="657"/>
      <c r="BU31" s="657"/>
      <c r="BV31" s="657"/>
      <c r="BW31" s="657"/>
      <c r="BX31" s="631">
        <v>97.2</v>
      </c>
      <c r="BY31" s="681"/>
      <c r="BZ31" s="681"/>
      <c r="CA31" s="681"/>
      <c r="CB31" s="682"/>
      <c r="CD31" s="688"/>
      <c r="CE31" s="689"/>
      <c r="CF31" s="639" t="s">
        <v>297</v>
      </c>
      <c r="CG31" s="640"/>
      <c r="CH31" s="640"/>
      <c r="CI31" s="640"/>
      <c r="CJ31" s="640"/>
      <c r="CK31" s="640"/>
      <c r="CL31" s="640"/>
      <c r="CM31" s="640"/>
      <c r="CN31" s="640"/>
      <c r="CO31" s="640"/>
      <c r="CP31" s="640"/>
      <c r="CQ31" s="641"/>
      <c r="CR31" s="625">
        <v>1853284</v>
      </c>
      <c r="CS31" s="657"/>
      <c r="CT31" s="657"/>
      <c r="CU31" s="657"/>
      <c r="CV31" s="657"/>
      <c r="CW31" s="657"/>
      <c r="CX31" s="657"/>
      <c r="CY31" s="658"/>
      <c r="CZ31" s="659">
        <v>1.2</v>
      </c>
      <c r="DA31" s="660"/>
      <c r="DB31" s="660"/>
      <c r="DC31" s="661"/>
      <c r="DD31" s="634">
        <v>1618399</v>
      </c>
      <c r="DE31" s="657"/>
      <c r="DF31" s="657"/>
      <c r="DG31" s="657"/>
      <c r="DH31" s="657"/>
      <c r="DI31" s="657"/>
      <c r="DJ31" s="657"/>
      <c r="DK31" s="658"/>
      <c r="DL31" s="634">
        <v>1618399</v>
      </c>
      <c r="DM31" s="657"/>
      <c r="DN31" s="657"/>
      <c r="DO31" s="657"/>
      <c r="DP31" s="657"/>
      <c r="DQ31" s="657"/>
      <c r="DR31" s="657"/>
      <c r="DS31" s="657"/>
      <c r="DT31" s="657"/>
      <c r="DU31" s="657"/>
      <c r="DV31" s="658"/>
      <c r="DW31" s="630">
        <v>2</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2263567</v>
      </c>
      <c r="S32" s="626"/>
      <c r="T32" s="626"/>
      <c r="U32" s="626"/>
      <c r="V32" s="626"/>
      <c r="W32" s="626"/>
      <c r="X32" s="626"/>
      <c r="Y32" s="627"/>
      <c r="Z32" s="628">
        <v>1.5</v>
      </c>
      <c r="AA32" s="628"/>
      <c r="AB32" s="628"/>
      <c r="AC32" s="628"/>
      <c r="AD32" s="629">
        <v>67628</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99.2</v>
      </c>
      <c r="BH32" s="693"/>
      <c r="BI32" s="693"/>
      <c r="BJ32" s="693"/>
      <c r="BK32" s="693"/>
      <c r="BL32" s="693"/>
      <c r="BM32" s="694">
        <v>94.9</v>
      </c>
      <c r="BN32" s="693"/>
      <c r="BO32" s="693"/>
      <c r="BP32" s="693"/>
      <c r="BQ32" s="695"/>
      <c r="BR32" s="692">
        <v>99.2</v>
      </c>
      <c r="BS32" s="693"/>
      <c r="BT32" s="693"/>
      <c r="BU32" s="693"/>
      <c r="BV32" s="693"/>
      <c r="BW32" s="693"/>
      <c r="BX32" s="694">
        <v>94.2</v>
      </c>
      <c r="BY32" s="693"/>
      <c r="BZ32" s="693"/>
      <c r="CA32" s="693"/>
      <c r="CB32" s="695"/>
      <c r="CD32" s="690"/>
      <c r="CE32" s="691"/>
      <c r="CF32" s="639" t="s">
        <v>300</v>
      </c>
      <c r="CG32" s="640"/>
      <c r="CH32" s="640"/>
      <c r="CI32" s="640"/>
      <c r="CJ32" s="640"/>
      <c r="CK32" s="640"/>
      <c r="CL32" s="640"/>
      <c r="CM32" s="640"/>
      <c r="CN32" s="640"/>
      <c r="CO32" s="640"/>
      <c r="CP32" s="640"/>
      <c r="CQ32" s="641"/>
      <c r="CR32" s="625">
        <v>457</v>
      </c>
      <c r="CS32" s="626"/>
      <c r="CT32" s="626"/>
      <c r="CU32" s="626"/>
      <c r="CV32" s="626"/>
      <c r="CW32" s="626"/>
      <c r="CX32" s="626"/>
      <c r="CY32" s="627"/>
      <c r="CZ32" s="659">
        <v>0</v>
      </c>
      <c r="DA32" s="660"/>
      <c r="DB32" s="660"/>
      <c r="DC32" s="661"/>
      <c r="DD32" s="634">
        <v>457</v>
      </c>
      <c r="DE32" s="626"/>
      <c r="DF32" s="626"/>
      <c r="DG32" s="626"/>
      <c r="DH32" s="626"/>
      <c r="DI32" s="626"/>
      <c r="DJ32" s="626"/>
      <c r="DK32" s="627"/>
      <c r="DL32" s="634">
        <v>457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16110927</v>
      </c>
      <c r="S33" s="626"/>
      <c r="T33" s="626"/>
      <c r="U33" s="626"/>
      <c r="V33" s="626"/>
      <c r="W33" s="626"/>
      <c r="X33" s="626"/>
      <c r="Y33" s="627"/>
      <c r="Z33" s="628">
        <v>10.6</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38130175</v>
      </c>
      <c r="CS33" s="657"/>
      <c r="CT33" s="657"/>
      <c r="CU33" s="657"/>
      <c r="CV33" s="657"/>
      <c r="CW33" s="657"/>
      <c r="CX33" s="657"/>
      <c r="CY33" s="658"/>
      <c r="CZ33" s="659">
        <v>25.6</v>
      </c>
      <c r="DA33" s="660"/>
      <c r="DB33" s="660"/>
      <c r="DC33" s="661"/>
      <c r="DD33" s="634">
        <v>30751806</v>
      </c>
      <c r="DE33" s="657"/>
      <c r="DF33" s="657"/>
      <c r="DG33" s="657"/>
      <c r="DH33" s="657"/>
      <c r="DI33" s="657"/>
      <c r="DJ33" s="657"/>
      <c r="DK33" s="658"/>
      <c r="DL33" s="634">
        <v>27351982</v>
      </c>
      <c r="DM33" s="657"/>
      <c r="DN33" s="657"/>
      <c r="DO33" s="657"/>
      <c r="DP33" s="657"/>
      <c r="DQ33" s="657"/>
      <c r="DR33" s="657"/>
      <c r="DS33" s="657"/>
      <c r="DT33" s="657"/>
      <c r="DU33" s="657"/>
      <c r="DV33" s="658"/>
      <c r="DW33" s="630">
        <v>33.799999999999997</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12536778</v>
      </c>
      <c r="CS34" s="626"/>
      <c r="CT34" s="626"/>
      <c r="CU34" s="626"/>
      <c r="CV34" s="626"/>
      <c r="CW34" s="626"/>
      <c r="CX34" s="626"/>
      <c r="CY34" s="627"/>
      <c r="CZ34" s="659">
        <v>8.4</v>
      </c>
      <c r="DA34" s="660"/>
      <c r="DB34" s="660"/>
      <c r="DC34" s="661"/>
      <c r="DD34" s="634">
        <v>9716632</v>
      </c>
      <c r="DE34" s="626"/>
      <c r="DF34" s="626"/>
      <c r="DG34" s="626"/>
      <c r="DH34" s="626"/>
      <c r="DI34" s="626"/>
      <c r="DJ34" s="626"/>
      <c r="DK34" s="627"/>
      <c r="DL34" s="634">
        <v>9225566</v>
      </c>
      <c r="DM34" s="626"/>
      <c r="DN34" s="626"/>
      <c r="DO34" s="626"/>
      <c r="DP34" s="626"/>
      <c r="DQ34" s="626"/>
      <c r="DR34" s="626"/>
      <c r="DS34" s="626"/>
      <c r="DT34" s="626"/>
      <c r="DU34" s="626"/>
      <c r="DV34" s="627"/>
      <c r="DW34" s="630">
        <v>11.4</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4669927</v>
      </c>
      <c r="S35" s="626"/>
      <c r="T35" s="626"/>
      <c r="U35" s="626"/>
      <c r="V35" s="626"/>
      <c r="W35" s="626"/>
      <c r="X35" s="626"/>
      <c r="Y35" s="627"/>
      <c r="Z35" s="628">
        <v>3.1</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19820838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757642</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698056</v>
      </c>
      <c r="CS35" s="657"/>
      <c r="CT35" s="657"/>
      <c r="CU35" s="657"/>
      <c r="CV35" s="657"/>
      <c r="CW35" s="657"/>
      <c r="CX35" s="657"/>
      <c r="CY35" s="658"/>
      <c r="CZ35" s="659">
        <v>0.5</v>
      </c>
      <c r="DA35" s="660"/>
      <c r="DB35" s="660"/>
      <c r="DC35" s="661"/>
      <c r="DD35" s="634">
        <v>582876</v>
      </c>
      <c r="DE35" s="657"/>
      <c r="DF35" s="657"/>
      <c r="DG35" s="657"/>
      <c r="DH35" s="657"/>
      <c r="DI35" s="657"/>
      <c r="DJ35" s="657"/>
      <c r="DK35" s="658"/>
      <c r="DL35" s="634">
        <v>581264</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152033316</v>
      </c>
      <c r="S36" s="698"/>
      <c r="T36" s="698"/>
      <c r="U36" s="698"/>
      <c r="V36" s="698"/>
      <c r="W36" s="698"/>
      <c r="X36" s="698"/>
      <c r="Y36" s="699"/>
      <c r="Z36" s="700">
        <v>100</v>
      </c>
      <c r="AA36" s="700"/>
      <c r="AB36" s="700"/>
      <c r="AC36" s="700"/>
      <c r="AD36" s="701">
        <v>76170588</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4075498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-131062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10003150</v>
      </c>
      <c r="CS36" s="626"/>
      <c r="CT36" s="626"/>
      <c r="CU36" s="626"/>
      <c r="CV36" s="626"/>
      <c r="CW36" s="626"/>
      <c r="CX36" s="626"/>
      <c r="CY36" s="627"/>
      <c r="CZ36" s="659">
        <v>6.7</v>
      </c>
      <c r="DA36" s="660"/>
      <c r="DB36" s="660"/>
      <c r="DC36" s="661"/>
      <c r="DD36" s="634">
        <v>9073864</v>
      </c>
      <c r="DE36" s="626"/>
      <c r="DF36" s="626"/>
      <c r="DG36" s="626"/>
      <c r="DH36" s="626"/>
      <c r="DI36" s="626"/>
      <c r="DJ36" s="626"/>
      <c r="DK36" s="627"/>
      <c r="DL36" s="634">
        <v>7353210</v>
      </c>
      <c r="DM36" s="626"/>
      <c r="DN36" s="626"/>
      <c r="DO36" s="626"/>
      <c r="DP36" s="626"/>
      <c r="DQ36" s="626"/>
      <c r="DR36" s="626"/>
      <c r="DS36" s="626"/>
      <c r="DT36" s="626"/>
      <c r="DU36" s="626"/>
      <c r="DV36" s="627"/>
      <c r="DW36" s="630">
        <v>9.1</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1885373</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46416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34661</v>
      </c>
      <c r="CS37" s="657"/>
      <c r="CT37" s="657"/>
      <c r="CU37" s="657"/>
      <c r="CV37" s="657"/>
      <c r="CW37" s="657"/>
      <c r="CX37" s="657"/>
      <c r="CY37" s="658"/>
      <c r="CZ37" s="659">
        <v>0</v>
      </c>
      <c r="DA37" s="660"/>
      <c r="DB37" s="660"/>
      <c r="DC37" s="661"/>
      <c r="DD37" s="634">
        <v>34661</v>
      </c>
      <c r="DE37" s="657"/>
      <c r="DF37" s="657"/>
      <c r="DG37" s="657"/>
      <c r="DH37" s="657"/>
      <c r="DI37" s="657"/>
      <c r="DJ37" s="657"/>
      <c r="DK37" s="658"/>
      <c r="DL37" s="634">
        <v>32589</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337168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71564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13755809</v>
      </c>
      <c r="CS38" s="626"/>
      <c r="CT38" s="626"/>
      <c r="CU38" s="626"/>
      <c r="CV38" s="626"/>
      <c r="CW38" s="626"/>
      <c r="CX38" s="626"/>
      <c r="CY38" s="627"/>
      <c r="CZ38" s="659">
        <v>9.1999999999999993</v>
      </c>
      <c r="DA38" s="660"/>
      <c r="DB38" s="660"/>
      <c r="DC38" s="661"/>
      <c r="DD38" s="634">
        <v>11298658</v>
      </c>
      <c r="DE38" s="626"/>
      <c r="DF38" s="626"/>
      <c r="DG38" s="626"/>
      <c r="DH38" s="626"/>
      <c r="DI38" s="626"/>
      <c r="DJ38" s="626"/>
      <c r="DK38" s="627"/>
      <c r="DL38" s="634">
        <v>10115590</v>
      </c>
      <c r="DM38" s="626"/>
      <c r="DN38" s="626"/>
      <c r="DO38" s="626"/>
      <c r="DP38" s="626"/>
      <c r="DQ38" s="626"/>
      <c r="DR38" s="626"/>
      <c r="DS38" s="626"/>
      <c r="DT38" s="626"/>
      <c r="DU38" s="626"/>
      <c r="DV38" s="627"/>
      <c r="DW38" s="630">
        <v>12.5</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251028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96</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647692</v>
      </c>
      <c r="CS39" s="657"/>
      <c r="CT39" s="657"/>
      <c r="CU39" s="657"/>
      <c r="CV39" s="657"/>
      <c r="CW39" s="657"/>
      <c r="CX39" s="657"/>
      <c r="CY39" s="658"/>
      <c r="CZ39" s="659">
        <v>0.4</v>
      </c>
      <c r="DA39" s="660"/>
      <c r="DB39" s="660"/>
      <c r="DC39" s="661"/>
      <c r="DD39" s="634">
        <v>51</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3600175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488690</v>
      </c>
      <c r="CS40" s="626"/>
      <c r="CT40" s="626"/>
      <c r="CU40" s="626"/>
      <c r="CV40" s="626"/>
      <c r="CW40" s="626"/>
      <c r="CX40" s="626"/>
      <c r="CY40" s="627"/>
      <c r="CZ40" s="659">
        <v>0.3</v>
      </c>
      <c r="DA40" s="660"/>
      <c r="DB40" s="660"/>
      <c r="DC40" s="661"/>
      <c r="DD40" s="634">
        <v>79725</v>
      </c>
      <c r="DE40" s="626"/>
      <c r="DF40" s="626"/>
      <c r="DG40" s="626"/>
      <c r="DH40" s="626"/>
      <c r="DI40" s="626"/>
      <c r="DJ40" s="626"/>
      <c r="DK40" s="627"/>
      <c r="DL40" s="634">
        <v>76352</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9671596</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362</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18736770</v>
      </c>
      <c r="CS42" s="626"/>
      <c r="CT42" s="626"/>
      <c r="CU42" s="626"/>
      <c r="CV42" s="626"/>
      <c r="CW42" s="626"/>
      <c r="CX42" s="626"/>
      <c r="CY42" s="627"/>
      <c r="CZ42" s="659">
        <v>12.6</v>
      </c>
      <c r="DA42" s="708"/>
      <c r="DB42" s="708"/>
      <c r="DC42" s="709"/>
      <c r="DD42" s="634">
        <v>1573796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293455</v>
      </c>
      <c r="CS43" s="657"/>
      <c r="CT43" s="657"/>
      <c r="CU43" s="657"/>
      <c r="CV43" s="657"/>
      <c r="CW43" s="657"/>
      <c r="CX43" s="657"/>
      <c r="CY43" s="658"/>
      <c r="CZ43" s="659">
        <v>0.2</v>
      </c>
      <c r="DA43" s="660"/>
      <c r="DB43" s="660"/>
      <c r="DC43" s="661"/>
      <c r="DD43" s="634">
        <v>9040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18615030</v>
      </c>
      <c r="CS44" s="626"/>
      <c r="CT44" s="626"/>
      <c r="CU44" s="626"/>
      <c r="CV44" s="626"/>
      <c r="CW44" s="626"/>
      <c r="CX44" s="626"/>
      <c r="CY44" s="627"/>
      <c r="CZ44" s="659">
        <v>12.5</v>
      </c>
      <c r="DA44" s="708"/>
      <c r="DB44" s="708"/>
      <c r="DC44" s="709"/>
      <c r="DD44" s="634">
        <v>1571149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8461664</v>
      </c>
      <c r="CS45" s="657"/>
      <c r="CT45" s="657"/>
      <c r="CU45" s="657"/>
      <c r="CV45" s="657"/>
      <c r="CW45" s="657"/>
      <c r="CX45" s="657"/>
      <c r="CY45" s="658"/>
      <c r="CZ45" s="659">
        <v>5.7</v>
      </c>
      <c r="DA45" s="660"/>
      <c r="DB45" s="660"/>
      <c r="DC45" s="661"/>
      <c r="DD45" s="634">
        <v>279995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9604424</v>
      </c>
      <c r="CS46" s="626"/>
      <c r="CT46" s="626"/>
      <c r="CU46" s="626"/>
      <c r="CV46" s="626"/>
      <c r="CW46" s="626"/>
      <c r="CX46" s="626"/>
      <c r="CY46" s="627"/>
      <c r="CZ46" s="659">
        <v>6.5</v>
      </c>
      <c r="DA46" s="708"/>
      <c r="DB46" s="708"/>
      <c r="DC46" s="709"/>
      <c r="DD46" s="634">
        <v>1252119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121740</v>
      </c>
      <c r="CS47" s="657"/>
      <c r="CT47" s="657"/>
      <c r="CU47" s="657"/>
      <c r="CV47" s="657"/>
      <c r="CW47" s="657"/>
      <c r="CX47" s="657"/>
      <c r="CY47" s="658"/>
      <c r="CZ47" s="659">
        <v>0.1</v>
      </c>
      <c r="DA47" s="660"/>
      <c r="DB47" s="660"/>
      <c r="DC47" s="661"/>
      <c r="DD47" s="634">
        <v>2647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148744798</v>
      </c>
      <c r="CS49" s="693"/>
      <c r="CT49" s="693"/>
      <c r="CU49" s="693"/>
      <c r="CV49" s="693"/>
      <c r="CW49" s="693"/>
      <c r="CX49" s="693"/>
      <c r="CY49" s="720"/>
      <c r="CZ49" s="721">
        <v>100</v>
      </c>
      <c r="DA49" s="722"/>
      <c r="DB49" s="722"/>
      <c r="DC49" s="723"/>
      <c r="DD49" s="724">
        <v>85513067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151868</v>
      </c>
      <c r="R7" s="755"/>
      <c r="S7" s="755"/>
      <c r="T7" s="755"/>
      <c r="U7" s="755"/>
      <c r="V7" s="755">
        <v>148659</v>
      </c>
      <c r="W7" s="755"/>
      <c r="X7" s="755"/>
      <c r="Y7" s="755"/>
      <c r="Z7" s="755"/>
      <c r="AA7" s="755">
        <v>3208</v>
      </c>
      <c r="AB7" s="755"/>
      <c r="AC7" s="755"/>
      <c r="AD7" s="755"/>
      <c r="AE7" s="756"/>
      <c r="AF7" s="757">
        <v>282</v>
      </c>
      <c r="AG7" s="758"/>
      <c r="AH7" s="758"/>
      <c r="AI7" s="758"/>
      <c r="AJ7" s="759"/>
      <c r="AK7" s="794">
        <v>2194</v>
      </c>
      <c r="AL7" s="795"/>
      <c r="AM7" s="795"/>
      <c r="AN7" s="795"/>
      <c r="AO7" s="795"/>
      <c r="AP7" s="795">
        <v>191750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575</v>
      </c>
      <c r="BT7" s="799"/>
      <c r="BU7" s="799"/>
      <c r="BV7" s="799"/>
      <c r="BW7" s="799"/>
      <c r="BX7" s="799"/>
      <c r="BY7" s="799"/>
      <c r="BZ7" s="799"/>
      <c r="CA7" s="799"/>
      <c r="CB7" s="799"/>
      <c r="CC7" s="799"/>
      <c r="CD7" s="799"/>
      <c r="CE7" s="799"/>
      <c r="CF7" s="799"/>
      <c r="CG7" s="800"/>
      <c r="CH7" s="791">
        <v>-2</v>
      </c>
      <c r="CI7" s="792"/>
      <c r="CJ7" s="792"/>
      <c r="CK7" s="792"/>
      <c r="CL7" s="793"/>
      <c r="CM7" s="791">
        <v>56</v>
      </c>
      <c r="CN7" s="792"/>
      <c r="CO7" s="792"/>
      <c r="CP7" s="792"/>
      <c r="CQ7" s="793"/>
      <c r="CR7" s="791">
        <v>10</v>
      </c>
      <c r="CS7" s="792"/>
      <c r="CT7" s="792"/>
      <c r="CU7" s="792"/>
      <c r="CV7" s="793"/>
      <c r="CW7" s="791">
        <v>55</v>
      </c>
      <c r="CX7" s="792"/>
      <c r="CY7" s="792"/>
      <c r="CZ7" s="792"/>
      <c r="DA7" s="793"/>
      <c r="DB7" s="791" t="s">
        <v>585</v>
      </c>
      <c r="DC7" s="792"/>
      <c r="DD7" s="792"/>
      <c r="DE7" s="792"/>
      <c r="DF7" s="793"/>
      <c r="DG7" s="791" t="s">
        <v>499</v>
      </c>
      <c r="DH7" s="792"/>
      <c r="DI7" s="792"/>
      <c r="DJ7" s="792"/>
      <c r="DK7" s="793"/>
      <c r="DL7" s="791" t="s">
        <v>499</v>
      </c>
      <c r="DM7" s="792"/>
      <c r="DN7" s="792"/>
      <c r="DO7" s="792"/>
      <c r="DP7" s="793"/>
      <c r="DQ7" s="791" t="s">
        <v>499</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59</v>
      </c>
      <c r="R8" s="779"/>
      <c r="S8" s="779"/>
      <c r="T8" s="779"/>
      <c r="U8" s="779"/>
      <c r="V8" s="779">
        <v>59</v>
      </c>
      <c r="W8" s="779"/>
      <c r="X8" s="779"/>
      <c r="Y8" s="779"/>
      <c r="Z8" s="779"/>
      <c r="AA8" s="779" t="s">
        <v>585</v>
      </c>
      <c r="AB8" s="779"/>
      <c r="AC8" s="779"/>
      <c r="AD8" s="779"/>
      <c r="AE8" s="780"/>
      <c r="AF8" s="781" t="s">
        <v>113</v>
      </c>
      <c r="AG8" s="782"/>
      <c r="AH8" s="782"/>
      <c r="AI8" s="782"/>
      <c r="AJ8" s="783"/>
      <c r="AK8" s="784">
        <v>13</v>
      </c>
      <c r="AL8" s="785"/>
      <c r="AM8" s="785"/>
      <c r="AN8" s="785"/>
      <c r="AO8" s="785"/>
      <c r="AP8" s="785" t="s">
        <v>585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576</v>
      </c>
      <c r="BT8" s="789"/>
      <c r="BU8" s="789"/>
      <c r="BV8" s="789"/>
      <c r="BW8" s="789"/>
      <c r="BX8" s="789"/>
      <c r="BY8" s="789"/>
      <c r="BZ8" s="789"/>
      <c r="CA8" s="789"/>
      <c r="CB8" s="789"/>
      <c r="CC8" s="789"/>
      <c r="CD8" s="789"/>
      <c r="CE8" s="789"/>
      <c r="CF8" s="789"/>
      <c r="CG8" s="790"/>
      <c r="CH8" s="801">
        <v>20</v>
      </c>
      <c r="CI8" s="802"/>
      <c r="CJ8" s="802"/>
      <c r="CK8" s="802"/>
      <c r="CL8" s="803"/>
      <c r="CM8" s="801">
        <v>234</v>
      </c>
      <c r="CN8" s="802"/>
      <c r="CO8" s="802"/>
      <c r="CP8" s="802"/>
      <c r="CQ8" s="803"/>
      <c r="CR8" s="801">
        <v>10</v>
      </c>
      <c r="CS8" s="802"/>
      <c r="CT8" s="802"/>
      <c r="CU8" s="802"/>
      <c r="CV8" s="803"/>
      <c r="CW8" s="801">
        <v>30</v>
      </c>
      <c r="CX8" s="802"/>
      <c r="CY8" s="802"/>
      <c r="CZ8" s="802"/>
      <c r="DA8" s="803"/>
      <c r="DB8" s="801" t="s">
        <v>585</v>
      </c>
      <c r="DC8" s="802"/>
      <c r="DD8" s="802"/>
      <c r="DE8" s="802"/>
      <c r="DF8" s="803"/>
      <c r="DG8" s="801" t="s">
        <v>499</v>
      </c>
      <c r="DH8" s="802"/>
      <c r="DI8" s="802"/>
      <c r="DJ8" s="802"/>
      <c r="DK8" s="803"/>
      <c r="DL8" s="801" t="s">
        <v>499</v>
      </c>
      <c r="DM8" s="802"/>
      <c r="DN8" s="802"/>
      <c r="DO8" s="802"/>
      <c r="DP8" s="803"/>
      <c r="DQ8" s="801" t="s">
        <v>499</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239</v>
      </c>
      <c r="R9" s="779"/>
      <c r="S9" s="779"/>
      <c r="T9" s="779"/>
      <c r="U9" s="779"/>
      <c r="V9" s="779">
        <v>159</v>
      </c>
      <c r="W9" s="779"/>
      <c r="X9" s="779"/>
      <c r="Y9" s="779"/>
      <c r="Z9" s="779"/>
      <c r="AA9" s="779">
        <v>80</v>
      </c>
      <c r="AB9" s="779"/>
      <c r="AC9" s="779"/>
      <c r="AD9" s="779"/>
      <c r="AE9" s="780"/>
      <c r="AF9" s="781" t="s">
        <v>113</v>
      </c>
      <c r="AG9" s="782"/>
      <c r="AH9" s="782"/>
      <c r="AI9" s="782"/>
      <c r="AJ9" s="783"/>
      <c r="AK9" s="784">
        <v>9</v>
      </c>
      <c r="AL9" s="785"/>
      <c r="AM9" s="785"/>
      <c r="AN9" s="785"/>
      <c r="AO9" s="785"/>
      <c r="AP9" s="785">
        <v>458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577</v>
      </c>
      <c r="BT9" s="789"/>
      <c r="BU9" s="789"/>
      <c r="BV9" s="789"/>
      <c r="BW9" s="789"/>
      <c r="BX9" s="789"/>
      <c r="BY9" s="789"/>
      <c r="BZ9" s="789"/>
      <c r="CA9" s="789"/>
      <c r="CB9" s="789"/>
      <c r="CC9" s="789"/>
      <c r="CD9" s="789"/>
      <c r="CE9" s="789"/>
      <c r="CF9" s="789"/>
      <c r="CG9" s="790"/>
      <c r="CH9" s="801">
        <v>2</v>
      </c>
      <c r="CI9" s="802"/>
      <c r="CJ9" s="802"/>
      <c r="CK9" s="802"/>
      <c r="CL9" s="803"/>
      <c r="CM9" s="801">
        <v>49</v>
      </c>
      <c r="CN9" s="802"/>
      <c r="CO9" s="802"/>
      <c r="CP9" s="802"/>
      <c r="CQ9" s="803"/>
      <c r="CR9" s="801">
        <v>10</v>
      </c>
      <c r="CS9" s="802"/>
      <c r="CT9" s="802"/>
      <c r="CU9" s="802"/>
      <c r="CV9" s="803"/>
      <c r="CW9" s="801" t="s">
        <v>585</v>
      </c>
      <c r="CX9" s="802"/>
      <c r="CY9" s="802"/>
      <c r="CZ9" s="802"/>
      <c r="DA9" s="803"/>
      <c r="DB9" s="801" t="s">
        <v>585</v>
      </c>
      <c r="DC9" s="802"/>
      <c r="DD9" s="802"/>
      <c r="DE9" s="802"/>
      <c r="DF9" s="803"/>
      <c r="DG9" s="801" t="s">
        <v>499</v>
      </c>
      <c r="DH9" s="802"/>
      <c r="DI9" s="802"/>
      <c r="DJ9" s="802"/>
      <c r="DK9" s="803"/>
      <c r="DL9" s="801" t="s">
        <v>499</v>
      </c>
      <c r="DM9" s="802"/>
      <c r="DN9" s="802"/>
      <c r="DO9" s="802"/>
      <c r="DP9" s="803"/>
      <c r="DQ9" s="801" t="s">
        <v>499</v>
      </c>
      <c r="DR9" s="802"/>
      <c r="DS9" s="802"/>
      <c r="DT9" s="802"/>
      <c r="DU9" s="803"/>
      <c r="DV9" s="804"/>
      <c r="DW9" s="805"/>
      <c r="DX9" s="805"/>
      <c r="DY9" s="805"/>
      <c r="DZ9" s="806"/>
      <c r="EA9" s="207"/>
    </row>
    <row r="10" spans="1:131" s="208" customFormat="1" ht="26.25" customHeight="1" x14ac:dyDescent="0.15">
      <c r="A10" s="214">
        <v>4</v>
      </c>
      <c r="B10" s="775" t="s">
        <v>369</v>
      </c>
      <c r="C10" s="776"/>
      <c r="D10" s="776"/>
      <c r="E10" s="776"/>
      <c r="F10" s="776"/>
      <c r="G10" s="776"/>
      <c r="H10" s="776"/>
      <c r="I10" s="776"/>
      <c r="J10" s="776"/>
      <c r="K10" s="776"/>
      <c r="L10" s="776"/>
      <c r="M10" s="776"/>
      <c r="N10" s="776"/>
      <c r="O10" s="776"/>
      <c r="P10" s="777"/>
      <c r="Q10" s="778">
        <v>1</v>
      </c>
      <c r="R10" s="779"/>
      <c r="S10" s="779"/>
      <c r="T10" s="779"/>
      <c r="U10" s="779"/>
      <c r="V10" s="779">
        <v>1</v>
      </c>
      <c r="W10" s="779"/>
      <c r="X10" s="779"/>
      <c r="Y10" s="779"/>
      <c r="Z10" s="779"/>
      <c r="AA10" s="779" t="s">
        <v>585</v>
      </c>
      <c r="AB10" s="779"/>
      <c r="AC10" s="779"/>
      <c r="AD10" s="779"/>
      <c r="AE10" s="780"/>
      <c r="AF10" s="781" t="s">
        <v>113</v>
      </c>
      <c r="AG10" s="782"/>
      <c r="AH10" s="782"/>
      <c r="AI10" s="782"/>
      <c r="AJ10" s="783"/>
      <c r="AK10" s="784" t="s">
        <v>585</v>
      </c>
      <c r="AL10" s="785"/>
      <c r="AM10" s="785"/>
      <c r="AN10" s="785"/>
      <c r="AO10" s="785"/>
      <c r="AP10" s="785" t="s">
        <v>585</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578</v>
      </c>
      <c r="BT10" s="789"/>
      <c r="BU10" s="789"/>
      <c r="BV10" s="789"/>
      <c r="BW10" s="789"/>
      <c r="BX10" s="789"/>
      <c r="BY10" s="789"/>
      <c r="BZ10" s="789"/>
      <c r="CA10" s="789"/>
      <c r="CB10" s="789"/>
      <c r="CC10" s="789"/>
      <c r="CD10" s="789"/>
      <c r="CE10" s="789"/>
      <c r="CF10" s="789"/>
      <c r="CG10" s="790"/>
      <c r="CH10" s="801">
        <v>-15</v>
      </c>
      <c r="CI10" s="802"/>
      <c r="CJ10" s="802"/>
      <c r="CK10" s="802"/>
      <c r="CL10" s="803"/>
      <c r="CM10" s="801">
        <v>97</v>
      </c>
      <c r="CN10" s="802"/>
      <c r="CO10" s="802"/>
      <c r="CP10" s="802"/>
      <c r="CQ10" s="803"/>
      <c r="CR10" s="801">
        <v>10</v>
      </c>
      <c r="CS10" s="802"/>
      <c r="CT10" s="802"/>
      <c r="CU10" s="802"/>
      <c r="CV10" s="803"/>
      <c r="CW10" s="801">
        <v>46</v>
      </c>
      <c r="CX10" s="802"/>
      <c r="CY10" s="802"/>
      <c r="CZ10" s="802"/>
      <c r="DA10" s="803"/>
      <c r="DB10" s="801" t="s">
        <v>585</v>
      </c>
      <c r="DC10" s="802"/>
      <c r="DD10" s="802"/>
      <c r="DE10" s="802"/>
      <c r="DF10" s="803"/>
      <c r="DG10" s="801" t="s">
        <v>499</v>
      </c>
      <c r="DH10" s="802"/>
      <c r="DI10" s="802"/>
      <c r="DJ10" s="802"/>
      <c r="DK10" s="803"/>
      <c r="DL10" s="801" t="s">
        <v>499</v>
      </c>
      <c r="DM10" s="802"/>
      <c r="DN10" s="802"/>
      <c r="DO10" s="802"/>
      <c r="DP10" s="803"/>
      <c r="DQ10" s="801" t="s">
        <v>499</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579</v>
      </c>
      <c r="BT11" s="789"/>
      <c r="BU11" s="789"/>
      <c r="BV11" s="789"/>
      <c r="BW11" s="789"/>
      <c r="BX11" s="789"/>
      <c r="BY11" s="789"/>
      <c r="BZ11" s="789"/>
      <c r="CA11" s="789"/>
      <c r="CB11" s="789"/>
      <c r="CC11" s="789"/>
      <c r="CD11" s="789"/>
      <c r="CE11" s="789"/>
      <c r="CF11" s="789"/>
      <c r="CG11" s="790"/>
      <c r="CH11" s="801" t="s">
        <v>585</v>
      </c>
      <c r="CI11" s="802"/>
      <c r="CJ11" s="802"/>
      <c r="CK11" s="802"/>
      <c r="CL11" s="803"/>
      <c r="CM11" s="801">
        <v>31</v>
      </c>
      <c r="CN11" s="802"/>
      <c r="CO11" s="802"/>
      <c r="CP11" s="802"/>
      <c r="CQ11" s="803"/>
      <c r="CR11" s="801">
        <v>5</v>
      </c>
      <c r="CS11" s="802"/>
      <c r="CT11" s="802"/>
      <c r="CU11" s="802"/>
      <c r="CV11" s="803"/>
      <c r="CW11" s="801" t="s">
        <v>585</v>
      </c>
      <c r="CX11" s="802"/>
      <c r="CY11" s="802"/>
      <c r="CZ11" s="802"/>
      <c r="DA11" s="803"/>
      <c r="DB11" s="801" t="s">
        <v>585</v>
      </c>
      <c r="DC11" s="802"/>
      <c r="DD11" s="802"/>
      <c r="DE11" s="802"/>
      <c r="DF11" s="803"/>
      <c r="DG11" s="801" t="s">
        <v>499</v>
      </c>
      <c r="DH11" s="802"/>
      <c r="DI11" s="802"/>
      <c r="DJ11" s="802"/>
      <c r="DK11" s="803"/>
      <c r="DL11" s="801" t="s">
        <v>499</v>
      </c>
      <c r="DM11" s="802"/>
      <c r="DN11" s="802"/>
      <c r="DO11" s="802"/>
      <c r="DP11" s="803"/>
      <c r="DQ11" s="801" t="s">
        <v>499</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580</v>
      </c>
      <c r="BT12" s="789"/>
      <c r="BU12" s="789"/>
      <c r="BV12" s="789"/>
      <c r="BW12" s="789"/>
      <c r="BX12" s="789"/>
      <c r="BY12" s="789"/>
      <c r="BZ12" s="789"/>
      <c r="CA12" s="789"/>
      <c r="CB12" s="789"/>
      <c r="CC12" s="789"/>
      <c r="CD12" s="789"/>
      <c r="CE12" s="789"/>
      <c r="CF12" s="789"/>
      <c r="CG12" s="790"/>
      <c r="CH12" s="801" t="s">
        <v>585</v>
      </c>
      <c r="CI12" s="802"/>
      <c r="CJ12" s="802"/>
      <c r="CK12" s="802"/>
      <c r="CL12" s="803"/>
      <c r="CM12" s="801">
        <v>51</v>
      </c>
      <c r="CN12" s="802"/>
      <c r="CO12" s="802"/>
      <c r="CP12" s="802"/>
      <c r="CQ12" s="803"/>
      <c r="CR12" s="801">
        <v>50</v>
      </c>
      <c r="CS12" s="802"/>
      <c r="CT12" s="802"/>
      <c r="CU12" s="802"/>
      <c r="CV12" s="803"/>
      <c r="CW12" s="801">
        <v>36</v>
      </c>
      <c r="CX12" s="802"/>
      <c r="CY12" s="802"/>
      <c r="CZ12" s="802"/>
      <c r="DA12" s="803"/>
      <c r="DB12" s="801" t="s">
        <v>585</v>
      </c>
      <c r="DC12" s="802"/>
      <c r="DD12" s="802"/>
      <c r="DE12" s="802"/>
      <c r="DF12" s="803"/>
      <c r="DG12" s="801" t="s">
        <v>499</v>
      </c>
      <c r="DH12" s="802"/>
      <c r="DI12" s="802"/>
      <c r="DJ12" s="802"/>
      <c r="DK12" s="803"/>
      <c r="DL12" s="801" t="s">
        <v>499</v>
      </c>
      <c r="DM12" s="802"/>
      <c r="DN12" s="802"/>
      <c r="DO12" s="802"/>
      <c r="DP12" s="803"/>
      <c r="DQ12" s="801" t="s">
        <v>499</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581</v>
      </c>
      <c r="BT13" s="789"/>
      <c r="BU13" s="789"/>
      <c r="BV13" s="789"/>
      <c r="BW13" s="789"/>
      <c r="BX13" s="789"/>
      <c r="BY13" s="789"/>
      <c r="BZ13" s="789"/>
      <c r="CA13" s="789"/>
      <c r="CB13" s="789"/>
      <c r="CC13" s="789"/>
      <c r="CD13" s="789"/>
      <c r="CE13" s="789"/>
      <c r="CF13" s="789"/>
      <c r="CG13" s="790"/>
      <c r="CH13" s="801">
        <v>31</v>
      </c>
      <c r="CI13" s="802"/>
      <c r="CJ13" s="802"/>
      <c r="CK13" s="802"/>
      <c r="CL13" s="803"/>
      <c r="CM13" s="801">
        <v>634</v>
      </c>
      <c r="CN13" s="802"/>
      <c r="CO13" s="802"/>
      <c r="CP13" s="802"/>
      <c r="CQ13" s="803"/>
      <c r="CR13" s="801">
        <v>100</v>
      </c>
      <c r="CS13" s="802"/>
      <c r="CT13" s="802"/>
      <c r="CU13" s="802"/>
      <c r="CV13" s="803"/>
      <c r="CW13" s="801">
        <v>10</v>
      </c>
      <c r="CX13" s="802"/>
      <c r="CY13" s="802"/>
      <c r="CZ13" s="802"/>
      <c r="DA13" s="803"/>
      <c r="DB13" s="801" t="s">
        <v>585</v>
      </c>
      <c r="DC13" s="802"/>
      <c r="DD13" s="802"/>
      <c r="DE13" s="802"/>
      <c r="DF13" s="803"/>
      <c r="DG13" s="801" t="s">
        <v>499</v>
      </c>
      <c r="DH13" s="802"/>
      <c r="DI13" s="802"/>
      <c r="DJ13" s="802"/>
      <c r="DK13" s="803"/>
      <c r="DL13" s="801" t="s">
        <v>499</v>
      </c>
      <c r="DM13" s="802"/>
      <c r="DN13" s="802"/>
      <c r="DO13" s="802"/>
      <c r="DP13" s="803"/>
      <c r="DQ13" s="801" t="s">
        <v>499</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582</v>
      </c>
      <c r="BT14" s="789"/>
      <c r="BU14" s="789"/>
      <c r="BV14" s="789"/>
      <c r="BW14" s="789"/>
      <c r="BX14" s="789"/>
      <c r="BY14" s="789"/>
      <c r="BZ14" s="789"/>
      <c r="CA14" s="789"/>
      <c r="CB14" s="789"/>
      <c r="CC14" s="789"/>
      <c r="CD14" s="789"/>
      <c r="CE14" s="789"/>
      <c r="CF14" s="789"/>
      <c r="CG14" s="790"/>
      <c r="CH14" s="801">
        <v>-20</v>
      </c>
      <c r="CI14" s="802"/>
      <c r="CJ14" s="802"/>
      <c r="CK14" s="802"/>
      <c r="CL14" s="803"/>
      <c r="CM14" s="801">
        <v>374</v>
      </c>
      <c r="CN14" s="802"/>
      <c r="CO14" s="802"/>
      <c r="CP14" s="802"/>
      <c r="CQ14" s="803"/>
      <c r="CR14" s="801">
        <v>3</v>
      </c>
      <c r="CS14" s="802"/>
      <c r="CT14" s="802"/>
      <c r="CU14" s="802"/>
      <c r="CV14" s="803"/>
      <c r="CW14" s="801" t="s">
        <v>585</v>
      </c>
      <c r="CX14" s="802"/>
      <c r="CY14" s="802"/>
      <c r="CZ14" s="802"/>
      <c r="DA14" s="803"/>
      <c r="DB14" s="801" t="s">
        <v>585</v>
      </c>
      <c r="DC14" s="802"/>
      <c r="DD14" s="802"/>
      <c r="DE14" s="802"/>
      <c r="DF14" s="803"/>
      <c r="DG14" s="801" t="s">
        <v>499</v>
      </c>
      <c r="DH14" s="802"/>
      <c r="DI14" s="802"/>
      <c r="DJ14" s="802"/>
      <c r="DK14" s="803"/>
      <c r="DL14" s="801" t="s">
        <v>499</v>
      </c>
      <c r="DM14" s="802"/>
      <c r="DN14" s="802"/>
      <c r="DO14" s="802"/>
      <c r="DP14" s="803"/>
      <c r="DQ14" s="801" t="s">
        <v>499</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583</v>
      </c>
      <c r="BT15" s="789"/>
      <c r="BU15" s="789"/>
      <c r="BV15" s="789"/>
      <c r="BW15" s="789"/>
      <c r="BX15" s="789"/>
      <c r="BY15" s="789"/>
      <c r="BZ15" s="789"/>
      <c r="CA15" s="789"/>
      <c r="CB15" s="789"/>
      <c r="CC15" s="789"/>
      <c r="CD15" s="789"/>
      <c r="CE15" s="789"/>
      <c r="CF15" s="789"/>
      <c r="CG15" s="790"/>
      <c r="CH15" s="801">
        <v>48</v>
      </c>
      <c r="CI15" s="802"/>
      <c r="CJ15" s="802"/>
      <c r="CK15" s="802"/>
      <c r="CL15" s="803"/>
      <c r="CM15" s="801">
        <v>165</v>
      </c>
      <c r="CN15" s="802"/>
      <c r="CO15" s="802"/>
      <c r="CP15" s="802"/>
      <c r="CQ15" s="803"/>
      <c r="CR15" s="801">
        <v>30</v>
      </c>
      <c r="CS15" s="802"/>
      <c r="CT15" s="802"/>
      <c r="CU15" s="802"/>
      <c r="CV15" s="803"/>
      <c r="CW15" s="801" t="s">
        <v>585</v>
      </c>
      <c r="CX15" s="802"/>
      <c r="CY15" s="802"/>
      <c r="CZ15" s="802"/>
      <c r="DA15" s="803"/>
      <c r="DB15" s="801" t="s">
        <v>585</v>
      </c>
      <c r="DC15" s="802"/>
      <c r="DD15" s="802"/>
      <c r="DE15" s="802"/>
      <c r="DF15" s="803"/>
      <c r="DG15" s="801" t="s">
        <v>499</v>
      </c>
      <c r="DH15" s="802"/>
      <c r="DI15" s="802"/>
      <c r="DJ15" s="802"/>
      <c r="DK15" s="803"/>
      <c r="DL15" s="801" t="s">
        <v>499</v>
      </c>
      <c r="DM15" s="802"/>
      <c r="DN15" s="802"/>
      <c r="DO15" s="802"/>
      <c r="DP15" s="803"/>
      <c r="DQ15" s="801" t="s">
        <v>499</v>
      </c>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584</v>
      </c>
      <c r="BT16" s="789"/>
      <c r="BU16" s="789"/>
      <c r="BV16" s="789"/>
      <c r="BW16" s="789"/>
      <c r="BX16" s="789"/>
      <c r="BY16" s="789"/>
      <c r="BZ16" s="789"/>
      <c r="CA16" s="789"/>
      <c r="CB16" s="789"/>
      <c r="CC16" s="789"/>
      <c r="CD16" s="789"/>
      <c r="CE16" s="789"/>
      <c r="CF16" s="789"/>
      <c r="CG16" s="790"/>
      <c r="CH16" s="801">
        <v>1</v>
      </c>
      <c r="CI16" s="802"/>
      <c r="CJ16" s="802"/>
      <c r="CK16" s="802"/>
      <c r="CL16" s="803"/>
      <c r="CM16" s="801">
        <v>178</v>
      </c>
      <c r="CN16" s="802"/>
      <c r="CO16" s="802"/>
      <c r="CP16" s="802"/>
      <c r="CQ16" s="803"/>
      <c r="CR16" s="801">
        <v>37</v>
      </c>
      <c r="CS16" s="802"/>
      <c r="CT16" s="802"/>
      <c r="CU16" s="802"/>
      <c r="CV16" s="803"/>
      <c r="CW16" s="801">
        <v>11</v>
      </c>
      <c r="CX16" s="802"/>
      <c r="CY16" s="802"/>
      <c r="CZ16" s="802"/>
      <c r="DA16" s="803"/>
      <c r="DB16" s="801" t="s">
        <v>585</v>
      </c>
      <c r="DC16" s="802"/>
      <c r="DD16" s="802"/>
      <c r="DE16" s="802"/>
      <c r="DF16" s="803"/>
      <c r="DG16" s="801" t="s">
        <v>499</v>
      </c>
      <c r="DH16" s="802"/>
      <c r="DI16" s="802"/>
      <c r="DJ16" s="802"/>
      <c r="DK16" s="803"/>
      <c r="DL16" s="801" t="s">
        <v>499</v>
      </c>
      <c r="DM16" s="802"/>
      <c r="DN16" s="802"/>
      <c r="DO16" s="802"/>
      <c r="DP16" s="803"/>
      <c r="DQ16" s="801" t="s">
        <v>499</v>
      </c>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152033</v>
      </c>
      <c r="R23" s="814"/>
      <c r="S23" s="814"/>
      <c r="T23" s="814"/>
      <c r="U23" s="814"/>
      <c r="V23" s="814">
        <v>148745</v>
      </c>
      <c r="W23" s="814"/>
      <c r="X23" s="814"/>
      <c r="Y23" s="814"/>
      <c r="Z23" s="814"/>
      <c r="AA23" s="814">
        <v>3289</v>
      </c>
      <c r="AB23" s="814"/>
      <c r="AC23" s="814"/>
      <c r="AD23" s="814"/>
      <c r="AE23" s="815"/>
      <c r="AF23" s="816">
        <v>282</v>
      </c>
      <c r="AG23" s="814"/>
      <c r="AH23" s="814"/>
      <c r="AI23" s="814"/>
      <c r="AJ23" s="817"/>
      <c r="AK23" s="818"/>
      <c r="AL23" s="819"/>
      <c r="AM23" s="819"/>
      <c r="AN23" s="819"/>
      <c r="AO23" s="819"/>
      <c r="AP23" s="814">
        <v>192208</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42387</v>
      </c>
      <c r="R28" s="843"/>
      <c r="S28" s="843"/>
      <c r="T28" s="843"/>
      <c r="U28" s="843"/>
      <c r="V28" s="843">
        <v>41629</v>
      </c>
      <c r="W28" s="843"/>
      <c r="X28" s="843"/>
      <c r="Y28" s="843"/>
      <c r="Z28" s="843"/>
      <c r="AA28" s="843">
        <v>758</v>
      </c>
      <c r="AB28" s="843"/>
      <c r="AC28" s="843"/>
      <c r="AD28" s="843"/>
      <c r="AE28" s="844"/>
      <c r="AF28" s="845">
        <v>758</v>
      </c>
      <c r="AG28" s="843"/>
      <c r="AH28" s="843"/>
      <c r="AI28" s="843"/>
      <c r="AJ28" s="846"/>
      <c r="AK28" s="847">
        <v>3600</v>
      </c>
      <c r="AL28" s="838"/>
      <c r="AM28" s="838"/>
      <c r="AN28" s="838"/>
      <c r="AO28" s="838"/>
      <c r="AP28" s="838" t="s">
        <v>585</v>
      </c>
      <c r="AQ28" s="838"/>
      <c r="AR28" s="838"/>
      <c r="AS28" s="838"/>
      <c r="AT28" s="838"/>
      <c r="AU28" s="838" t="s">
        <v>499</v>
      </c>
      <c r="AV28" s="838"/>
      <c r="AW28" s="838"/>
      <c r="AX28" s="838"/>
      <c r="AY28" s="838"/>
      <c r="AZ28" s="839" t="s">
        <v>585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12700</v>
      </c>
      <c r="R29" s="779"/>
      <c r="S29" s="779"/>
      <c r="T29" s="779"/>
      <c r="U29" s="779"/>
      <c r="V29" s="779">
        <v>18389</v>
      </c>
      <c r="W29" s="779"/>
      <c r="X29" s="779"/>
      <c r="Y29" s="779"/>
      <c r="Z29" s="779"/>
      <c r="AA29" s="779">
        <v>-5688</v>
      </c>
      <c r="AB29" s="779"/>
      <c r="AC29" s="779"/>
      <c r="AD29" s="779"/>
      <c r="AE29" s="780"/>
      <c r="AF29" s="781">
        <v>-5689</v>
      </c>
      <c r="AG29" s="782"/>
      <c r="AH29" s="782"/>
      <c r="AI29" s="782"/>
      <c r="AJ29" s="783"/>
      <c r="AK29" s="850">
        <v>41</v>
      </c>
      <c r="AL29" s="851"/>
      <c r="AM29" s="851"/>
      <c r="AN29" s="851"/>
      <c r="AO29" s="851"/>
      <c r="AP29" s="851" t="s">
        <v>585</v>
      </c>
      <c r="AQ29" s="851"/>
      <c r="AR29" s="851"/>
      <c r="AS29" s="851"/>
      <c r="AT29" s="851"/>
      <c r="AU29" s="851" t="s">
        <v>499</v>
      </c>
      <c r="AV29" s="851"/>
      <c r="AW29" s="851"/>
      <c r="AX29" s="851"/>
      <c r="AY29" s="851"/>
      <c r="AZ29" s="852" t="s">
        <v>585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237</v>
      </c>
      <c r="R30" s="779"/>
      <c r="S30" s="779"/>
      <c r="T30" s="779"/>
      <c r="U30" s="779"/>
      <c r="V30" s="779">
        <v>719</v>
      </c>
      <c r="W30" s="779"/>
      <c r="X30" s="779"/>
      <c r="Y30" s="779"/>
      <c r="Z30" s="779"/>
      <c r="AA30" s="779">
        <v>-483</v>
      </c>
      <c r="AB30" s="779"/>
      <c r="AC30" s="779"/>
      <c r="AD30" s="779"/>
      <c r="AE30" s="780"/>
      <c r="AF30" s="781">
        <v>-483</v>
      </c>
      <c r="AG30" s="782"/>
      <c r="AH30" s="782"/>
      <c r="AI30" s="782"/>
      <c r="AJ30" s="783"/>
      <c r="AK30" s="850" t="s">
        <v>585</v>
      </c>
      <c r="AL30" s="851"/>
      <c r="AM30" s="851"/>
      <c r="AN30" s="851"/>
      <c r="AO30" s="851"/>
      <c r="AP30" s="851" t="s">
        <v>585</v>
      </c>
      <c r="AQ30" s="851"/>
      <c r="AR30" s="851"/>
      <c r="AS30" s="851"/>
      <c r="AT30" s="851"/>
      <c r="AU30" s="851" t="s">
        <v>499</v>
      </c>
      <c r="AV30" s="851"/>
      <c r="AW30" s="851"/>
      <c r="AX30" s="851"/>
      <c r="AY30" s="851"/>
      <c r="AZ30" s="852" t="s">
        <v>585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28359</v>
      </c>
      <c r="R31" s="779"/>
      <c r="S31" s="779"/>
      <c r="T31" s="779"/>
      <c r="U31" s="779"/>
      <c r="V31" s="779">
        <v>28002</v>
      </c>
      <c r="W31" s="779"/>
      <c r="X31" s="779"/>
      <c r="Y31" s="779"/>
      <c r="Z31" s="779"/>
      <c r="AA31" s="779">
        <v>357</v>
      </c>
      <c r="AB31" s="779"/>
      <c r="AC31" s="779"/>
      <c r="AD31" s="779"/>
      <c r="AE31" s="780"/>
      <c r="AF31" s="781">
        <v>357</v>
      </c>
      <c r="AG31" s="782"/>
      <c r="AH31" s="782"/>
      <c r="AI31" s="782"/>
      <c r="AJ31" s="783"/>
      <c r="AK31" s="850">
        <v>4067</v>
      </c>
      <c r="AL31" s="851"/>
      <c r="AM31" s="851"/>
      <c r="AN31" s="851"/>
      <c r="AO31" s="851"/>
      <c r="AP31" s="851" t="s">
        <v>585</v>
      </c>
      <c r="AQ31" s="851"/>
      <c r="AR31" s="851"/>
      <c r="AS31" s="851"/>
      <c r="AT31" s="851"/>
      <c r="AU31" s="851" t="s">
        <v>499</v>
      </c>
      <c r="AV31" s="851"/>
      <c r="AW31" s="851"/>
      <c r="AX31" s="851"/>
      <c r="AY31" s="851"/>
      <c r="AZ31" s="852" t="s">
        <v>585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4781</v>
      </c>
      <c r="R32" s="779"/>
      <c r="S32" s="779"/>
      <c r="T32" s="779"/>
      <c r="U32" s="779"/>
      <c r="V32" s="779">
        <v>4601</v>
      </c>
      <c r="W32" s="779"/>
      <c r="X32" s="779"/>
      <c r="Y32" s="779"/>
      <c r="Z32" s="779"/>
      <c r="AA32" s="779">
        <v>180</v>
      </c>
      <c r="AB32" s="779"/>
      <c r="AC32" s="779"/>
      <c r="AD32" s="779"/>
      <c r="AE32" s="780"/>
      <c r="AF32" s="781">
        <v>180</v>
      </c>
      <c r="AG32" s="782"/>
      <c r="AH32" s="782"/>
      <c r="AI32" s="782"/>
      <c r="AJ32" s="783"/>
      <c r="AK32" s="850">
        <v>1041</v>
      </c>
      <c r="AL32" s="851"/>
      <c r="AM32" s="851"/>
      <c r="AN32" s="851"/>
      <c r="AO32" s="851"/>
      <c r="AP32" s="851" t="s">
        <v>585</v>
      </c>
      <c r="AQ32" s="851"/>
      <c r="AR32" s="851"/>
      <c r="AS32" s="851"/>
      <c r="AT32" s="851"/>
      <c r="AU32" s="851" t="s">
        <v>499</v>
      </c>
      <c r="AV32" s="851"/>
      <c r="AW32" s="851"/>
      <c r="AX32" s="851"/>
      <c r="AY32" s="851"/>
      <c r="AZ32" s="852" t="s">
        <v>585</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6898</v>
      </c>
      <c r="R33" s="779"/>
      <c r="S33" s="779"/>
      <c r="T33" s="779"/>
      <c r="U33" s="779"/>
      <c r="V33" s="779">
        <v>5508</v>
      </c>
      <c r="W33" s="779"/>
      <c r="X33" s="779"/>
      <c r="Y33" s="779"/>
      <c r="Z33" s="779"/>
      <c r="AA33" s="779">
        <v>1390</v>
      </c>
      <c r="AB33" s="779"/>
      <c r="AC33" s="779"/>
      <c r="AD33" s="779"/>
      <c r="AE33" s="780"/>
      <c r="AF33" s="781">
        <v>11051</v>
      </c>
      <c r="AG33" s="782"/>
      <c r="AH33" s="782"/>
      <c r="AI33" s="782"/>
      <c r="AJ33" s="783"/>
      <c r="AK33" s="850">
        <v>359</v>
      </c>
      <c r="AL33" s="851"/>
      <c r="AM33" s="851"/>
      <c r="AN33" s="851"/>
      <c r="AO33" s="851"/>
      <c r="AP33" s="851">
        <v>28041</v>
      </c>
      <c r="AQ33" s="851"/>
      <c r="AR33" s="851"/>
      <c r="AS33" s="851"/>
      <c r="AT33" s="851"/>
      <c r="AU33" s="851">
        <v>421</v>
      </c>
      <c r="AV33" s="851"/>
      <c r="AW33" s="851"/>
      <c r="AX33" s="851"/>
      <c r="AY33" s="851"/>
      <c r="AZ33" s="852" t="s">
        <v>585</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8656</v>
      </c>
      <c r="R34" s="779"/>
      <c r="S34" s="779"/>
      <c r="T34" s="779"/>
      <c r="U34" s="779"/>
      <c r="V34" s="779">
        <v>9018</v>
      </c>
      <c r="W34" s="779"/>
      <c r="X34" s="779"/>
      <c r="Y34" s="779"/>
      <c r="Z34" s="779"/>
      <c r="AA34" s="779">
        <v>-362</v>
      </c>
      <c r="AB34" s="779"/>
      <c r="AC34" s="779"/>
      <c r="AD34" s="779"/>
      <c r="AE34" s="780"/>
      <c r="AF34" s="781">
        <v>233</v>
      </c>
      <c r="AG34" s="782"/>
      <c r="AH34" s="782"/>
      <c r="AI34" s="782"/>
      <c r="AJ34" s="783"/>
      <c r="AK34" s="850">
        <v>3799</v>
      </c>
      <c r="AL34" s="851"/>
      <c r="AM34" s="851"/>
      <c r="AN34" s="851"/>
      <c r="AO34" s="851"/>
      <c r="AP34" s="851">
        <v>85734</v>
      </c>
      <c r="AQ34" s="851"/>
      <c r="AR34" s="851"/>
      <c r="AS34" s="851"/>
      <c r="AT34" s="851"/>
      <c r="AU34" s="851">
        <v>53584</v>
      </c>
      <c r="AV34" s="851"/>
      <c r="AW34" s="851"/>
      <c r="AX34" s="851"/>
      <c r="AY34" s="851"/>
      <c r="AZ34" s="852" t="s">
        <v>585</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620</v>
      </c>
      <c r="R35" s="779"/>
      <c r="S35" s="779"/>
      <c r="T35" s="779"/>
      <c r="U35" s="779"/>
      <c r="V35" s="779">
        <v>599</v>
      </c>
      <c r="W35" s="779"/>
      <c r="X35" s="779"/>
      <c r="Y35" s="779"/>
      <c r="Z35" s="779"/>
      <c r="AA35" s="779">
        <v>21</v>
      </c>
      <c r="AB35" s="779"/>
      <c r="AC35" s="779"/>
      <c r="AD35" s="779"/>
      <c r="AE35" s="780"/>
      <c r="AF35" s="781">
        <v>21</v>
      </c>
      <c r="AG35" s="782"/>
      <c r="AH35" s="782"/>
      <c r="AI35" s="782"/>
      <c r="AJ35" s="783"/>
      <c r="AK35" s="850">
        <v>247</v>
      </c>
      <c r="AL35" s="851"/>
      <c r="AM35" s="851"/>
      <c r="AN35" s="851"/>
      <c r="AO35" s="851"/>
      <c r="AP35" s="851">
        <v>2519</v>
      </c>
      <c r="AQ35" s="851"/>
      <c r="AR35" s="851"/>
      <c r="AS35" s="851"/>
      <c r="AT35" s="851"/>
      <c r="AU35" s="851">
        <v>1554</v>
      </c>
      <c r="AV35" s="851"/>
      <c r="AW35" s="851"/>
      <c r="AX35" s="851"/>
      <c r="AY35" s="851"/>
      <c r="AZ35" s="852" t="s">
        <v>585</v>
      </c>
      <c r="BA35" s="852"/>
      <c r="BB35" s="852"/>
      <c r="BC35" s="852"/>
      <c r="BD35" s="852"/>
      <c r="BE35" s="848" t="s">
        <v>392</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286</v>
      </c>
      <c r="R36" s="779"/>
      <c r="S36" s="779"/>
      <c r="T36" s="779"/>
      <c r="U36" s="779"/>
      <c r="V36" s="779">
        <v>1156</v>
      </c>
      <c r="W36" s="779"/>
      <c r="X36" s="779"/>
      <c r="Y36" s="779"/>
      <c r="Z36" s="779"/>
      <c r="AA36" s="779">
        <v>-870</v>
      </c>
      <c r="AB36" s="779"/>
      <c r="AC36" s="779"/>
      <c r="AD36" s="779"/>
      <c r="AE36" s="780"/>
      <c r="AF36" s="781">
        <v>-602</v>
      </c>
      <c r="AG36" s="782"/>
      <c r="AH36" s="782"/>
      <c r="AI36" s="782"/>
      <c r="AJ36" s="783"/>
      <c r="AK36" s="850">
        <v>252</v>
      </c>
      <c r="AL36" s="851"/>
      <c r="AM36" s="851"/>
      <c r="AN36" s="851"/>
      <c r="AO36" s="851"/>
      <c r="AP36" s="851" t="s">
        <v>585</v>
      </c>
      <c r="AQ36" s="851"/>
      <c r="AR36" s="851"/>
      <c r="AS36" s="851"/>
      <c r="AT36" s="851"/>
      <c r="AU36" s="851" t="s">
        <v>585</v>
      </c>
      <c r="AV36" s="851"/>
      <c r="AW36" s="851"/>
      <c r="AX36" s="851"/>
      <c r="AY36" s="851"/>
      <c r="AZ36" s="852">
        <v>235.2</v>
      </c>
      <c r="BA36" s="852"/>
      <c r="BB36" s="852"/>
      <c r="BC36" s="852"/>
      <c r="BD36" s="852"/>
      <c r="BE36" s="848" t="s">
        <v>392</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394</v>
      </c>
      <c r="C37" s="776"/>
      <c r="D37" s="776"/>
      <c r="E37" s="776"/>
      <c r="F37" s="776"/>
      <c r="G37" s="776"/>
      <c r="H37" s="776"/>
      <c r="I37" s="776"/>
      <c r="J37" s="776"/>
      <c r="K37" s="776"/>
      <c r="L37" s="776"/>
      <c r="M37" s="776"/>
      <c r="N37" s="776"/>
      <c r="O37" s="776"/>
      <c r="P37" s="777"/>
      <c r="Q37" s="778">
        <v>315</v>
      </c>
      <c r="R37" s="779"/>
      <c r="S37" s="779"/>
      <c r="T37" s="779"/>
      <c r="U37" s="779"/>
      <c r="V37" s="779">
        <v>315</v>
      </c>
      <c r="W37" s="779"/>
      <c r="X37" s="779"/>
      <c r="Y37" s="779"/>
      <c r="Z37" s="779"/>
      <c r="AA37" s="779" t="s">
        <v>585</v>
      </c>
      <c r="AB37" s="779"/>
      <c r="AC37" s="779"/>
      <c r="AD37" s="779"/>
      <c r="AE37" s="780"/>
      <c r="AF37" s="781" t="s">
        <v>395</v>
      </c>
      <c r="AG37" s="782"/>
      <c r="AH37" s="782"/>
      <c r="AI37" s="782"/>
      <c r="AJ37" s="783"/>
      <c r="AK37" s="850">
        <v>255</v>
      </c>
      <c r="AL37" s="851"/>
      <c r="AM37" s="851"/>
      <c r="AN37" s="851"/>
      <c r="AO37" s="851"/>
      <c r="AP37" s="851">
        <v>2536</v>
      </c>
      <c r="AQ37" s="851"/>
      <c r="AR37" s="851"/>
      <c r="AS37" s="851"/>
      <c r="AT37" s="851"/>
      <c r="AU37" s="851">
        <v>2518</v>
      </c>
      <c r="AV37" s="851"/>
      <c r="AW37" s="851"/>
      <c r="AX37" s="851"/>
      <c r="AY37" s="851"/>
      <c r="AZ37" s="852" t="s">
        <v>585</v>
      </c>
      <c r="BA37" s="852"/>
      <c r="BB37" s="852"/>
      <c r="BC37" s="852"/>
      <c r="BD37" s="852"/>
      <c r="BE37" s="848" t="s">
        <v>392</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396</v>
      </c>
      <c r="C38" s="776"/>
      <c r="D38" s="776"/>
      <c r="E38" s="776"/>
      <c r="F38" s="776"/>
      <c r="G38" s="776"/>
      <c r="H38" s="776"/>
      <c r="I38" s="776"/>
      <c r="J38" s="776"/>
      <c r="K38" s="776"/>
      <c r="L38" s="776"/>
      <c r="M38" s="776"/>
      <c r="N38" s="776"/>
      <c r="O38" s="776"/>
      <c r="P38" s="777"/>
      <c r="Q38" s="778">
        <v>166</v>
      </c>
      <c r="R38" s="779"/>
      <c r="S38" s="779"/>
      <c r="T38" s="779"/>
      <c r="U38" s="779"/>
      <c r="V38" s="779">
        <v>166</v>
      </c>
      <c r="W38" s="779"/>
      <c r="X38" s="779"/>
      <c r="Y38" s="779"/>
      <c r="Z38" s="779"/>
      <c r="AA38" s="779" t="s">
        <v>585</v>
      </c>
      <c r="AB38" s="779"/>
      <c r="AC38" s="779"/>
      <c r="AD38" s="779"/>
      <c r="AE38" s="780"/>
      <c r="AF38" s="781" t="s">
        <v>395</v>
      </c>
      <c r="AG38" s="782"/>
      <c r="AH38" s="782"/>
      <c r="AI38" s="782"/>
      <c r="AJ38" s="783"/>
      <c r="AK38" s="850" t="s">
        <v>585</v>
      </c>
      <c r="AL38" s="851"/>
      <c r="AM38" s="851"/>
      <c r="AN38" s="851"/>
      <c r="AO38" s="851"/>
      <c r="AP38" s="851">
        <v>275</v>
      </c>
      <c r="AQ38" s="851"/>
      <c r="AR38" s="851"/>
      <c r="AS38" s="851"/>
      <c r="AT38" s="851"/>
      <c r="AU38" s="851" t="s">
        <v>585</v>
      </c>
      <c r="AV38" s="851"/>
      <c r="AW38" s="851"/>
      <c r="AX38" s="851"/>
      <c r="AY38" s="851"/>
      <c r="AZ38" s="852" t="s">
        <v>585</v>
      </c>
      <c r="BA38" s="852"/>
      <c r="BB38" s="852"/>
      <c r="BC38" s="852"/>
      <c r="BD38" s="852"/>
      <c r="BE38" s="848" t="s">
        <v>392</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5826</v>
      </c>
      <c r="AG63" s="862"/>
      <c r="AH63" s="862"/>
      <c r="AI63" s="862"/>
      <c r="AJ63" s="863"/>
      <c r="AK63" s="864"/>
      <c r="AL63" s="859"/>
      <c r="AM63" s="859"/>
      <c r="AN63" s="859"/>
      <c r="AO63" s="859"/>
      <c r="AP63" s="862">
        <v>119105</v>
      </c>
      <c r="AQ63" s="862"/>
      <c r="AR63" s="862"/>
      <c r="AS63" s="862"/>
      <c r="AT63" s="862"/>
      <c r="AU63" s="862">
        <v>58077</v>
      </c>
      <c r="AV63" s="862"/>
      <c r="AW63" s="862"/>
      <c r="AX63" s="862"/>
      <c r="AY63" s="862"/>
      <c r="AZ63" s="866"/>
      <c r="BA63" s="866"/>
      <c r="BB63" s="866"/>
      <c r="BC63" s="866"/>
      <c r="BD63" s="866"/>
      <c r="BE63" s="867"/>
      <c r="BF63" s="867"/>
      <c r="BG63" s="867"/>
      <c r="BH63" s="867"/>
      <c r="BI63" s="868"/>
      <c r="BJ63" s="869" t="s">
        <v>399</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400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401</v>
      </c>
      <c r="B66" s="761"/>
      <c r="C66" s="761"/>
      <c r="D66" s="761"/>
      <c r="E66" s="761"/>
      <c r="F66" s="761"/>
      <c r="G66" s="761"/>
      <c r="H66" s="761"/>
      <c r="I66" s="761"/>
      <c r="J66" s="761"/>
      <c r="K66" s="761"/>
      <c r="L66" s="761"/>
      <c r="M66" s="761"/>
      <c r="N66" s="761"/>
      <c r="O66" s="761"/>
      <c r="P66" s="762"/>
      <c r="Q66" s="737" t="s">
        <v>402</v>
      </c>
      <c r="R66" s="738"/>
      <c r="S66" s="738"/>
      <c r="T66" s="738"/>
      <c r="U66" s="739"/>
      <c r="V66" s="737" t="s">
        <v>403</v>
      </c>
      <c r="W66" s="738"/>
      <c r="X66" s="738"/>
      <c r="Y66" s="738"/>
      <c r="Z66" s="739"/>
      <c r="AA66" s="737" t="s">
        <v>404</v>
      </c>
      <c r="AB66" s="738"/>
      <c r="AC66" s="738"/>
      <c r="AD66" s="738"/>
      <c r="AE66" s="739"/>
      <c r="AF66" s="872" t="s">
        <v>405</v>
      </c>
      <c r="AG66" s="833"/>
      <c r="AH66" s="833"/>
      <c r="AI66" s="833"/>
      <c r="AJ66" s="873"/>
      <c r="AK66" s="737" t="s">
        <v>406</v>
      </c>
      <c r="AL66" s="761"/>
      <c r="AM66" s="761"/>
      <c r="AN66" s="761"/>
      <c r="AO66" s="762"/>
      <c r="AP66" s="737" t="s">
        <v>407</v>
      </c>
      <c r="AQ66" s="738"/>
      <c r="AR66" s="738"/>
      <c r="AS66" s="738"/>
      <c r="AT66" s="739"/>
      <c r="AU66" s="737" t="s">
        <v>408</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569</v>
      </c>
      <c r="C68" s="890"/>
      <c r="D68" s="890"/>
      <c r="E68" s="890"/>
      <c r="F68" s="890"/>
      <c r="G68" s="890"/>
      <c r="H68" s="890"/>
      <c r="I68" s="890"/>
      <c r="J68" s="890"/>
      <c r="K68" s="890"/>
      <c r="L68" s="890"/>
      <c r="M68" s="890"/>
      <c r="N68" s="890"/>
      <c r="O68" s="890"/>
      <c r="P68" s="891"/>
      <c r="Q68" s="892">
        <v>151</v>
      </c>
      <c r="R68" s="886"/>
      <c r="S68" s="886"/>
      <c r="T68" s="886"/>
      <c r="U68" s="886"/>
      <c r="V68" s="886">
        <v>142</v>
      </c>
      <c r="W68" s="886"/>
      <c r="X68" s="886"/>
      <c r="Y68" s="886"/>
      <c r="Z68" s="886"/>
      <c r="AA68" s="886">
        <v>9</v>
      </c>
      <c r="AB68" s="886"/>
      <c r="AC68" s="886"/>
      <c r="AD68" s="886"/>
      <c r="AE68" s="886"/>
      <c r="AF68" s="886">
        <v>9</v>
      </c>
      <c r="AG68" s="886"/>
      <c r="AH68" s="886"/>
      <c r="AI68" s="886"/>
      <c r="AJ68" s="886"/>
      <c r="AK68" s="886" t="s">
        <v>585</v>
      </c>
      <c r="AL68" s="886"/>
      <c r="AM68" s="886"/>
      <c r="AN68" s="886"/>
      <c r="AO68" s="886"/>
      <c r="AP68" s="886" t="s">
        <v>585</v>
      </c>
      <c r="AQ68" s="886"/>
      <c r="AR68" s="886"/>
      <c r="AS68" s="886"/>
      <c r="AT68" s="886"/>
      <c r="AU68" s="886" t="s">
        <v>585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570</v>
      </c>
      <c r="C69" s="894"/>
      <c r="D69" s="894"/>
      <c r="E69" s="894"/>
      <c r="F69" s="894"/>
      <c r="G69" s="894"/>
      <c r="H69" s="894"/>
      <c r="I69" s="894"/>
      <c r="J69" s="894"/>
      <c r="K69" s="894"/>
      <c r="L69" s="894"/>
      <c r="M69" s="894"/>
      <c r="N69" s="894"/>
      <c r="O69" s="894"/>
      <c r="P69" s="895"/>
      <c r="Q69" s="896">
        <v>22680</v>
      </c>
      <c r="R69" s="851"/>
      <c r="S69" s="851"/>
      <c r="T69" s="851"/>
      <c r="U69" s="851"/>
      <c r="V69" s="851">
        <v>22184</v>
      </c>
      <c r="W69" s="851"/>
      <c r="X69" s="851"/>
      <c r="Y69" s="851"/>
      <c r="Z69" s="851"/>
      <c r="AA69" s="851">
        <v>496</v>
      </c>
      <c r="AB69" s="851"/>
      <c r="AC69" s="851"/>
      <c r="AD69" s="851"/>
      <c r="AE69" s="851"/>
      <c r="AF69" s="851">
        <v>8566</v>
      </c>
      <c r="AG69" s="851"/>
      <c r="AH69" s="851"/>
      <c r="AI69" s="851"/>
      <c r="AJ69" s="851"/>
      <c r="AK69" s="851" t="s">
        <v>585</v>
      </c>
      <c r="AL69" s="851"/>
      <c r="AM69" s="851"/>
      <c r="AN69" s="851"/>
      <c r="AO69" s="851"/>
      <c r="AP69" s="851">
        <v>26871</v>
      </c>
      <c r="AQ69" s="851"/>
      <c r="AR69" s="851"/>
      <c r="AS69" s="851"/>
      <c r="AT69" s="851"/>
      <c r="AU69" s="851">
        <v>8245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571</v>
      </c>
      <c r="C70" s="894"/>
      <c r="D70" s="894"/>
      <c r="E70" s="894"/>
      <c r="F70" s="894"/>
      <c r="G70" s="894"/>
      <c r="H70" s="894"/>
      <c r="I70" s="894"/>
      <c r="J70" s="894"/>
      <c r="K70" s="894"/>
      <c r="L70" s="894"/>
      <c r="M70" s="894"/>
      <c r="N70" s="894"/>
      <c r="O70" s="894"/>
      <c r="P70" s="895"/>
      <c r="Q70" s="896">
        <v>45</v>
      </c>
      <c r="R70" s="851"/>
      <c r="S70" s="851"/>
      <c r="T70" s="851"/>
      <c r="U70" s="851"/>
      <c r="V70" s="851">
        <v>43</v>
      </c>
      <c r="W70" s="851"/>
      <c r="X70" s="851"/>
      <c r="Y70" s="851"/>
      <c r="Z70" s="851"/>
      <c r="AA70" s="851">
        <v>2</v>
      </c>
      <c r="AB70" s="851"/>
      <c r="AC70" s="851"/>
      <c r="AD70" s="851"/>
      <c r="AE70" s="851"/>
      <c r="AF70" s="851">
        <v>2</v>
      </c>
      <c r="AG70" s="851"/>
      <c r="AH70" s="851"/>
      <c r="AI70" s="851"/>
      <c r="AJ70" s="851"/>
      <c r="AK70" s="851" t="s">
        <v>585</v>
      </c>
      <c r="AL70" s="851"/>
      <c r="AM70" s="851"/>
      <c r="AN70" s="851"/>
      <c r="AO70" s="851"/>
      <c r="AP70" s="851" t="s">
        <v>585</v>
      </c>
      <c r="AQ70" s="851"/>
      <c r="AR70" s="851"/>
      <c r="AS70" s="851"/>
      <c r="AT70" s="851"/>
      <c r="AU70" s="851" t="s">
        <v>585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572</v>
      </c>
      <c r="C71" s="894"/>
      <c r="D71" s="894"/>
      <c r="E71" s="894"/>
      <c r="F71" s="894"/>
      <c r="G71" s="894"/>
      <c r="H71" s="894"/>
      <c r="I71" s="894"/>
      <c r="J71" s="894"/>
      <c r="K71" s="894"/>
      <c r="L71" s="894"/>
      <c r="M71" s="894"/>
      <c r="N71" s="894"/>
      <c r="O71" s="894"/>
      <c r="P71" s="895"/>
      <c r="Q71" s="896">
        <v>58</v>
      </c>
      <c r="R71" s="851"/>
      <c r="S71" s="851"/>
      <c r="T71" s="851"/>
      <c r="U71" s="851"/>
      <c r="V71" s="851">
        <v>50</v>
      </c>
      <c r="W71" s="851"/>
      <c r="X71" s="851"/>
      <c r="Y71" s="851"/>
      <c r="Z71" s="851"/>
      <c r="AA71" s="851">
        <v>8</v>
      </c>
      <c r="AB71" s="851"/>
      <c r="AC71" s="851"/>
      <c r="AD71" s="851"/>
      <c r="AE71" s="851"/>
      <c r="AF71" s="851">
        <v>8</v>
      </c>
      <c r="AG71" s="851"/>
      <c r="AH71" s="851"/>
      <c r="AI71" s="851"/>
      <c r="AJ71" s="851"/>
      <c r="AK71" s="851" t="s">
        <v>585</v>
      </c>
      <c r="AL71" s="851"/>
      <c r="AM71" s="851"/>
      <c r="AN71" s="851"/>
      <c r="AO71" s="851"/>
      <c r="AP71" s="851" t="s">
        <v>585</v>
      </c>
      <c r="AQ71" s="851"/>
      <c r="AR71" s="851"/>
      <c r="AS71" s="851"/>
      <c r="AT71" s="851"/>
      <c r="AU71" s="851" t="s">
        <v>585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573</v>
      </c>
      <c r="C72" s="894"/>
      <c r="D72" s="894"/>
      <c r="E72" s="894"/>
      <c r="F72" s="894"/>
      <c r="G72" s="894"/>
      <c r="H72" s="894"/>
      <c r="I72" s="894"/>
      <c r="J72" s="894"/>
      <c r="K72" s="894"/>
      <c r="L72" s="894"/>
      <c r="M72" s="894"/>
      <c r="N72" s="894"/>
      <c r="O72" s="894"/>
      <c r="P72" s="895"/>
      <c r="Q72" s="896">
        <v>143587</v>
      </c>
      <c r="R72" s="851"/>
      <c r="S72" s="851"/>
      <c r="T72" s="851"/>
      <c r="U72" s="851"/>
      <c r="V72" s="851">
        <v>136996</v>
      </c>
      <c r="W72" s="851"/>
      <c r="X72" s="851"/>
      <c r="Y72" s="851"/>
      <c r="Z72" s="851"/>
      <c r="AA72" s="851">
        <v>6591</v>
      </c>
      <c r="AB72" s="851"/>
      <c r="AC72" s="851"/>
      <c r="AD72" s="851"/>
      <c r="AE72" s="851"/>
      <c r="AF72" s="851">
        <v>6591</v>
      </c>
      <c r="AG72" s="851"/>
      <c r="AH72" s="851"/>
      <c r="AI72" s="851"/>
      <c r="AJ72" s="851"/>
      <c r="AK72" s="851" t="s">
        <v>585</v>
      </c>
      <c r="AL72" s="851"/>
      <c r="AM72" s="851"/>
      <c r="AN72" s="851"/>
      <c r="AO72" s="851"/>
      <c r="AP72" s="851" t="s">
        <v>585</v>
      </c>
      <c r="AQ72" s="851"/>
      <c r="AR72" s="851"/>
      <c r="AS72" s="851"/>
      <c r="AT72" s="851"/>
      <c r="AU72" s="851" t="s">
        <v>585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574</v>
      </c>
      <c r="C73" s="894"/>
      <c r="D73" s="894"/>
      <c r="E73" s="894"/>
      <c r="F73" s="894"/>
      <c r="G73" s="894"/>
      <c r="H73" s="894"/>
      <c r="I73" s="894"/>
      <c r="J73" s="894"/>
      <c r="K73" s="894"/>
      <c r="L73" s="894"/>
      <c r="M73" s="894"/>
      <c r="N73" s="894"/>
      <c r="O73" s="894"/>
      <c r="P73" s="895"/>
      <c r="Q73" s="896">
        <v>26484</v>
      </c>
      <c r="R73" s="851"/>
      <c r="S73" s="851"/>
      <c r="T73" s="851"/>
      <c r="U73" s="851"/>
      <c r="V73" s="851">
        <v>25907</v>
      </c>
      <c r="W73" s="851"/>
      <c r="X73" s="851"/>
      <c r="Y73" s="851"/>
      <c r="Z73" s="851"/>
      <c r="AA73" s="851">
        <v>577</v>
      </c>
      <c r="AB73" s="851"/>
      <c r="AC73" s="851"/>
      <c r="AD73" s="851"/>
      <c r="AE73" s="851"/>
      <c r="AF73" s="851">
        <v>161</v>
      </c>
      <c r="AG73" s="851"/>
      <c r="AH73" s="851"/>
      <c r="AI73" s="851"/>
      <c r="AJ73" s="851"/>
      <c r="AK73" s="851" t="s">
        <v>585</v>
      </c>
      <c r="AL73" s="851"/>
      <c r="AM73" s="851"/>
      <c r="AN73" s="851"/>
      <c r="AO73" s="851"/>
      <c r="AP73" s="851" t="s">
        <v>585</v>
      </c>
      <c r="AQ73" s="851"/>
      <c r="AR73" s="851"/>
      <c r="AS73" s="851"/>
      <c r="AT73" s="851"/>
      <c r="AU73" s="851" t="s">
        <v>585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409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15337</v>
      </c>
      <c r="AG88" s="862"/>
      <c r="AH88" s="862"/>
      <c r="AI88" s="862"/>
      <c r="AJ88" s="862"/>
      <c r="AK88" s="859"/>
      <c r="AL88" s="859"/>
      <c r="AM88" s="859"/>
      <c r="AN88" s="859"/>
      <c r="AO88" s="859"/>
      <c r="AP88" s="862">
        <v>26871</v>
      </c>
      <c r="AQ88" s="862"/>
      <c r="AR88" s="862"/>
      <c r="AS88" s="862"/>
      <c r="AT88" s="862"/>
      <c r="AU88" s="862">
        <v>8245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410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265</v>
      </c>
      <c r="CS102" s="870"/>
      <c r="CT102" s="870"/>
      <c r="CU102" s="870"/>
      <c r="CV102" s="913"/>
      <c r="CW102" s="912">
        <v>188</v>
      </c>
      <c r="CX102" s="870"/>
      <c r="CY102" s="870"/>
      <c r="CZ102" s="870"/>
      <c r="DA102" s="913"/>
      <c r="DB102" s="912" t="s">
        <v>585</v>
      </c>
      <c r="DC102" s="870"/>
      <c r="DD102" s="870"/>
      <c r="DE102" s="870"/>
      <c r="DF102" s="913"/>
      <c r="DG102" s="912" t="s">
        <v>585</v>
      </c>
      <c r="DH102" s="870"/>
      <c r="DI102" s="870"/>
      <c r="DJ102" s="870"/>
      <c r="DK102" s="913"/>
      <c r="DL102" s="912" t="s">
        <v>585</v>
      </c>
      <c r="DM102" s="870"/>
      <c r="DN102" s="870"/>
      <c r="DO102" s="870"/>
      <c r="DP102" s="913"/>
      <c r="DQ102" s="912" t="s">
        <v>585</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411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412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415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418</v>
      </c>
      <c r="AB109" s="915"/>
      <c r="AC109" s="915"/>
      <c r="AD109" s="915"/>
      <c r="AE109" s="916"/>
      <c r="AF109" s="914" t="s">
        <v>288</v>
      </c>
      <c r="AG109" s="915"/>
      <c r="AH109" s="915"/>
      <c r="AI109" s="915"/>
      <c r="AJ109" s="916"/>
      <c r="AK109" s="914" t="s">
        <v>287</v>
      </c>
      <c r="AL109" s="915"/>
      <c r="AM109" s="915"/>
      <c r="AN109" s="915"/>
      <c r="AO109" s="916"/>
      <c r="AP109" s="914" t="s">
        <v>419</v>
      </c>
      <c r="AQ109" s="915"/>
      <c r="AR109" s="915"/>
      <c r="AS109" s="915"/>
      <c r="AT109" s="917"/>
      <c r="AU109" s="934" t="s">
        <v>417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418</v>
      </c>
      <c r="BR109" s="915"/>
      <c r="BS109" s="915"/>
      <c r="BT109" s="915"/>
      <c r="BU109" s="916"/>
      <c r="BV109" s="914" t="s">
        <v>288</v>
      </c>
      <c r="BW109" s="915"/>
      <c r="BX109" s="915"/>
      <c r="BY109" s="915"/>
      <c r="BZ109" s="916"/>
      <c r="CA109" s="914" t="s">
        <v>287</v>
      </c>
      <c r="CB109" s="915"/>
      <c r="CC109" s="915"/>
      <c r="CD109" s="915"/>
      <c r="CE109" s="916"/>
      <c r="CF109" s="935" t="s">
        <v>419</v>
      </c>
      <c r="CG109" s="935"/>
      <c r="CH109" s="935"/>
      <c r="CI109" s="935"/>
      <c r="CJ109" s="935"/>
      <c r="CK109" s="914" t="s">
        <v>420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418</v>
      </c>
      <c r="DH109" s="915"/>
      <c r="DI109" s="915"/>
      <c r="DJ109" s="915"/>
      <c r="DK109" s="916"/>
      <c r="DL109" s="914" t="s">
        <v>288</v>
      </c>
      <c r="DM109" s="915"/>
      <c r="DN109" s="915"/>
      <c r="DO109" s="915"/>
      <c r="DP109" s="916"/>
      <c r="DQ109" s="914" t="s">
        <v>287</v>
      </c>
      <c r="DR109" s="915"/>
      <c r="DS109" s="915"/>
      <c r="DT109" s="915"/>
      <c r="DU109" s="916"/>
      <c r="DV109" s="914" t="s">
        <v>419</v>
      </c>
      <c r="DW109" s="915"/>
      <c r="DX109" s="915"/>
      <c r="DY109" s="915"/>
      <c r="DZ109" s="917"/>
    </row>
    <row r="110" spans="1:131" s="199" customFormat="1" ht="26.25" customHeight="1" x14ac:dyDescent="0.15">
      <c r="A110" s="918" t="s">
        <v>421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23315821</v>
      </c>
      <c r="AB110" s="922"/>
      <c r="AC110" s="922"/>
      <c r="AD110" s="922"/>
      <c r="AE110" s="923"/>
      <c r="AF110" s="924">
        <v>21965740</v>
      </c>
      <c r="AG110" s="922"/>
      <c r="AH110" s="922"/>
      <c r="AI110" s="922"/>
      <c r="AJ110" s="923"/>
      <c r="AK110" s="924">
        <v>19529667</v>
      </c>
      <c r="AL110" s="922"/>
      <c r="AM110" s="922"/>
      <c r="AN110" s="922"/>
      <c r="AO110" s="923"/>
      <c r="AP110" s="925">
        <v>29.7</v>
      </c>
      <c r="AQ110" s="926"/>
      <c r="AR110" s="926"/>
      <c r="AS110" s="926"/>
      <c r="AT110" s="927"/>
      <c r="AU110" s="928" t="s">
        <v>62</v>
      </c>
      <c r="AV110" s="929"/>
      <c r="AW110" s="929"/>
      <c r="AX110" s="929"/>
      <c r="AY110" s="929"/>
      <c r="AZ110" s="970" t="s">
        <v>422</v>
      </c>
      <c r="BA110" s="919"/>
      <c r="BB110" s="919"/>
      <c r="BC110" s="919"/>
      <c r="BD110" s="919"/>
      <c r="BE110" s="919"/>
      <c r="BF110" s="919"/>
      <c r="BG110" s="919"/>
      <c r="BH110" s="919"/>
      <c r="BI110" s="919"/>
      <c r="BJ110" s="919"/>
      <c r="BK110" s="919"/>
      <c r="BL110" s="919"/>
      <c r="BM110" s="919"/>
      <c r="BN110" s="919"/>
      <c r="BO110" s="919"/>
      <c r="BP110" s="920"/>
      <c r="BQ110" s="956">
        <v>197386026</v>
      </c>
      <c r="BR110" s="957"/>
      <c r="BS110" s="957"/>
      <c r="BT110" s="957"/>
      <c r="BU110" s="957"/>
      <c r="BV110" s="957">
        <v>193858101</v>
      </c>
      <c r="BW110" s="957"/>
      <c r="BX110" s="957"/>
      <c r="BY110" s="957"/>
      <c r="BZ110" s="957"/>
      <c r="CA110" s="957">
        <v>192207848</v>
      </c>
      <c r="CB110" s="957"/>
      <c r="CC110" s="957"/>
      <c r="CD110" s="957"/>
      <c r="CE110" s="957"/>
      <c r="CF110" s="971">
        <v>292</v>
      </c>
      <c r="CG110" s="972"/>
      <c r="CH110" s="972"/>
      <c r="CI110" s="972"/>
      <c r="CJ110" s="972"/>
      <c r="CK110" s="973" t="s">
        <v>423</v>
      </c>
      <c r="CL110" s="974"/>
      <c r="CM110" s="953" t="s">
        <v>424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425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426</v>
      </c>
      <c r="BA111" s="980"/>
      <c r="BB111" s="980"/>
      <c r="BC111" s="980"/>
      <c r="BD111" s="980"/>
      <c r="BE111" s="980"/>
      <c r="BF111" s="980"/>
      <c r="BG111" s="980"/>
      <c r="BH111" s="980"/>
      <c r="BI111" s="980"/>
      <c r="BJ111" s="980"/>
      <c r="BK111" s="980"/>
      <c r="BL111" s="980"/>
      <c r="BM111" s="980"/>
      <c r="BN111" s="980"/>
      <c r="BO111" s="980"/>
      <c r="BP111" s="981"/>
      <c r="BQ111" s="949">
        <v>1335078</v>
      </c>
      <c r="BR111" s="950"/>
      <c r="BS111" s="950"/>
      <c r="BT111" s="950"/>
      <c r="BU111" s="950"/>
      <c r="BV111" s="950">
        <v>1539458</v>
      </c>
      <c r="BW111" s="950"/>
      <c r="BX111" s="950"/>
      <c r="BY111" s="950"/>
      <c r="BZ111" s="950"/>
      <c r="CA111" s="950">
        <v>1436137</v>
      </c>
      <c r="CB111" s="950"/>
      <c r="CC111" s="950"/>
      <c r="CD111" s="950"/>
      <c r="CE111" s="950"/>
      <c r="CF111" s="944">
        <v>2.2000000000000002</v>
      </c>
      <c r="CG111" s="945"/>
      <c r="CH111" s="945"/>
      <c r="CI111" s="945"/>
      <c r="CJ111" s="945"/>
      <c r="CK111" s="975"/>
      <c r="CL111" s="976"/>
      <c r="CM111" s="946" t="s">
        <v>427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428</v>
      </c>
      <c r="B112" s="983"/>
      <c r="C112" s="980" t="s">
        <v>429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133333</v>
      </c>
      <c r="AB112" s="989"/>
      <c r="AC112" s="989"/>
      <c r="AD112" s="989"/>
      <c r="AE112" s="990"/>
      <c r="AF112" s="991">
        <v>33333</v>
      </c>
      <c r="AG112" s="989"/>
      <c r="AH112" s="989"/>
      <c r="AI112" s="989"/>
      <c r="AJ112" s="990"/>
      <c r="AK112" s="991">
        <v>16667</v>
      </c>
      <c r="AL112" s="989"/>
      <c r="AM112" s="989"/>
      <c r="AN112" s="989"/>
      <c r="AO112" s="990"/>
      <c r="AP112" s="992">
        <v>0</v>
      </c>
      <c r="AQ112" s="993"/>
      <c r="AR112" s="993"/>
      <c r="AS112" s="993"/>
      <c r="AT112" s="994"/>
      <c r="AU112" s="930"/>
      <c r="AV112" s="931"/>
      <c r="AW112" s="931"/>
      <c r="AX112" s="931"/>
      <c r="AY112" s="931"/>
      <c r="AZ112" s="979" t="s">
        <v>430</v>
      </c>
      <c r="BA112" s="980"/>
      <c r="BB112" s="980"/>
      <c r="BC112" s="980"/>
      <c r="BD112" s="980"/>
      <c r="BE112" s="980"/>
      <c r="BF112" s="980"/>
      <c r="BG112" s="980"/>
      <c r="BH112" s="980"/>
      <c r="BI112" s="980"/>
      <c r="BJ112" s="980"/>
      <c r="BK112" s="980"/>
      <c r="BL112" s="980"/>
      <c r="BM112" s="980"/>
      <c r="BN112" s="980"/>
      <c r="BO112" s="980"/>
      <c r="BP112" s="981"/>
      <c r="BQ112" s="949">
        <v>60296194</v>
      </c>
      <c r="BR112" s="950"/>
      <c r="BS112" s="950"/>
      <c r="BT112" s="950"/>
      <c r="BU112" s="950"/>
      <c r="BV112" s="950">
        <v>59129474</v>
      </c>
      <c r="BW112" s="950"/>
      <c r="BX112" s="950"/>
      <c r="BY112" s="950"/>
      <c r="BZ112" s="950"/>
      <c r="CA112" s="950">
        <v>58076674</v>
      </c>
      <c r="CB112" s="950"/>
      <c r="CC112" s="950"/>
      <c r="CD112" s="950"/>
      <c r="CE112" s="950"/>
      <c r="CF112" s="944">
        <v>88.2</v>
      </c>
      <c r="CG112" s="945"/>
      <c r="CH112" s="945"/>
      <c r="CI112" s="945"/>
      <c r="CJ112" s="945"/>
      <c r="CK112" s="975"/>
      <c r="CL112" s="976"/>
      <c r="CM112" s="946" t="s">
        <v>431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432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3543011</v>
      </c>
      <c r="AB113" s="964"/>
      <c r="AC113" s="964"/>
      <c r="AD113" s="964"/>
      <c r="AE113" s="965"/>
      <c r="AF113" s="966">
        <v>3561623</v>
      </c>
      <c r="AG113" s="964"/>
      <c r="AH113" s="964"/>
      <c r="AI113" s="964"/>
      <c r="AJ113" s="965"/>
      <c r="AK113" s="966">
        <v>3534412</v>
      </c>
      <c r="AL113" s="964"/>
      <c r="AM113" s="964"/>
      <c r="AN113" s="964"/>
      <c r="AO113" s="965"/>
      <c r="AP113" s="967">
        <v>5.4</v>
      </c>
      <c r="AQ113" s="968"/>
      <c r="AR113" s="968"/>
      <c r="AS113" s="968"/>
      <c r="AT113" s="969"/>
      <c r="AU113" s="930"/>
      <c r="AV113" s="931"/>
      <c r="AW113" s="931"/>
      <c r="AX113" s="931"/>
      <c r="AY113" s="931"/>
      <c r="AZ113" s="979" t="s">
        <v>433</v>
      </c>
      <c r="BA113" s="980"/>
      <c r="BB113" s="980"/>
      <c r="BC113" s="980"/>
      <c r="BD113" s="980"/>
      <c r="BE113" s="980"/>
      <c r="BF113" s="980"/>
      <c r="BG113" s="980"/>
      <c r="BH113" s="980"/>
      <c r="BI113" s="980"/>
      <c r="BJ113" s="980"/>
      <c r="BK113" s="980"/>
      <c r="BL113" s="980"/>
      <c r="BM113" s="980"/>
      <c r="BN113" s="980"/>
      <c r="BO113" s="980"/>
      <c r="BP113" s="981"/>
      <c r="BQ113" s="949">
        <v>8906476</v>
      </c>
      <c r="BR113" s="950"/>
      <c r="BS113" s="950"/>
      <c r="BT113" s="950"/>
      <c r="BU113" s="950"/>
      <c r="BV113" s="950">
        <v>8585720</v>
      </c>
      <c r="BW113" s="950"/>
      <c r="BX113" s="950"/>
      <c r="BY113" s="950"/>
      <c r="BZ113" s="950"/>
      <c r="CA113" s="950">
        <v>8244886</v>
      </c>
      <c r="CB113" s="950"/>
      <c r="CC113" s="950"/>
      <c r="CD113" s="950"/>
      <c r="CE113" s="950"/>
      <c r="CF113" s="944">
        <v>12.5</v>
      </c>
      <c r="CG113" s="945"/>
      <c r="CH113" s="945"/>
      <c r="CI113" s="945"/>
      <c r="CJ113" s="945"/>
      <c r="CK113" s="975"/>
      <c r="CL113" s="976"/>
      <c r="CM113" s="946" t="s">
        <v>434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435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884433</v>
      </c>
      <c r="AB114" s="989"/>
      <c r="AC114" s="989"/>
      <c r="AD114" s="989"/>
      <c r="AE114" s="990"/>
      <c r="AF114" s="991">
        <v>895215</v>
      </c>
      <c r="AG114" s="989"/>
      <c r="AH114" s="989"/>
      <c r="AI114" s="989"/>
      <c r="AJ114" s="990"/>
      <c r="AK114" s="991">
        <v>975755</v>
      </c>
      <c r="AL114" s="989"/>
      <c r="AM114" s="989"/>
      <c r="AN114" s="989"/>
      <c r="AO114" s="990"/>
      <c r="AP114" s="992">
        <v>1.5</v>
      </c>
      <c r="AQ114" s="993"/>
      <c r="AR114" s="993"/>
      <c r="AS114" s="993"/>
      <c r="AT114" s="994"/>
      <c r="AU114" s="930"/>
      <c r="AV114" s="931"/>
      <c r="AW114" s="931"/>
      <c r="AX114" s="931"/>
      <c r="AY114" s="931"/>
      <c r="AZ114" s="979" t="s">
        <v>436</v>
      </c>
      <c r="BA114" s="980"/>
      <c r="BB114" s="980"/>
      <c r="BC114" s="980"/>
      <c r="BD114" s="980"/>
      <c r="BE114" s="980"/>
      <c r="BF114" s="980"/>
      <c r="BG114" s="980"/>
      <c r="BH114" s="980"/>
      <c r="BI114" s="980"/>
      <c r="BJ114" s="980"/>
      <c r="BK114" s="980"/>
      <c r="BL114" s="980"/>
      <c r="BM114" s="980"/>
      <c r="BN114" s="980"/>
      <c r="BO114" s="980"/>
      <c r="BP114" s="981"/>
      <c r="BQ114" s="949">
        <v>17568424</v>
      </c>
      <c r="BR114" s="950"/>
      <c r="BS114" s="950"/>
      <c r="BT114" s="950"/>
      <c r="BU114" s="950"/>
      <c r="BV114" s="950">
        <v>17605048</v>
      </c>
      <c r="BW114" s="950"/>
      <c r="BX114" s="950"/>
      <c r="BY114" s="950"/>
      <c r="BZ114" s="950"/>
      <c r="CA114" s="950">
        <v>17621244</v>
      </c>
      <c r="CB114" s="950"/>
      <c r="CC114" s="950"/>
      <c r="CD114" s="950"/>
      <c r="CE114" s="950"/>
      <c r="CF114" s="944">
        <v>26.8</v>
      </c>
      <c r="CG114" s="945"/>
      <c r="CH114" s="945"/>
      <c r="CI114" s="945"/>
      <c r="CJ114" s="945"/>
      <c r="CK114" s="975"/>
      <c r="CL114" s="976"/>
      <c r="CM114" s="946" t="s">
        <v>437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438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131479</v>
      </c>
      <c r="AB115" s="964"/>
      <c r="AC115" s="964"/>
      <c r="AD115" s="964"/>
      <c r="AE115" s="965"/>
      <c r="AF115" s="966">
        <v>96990</v>
      </c>
      <c r="AG115" s="964"/>
      <c r="AH115" s="964"/>
      <c r="AI115" s="964"/>
      <c r="AJ115" s="965"/>
      <c r="AK115" s="966">
        <v>113625</v>
      </c>
      <c r="AL115" s="964"/>
      <c r="AM115" s="964"/>
      <c r="AN115" s="964"/>
      <c r="AO115" s="965"/>
      <c r="AP115" s="967">
        <v>0.2</v>
      </c>
      <c r="AQ115" s="968"/>
      <c r="AR115" s="968"/>
      <c r="AS115" s="968"/>
      <c r="AT115" s="969"/>
      <c r="AU115" s="930"/>
      <c r="AV115" s="931"/>
      <c r="AW115" s="931"/>
      <c r="AX115" s="931"/>
      <c r="AY115" s="931"/>
      <c r="AZ115" s="979" t="s">
        <v>439</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440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441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192</v>
      </c>
      <c r="AB116" s="989"/>
      <c r="AC116" s="989"/>
      <c r="AD116" s="989"/>
      <c r="AE116" s="990"/>
      <c r="AF116" s="991">
        <v>529</v>
      </c>
      <c r="AG116" s="989"/>
      <c r="AH116" s="989"/>
      <c r="AI116" s="989"/>
      <c r="AJ116" s="990"/>
      <c r="AK116" s="991">
        <v>457</v>
      </c>
      <c r="AL116" s="989"/>
      <c r="AM116" s="989"/>
      <c r="AN116" s="989"/>
      <c r="AO116" s="990"/>
      <c r="AP116" s="992">
        <v>0</v>
      </c>
      <c r="AQ116" s="993"/>
      <c r="AR116" s="993"/>
      <c r="AS116" s="993"/>
      <c r="AT116" s="994"/>
      <c r="AU116" s="930"/>
      <c r="AV116" s="931"/>
      <c r="AW116" s="931"/>
      <c r="AX116" s="931"/>
      <c r="AY116" s="931"/>
      <c r="AZ116" s="997" t="s">
        <v>442</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443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1335078</v>
      </c>
      <c r="DH116" s="989"/>
      <c r="DI116" s="989"/>
      <c r="DJ116" s="989"/>
      <c r="DK116" s="990"/>
      <c r="DL116" s="991">
        <v>1539458</v>
      </c>
      <c r="DM116" s="989"/>
      <c r="DN116" s="989"/>
      <c r="DO116" s="989"/>
      <c r="DP116" s="990"/>
      <c r="DQ116" s="991">
        <v>1436137</v>
      </c>
      <c r="DR116" s="989"/>
      <c r="DS116" s="989"/>
      <c r="DT116" s="989"/>
      <c r="DU116" s="990"/>
      <c r="DV116" s="992">
        <v>2.2000000000000002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444</v>
      </c>
      <c r="Z117" s="916"/>
      <c r="AA117" s="1006">
        <v>28008269</v>
      </c>
      <c r="AB117" s="1007"/>
      <c r="AC117" s="1007"/>
      <c r="AD117" s="1007"/>
      <c r="AE117" s="1008"/>
      <c r="AF117" s="1009">
        <v>26553430</v>
      </c>
      <c r="AG117" s="1007"/>
      <c r="AH117" s="1007"/>
      <c r="AI117" s="1007"/>
      <c r="AJ117" s="1008"/>
      <c r="AK117" s="1009">
        <v>24170583</v>
      </c>
      <c r="AL117" s="1007"/>
      <c r="AM117" s="1007"/>
      <c r="AN117" s="1007"/>
      <c r="AO117" s="1008"/>
      <c r="AP117" s="1010"/>
      <c r="AQ117" s="1011"/>
      <c r="AR117" s="1011"/>
      <c r="AS117" s="1011"/>
      <c r="AT117" s="1012"/>
      <c r="AU117" s="930"/>
      <c r="AV117" s="931"/>
      <c r="AW117" s="931"/>
      <c r="AX117" s="931"/>
      <c r="AY117" s="931"/>
      <c r="AZ117" s="997" t="s">
        <v>445</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446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420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418</v>
      </c>
      <c r="AB118" s="915"/>
      <c r="AC118" s="915"/>
      <c r="AD118" s="915"/>
      <c r="AE118" s="916"/>
      <c r="AF118" s="914" t="s">
        <v>288</v>
      </c>
      <c r="AG118" s="915"/>
      <c r="AH118" s="915"/>
      <c r="AI118" s="915"/>
      <c r="AJ118" s="916"/>
      <c r="AK118" s="914" t="s">
        <v>287</v>
      </c>
      <c r="AL118" s="915"/>
      <c r="AM118" s="915"/>
      <c r="AN118" s="915"/>
      <c r="AO118" s="916"/>
      <c r="AP118" s="1001" t="s">
        <v>419</v>
      </c>
      <c r="AQ118" s="1002"/>
      <c r="AR118" s="1002"/>
      <c r="AS118" s="1002"/>
      <c r="AT118" s="1003"/>
      <c r="AU118" s="930"/>
      <c r="AV118" s="931"/>
      <c r="AW118" s="931"/>
      <c r="AX118" s="931"/>
      <c r="AY118" s="931"/>
      <c r="AZ118" s="1004" t="s">
        <v>447</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448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423</v>
      </c>
      <c r="B119" s="974"/>
      <c r="C119" s="953" t="s">
        <v>424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449</v>
      </c>
      <c r="BP119" s="1036"/>
      <c r="BQ119" s="1027">
        <v>285492198</v>
      </c>
      <c r="BR119" s="1028"/>
      <c r="BS119" s="1028"/>
      <c r="BT119" s="1028"/>
      <c r="BU119" s="1028"/>
      <c r="BV119" s="1028">
        <v>280717801</v>
      </c>
      <c r="BW119" s="1028"/>
      <c r="BX119" s="1028"/>
      <c r="BY119" s="1028"/>
      <c r="BZ119" s="1028"/>
      <c r="CA119" s="1028">
        <v>277586789</v>
      </c>
      <c r="CB119" s="1028"/>
      <c r="CC119" s="1028"/>
      <c r="CD119" s="1028"/>
      <c r="CE119" s="1028"/>
      <c r="CF119" s="1029"/>
      <c r="CG119" s="1030"/>
      <c r="CH119" s="1030"/>
      <c r="CI119" s="1030"/>
      <c r="CJ119" s="1031"/>
      <c r="CK119" s="977"/>
      <c r="CL119" s="978"/>
      <c r="CM119" s="1032" t="s">
        <v>450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427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451</v>
      </c>
      <c r="AV120" s="1020"/>
      <c r="AW120" s="1020"/>
      <c r="AX120" s="1020"/>
      <c r="AY120" s="1021"/>
      <c r="AZ120" s="970" t="s">
        <v>452</v>
      </c>
      <c r="BA120" s="919"/>
      <c r="BB120" s="919"/>
      <c r="BC120" s="919"/>
      <c r="BD120" s="919"/>
      <c r="BE120" s="919"/>
      <c r="BF120" s="919"/>
      <c r="BG120" s="919"/>
      <c r="BH120" s="919"/>
      <c r="BI120" s="919"/>
      <c r="BJ120" s="919"/>
      <c r="BK120" s="919"/>
      <c r="BL120" s="919"/>
      <c r="BM120" s="919"/>
      <c r="BN120" s="919"/>
      <c r="BO120" s="919"/>
      <c r="BP120" s="920"/>
      <c r="BQ120" s="956">
        <v>14024512</v>
      </c>
      <c r="BR120" s="957"/>
      <c r="BS120" s="957"/>
      <c r="BT120" s="957"/>
      <c r="BU120" s="957"/>
      <c r="BV120" s="957">
        <v>15248188</v>
      </c>
      <c r="BW120" s="957"/>
      <c r="BX120" s="957"/>
      <c r="BY120" s="957"/>
      <c r="BZ120" s="957"/>
      <c r="CA120" s="957">
        <v>14658266</v>
      </c>
      <c r="CB120" s="957"/>
      <c r="CC120" s="957"/>
      <c r="CD120" s="957"/>
      <c r="CE120" s="957"/>
      <c r="CF120" s="971">
        <v>22.3</v>
      </c>
      <c r="CG120" s="972"/>
      <c r="CH120" s="972"/>
      <c r="CI120" s="972"/>
      <c r="CJ120" s="972"/>
      <c r="CK120" s="1037" t="s">
        <v>453</v>
      </c>
      <c r="CL120" s="1038"/>
      <c r="CM120" s="1038"/>
      <c r="CN120" s="1038"/>
      <c r="CO120" s="1039"/>
      <c r="CP120" s="1045" t="s">
        <v>454</v>
      </c>
      <c r="CQ120" s="1046"/>
      <c r="CR120" s="1046"/>
      <c r="CS120" s="1046"/>
      <c r="CT120" s="1046"/>
      <c r="CU120" s="1046"/>
      <c r="CV120" s="1046"/>
      <c r="CW120" s="1046"/>
      <c r="CX120" s="1046"/>
      <c r="CY120" s="1046"/>
      <c r="CZ120" s="1046"/>
      <c r="DA120" s="1046"/>
      <c r="DB120" s="1046"/>
      <c r="DC120" s="1046"/>
      <c r="DD120" s="1046"/>
      <c r="DE120" s="1046"/>
      <c r="DF120" s="1047"/>
      <c r="DG120" s="956">
        <v>55133212</v>
      </c>
      <c r="DH120" s="957"/>
      <c r="DI120" s="957"/>
      <c r="DJ120" s="957"/>
      <c r="DK120" s="957"/>
      <c r="DL120" s="957">
        <v>54279016</v>
      </c>
      <c r="DM120" s="957"/>
      <c r="DN120" s="957"/>
      <c r="DO120" s="957"/>
      <c r="DP120" s="957"/>
      <c r="DQ120" s="957">
        <v>53584008</v>
      </c>
      <c r="DR120" s="957"/>
      <c r="DS120" s="957"/>
      <c r="DT120" s="957"/>
      <c r="DU120" s="957"/>
      <c r="DV120" s="958">
        <v>81.400000000000006</v>
      </c>
      <c r="DW120" s="958"/>
      <c r="DX120" s="958"/>
      <c r="DY120" s="958"/>
      <c r="DZ120" s="959"/>
    </row>
    <row r="121" spans="1:130" s="199" customFormat="1" ht="26.25" customHeight="1" x14ac:dyDescent="0.15">
      <c r="A121" s="1089"/>
      <c r="B121" s="976"/>
      <c r="C121" s="997" t="s">
        <v>455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456</v>
      </c>
      <c r="BA121" s="980"/>
      <c r="BB121" s="980"/>
      <c r="BC121" s="980"/>
      <c r="BD121" s="980"/>
      <c r="BE121" s="980"/>
      <c r="BF121" s="980"/>
      <c r="BG121" s="980"/>
      <c r="BH121" s="980"/>
      <c r="BI121" s="980"/>
      <c r="BJ121" s="980"/>
      <c r="BK121" s="980"/>
      <c r="BL121" s="980"/>
      <c r="BM121" s="980"/>
      <c r="BN121" s="980"/>
      <c r="BO121" s="980"/>
      <c r="BP121" s="981"/>
      <c r="BQ121" s="949">
        <v>4737897</v>
      </c>
      <c r="BR121" s="950"/>
      <c r="BS121" s="950"/>
      <c r="BT121" s="950"/>
      <c r="BU121" s="950"/>
      <c r="BV121" s="950">
        <v>4988640</v>
      </c>
      <c r="BW121" s="950"/>
      <c r="BX121" s="950"/>
      <c r="BY121" s="950"/>
      <c r="BZ121" s="950"/>
      <c r="CA121" s="950">
        <v>4767563</v>
      </c>
      <c r="CB121" s="950"/>
      <c r="CC121" s="950"/>
      <c r="CD121" s="950"/>
      <c r="CE121" s="950"/>
      <c r="CF121" s="944">
        <v>7.2</v>
      </c>
      <c r="CG121" s="945"/>
      <c r="CH121" s="945"/>
      <c r="CI121" s="945"/>
      <c r="CJ121" s="945"/>
      <c r="CK121" s="1040"/>
      <c r="CL121" s="1041"/>
      <c r="CM121" s="1041"/>
      <c r="CN121" s="1041"/>
      <c r="CO121" s="1042"/>
      <c r="CP121" s="1050" t="s">
        <v>457</v>
      </c>
      <c r="CQ121" s="1051"/>
      <c r="CR121" s="1051"/>
      <c r="CS121" s="1051"/>
      <c r="CT121" s="1051"/>
      <c r="CU121" s="1051"/>
      <c r="CV121" s="1051"/>
      <c r="CW121" s="1051"/>
      <c r="CX121" s="1051"/>
      <c r="CY121" s="1051"/>
      <c r="CZ121" s="1051"/>
      <c r="DA121" s="1051"/>
      <c r="DB121" s="1051"/>
      <c r="DC121" s="1051"/>
      <c r="DD121" s="1051"/>
      <c r="DE121" s="1051"/>
      <c r="DF121" s="1052"/>
      <c r="DG121" s="949">
        <v>2888267</v>
      </c>
      <c r="DH121" s="950"/>
      <c r="DI121" s="950"/>
      <c r="DJ121" s="950"/>
      <c r="DK121" s="950"/>
      <c r="DL121" s="950">
        <v>2703695</v>
      </c>
      <c r="DM121" s="950"/>
      <c r="DN121" s="950"/>
      <c r="DO121" s="950"/>
      <c r="DP121" s="950"/>
      <c r="DQ121" s="950">
        <v>2517798</v>
      </c>
      <c r="DR121" s="950"/>
      <c r="DS121" s="950"/>
      <c r="DT121" s="950"/>
      <c r="DU121" s="950"/>
      <c r="DV121" s="951">
        <v>3.8</v>
      </c>
      <c r="DW121" s="951"/>
      <c r="DX121" s="951"/>
      <c r="DY121" s="951"/>
      <c r="DZ121" s="952"/>
    </row>
    <row r="122" spans="1:130" s="199" customFormat="1" ht="26.25" customHeight="1" x14ac:dyDescent="0.15">
      <c r="A122" s="1089"/>
      <c r="B122" s="976"/>
      <c r="C122" s="946" t="s">
        <v>437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458</v>
      </c>
      <c r="BA122" s="995"/>
      <c r="BB122" s="995"/>
      <c r="BC122" s="995"/>
      <c r="BD122" s="995"/>
      <c r="BE122" s="995"/>
      <c r="BF122" s="995"/>
      <c r="BG122" s="995"/>
      <c r="BH122" s="995"/>
      <c r="BI122" s="995"/>
      <c r="BJ122" s="995"/>
      <c r="BK122" s="995"/>
      <c r="BL122" s="995"/>
      <c r="BM122" s="995"/>
      <c r="BN122" s="995"/>
      <c r="BO122" s="995"/>
      <c r="BP122" s="996"/>
      <c r="BQ122" s="1027">
        <v>151295256</v>
      </c>
      <c r="BR122" s="1028"/>
      <c r="BS122" s="1028"/>
      <c r="BT122" s="1028"/>
      <c r="BU122" s="1028"/>
      <c r="BV122" s="1028">
        <v>150708245</v>
      </c>
      <c r="BW122" s="1028"/>
      <c r="BX122" s="1028"/>
      <c r="BY122" s="1028"/>
      <c r="BZ122" s="1028"/>
      <c r="CA122" s="1028">
        <v>151109226</v>
      </c>
      <c r="CB122" s="1028"/>
      <c r="CC122" s="1028"/>
      <c r="CD122" s="1028"/>
      <c r="CE122" s="1028"/>
      <c r="CF122" s="1048">
        <v>229.5</v>
      </c>
      <c r="CG122" s="1049"/>
      <c r="CH122" s="1049"/>
      <c r="CI122" s="1049"/>
      <c r="CJ122" s="1049"/>
      <c r="CK122" s="1040"/>
      <c r="CL122" s="1041"/>
      <c r="CM122" s="1041"/>
      <c r="CN122" s="1041"/>
      <c r="CO122" s="1042"/>
      <c r="CP122" s="1050" t="s">
        <v>459</v>
      </c>
      <c r="CQ122" s="1051"/>
      <c r="CR122" s="1051"/>
      <c r="CS122" s="1051"/>
      <c r="CT122" s="1051"/>
      <c r="CU122" s="1051"/>
      <c r="CV122" s="1051"/>
      <c r="CW122" s="1051"/>
      <c r="CX122" s="1051"/>
      <c r="CY122" s="1051"/>
      <c r="CZ122" s="1051"/>
      <c r="DA122" s="1051"/>
      <c r="DB122" s="1051"/>
      <c r="DC122" s="1051"/>
      <c r="DD122" s="1051"/>
      <c r="DE122" s="1051"/>
      <c r="DF122" s="1052"/>
      <c r="DG122" s="949">
        <v>1740879</v>
      </c>
      <c r="DH122" s="950"/>
      <c r="DI122" s="950"/>
      <c r="DJ122" s="950"/>
      <c r="DK122" s="950"/>
      <c r="DL122" s="950">
        <v>1678924</v>
      </c>
      <c r="DM122" s="950"/>
      <c r="DN122" s="950"/>
      <c r="DO122" s="950"/>
      <c r="DP122" s="950"/>
      <c r="DQ122" s="950">
        <v>1554249</v>
      </c>
      <c r="DR122" s="950"/>
      <c r="DS122" s="950"/>
      <c r="DT122" s="950"/>
      <c r="DU122" s="950"/>
      <c r="DV122" s="951">
        <v>2.4</v>
      </c>
      <c r="DW122" s="951"/>
      <c r="DX122" s="951"/>
      <c r="DY122" s="951"/>
      <c r="DZ122" s="952"/>
    </row>
    <row r="123" spans="1:130" s="199" customFormat="1" ht="26.25" customHeight="1" x14ac:dyDescent="0.15">
      <c r="A123" s="1089"/>
      <c r="B123" s="976"/>
      <c r="C123" s="946" t="s">
        <v>443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95322</v>
      </c>
      <c r="AB123" s="989"/>
      <c r="AC123" s="989"/>
      <c r="AD123" s="989"/>
      <c r="AE123" s="990"/>
      <c r="AF123" s="991">
        <v>96465</v>
      </c>
      <c r="AG123" s="989"/>
      <c r="AH123" s="989"/>
      <c r="AI123" s="989"/>
      <c r="AJ123" s="990"/>
      <c r="AK123" s="991">
        <v>113475</v>
      </c>
      <c r="AL123" s="989"/>
      <c r="AM123" s="989"/>
      <c r="AN123" s="989"/>
      <c r="AO123" s="990"/>
      <c r="AP123" s="992">
        <v>0.2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460</v>
      </c>
      <c r="BP123" s="1036"/>
      <c r="BQ123" s="1095">
        <v>170057665</v>
      </c>
      <c r="BR123" s="1096"/>
      <c r="BS123" s="1096"/>
      <c r="BT123" s="1096"/>
      <c r="BU123" s="1096"/>
      <c r="BV123" s="1096">
        <v>170945073</v>
      </c>
      <c r="BW123" s="1096"/>
      <c r="BX123" s="1096"/>
      <c r="BY123" s="1096"/>
      <c r="BZ123" s="1096"/>
      <c r="CA123" s="1096">
        <v>170535055</v>
      </c>
      <c r="CB123" s="1096"/>
      <c r="CC123" s="1096"/>
      <c r="CD123" s="1096"/>
      <c r="CE123" s="1096"/>
      <c r="CF123" s="1029"/>
      <c r="CG123" s="1030"/>
      <c r="CH123" s="1030"/>
      <c r="CI123" s="1030"/>
      <c r="CJ123" s="1031"/>
      <c r="CK123" s="1040"/>
      <c r="CL123" s="1041"/>
      <c r="CM123" s="1041"/>
      <c r="CN123" s="1041"/>
      <c r="CO123" s="1042"/>
      <c r="CP123" s="1050" t="s">
        <v>461</v>
      </c>
      <c r="CQ123" s="1051"/>
      <c r="CR123" s="1051"/>
      <c r="CS123" s="1051"/>
      <c r="CT123" s="1051"/>
      <c r="CU123" s="1051"/>
      <c r="CV123" s="1051"/>
      <c r="CW123" s="1051"/>
      <c r="CX123" s="1051"/>
      <c r="CY123" s="1051"/>
      <c r="CZ123" s="1051"/>
      <c r="DA123" s="1051"/>
      <c r="DB123" s="1051"/>
      <c r="DC123" s="1051"/>
      <c r="DD123" s="1051"/>
      <c r="DE123" s="1051"/>
      <c r="DF123" s="1052"/>
      <c r="DG123" s="988">
        <v>533836</v>
      </c>
      <c r="DH123" s="989"/>
      <c r="DI123" s="989"/>
      <c r="DJ123" s="989"/>
      <c r="DK123" s="990"/>
      <c r="DL123" s="991">
        <v>467839</v>
      </c>
      <c r="DM123" s="989"/>
      <c r="DN123" s="989"/>
      <c r="DO123" s="989"/>
      <c r="DP123" s="990"/>
      <c r="DQ123" s="991">
        <v>420619</v>
      </c>
      <c r="DR123" s="989"/>
      <c r="DS123" s="989"/>
      <c r="DT123" s="989"/>
      <c r="DU123" s="990"/>
      <c r="DV123" s="992">
        <v>0.6</v>
      </c>
      <c r="DW123" s="993"/>
      <c r="DX123" s="993"/>
      <c r="DY123" s="993"/>
      <c r="DZ123" s="994"/>
    </row>
    <row r="124" spans="1:130" s="199" customFormat="1" ht="26.25" customHeight="1" thickBot="1" x14ac:dyDescent="0.2">
      <c r="A124" s="1089"/>
      <c r="B124" s="976"/>
      <c r="C124" s="946" t="s">
        <v>446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462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174.9</v>
      </c>
      <c r="BR124" s="1058"/>
      <c r="BS124" s="1058"/>
      <c r="BT124" s="1058"/>
      <c r="BU124" s="1058"/>
      <c r="BV124" s="1058">
        <v>165.4</v>
      </c>
      <c r="BW124" s="1058"/>
      <c r="BX124" s="1058"/>
      <c r="BY124" s="1058"/>
      <c r="BZ124" s="1058"/>
      <c r="CA124" s="1058">
        <v>162.6</v>
      </c>
      <c r="CB124" s="1058"/>
      <c r="CC124" s="1058"/>
      <c r="CD124" s="1058"/>
      <c r="CE124" s="1058"/>
      <c r="CF124" s="1059"/>
      <c r="CG124" s="1060"/>
      <c r="CH124" s="1060"/>
      <c r="CI124" s="1060"/>
      <c r="CJ124" s="1061"/>
      <c r="CK124" s="1043"/>
      <c r="CL124" s="1043"/>
      <c r="CM124" s="1043"/>
      <c r="CN124" s="1043"/>
      <c r="CO124" s="1044"/>
      <c r="CP124" s="1050" t="s">
        <v>463</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448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464</v>
      </c>
      <c r="CL125" s="1038"/>
      <c r="CM125" s="1038"/>
      <c r="CN125" s="1038"/>
      <c r="CO125" s="1039"/>
      <c r="CP125" s="970" t="s">
        <v>465</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450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35125</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466</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467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1032</v>
      </c>
      <c r="AB127" s="989"/>
      <c r="AC127" s="989"/>
      <c r="AD127" s="989"/>
      <c r="AE127" s="990"/>
      <c r="AF127" s="991">
        <v>525</v>
      </c>
      <c r="AG127" s="989"/>
      <c r="AH127" s="989"/>
      <c r="AI127" s="989"/>
      <c r="AJ127" s="990"/>
      <c r="AK127" s="991">
        <v>150</v>
      </c>
      <c r="AL127" s="989"/>
      <c r="AM127" s="989"/>
      <c r="AN127" s="989"/>
      <c r="AO127" s="990"/>
      <c r="AP127" s="992">
        <v>0</v>
      </c>
      <c r="AQ127" s="993"/>
      <c r="AR127" s="993"/>
      <c r="AS127" s="993"/>
      <c r="AT127" s="994"/>
      <c r="AU127" s="235"/>
      <c r="AV127" s="235"/>
      <c r="AW127" s="235"/>
      <c r="AX127" s="1062" t="s">
        <v>468</v>
      </c>
      <c r="AY127" s="1063"/>
      <c r="AZ127" s="1063"/>
      <c r="BA127" s="1063"/>
      <c r="BB127" s="1063"/>
      <c r="BC127" s="1063"/>
      <c r="BD127" s="1063"/>
      <c r="BE127" s="1064"/>
      <c r="BF127" s="1065" t="s">
        <v>469</v>
      </c>
      <c r="BG127" s="1063"/>
      <c r="BH127" s="1063"/>
      <c r="BI127" s="1063"/>
      <c r="BJ127" s="1063"/>
      <c r="BK127" s="1063"/>
      <c r="BL127" s="1064"/>
      <c r="BM127" s="1065" t="s">
        <v>470</v>
      </c>
      <c r="BN127" s="1063"/>
      <c r="BO127" s="1063"/>
      <c r="BP127" s="1063"/>
      <c r="BQ127" s="1063"/>
      <c r="BR127" s="1063"/>
      <c r="BS127" s="1064"/>
      <c r="BT127" s="1065" t="s">
        <v>471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472</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473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474</v>
      </c>
      <c r="X128" s="1075"/>
      <c r="Y128" s="1075"/>
      <c r="Z128" s="1076"/>
      <c r="AA128" s="1077">
        <v>1126706</v>
      </c>
      <c r="AB128" s="1078"/>
      <c r="AC128" s="1078"/>
      <c r="AD128" s="1078"/>
      <c r="AE128" s="1079"/>
      <c r="AF128" s="1080">
        <v>1087707</v>
      </c>
      <c r="AG128" s="1078"/>
      <c r="AH128" s="1078"/>
      <c r="AI128" s="1078"/>
      <c r="AJ128" s="1079"/>
      <c r="AK128" s="1080">
        <v>938199</v>
      </c>
      <c r="AL128" s="1078"/>
      <c r="AM128" s="1078"/>
      <c r="AN128" s="1078"/>
      <c r="AO128" s="1079"/>
      <c r="AP128" s="1081"/>
      <c r="AQ128" s="1082"/>
      <c r="AR128" s="1082"/>
      <c r="AS128" s="1082"/>
      <c r="AT128" s="1083"/>
      <c r="AU128" s="235"/>
      <c r="AV128" s="235"/>
      <c r="AW128" s="235"/>
      <c r="AX128" s="918" t="s">
        <v>475</v>
      </c>
      <c r="AY128" s="919"/>
      <c r="AZ128" s="919"/>
      <c r="BA128" s="919"/>
      <c r="BB128" s="919"/>
      <c r="BC128" s="919"/>
      <c r="BD128" s="919"/>
      <c r="BE128" s="920"/>
      <c r="BF128" s="1084" t="s">
        <v>395</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476</v>
      </c>
      <c r="CQ128" s="1067"/>
      <c r="CR128" s="1067"/>
      <c r="CS128" s="1067"/>
      <c r="CT128" s="1067"/>
      <c r="CU128" s="1067"/>
      <c r="CV128" s="1067"/>
      <c r="CW128" s="1067"/>
      <c r="CX128" s="1067"/>
      <c r="CY128" s="1067"/>
      <c r="CZ128" s="1067"/>
      <c r="DA128" s="1067"/>
      <c r="DB128" s="1067"/>
      <c r="DC128" s="1067"/>
      <c r="DD128" s="1067"/>
      <c r="DE128" s="1067"/>
      <c r="DF128" s="1068"/>
      <c r="DG128" s="1069" t="s">
        <v>399</v>
      </c>
      <c r="DH128" s="1070"/>
      <c r="DI128" s="1070"/>
      <c r="DJ128" s="1070"/>
      <c r="DK128" s="1070"/>
      <c r="DL128" s="1070" t="s">
        <v>399</v>
      </c>
      <c r="DM128" s="1070"/>
      <c r="DN128" s="1070"/>
      <c r="DO128" s="1070"/>
      <c r="DP128" s="1070"/>
      <c r="DQ128" s="1070" t="s">
        <v>399</v>
      </c>
      <c r="DR128" s="1070"/>
      <c r="DS128" s="1070"/>
      <c r="DT128" s="1070"/>
      <c r="DU128" s="1070"/>
      <c r="DV128" s="1071" t="s">
        <v>399</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477</v>
      </c>
      <c r="X129" s="1104"/>
      <c r="Y129" s="1104"/>
      <c r="Z129" s="1105"/>
      <c r="AA129" s="988">
        <v>83155998</v>
      </c>
      <c r="AB129" s="989"/>
      <c r="AC129" s="989"/>
      <c r="AD129" s="989"/>
      <c r="AE129" s="990"/>
      <c r="AF129" s="991">
        <v>81991928</v>
      </c>
      <c r="AG129" s="989"/>
      <c r="AH129" s="989"/>
      <c r="AI129" s="989"/>
      <c r="AJ129" s="990"/>
      <c r="AK129" s="991">
        <v>79033784</v>
      </c>
      <c r="AL129" s="989"/>
      <c r="AM129" s="989"/>
      <c r="AN129" s="989"/>
      <c r="AO129" s="990"/>
      <c r="AP129" s="1106"/>
      <c r="AQ129" s="1107"/>
      <c r="AR129" s="1107"/>
      <c r="AS129" s="1107"/>
      <c r="AT129" s="1108"/>
      <c r="AU129" s="237"/>
      <c r="AV129" s="237"/>
      <c r="AW129" s="237"/>
      <c r="AX129" s="1097" t="s">
        <v>478</v>
      </c>
      <c r="AY129" s="980"/>
      <c r="AZ129" s="980"/>
      <c r="BA129" s="980"/>
      <c r="BB129" s="980"/>
      <c r="BC129" s="980"/>
      <c r="BD129" s="980"/>
      <c r="BE129" s="981"/>
      <c r="BF129" s="1098" t="s">
        <v>113</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480</v>
      </c>
      <c r="X130" s="1104"/>
      <c r="Y130" s="1104"/>
      <c r="Z130" s="1105"/>
      <c r="AA130" s="988">
        <v>17158330</v>
      </c>
      <c r="AB130" s="989"/>
      <c r="AC130" s="989"/>
      <c r="AD130" s="989"/>
      <c r="AE130" s="990"/>
      <c r="AF130" s="991">
        <v>15631805</v>
      </c>
      <c r="AG130" s="989"/>
      <c r="AH130" s="989"/>
      <c r="AI130" s="989"/>
      <c r="AJ130" s="990"/>
      <c r="AK130" s="991">
        <v>13202490</v>
      </c>
      <c r="AL130" s="989"/>
      <c r="AM130" s="989"/>
      <c r="AN130" s="989"/>
      <c r="AO130" s="990"/>
      <c r="AP130" s="1106"/>
      <c r="AQ130" s="1107"/>
      <c r="AR130" s="1107"/>
      <c r="AS130" s="1107"/>
      <c r="AT130" s="1108"/>
      <c r="AU130" s="237"/>
      <c r="AV130" s="237"/>
      <c r="AW130" s="237"/>
      <c r="AX130" s="1097" t="s">
        <v>481</v>
      </c>
      <c r="AY130" s="980"/>
      <c r="AZ130" s="980"/>
      <c r="BA130" s="980"/>
      <c r="BB130" s="980"/>
      <c r="BC130" s="980"/>
      <c r="BD130" s="980"/>
      <c r="BE130" s="981"/>
      <c r="BF130" s="1134">
        <v>14.9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482</v>
      </c>
      <c r="X131" s="1142"/>
      <c r="Y131" s="1142"/>
      <c r="Z131" s="1143"/>
      <c r="AA131" s="1035">
        <v>65997668</v>
      </c>
      <c r="AB131" s="1014"/>
      <c r="AC131" s="1014"/>
      <c r="AD131" s="1014"/>
      <c r="AE131" s="1015"/>
      <c r="AF131" s="1013">
        <v>66360123</v>
      </c>
      <c r="AG131" s="1014"/>
      <c r="AH131" s="1014"/>
      <c r="AI131" s="1014"/>
      <c r="AJ131" s="1015"/>
      <c r="AK131" s="1013">
        <v>65831294</v>
      </c>
      <c r="AL131" s="1014"/>
      <c r="AM131" s="1014"/>
      <c r="AN131" s="1014"/>
      <c r="AO131" s="1015"/>
      <c r="AP131" s="1144"/>
      <c r="AQ131" s="1145"/>
      <c r="AR131" s="1145"/>
      <c r="AS131" s="1145"/>
      <c r="AT131" s="1146"/>
      <c r="AU131" s="237"/>
      <c r="AV131" s="237"/>
      <c r="AW131" s="237"/>
      <c r="AX131" s="1116" t="s">
        <v>483</v>
      </c>
      <c r="AY131" s="1067"/>
      <c r="AZ131" s="1067"/>
      <c r="BA131" s="1067"/>
      <c r="BB131" s="1067"/>
      <c r="BC131" s="1067"/>
      <c r="BD131" s="1067"/>
      <c r="BE131" s="1068"/>
      <c r="BF131" s="1117">
        <v>162.6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484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485</v>
      </c>
      <c r="W132" s="1127"/>
      <c r="X132" s="1127"/>
      <c r="Y132" s="1127"/>
      <c r="Z132" s="1128"/>
      <c r="AA132" s="1129">
        <v>14.732691770000001</v>
      </c>
      <c r="AB132" s="1130"/>
      <c r="AC132" s="1130"/>
      <c r="AD132" s="1130"/>
      <c r="AE132" s="1131"/>
      <c r="AF132" s="1132">
        <v>14.81901714</v>
      </c>
      <c r="AG132" s="1130"/>
      <c r="AH132" s="1130"/>
      <c r="AI132" s="1130"/>
      <c r="AJ132" s="1131"/>
      <c r="AK132" s="1132">
        <v>15.235753989999999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486</v>
      </c>
      <c r="W133" s="1110"/>
      <c r="X133" s="1110"/>
      <c r="Y133" s="1110"/>
      <c r="Z133" s="1111"/>
      <c r="AA133" s="1112">
        <v>15.5</v>
      </c>
      <c r="AB133" s="1113"/>
      <c r="AC133" s="1113"/>
      <c r="AD133" s="1113"/>
      <c r="AE133" s="1114"/>
      <c r="AF133" s="1112">
        <v>15</v>
      </c>
      <c r="AG133" s="1113"/>
      <c r="AH133" s="1113"/>
      <c r="AI133" s="1113"/>
      <c r="AJ133" s="1114"/>
      <c r="AK133" s="1112">
        <v>14.9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487</v>
      </c>
      <c r="B5" s="248"/>
      <c r="C5" s="248"/>
      <c r="D5" s="248"/>
      <c r="E5" s="248"/>
      <c r="F5" s="248"/>
      <c r="G5" s="248"/>
      <c r="H5" s="248"/>
      <c r="I5" s="248"/>
      <c r="J5" s="248"/>
      <c r="K5" s="248"/>
      <c r="L5" s="248"/>
      <c r="M5" s="248"/>
      <c r="N5" s="248"/>
      <c r="O5" s="249"/>
    </row>
    <row r="6" spans="1:16" x14ac:dyDescent="0.15">
      <c r="A6" s="250"/>
      <c r="B6" s="246"/>
      <c r="C6" s="246"/>
      <c r="D6" s="246"/>
      <c r="E6" s="246"/>
      <c r="F6" s="246"/>
      <c r="G6" s="251" t="s">
        <v>488</v>
      </c>
      <c r="H6" s="251"/>
      <c r="I6" s="251"/>
      <c r="J6" s="251"/>
      <c r="K6" s="246"/>
      <c r="L6" s="246"/>
      <c r="M6" s="246"/>
      <c r="N6" s="246"/>
    </row>
    <row r="7" spans="1:16" x14ac:dyDescent="0.15">
      <c r="A7" s="250"/>
      <c r="B7" s="246"/>
      <c r="C7" s="246"/>
      <c r="D7" s="246"/>
      <c r="E7" s="246"/>
      <c r="F7" s="246"/>
      <c r="G7" s="253"/>
      <c r="H7" s="254"/>
      <c r="I7" s="254"/>
      <c r="J7" s="255"/>
      <c r="K7" s="1150" t="s">
        <v>489</v>
      </c>
      <c r="L7" s="256"/>
      <c r="M7" s="257" t="s">
        <v>490</v>
      </c>
      <c r="N7" s="258"/>
    </row>
    <row r="8" spans="1:16" x14ac:dyDescent="0.15">
      <c r="A8" s="250"/>
      <c r="B8" s="246"/>
      <c r="C8" s="246"/>
      <c r="D8" s="246"/>
      <c r="E8" s="246"/>
      <c r="F8" s="246"/>
      <c r="G8" s="259"/>
      <c r="H8" s="260"/>
      <c r="I8" s="260"/>
      <c r="J8" s="261"/>
      <c r="K8" s="1151"/>
      <c r="L8" s="262" t="s">
        <v>491</v>
      </c>
      <c r="M8" s="263" t="s">
        <v>492</v>
      </c>
      <c r="N8" s="264" t="s">
        <v>493</v>
      </c>
    </row>
    <row r="9" spans="1:16" x14ac:dyDescent="0.15">
      <c r="A9" s="250"/>
      <c r="B9" s="246"/>
      <c r="C9" s="246"/>
      <c r="D9" s="246"/>
      <c r="E9" s="246"/>
      <c r="F9" s="246"/>
      <c r="G9" s="1152" t="s">
        <v>494</v>
      </c>
      <c r="H9" s="1153"/>
      <c r="I9" s="1153"/>
      <c r="J9" s="1154"/>
      <c r="K9" s="265">
        <v>20474763</v>
      </c>
      <c r="L9" s="266">
        <v>61293</v>
      </c>
      <c r="M9" s="267">
        <v>57606</v>
      </c>
      <c r="N9" s="268">
        <v>6.4</v>
      </c>
    </row>
    <row r="10" spans="1:16" x14ac:dyDescent="0.15">
      <c r="A10" s="250"/>
      <c r="B10" s="246"/>
      <c r="C10" s="246"/>
      <c r="D10" s="246"/>
      <c r="E10" s="246"/>
      <c r="F10" s="246"/>
      <c r="G10" s="1152" t="s">
        <v>495</v>
      </c>
      <c r="H10" s="1153"/>
      <c r="I10" s="1153"/>
      <c r="J10" s="1154"/>
      <c r="K10" s="269">
        <v>1272522</v>
      </c>
      <c r="L10" s="270">
        <v>3809</v>
      </c>
      <c r="M10" s="271">
        <v>2562</v>
      </c>
      <c r="N10" s="272">
        <v>48.7</v>
      </c>
    </row>
    <row r="11" spans="1:16" ht="13.5" customHeight="1" x14ac:dyDescent="0.15">
      <c r="A11" s="250"/>
      <c r="B11" s="246"/>
      <c r="C11" s="246"/>
      <c r="D11" s="246"/>
      <c r="E11" s="246"/>
      <c r="F11" s="246"/>
      <c r="G11" s="1152" t="s">
        <v>496</v>
      </c>
      <c r="H11" s="1153"/>
      <c r="I11" s="1153"/>
      <c r="J11" s="1154"/>
      <c r="K11" s="269">
        <v>1017</v>
      </c>
      <c r="L11" s="270">
        <v>3</v>
      </c>
      <c r="M11" s="271">
        <v>1597</v>
      </c>
      <c r="N11" s="272">
        <v>-99.8</v>
      </c>
    </row>
    <row r="12" spans="1:16" ht="13.5" customHeight="1" x14ac:dyDescent="0.15">
      <c r="A12" s="250"/>
      <c r="B12" s="246"/>
      <c r="C12" s="246"/>
      <c r="D12" s="246"/>
      <c r="E12" s="246"/>
      <c r="F12" s="246"/>
      <c r="G12" s="1152" t="s">
        <v>497</v>
      </c>
      <c r="H12" s="1153"/>
      <c r="I12" s="1153"/>
      <c r="J12" s="1154"/>
      <c r="K12" s="269">
        <v>590434</v>
      </c>
      <c r="L12" s="270">
        <v>1768</v>
      </c>
      <c r="M12" s="271">
        <v>583</v>
      </c>
      <c r="N12" s="272">
        <v>203.3</v>
      </c>
    </row>
    <row r="13" spans="1:16" ht="13.5" customHeight="1" x14ac:dyDescent="0.15">
      <c r="A13" s="250"/>
      <c r="B13" s="246"/>
      <c r="C13" s="246"/>
      <c r="D13" s="246"/>
      <c r="E13" s="246"/>
      <c r="F13" s="246"/>
      <c r="G13" s="1152" t="s">
        <v>498</v>
      </c>
      <c r="H13" s="1153"/>
      <c r="I13" s="1153"/>
      <c r="J13" s="1154"/>
      <c r="K13" s="269" t="s">
        <v>499</v>
      </c>
      <c r="L13" s="270" t="s">
        <v>499</v>
      </c>
      <c r="M13" s="271">
        <v>23</v>
      </c>
      <c r="N13" s="272" t="s">
        <v>499</v>
      </c>
    </row>
    <row r="14" spans="1:16" ht="13.5" customHeight="1" x14ac:dyDescent="0.15">
      <c r="A14" s="250"/>
      <c r="B14" s="246"/>
      <c r="C14" s="246"/>
      <c r="D14" s="246"/>
      <c r="E14" s="246"/>
      <c r="F14" s="246"/>
      <c r="G14" s="1152" t="s">
        <v>500</v>
      </c>
      <c r="H14" s="1153"/>
      <c r="I14" s="1153"/>
      <c r="J14" s="1154"/>
      <c r="K14" s="269">
        <v>781760</v>
      </c>
      <c r="L14" s="270">
        <v>2340</v>
      </c>
      <c r="M14" s="271">
        <v>1821</v>
      </c>
      <c r="N14" s="272">
        <v>28.5</v>
      </c>
    </row>
    <row r="15" spans="1:16" ht="13.5" customHeight="1" x14ac:dyDescent="0.15">
      <c r="A15" s="250"/>
      <c r="B15" s="246"/>
      <c r="C15" s="246"/>
      <c r="D15" s="246"/>
      <c r="E15" s="246"/>
      <c r="F15" s="246"/>
      <c r="G15" s="1152" t="s">
        <v>501</v>
      </c>
      <c r="H15" s="1153"/>
      <c r="I15" s="1153"/>
      <c r="J15" s="1154"/>
      <c r="K15" s="269">
        <v>293455</v>
      </c>
      <c r="L15" s="270">
        <v>878</v>
      </c>
      <c r="M15" s="271">
        <v>1288</v>
      </c>
      <c r="N15" s="272">
        <v>-31.8</v>
      </c>
    </row>
    <row r="16" spans="1:16" x14ac:dyDescent="0.15">
      <c r="A16" s="250"/>
      <c r="B16" s="246"/>
      <c r="C16" s="246"/>
      <c r="D16" s="246"/>
      <c r="E16" s="246"/>
      <c r="F16" s="246"/>
      <c r="G16" s="1155" t="s">
        <v>502</v>
      </c>
      <c r="H16" s="1156"/>
      <c r="I16" s="1156"/>
      <c r="J16" s="1157"/>
      <c r="K16" s="270">
        <v>-1659672</v>
      </c>
      <c r="L16" s="270">
        <v>-4968</v>
      </c>
      <c r="M16" s="271">
        <v>-4777</v>
      </c>
      <c r="N16" s="272">
        <v>4</v>
      </c>
    </row>
    <row r="17" spans="1:16" x14ac:dyDescent="0.15">
      <c r="A17" s="250"/>
      <c r="B17" s="246"/>
      <c r="C17" s="246"/>
      <c r="D17" s="246"/>
      <c r="E17" s="246"/>
      <c r="F17" s="246"/>
      <c r="G17" s="1155" t="s">
        <v>171</v>
      </c>
      <c r="H17" s="1156"/>
      <c r="I17" s="1156"/>
      <c r="J17" s="1157"/>
      <c r="K17" s="270">
        <v>21754279</v>
      </c>
      <c r="L17" s="270">
        <v>65123</v>
      </c>
      <c r="M17" s="271">
        <v>60704</v>
      </c>
      <c r="N17" s="272">
        <v>7.3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503</v>
      </c>
      <c r="H19" s="246"/>
      <c r="I19" s="246"/>
      <c r="J19" s="246"/>
      <c r="K19" s="246"/>
      <c r="L19" s="246"/>
      <c r="M19" s="246"/>
      <c r="N19" s="246"/>
    </row>
    <row r="20" spans="1:16" x14ac:dyDescent="0.15">
      <c r="A20" s="250"/>
      <c r="B20" s="246"/>
      <c r="C20" s="246"/>
      <c r="D20" s="246"/>
      <c r="E20" s="246"/>
      <c r="F20" s="246"/>
      <c r="G20" s="274"/>
      <c r="H20" s="275"/>
      <c r="I20" s="275"/>
      <c r="J20" s="276"/>
      <c r="K20" s="277" t="s">
        <v>504</v>
      </c>
      <c r="L20" s="278" t="s">
        <v>505</v>
      </c>
      <c r="M20" s="279" t="s">
        <v>506</v>
      </c>
      <c r="N20" s="280"/>
    </row>
    <row r="21" spans="1:16" s="286" customFormat="1" x14ac:dyDescent="0.15">
      <c r="A21" s="281"/>
      <c r="B21" s="251"/>
      <c r="C21" s="251"/>
      <c r="D21" s="251"/>
      <c r="E21" s="251"/>
      <c r="F21" s="251"/>
      <c r="G21" s="1147" t="s">
        <v>507</v>
      </c>
      <c r="H21" s="1148"/>
      <c r="I21" s="1148"/>
      <c r="J21" s="1149"/>
      <c r="K21" s="282">
        <v>7.24</v>
      </c>
      <c r="L21" s="283">
        <v>6.19</v>
      </c>
      <c r="M21" s="284">
        <v>1.05</v>
      </c>
      <c r="N21" s="251"/>
      <c r="O21" s="285"/>
      <c r="P21" s="281"/>
    </row>
    <row r="22" spans="1:16" s="286" customFormat="1" x14ac:dyDescent="0.15">
      <c r="A22" s="281"/>
      <c r="B22" s="251"/>
      <c r="C22" s="251"/>
      <c r="D22" s="251"/>
      <c r="E22" s="251"/>
      <c r="F22" s="251"/>
      <c r="G22" s="1147" t="s">
        <v>508</v>
      </c>
      <c r="H22" s="1148"/>
      <c r="I22" s="1148"/>
      <c r="J22" s="1149"/>
      <c r="K22" s="287">
        <v>99.9</v>
      </c>
      <c r="L22" s="288">
        <v>100.2</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510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511</v>
      </c>
      <c r="H29" s="251"/>
      <c r="I29" s="251"/>
      <c r="J29" s="251"/>
      <c r="K29" s="246"/>
      <c r="L29" s="246"/>
      <c r="M29" s="246"/>
      <c r="N29" s="246"/>
      <c r="O29" s="295"/>
    </row>
    <row r="30" spans="1:16" x14ac:dyDescent="0.15">
      <c r="A30" s="250"/>
      <c r="B30" s="246"/>
      <c r="C30" s="246"/>
      <c r="D30" s="246"/>
      <c r="E30" s="246"/>
      <c r="F30" s="246"/>
      <c r="G30" s="253"/>
      <c r="H30" s="254"/>
      <c r="I30" s="254"/>
      <c r="J30" s="255"/>
      <c r="K30" s="1150" t="s">
        <v>489</v>
      </c>
      <c r="L30" s="256"/>
      <c r="M30" s="257" t="s">
        <v>490</v>
      </c>
      <c r="N30" s="258"/>
    </row>
    <row r="31" spans="1:16" x14ac:dyDescent="0.15">
      <c r="A31" s="250"/>
      <c r="B31" s="246"/>
      <c r="C31" s="246"/>
      <c r="D31" s="246"/>
      <c r="E31" s="246"/>
      <c r="F31" s="246"/>
      <c r="G31" s="259"/>
      <c r="H31" s="260"/>
      <c r="I31" s="260"/>
      <c r="J31" s="261"/>
      <c r="K31" s="1151"/>
      <c r="L31" s="262" t="s">
        <v>491</v>
      </c>
      <c r="M31" s="263" t="s">
        <v>492</v>
      </c>
      <c r="N31" s="264" t="s">
        <v>493</v>
      </c>
    </row>
    <row r="32" spans="1:16" ht="27" customHeight="1" x14ac:dyDescent="0.15">
      <c r="A32" s="250"/>
      <c r="B32" s="246"/>
      <c r="C32" s="246"/>
      <c r="D32" s="246"/>
      <c r="E32" s="246"/>
      <c r="F32" s="246"/>
      <c r="G32" s="1163" t="s">
        <v>512</v>
      </c>
      <c r="H32" s="1164"/>
      <c r="I32" s="1164"/>
      <c r="J32" s="1165"/>
      <c r="K32" s="296">
        <v>19529667</v>
      </c>
      <c r="L32" s="296">
        <v>58463</v>
      </c>
      <c r="M32" s="297">
        <v>38230</v>
      </c>
      <c r="N32" s="298">
        <v>52.9</v>
      </c>
    </row>
    <row r="33" spans="1:16" ht="13.5" customHeight="1" x14ac:dyDescent="0.15">
      <c r="A33" s="250"/>
      <c r="B33" s="246"/>
      <c r="C33" s="246"/>
      <c r="D33" s="246"/>
      <c r="E33" s="246"/>
      <c r="F33" s="246"/>
      <c r="G33" s="1163" t="s">
        <v>513</v>
      </c>
      <c r="H33" s="1164"/>
      <c r="I33" s="1164"/>
      <c r="J33" s="1165"/>
      <c r="K33" s="296" t="s">
        <v>499</v>
      </c>
      <c r="L33" s="296" t="s">
        <v>499</v>
      </c>
      <c r="M33" s="297" t="s">
        <v>499</v>
      </c>
      <c r="N33" s="298" t="s">
        <v>499</v>
      </c>
    </row>
    <row r="34" spans="1:16" ht="27" customHeight="1" x14ac:dyDescent="0.15">
      <c r="A34" s="250"/>
      <c r="B34" s="246"/>
      <c r="C34" s="246"/>
      <c r="D34" s="246"/>
      <c r="E34" s="246"/>
      <c r="F34" s="246"/>
      <c r="G34" s="1163" t="s">
        <v>514</v>
      </c>
      <c r="H34" s="1164"/>
      <c r="I34" s="1164"/>
      <c r="J34" s="1165"/>
      <c r="K34" s="296">
        <v>16667</v>
      </c>
      <c r="L34" s="296">
        <v>50</v>
      </c>
      <c r="M34" s="297">
        <v>109</v>
      </c>
      <c r="N34" s="298">
        <v>-54.1</v>
      </c>
    </row>
    <row r="35" spans="1:16" ht="27" customHeight="1" x14ac:dyDescent="0.15">
      <c r="A35" s="250"/>
      <c r="B35" s="246"/>
      <c r="C35" s="246"/>
      <c r="D35" s="246"/>
      <c r="E35" s="246"/>
      <c r="F35" s="246"/>
      <c r="G35" s="1163" t="s">
        <v>515</v>
      </c>
      <c r="H35" s="1164"/>
      <c r="I35" s="1164"/>
      <c r="J35" s="1165"/>
      <c r="K35" s="296">
        <v>3534412</v>
      </c>
      <c r="L35" s="296">
        <v>10581</v>
      </c>
      <c r="M35" s="297">
        <v>9521</v>
      </c>
      <c r="N35" s="298">
        <v>11.1</v>
      </c>
    </row>
    <row r="36" spans="1:16" ht="27" customHeight="1" x14ac:dyDescent="0.15">
      <c r="A36" s="250"/>
      <c r="B36" s="246"/>
      <c r="C36" s="246"/>
      <c r="D36" s="246"/>
      <c r="E36" s="246"/>
      <c r="F36" s="246"/>
      <c r="G36" s="1163" t="s">
        <v>516</v>
      </c>
      <c r="H36" s="1164"/>
      <c r="I36" s="1164"/>
      <c r="J36" s="1165"/>
      <c r="K36" s="296">
        <v>975755</v>
      </c>
      <c r="L36" s="296">
        <v>2921</v>
      </c>
      <c r="M36" s="297">
        <v>386</v>
      </c>
      <c r="N36" s="298">
        <v>656.7</v>
      </c>
    </row>
    <row r="37" spans="1:16" ht="13.5" customHeight="1" x14ac:dyDescent="0.15">
      <c r="A37" s="250"/>
      <c r="B37" s="246"/>
      <c r="C37" s="246"/>
      <c r="D37" s="246"/>
      <c r="E37" s="246"/>
      <c r="F37" s="246"/>
      <c r="G37" s="1163" t="s">
        <v>517</v>
      </c>
      <c r="H37" s="1164"/>
      <c r="I37" s="1164"/>
      <c r="J37" s="1165"/>
      <c r="K37" s="296">
        <v>113625</v>
      </c>
      <c r="L37" s="296">
        <v>340</v>
      </c>
      <c r="M37" s="297">
        <v>876</v>
      </c>
      <c r="N37" s="298">
        <v>-61.2</v>
      </c>
    </row>
    <row r="38" spans="1:16" ht="27" customHeight="1" x14ac:dyDescent="0.15">
      <c r="A38" s="250"/>
      <c r="B38" s="246"/>
      <c r="C38" s="246"/>
      <c r="D38" s="246"/>
      <c r="E38" s="246"/>
      <c r="F38" s="246"/>
      <c r="G38" s="1166" t="s">
        <v>518</v>
      </c>
      <c r="H38" s="1167"/>
      <c r="I38" s="1167"/>
      <c r="J38" s="1168"/>
      <c r="K38" s="299">
        <v>457</v>
      </c>
      <c r="L38" s="299">
        <v>1</v>
      </c>
      <c r="M38" s="300">
        <v>2</v>
      </c>
      <c r="N38" s="301">
        <v>-50</v>
      </c>
      <c r="O38" s="295"/>
    </row>
    <row r="39" spans="1:16" x14ac:dyDescent="0.15">
      <c r="A39" s="250"/>
      <c r="B39" s="246"/>
      <c r="C39" s="246"/>
      <c r="D39" s="246"/>
      <c r="E39" s="246"/>
      <c r="F39" s="246"/>
      <c r="G39" s="1166" t="s">
        <v>519</v>
      </c>
      <c r="H39" s="1167"/>
      <c r="I39" s="1167"/>
      <c r="J39" s="1168"/>
      <c r="K39" s="302">
        <v>-938199</v>
      </c>
      <c r="L39" s="302">
        <v>-2809</v>
      </c>
      <c r="M39" s="303">
        <v>-8387</v>
      </c>
      <c r="N39" s="304">
        <v>-66.5</v>
      </c>
      <c r="O39" s="295"/>
    </row>
    <row r="40" spans="1:16" ht="27" customHeight="1" x14ac:dyDescent="0.15">
      <c r="A40" s="250"/>
      <c r="B40" s="246"/>
      <c r="C40" s="246"/>
      <c r="D40" s="246"/>
      <c r="E40" s="246"/>
      <c r="F40" s="246"/>
      <c r="G40" s="1163" t="s">
        <v>520</v>
      </c>
      <c r="H40" s="1164"/>
      <c r="I40" s="1164"/>
      <c r="J40" s="1165"/>
      <c r="K40" s="302">
        <v>-13202490</v>
      </c>
      <c r="L40" s="302">
        <v>-39523</v>
      </c>
      <c r="M40" s="303">
        <v>-29253</v>
      </c>
      <c r="N40" s="304">
        <v>35.1</v>
      </c>
      <c r="O40" s="295"/>
    </row>
    <row r="41" spans="1:16" x14ac:dyDescent="0.15">
      <c r="A41" s="250"/>
      <c r="B41" s="246"/>
      <c r="C41" s="246"/>
      <c r="D41" s="246"/>
      <c r="E41" s="246"/>
      <c r="F41" s="246"/>
      <c r="G41" s="1169" t="s">
        <v>282</v>
      </c>
      <c r="H41" s="1170"/>
      <c r="I41" s="1170"/>
      <c r="J41" s="1171"/>
      <c r="K41" s="296">
        <v>10029894</v>
      </c>
      <c r="L41" s="302">
        <v>30025</v>
      </c>
      <c r="M41" s="303">
        <v>11483</v>
      </c>
      <c r="N41" s="304">
        <v>161.5</v>
      </c>
      <c r="O41" s="295"/>
    </row>
    <row r="42" spans="1:16" x14ac:dyDescent="0.15">
      <c r="A42" s="250"/>
      <c r="B42" s="246"/>
      <c r="C42" s="246"/>
      <c r="D42" s="246"/>
      <c r="E42" s="246"/>
      <c r="F42" s="246"/>
      <c r="G42" s="305" t="s">
        <v>521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522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523</v>
      </c>
      <c r="H48" s="310"/>
      <c r="I48" s="310"/>
      <c r="J48" s="310"/>
      <c r="K48" s="310"/>
      <c r="L48" s="310"/>
      <c r="M48" s="311"/>
      <c r="N48" s="310"/>
    </row>
    <row r="49" spans="1:14" ht="13.5" customHeight="1" x14ac:dyDescent="0.15">
      <c r="A49" s="250"/>
      <c r="B49" s="246"/>
      <c r="C49" s="246"/>
      <c r="D49" s="246"/>
      <c r="E49" s="246"/>
      <c r="F49" s="246"/>
      <c r="G49" s="312"/>
      <c r="H49" s="313"/>
      <c r="I49" s="1158" t="s">
        <v>489</v>
      </c>
      <c r="J49" s="1160" t="s">
        <v>524</v>
      </c>
      <c r="K49" s="1161"/>
      <c r="L49" s="1161"/>
      <c r="M49" s="1161"/>
      <c r="N49" s="1162"/>
    </row>
    <row r="50" spans="1:14" x14ac:dyDescent="0.15">
      <c r="A50" s="250"/>
      <c r="B50" s="246"/>
      <c r="C50" s="246"/>
      <c r="D50" s="246"/>
      <c r="E50" s="246"/>
      <c r="F50" s="246"/>
      <c r="G50" s="314"/>
      <c r="H50" s="315"/>
      <c r="I50" s="1159"/>
      <c r="J50" s="316" t="s">
        <v>525</v>
      </c>
      <c r="K50" s="317" t="s">
        <v>526</v>
      </c>
      <c r="L50" s="318" t="s">
        <v>527</v>
      </c>
      <c r="M50" s="319" t="s">
        <v>528</v>
      </c>
      <c r="N50" s="320" t="s">
        <v>529</v>
      </c>
    </row>
    <row r="51" spans="1:14" x14ac:dyDescent="0.15">
      <c r="A51" s="250"/>
      <c r="B51" s="246"/>
      <c r="C51" s="246"/>
      <c r="D51" s="246"/>
      <c r="E51" s="246"/>
      <c r="F51" s="246"/>
      <c r="G51" s="312" t="s">
        <v>530</v>
      </c>
      <c r="H51" s="313"/>
      <c r="I51" s="321">
        <v>14092844</v>
      </c>
      <c r="J51" s="322">
        <v>41684</v>
      </c>
      <c r="K51" s="323">
        <v>70.8</v>
      </c>
      <c r="L51" s="324">
        <v>41705</v>
      </c>
      <c r="M51" s="325">
        <v>-4.9000000000000004</v>
      </c>
      <c r="N51" s="326">
        <v>75.7</v>
      </c>
    </row>
    <row r="52" spans="1:14" x14ac:dyDescent="0.15">
      <c r="A52" s="250"/>
      <c r="B52" s="246"/>
      <c r="C52" s="246"/>
      <c r="D52" s="246"/>
      <c r="E52" s="246"/>
      <c r="F52" s="246"/>
      <c r="G52" s="327"/>
      <c r="H52" s="328" t="s">
        <v>531</v>
      </c>
      <c r="I52" s="329">
        <v>8866029</v>
      </c>
      <c r="J52" s="330">
        <v>26224</v>
      </c>
      <c r="K52" s="331">
        <v>54.8</v>
      </c>
      <c r="L52" s="332">
        <v>22742</v>
      </c>
      <c r="M52" s="333">
        <v>-4.0999999999999996</v>
      </c>
      <c r="N52" s="334">
        <v>58.9</v>
      </c>
    </row>
    <row r="53" spans="1:14" x14ac:dyDescent="0.15">
      <c r="A53" s="250"/>
      <c r="B53" s="246"/>
      <c r="C53" s="246"/>
      <c r="D53" s="246"/>
      <c r="E53" s="246"/>
      <c r="F53" s="246"/>
      <c r="G53" s="312" t="s">
        <v>532</v>
      </c>
      <c r="H53" s="313"/>
      <c r="I53" s="321">
        <v>10840537</v>
      </c>
      <c r="J53" s="322">
        <v>31987</v>
      </c>
      <c r="K53" s="323">
        <v>-23.3</v>
      </c>
      <c r="L53" s="324">
        <v>47677</v>
      </c>
      <c r="M53" s="325">
        <v>14.3</v>
      </c>
      <c r="N53" s="326">
        <v>-37.6</v>
      </c>
    </row>
    <row r="54" spans="1:14" x14ac:dyDescent="0.15">
      <c r="A54" s="250"/>
      <c r="B54" s="246"/>
      <c r="C54" s="246"/>
      <c r="D54" s="246"/>
      <c r="E54" s="246"/>
      <c r="F54" s="246"/>
      <c r="G54" s="327"/>
      <c r="H54" s="328" t="s">
        <v>531</v>
      </c>
      <c r="I54" s="329">
        <v>4619979</v>
      </c>
      <c r="J54" s="330">
        <v>13632</v>
      </c>
      <c r="K54" s="331">
        <v>-48</v>
      </c>
      <c r="L54" s="332">
        <v>23360</v>
      </c>
      <c r="M54" s="333">
        <v>2.7</v>
      </c>
      <c r="N54" s="334">
        <v>-50.7</v>
      </c>
    </row>
    <row r="55" spans="1:14" x14ac:dyDescent="0.15">
      <c r="A55" s="250"/>
      <c r="B55" s="246"/>
      <c r="C55" s="246"/>
      <c r="D55" s="246"/>
      <c r="E55" s="246"/>
      <c r="F55" s="246"/>
      <c r="G55" s="312" t="s">
        <v>533</v>
      </c>
      <c r="H55" s="313"/>
      <c r="I55" s="321">
        <v>16286207</v>
      </c>
      <c r="J55" s="322">
        <v>48268</v>
      </c>
      <c r="K55" s="323">
        <v>50.9</v>
      </c>
      <c r="L55" s="324">
        <v>51613</v>
      </c>
      <c r="M55" s="325">
        <v>8.3000000000000007</v>
      </c>
      <c r="N55" s="326">
        <v>42.6</v>
      </c>
    </row>
    <row r="56" spans="1:14" x14ac:dyDescent="0.15">
      <c r="A56" s="250"/>
      <c r="B56" s="246"/>
      <c r="C56" s="246"/>
      <c r="D56" s="246"/>
      <c r="E56" s="246"/>
      <c r="F56" s="246"/>
      <c r="G56" s="327"/>
      <c r="H56" s="328" t="s">
        <v>531</v>
      </c>
      <c r="I56" s="329">
        <v>7587729</v>
      </c>
      <c r="J56" s="330">
        <v>22488</v>
      </c>
      <c r="K56" s="331">
        <v>65</v>
      </c>
      <c r="L56" s="332">
        <v>25872</v>
      </c>
      <c r="M56" s="333">
        <v>10.8</v>
      </c>
      <c r="N56" s="334">
        <v>54.2</v>
      </c>
    </row>
    <row r="57" spans="1:14" x14ac:dyDescent="0.15">
      <c r="A57" s="250"/>
      <c r="B57" s="246"/>
      <c r="C57" s="246"/>
      <c r="D57" s="246"/>
      <c r="E57" s="246"/>
      <c r="F57" s="246"/>
      <c r="G57" s="312" t="s">
        <v>534</v>
      </c>
      <c r="H57" s="313"/>
      <c r="I57" s="321">
        <v>20293426</v>
      </c>
      <c r="J57" s="322">
        <v>60388</v>
      </c>
      <c r="K57" s="323">
        <v>25.1</v>
      </c>
      <c r="L57" s="324">
        <v>50880</v>
      </c>
      <c r="M57" s="325">
        <v>-1.4</v>
      </c>
      <c r="N57" s="326">
        <v>26.5</v>
      </c>
    </row>
    <row r="58" spans="1:14" x14ac:dyDescent="0.15">
      <c r="A58" s="250"/>
      <c r="B58" s="246"/>
      <c r="C58" s="246"/>
      <c r="D58" s="246"/>
      <c r="E58" s="246"/>
      <c r="F58" s="246"/>
      <c r="G58" s="327"/>
      <c r="H58" s="328" t="s">
        <v>531</v>
      </c>
      <c r="I58" s="329">
        <v>8879206</v>
      </c>
      <c r="J58" s="330">
        <v>26422</v>
      </c>
      <c r="K58" s="331">
        <v>17.5</v>
      </c>
      <c r="L58" s="332">
        <v>27819</v>
      </c>
      <c r="M58" s="333">
        <v>7.5</v>
      </c>
      <c r="N58" s="334">
        <v>10</v>
      </c>
    </row>
    <row r="59" spans="1:14" x14ac:dyDescent="0.15">
      <c r="A59" s="250"/>
      <c r="B59" s="246"/>
      <c r="C59" s="246"/>
      <c r="D59" s="246"/>
      <c r="E59" s="246"/>
      <c r="F59" s="246"/>
      <c r="G59" s="312" t="s">
        <v>535</v>
      </c>
      <c r="H59" s="313"/>
      <c r="I59" s="321">
        <v>18615030</v>
      </c>
      <c r="J59" s="322">
        <v>55725</v>
      </c>
      <c r="K59" s="323">
        <v>-7.7</v>
      </c>
      <c r="L59" s="324">
        <v>46395</v>
      </c>
      <c r="M59" s="325">
        <v>-8.8000000000000007</v>
      </c>
      <c r="N59" s="326">
        <v>1.1000000000000001</v>
      </c>
    </row>
    <row r="60" spans="1:14" x14ac:dyDescent="0.15">
      <c r="A60" s="250"/>
      <c r="B60" s="246"/>
      <c r="C60" s="246"/>
      <c r="D60" s="246"/>
      <c r="E60" s="246"/>
      <c r="F60" s="246"/>
      <c r="G60" s="327"/>
      <c r="H60" s="328" t="s">
        <v>531</v>
      </c>
      <c r="I60" s="335">
        <v>9604424</v>
      </c>
      <c r="J60" s="330">
        <v>28752</v>
      </c>
      <c r="K60" s="331">
        <v>8.8000000000000007</v>
      </c>
      <c r="L60" s="332">
        <v>26304</v>
      </c>
      <c r="M60" s="333">
        <v>-5.4</v>
      </c>
      <c r="N60" s="334">
        <v>14.2</v>
      </c>
    </row>
    <row r="61" spans="1:14" x14ac:dyDescent="0.15">
      <c r="A61" s="250"/>
      <c r="B61" s="246"/>
      <c r="C61" s="246"/>
      <c r="D61" s="246"/>
      <c r="E61" s="246"/>
      <c r="F61" s="246"/>
      <c r="G61" s="312" t="s">
        <v>536</v>
      </c>
      <c r="H61" s="336"/>
      <c r="I61" s="337">
        <v>16025609</v>
      </c>
      <c r="J61" s="338">
        <v>47610</v>
      </c>
      <c r="K61" s="339">
        <v>23.2</v>
      </c>
      <c r="L61" s="340">
        <v>47654</v>
      </c>
      <c r="M61" s="341">
        <v>1.5</v>
      </c>
      <c r="N61" s="326">
        <v>21.7</v>
      </c>
    </row>
    <row r="62" spans="1:14" x14ac:dyDescent="0.15">
      <c r="A62" s="250"/>
      <c r="B62" s="246"/>
      <c r="C62" s="246"/>
      <c r="D62" s="246"/>
      <c r="E62" s="246"/>
      <c r="F62" s="246"/>
      <c r="G62" s="327"/>
      <c r="H62" s="328" t="s">
        <v>531</v>
      </c>
      <c r="I62" s="329">
        <v>7911473</v>
      </c>
      <c r="J62" s="330">
        <v>23504</v>
      </c>
      <c r="K62" s="331">
        <v>19.600000000000001</v>
      </c>
      <c r="L62" s="332">
        <v>25219</v>
      </c>
      <c r="M62" s="333">
        <v>2.2999999999999998</v>
      </c>
      <c r="N62" s="334">
        <v>17.3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172" t="s">
        <v>3</v>
      </c>
      <c r="D47" s="1172"/>
      <c r="E47" s="1173"/>
      <c r="F47" s="11">
        <v>2.78</v>
      </c>
      <c r="G47" s="12">
        <v>3.18</v>
      </c>
      <c r="H47" s="12">
        <v>3.65</v>
      </c>
      <c r="I47" s="12">
        <v>4.07</v>
      </c>
      <c r="J47" s="13">
        <v>3.53</v>
      </c>
    </row>
    <row r="48" spans="2:10" ht="57.75" customHeight="1" x14ac:dyDescent="0.15">
      <c r="B48" s="14"/>
      <c r="C48" s="1174" t="s">
        <v>4</v>
      </c>
      <c r="D48" s="1174"/>
      <c r="E48" s="1175"/>
      <c r="F48" s="15">
        <v>0.75</v>
      </c>
      <c r="G48" s="16">
        <v>0.88</v>
      </c>
      <c r="H48" s="16">
        <v>0.93</v>
      </c>
      <c r="I48" s="16">
        <v>0.91</v>
      </c>
      <c r="J48" s="17">
        <v>0.36</v>
      </c>
    </row>
    <row r="49" spans="2:10" ht="57.75" customHeight="1" thickBot="1" x14ac:dyDescent="0.2">
      <c r="B49" s="18"/>
      <c r="C49" s="1176" t="s">
        <v>5</v>
      </c>
      <c r="D49" s="1176"/>
      <c r="E49" s="1177"/>
      <c r="F49" s="19">
        <v>1.03</v>
      </c>
      <c r="G49" s="20">
        <v>1.2</v>
      </c>
      <c r="H49" s="20">
        <v>0.78</v>
      </c>
      <c r="I49" s="20">
        <v>0.98</v>
      </c>
      <c r="J49" s="21" t="s">
        <v>543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筒井　秀人</dc:creator>
  <cp:lastModifiedBy> </cp:lastModifiedBy>
  <cp:lastPrinted>2018-04-04T08:44:33Z</cp:lastPrinted>
  <dcterms:created xsi:type="dcterms:W3CDTF">2018-04-12T23:34:04Z</dcterms:created>
  <dcterms:modified xsi:type="dcterms:W3CDTF">2018-11-28T12:25:30Z</dcterms:modified>
</cp:coreProperties>
</file>