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3040" windowHeight="9570" firstSheet="2" activeTab="14"/>
  </bookViews>
  <sheets>
    <sheet name="【現状】高知市の現状と課題" sheetId="5" r:id="rId1"/>
    <sheet name="【推計】一人暮らし高齢者数" sheetId="4" r:id="rId2"/>
    <sheet name="【推計】認知症高齢者数" sheetId="3" r:id="rId3"/>
    <sheet name="t1804" sheetId="1" r:id="rId4"/>
    <sheet name="t1805" sheetId="2" r:id="rId5"/>
    <sheet name="t1806" sheetId="6" r:id="rId6"/>
    <sheet name="t1807" sheetId="7" r:id="rId7"/>
    <sheet name="t1808" sheetId="9" r:id="rId8"/>
    <sheet name="t1809" sheetId="8" r:id="rId9"/>
    <sheet name="t1810" sheetId="10" r:id="rId10"/>
    <sheet name="t1811" sheetId="11" r:id="rId11"/>
    <sheet name="t1812" sheetId="12" r:id="rId12"/>
    <sheet name="t1901" sheetId="13" r:id="rId13"/>
    <sheet name="t1902" sheetId="14" r:id="rId14"/>
    <sheet name="t1903" sheetId="15" r:id="rId15"/>
  </sheets>
  <definedNames>
    <definedName name="_xlnm._FilterDatabase" localSheetId="0" hidden="1">【現状】高知市の現状と課題!$C$4:$U$32</definedName>
    <definedName name="_xlnm.Print_Area" localSheetId="0">【現状】高知市の現状と課題!$B$1:$Q$65</definedName>
    <definedName name="_xlnm.Print_Area" localSheetId="3">'t1804'!$A$1:$R$169</definedName>
    <definedName name="_xlnm.Print_Area" localSheetId="4">'t1805'!$A$1:$R$169</definedName>
    <definedName name="_xlnm.Print_Area" localSheetId="5">'t1806'!$A$1:$R$178</definedName>
    <definedName name="_xlnm.Print_Area" localSheetId="6">'t1807'!$A$1:$R$178</definedName>
    <definedName name="_xlnm.Print_Area" localSheetId="7">'t1808'!$A$1:$R$178</definedName>
    <definedName name="_xlnm.Print_Area" localSheetId="8">'t1809'!$A$1:$R$178</definedName>
    <definedName name="_xlnm.Print_Area" localSheetId="9">'t1810'!$A$1:$R$178</definedName>
    <definedName name="_xlnm.Print_Area" localSheetId="10">'t1811'!$A$1:$R$178</definedName>
    <definedName name="_xlnm.Print_Area" localSheetId="11">'t1812'!$A$1:$R$177</definedName>
    <definedName name="_xlnm.Print_Area" localSheetId="12">'t1901'!$A$1:$R$178</definedName>
    <definedName name="_xlnm.Print_Area" localSheetId="13">'t1902'!$A$1:$R$176</definedName>
    <definedName name="_xlnm.Print_Area" localSheetId="14">'t1903'!$A$1:$R$178</definedName>
    <definedName name="_xlnm.Print_Titles" localSheetId="0">【現状】高知市の現状と課題!$4:$4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75" i="15" l="1"/>
  <c r="J175" i="15"/>
  <c r="R175" i="15" s="1"/>
  <c r="Q174" i="15"/>
  <c r="R174" i="15" s="1"/>
  <c r="J174" i="15"/>
  <c r="Q173" i="15"/>
  <c r="J173" i="15"/>
  <c r="Q172" i="15"/>
  <c r="J172" i="15"/>
  <c r="P171" i="15"/>
  <c r="O171" i="15"/>
  <c r="N171" i="15"/>
  <c r="M171" i="15"/>
  <c r="L171" i="15"/>
  <c r="I171" i="15"/>
  <c r="H171" i="15"/>
  <c r="Q170" i="15"/>
  <c r="J170" i="15"/>
  <c r="R170" i="15" s="1"/>
  <c r="Q169" i="15"/>
  <c r="J169" i="15"/>
  <c r="Q168" i="15"/>
  <c r="J168" i="15"/>
  <c r="R167" i="15"/>
  <c r="Q167" i="15"/>
  <c r="J167" i="15"/>
  <c r="Q166" i="15"/>
  <c r="J166" i="15"/>
  <c r="Q165" i="15"/>
  <c r="J165" i="15"/>
  <c r="R165" i="15" s="1"/>
  <c r="Q164" i="15"/>
  <c r="R164" i="15" s="1"/>
  <c r="J164" i="15"/>
  <c r="Q163" i="15"/>
  <c r="R163" i="15" s="1"/>
  <c r="J163" i="15"/>
  <c r="Q162" i="15"/>
  <c r="J162" i="15"/>
  <c r="P161" i="15"/>
  <c r="O161" i="15"/>
  <c r="N161" i="15"/>
  <c r="M161" i="15"/>
  <c r="L161" i="15"/>
  <c r="K161" i="15"/>
  <c r="I161" i="15"/>
  <c r="H161" i="15"/>
  <c r="Q160" i="15"/>
  <c r="J160" i="15"/>
  <c r="Q159" i="15"/>
  <c r="R159" i="15" s="1"/>
  <c r="J159" i="15"/>
  <c r="Q158" i="15"/>
  <c r="J158" i="15"/>
  <c r="R158" i="15" s="1"/>
  <c r="Q157" i="15"/>
  <c r="J157" i="15"/>
  <c r="R157" i="15" s="1"/>
  <c r="Q156" i="15"/>
  <c r="J156" i="15"/>
  <c r="R156" i="15" s="1"/>
  <c r="P155" i="15"/>
  <c r="O155" i="15"/>
  <c r="N155" i="15"/>
  <c r="M155" i="15"/>
  <c r="L155" i="15"/>
  <c r="K155" i="15"/>
  <c r="I155" i="15"/>
  <c r="H155" i="15"/>
  <c r="Q154" i="15"/>
  <c r="J154" i="15"/>
  <c r="R154" i="15" s="1"/>
  <c r="Q153" i="15"/>
  <c r="J153" i="15"/>
  <c r="Q152" i="15"/>
  <c r="J152" i="15"/>
  <c r="R152" i="15" s="1"/>
  <c r="Q151" i="15"/>
  <c r="J151" i="15"/>
  <c r="R151" i="15" s="1"/>
  <c r="Q150" i="15"/>
  <c r="P150" i="15"/>
  <c r="O150" i="15"/>
  <c r="N150" i="15"/>
  <c r="M150" i="15"/>
  <c r="L150" i="15"/>
  <c r="K150" i="15"/>
  <c r="I150" i="15"/>
  <c r="H150" i="15"/>
  <c r="H140" i="15" s="1"/>
  <c r="H176" i="15" s="1"/>
  <c r="Q149" i="15"/>
  <c r="J149" i="15"/>
  <c r="R149" i="15" s="1"/>
  <c r="Q148" i="15"/>
  <c r="Q147" i="15" s="1"/>
  <c r="J148" i="15"/>
  <c r="P147" i="15"/>
  <c r="O147" i="15"/>
  <c r="N147" i="15"/>
  <c r="M147" i="15"/>
  <c r="L147" i="15"/>
  <c r="K147" i="15"/>
  <c r="I147" i="15"/>
  <c r="H147" i="15"/>
  <c r="Q146" i="15"/>
  <c r="J146" i="15"/>
  <c r="Q145" i="15"/>
  <c r="J145" i="15"/>
  <c r="Q144" i="15"/>
  <c r="J144" i="15"/>
  <c r="Q143" i="15"/>
  <c r="R143" i="15" s="1"/>
  <c r="J143" i="15"/>
  <c r="R142" i="15"/>
  <c r="Q142" i="15"/>
  <c r="J142" i="15"/>
  <c r="P141" i="15"/>
  <c r="P140" i="15" s="1"/>
  <c r="P176" i="15" s="1"/>
  <c r="O141" i="15"/>
  <c r="N141" i="15"/>
  <c r="M141" i="15"/>
  <c r="L141" i="15"/>
  <c r="L140" i="15" s="1"/>
  <c r="L176" i="15" s="1"/>
  <c r="K141" i="15"/>
  <c r="I141" i="15"/>
  <c r="H141" i="15"/>
  <c r="N140" i="15"/>
  <c r="N176" i="15" s="1"/>
  <c r="B138" i="15"/>
  <c r="Q133" i="15"/>
  <c r="R133" i="15" s="1"/>
  <c r="J133" i="15"/>
  <c r="R132" i="15"/>
  <c r="Q132" i="15"/>
  <c r="J132" i="15"/>
  <c r="Q131" i="15"/>
  <c r="J131" i="15"/>
  <c r="R131" i="15" s="1"/>
  <c r="Q130" i="15"/>
  <c r="J130" i="15"/>
  <c r="R130" i="15" s="1"/>
  <c r="P129" i="15"/>
  <c r="O129" i="15"/>
  <c r="N129" i="15"/>
  <c r="M129" i="15"/>
  <c r="L129" i="15"/>
  <c r="J129" i="15"/>
  <c r="I129" i="15"/>
  <c r="H129" i="15"/>
  <c r="Q128" i="15"/>
  <c r="J128" i="15"/>
  <c r="R128" i="15" s="1"/>
  <c r="Q127" i="15"/>
  <c r="R127" i="15" s="1"/>
  <c r="J127" i="15"/>
  <c r="R126" i="15"/>
  <c r="Q126" i="15"/>
  <c r="J126" i="15"/>
  <c r="Q125" i="15"/>
  <c r="J125" i="15"/>
  <c r="R125" i="15" s="1"/>
  <c r="Q124" i="15"/>
  <c r="J124" i="15"/>
  <c r="R124" i="15" s="1"/>
  <c r="Q123" i="15"/>
  <c r="J123" i="15"/>
  <c r="R123" i="15" s="1"/>
  <c r="Q122" i="15"/>
  <c r="R122" i="15" s="1"/>
  <c r="J122" i="15"/>
  <c r="Q121" i="15"/>
  <c r="J121" i="15"/>
  <c r="Q120" i="15"/>
  <c r="J120" i="15"/>
  <c r="P119" i="15"/>
  <c r="O119" i="15"/>
  <c r="N119" i="15"/>
  <c r="M119" i="15"/>
  <c r="L119" i="15"/>
  <c r="K119" i="15"/>
  <c r="I119" i="15"/>
  <c r="H119" i="15"/>
  <c r="R118" i="15"/>
  <c r="Q118" i="15"/>
  <c r="J118" i="15"/>
  <c r="Q117" i="15"/>
  <c r="J117" i="15"/>
  <c r="Q116" i="15"/>
  <c r="J116" i="15"/>
  <c r="Q115" i="15"/>
  <c r="J115" i="15"/>
  <c r="R115" i="15" s="1"/>
  <c r="Q114" i="15"/>
  <c r="J114" i="15"/>
  <c r="P113" i="15"/>
  <c r="O113" i="15"/>
  <c r="N113" i="15"/>
  <c r="M113" i="15"/>
  <c r="L113" i="15"/>
  <c r="K113" i="15"/>
  <c r="I113" i="15"/>
  <c r="H113" i="15"/>
  <c r="Q112" i="15"/>
  <c r="J112" i="15"/>
  <c r="Q111" i="15"/>
  <c r="J111" i="15"/>
  <c r="R111" i="15" s="1"/>
  <c r="Q110" i="15"/>
  <c r="J110" i="15"/>
  <c r="Q109" i="15"/>
  <c r="J109" i="15"/>
  <c r="P108" i="15"/>
  <c r="O108" i="15"/>
  <c r="N108" i="15"/>
  <c r="M108" i="15"/>
  <c r="L108" i="15"/>
  <c r="K108" i="15"/>
  <c r="I108" i="15"/>
  <c r="H108" i="15"/>
  <c r="Q107" i="15"/>
  <c r="J107" i="15"/>
  <c r="R107" i="15" s="1"/>
  <c r="Q106" i="15"/>
  <c r="Q105" i="15" s="1"/>
  <c r="J106" i="15"/>
  <c r="R106" i="15" s="1"/>
  <c r="R105" i="15" s="1"/>
  <c r="P105" i="15"/>
  <c r="O105" i="15"/>
  <c r="N105" i="15"/>
  <c r="M105" i="15"/>
  <c r="L105" i="15"/>
  <c r="K105" i="15"/>
  <c r="I105" i="15"/>
  <c r="I98" i="15" s="1"/>
  <c r="I134" i="15" s="1"/>
  <c r="H105" i="15"/>
  <c r="Q104" i="15"/>
  <c r="J104" i="15"/>
  <c r="Q103" i="15"/>
  <c r="J103" i="15"/>
  <c r="R103" i="15" s="1"/>
  <c r="Q102" i="15"/>
  <c r="J102" i="15"/>
  <c r="Q101" i="15"/>
  <c r="J101" i="15"/>
  <c r="Q100" i="15"/>
  <c r="J100" i="15"/>
  <c r="R100" i="15" s="1"/>
  <c r="P99" i="15"/>
  <c r="O99" i="15"/>
  <c r="O98" i="15" s="1"/>
  <c r="N99" i="15"/>
  <c r="M99" i="15"/>
  <c r="L99" i="15"/>
  <c r="K99" i="15"/>
  <c r="K98" i="15" s="1"/>
  <c r="K134" i="15" s="1"/>
  <c r="I99" i="15"/>
  <c r="H99" i="15"/>
  <c r="N98" i="15"/>
  <c r="N134" i="15" s="1"/>
  <c r="B96" i="15"/>
  <c r="O92" i="15"/>
  <c r="N92" i="15"/>
  <c r="M92" i="15"/>
  <c r="L92" i="15"/>
  <c r="K92" i="15"/>
  <c r="P92" i="15" s="1"/>
  <c r="I92" i="15"/>
  <c r="H92" i="15"/>
  <c r="J92" i="15" s="1"/>
  <c r="P91" i="15"/>
  <c r="J91" i="15"/>
  <c r="P90" i="15"/>
  <c r="J90" i="15"/>
  <c r="Q90" i="15" s="1"/>
  <c r="B88" i="15"/>
  <c r="O84" i="15"/>
  <c r="N84" i="15"/>
  <c r="M84" i="15"/>
  <c r="L84" i="15"/>
  <c r="K84" i="15"/>
  <c r="P84" i="15" s="1"/>
  <c r="I84" i="15"/>
  <c r="H84" i="15"/>
  <c r="J84" i="15" s="1"/>
  <c r="Q83" i="15"/>
  <c r="P83" i="15"/>
  <c r="J83" i="15"/>
  <c r="P82" i="15"/>
  <c r="J82" i="15"/>
  <c r="Q82" i="15" s="1"/>
  <c r="B80" i="15"/>
  <c r="O76" i="15"/>
  <c r="N76" i="15"/>
  <c r="M76" i="15"/>
  <c r="L76" i="15"/>
  <c r="K76" i="15"/>
  <c r="I76" i="15"/>
  <c r="J76" i="15" s="1"/>
  <c r="H76" i="15"/>
  <c r="P75" i="15"/>
  <c r="Q75" i="15" s="1"/>
  <c r="J75" i="15"/>
  <c r="P74" i="15"/>
  <c r="J74" i="15"/>
  <c r="B72" i="15"/>
  <c r="O68" i="15"/>
  <c r="N68" i="15"/>
  <c r="M68" i="15"/>
  <c r="L68" i="15"/>
  <c r="K68" i="15"/>
  <c r="I68" i="15"/>
  <c r="H68" i="15"/>
  <c r="P67" i="15"/>
  <c r="J67" i="15"/>
  <c r="P66" i="15"/>
  <c r="Q66" i="15" s="1"/>
  <c r="J66" i="15"/>
  <c r="B64" i="15"/>
  <c r="P59" i="15"/>
  <c r="O59" i="15"/>
  <c r="N59" i="15"/>
  <c r="M59" i="15"/>
  <c r="L59" i="15"/>
  <c r="K59" i="15"/>
  <c r="Q59" i="15" s="1"/>
  <c r="I59" i="15"/>
  <c r="H59" i="15"/>
  <c r="Q58" i="15"/>
  <c r="R58" i="15" s="1"/>
  <c r="J58" i="15"/>
  <c r="Q57" i="15"/>
  <c r="J57" i="15"/>
  <c r="B55" i="15"/>
  <c r="P51" i="15"/>
  <c r="O51" i="15"/>
  <c r="N51" i="15"/>
  <c r="M51" i="15"/>
  <c r="L51" i="15"/>
  <c r="K51" i="15"/>
  <c r="I51" i="15"/>
  <c r="H51" i="15"/>
  <c r="Q50" i="15"/>
  <c r="J50" i="15"/>
  <c r="R50" i="15" s="1"/>
  <c r="Q49" i="15"/>
  <c r="R49" i="15" s="1"/>
  <c r="J49" i="15"/>
  <c r="B47" i="15"/>
  <c r="P41" i="15"/>
  <c r="O41" i="15"/>
  <c r="N41" i="15"/>
  <c r="M41" i="15"/>
  <c r="L41" i="15"/>
  <c r="Q41" i="15" s="1"/>
  <c r="I41" i="15"/>
  <c r="H41" i="15"/>
  <c r="J41" i="15" s="1"/>
  <c r="P40" i="15"/>
  <c r="O40" i="15"/>
  <c r="N40" i="15"/>
  <c r="M40" i="15"/>
  <c r="L40" i="15"/>
  <c r="I40" i="15"/>
  <c r="J40" i="15" s="1"/>
  <c r="H40" i="15"/>
  <c r="P39" i="15"/>
  <c r="O39" i="15"/>
  <c r="N39" i="15"/>
  <c r="M39" i="15"/>
  <c r="L39" i="15"/>
  <c r="I39" i="15"/>
  <c r="H39" i="15"/>
  <c r="J39" i="15" s="1"/>
  <c r="P38" i="15"/>
  <c r="O38" i="15"/>
  <c r="N38" i="15"/>
  <c r="M38" i="15"/>
  <c r="L38" i="15"/>
  <c r="I38" i="15"/>
  <c r="J38" i="15" s="1"/>
  <c r="H38" i="15"/>
  <c r="P37" i="15"/>
  <c r="O37" i="15"/>
  <c r="N37" i="15"/>
  <c r="M37" i="15"/>
  <c r="L37" i="15"/>
  <c r="Q37" i="15" s="1"/>
  <c r="I37" i="15"/>
  <c r="H37" i="15"/>
  <c r="J37" i="15" s="1"/>
  <c r="P36" i="15"/>
  <c r="O36" i="15"/>
  <c r="N36" i="15"/>
  <c r="M36" i="15"/>
  <c r="L36" i="15"/>
  <c r="J36" i="15"/>
  <c r="I36" i="15"/>
  <c r="H36" i="15"/>
  <c r="P35" i="15"/>
  <c r="O35" i="15"/>
  <c r="N35" i="15"/>
  <c r="M35" i="15"/>
  <c r="L35" i="15"/>
  <c r="I35" i="15"/>
  <c r="H35" i="15"/>
  <c r="P32" i="15"/>
  <c r="N32" i="15"/>
  <c r="L32" i="15"/>
  <c r="R31" i="15"/>
  <c r="Q31" i="15"/>
  <c r="J31" i="15"/>
  <c r="Q30" i="15"/>
  <c r="J30" i="15"/>
  <c r="Q29" i="15"/>
  <c r="J29" i="15"/>
  <c r="Q28" i="15"/>
  <c r="J28" i="15"/>
  <c r="R28" i="15" s="1"/>
  <c r="Q27" i="15"/>
  <c r="J27" i="15"/>
  <c r="R27" i="15" s="1"/>
  <c r="R26" i="15"/>
  <c r="Q26" i="15"/>
  <c r="J26" i="15"/>
  <c r="Q25" i="15"/>
  <c r="J25" i="15"/>
  <c r="R25" i="15" s="1"/>
  <c r="P24" i="15"/>
  <c r="O24" i="15"/>
  <c r="O32" i="15" s="1"/>
  <c r="N24" i="15"/>
  <c r="M24" i="15"/>
  <c r="Q24" i="15" s="1"/>
  <c r="L24" i="15"/>
  <c r="I24" i="15"/>
  <c r="I32" i="15" s="1"/>
  <c r="H24" i="15"/>
  <c r="H32" i="15" s="1"/>
  <c r="Q21" i="15"/>
  <c r="J21" i="15"/>
  <c r="R20" i="15"/>
  <c r="Q20" i="15"/>
  <c r="J20" i="15"/>
  <c r="Q19" i="15"/>
  <c r="J19" i="15"/>
  <c r="Q18" i="15"/>
  <c r="J18" i="15"/>
  <c r="R18" i="15" s="1"/>
  <c r="Q17" i="15"/>
  <c r="J17" i="15"/>
  <c r="Q16" i="15"/>
  <c r="J16" i="15"/>
  <c r="R16" i="15" s="1"/>
  <c r="Q15" i="15"/>
  <c r="R15" i="15" s="1"/>
  <c r="J15" i="15"/>
  <c r="P14" i="15"/>
  <c r="O14" i="15"/>
  <c r="O22" i="15" s="1"/>
  <c r="N14" i="15"/>
  <c r="N34" i="15" s="1"/>
  <c r="N42" i="15" s="1"/>
  <c r="M14" i="15"/>
  <c r="L14" i="15"/>
  <c r="I14" i="15"/>
  <c r="I34" i="15" s="1"/>
  <c r="I42" i="15" s="1"/>
  <c r="H14" i="15"/>
  <c r="C13" i="15"/>
  <c r="I9" i="15"/>
  <c r="Q7" i="15" s="1"/>
  <c r="B5" i="15"/>
  <c r="A1" i="15"/>
  <c r="R19" i="15" l="1"/>
  <c r="R21" i="15"/>
  <c r="R30" i="15"/>
  <c r="Q35" i="15"/>
  <c r="R35" i="15" s="1"/>
  <c r="R57" i="15"/>
  <c r="Q67" i="15"/>
  <c r="P68" i="15"/>
  <c r="R117" i="15"/>
  <c r="Q129" i="15"/>
  <c r="Q141" i="15"/>
  <c r="R148" i="15"/>
  <c r="R147" i="15" s="1"/>
  <c r="R160" i="15"/>
  <c r="R166" i="15"/>
  <c r="R168" i="15"/>
  <c r="J32" i="15"/>
  <c r="Q14" i="15"/>
  <c r="J24" i="15"/>
  <c r="O34" i="15"/>
  <c r="O42" i="15" s="1"/>
  <c r="Q51" i="15"/>
  <c r="R51" i="15" s="1"/>
  <c r="Q113" i="15"/>
  <c r="R129" i="15"/>
  <c r="K140" i="15"/>
  <c r="K176" i="15" s="1"/>
  <c r="O140" i="15"/>
  <c r="O176" i="15" s="1"/>
  <c r="R155" i="15"/>
  <c r="M32" i="15"/>
  <c r="Q32" i="15" s="1"/>
  <c r="J35" i="15"/>
  <c r="Q39" i="15"/>
  <c r="J51" i="15"/>
  <c r="J59" i="15"/>
  <c r="Q74" i="15"/>
  <c r="R102" i="15"/>
  <c r="R104" i="15"/>
  <c r="J105" i="15"/>
  <c r="R110" i="15"/>
  <c r="R112" i="15"/>
  <c r="O134" i="15"/>
  <c r="R144" i="15"/>
  <c r="R146" i="15"/>
  <c r="J147" i="15"/>
  <c r="Q155" i="15"/>
  <c r="R172" i="15"/>
  <c r="I22" i="15"/>
  <c r="R39" i="15"/>
  <c r="Q108" i="15"/>
  <c r="P22" i="15"/>
  <c r="P34" i="15"/>
  <c r="P42" i="15" s="1"/>
  <c r="R41" i="15"/>
  <c r="P76" i="15"/>
  <c r="Q92" i="15"/>
  <c r="M98" i="15"/>
  <c r="M134" i="15" s="1"/>
  <c r="J108" i="15"/>
  <c r="R109" i="15"/>
  <c r="R114" i="15"/>
  <c r="R113" i="15" s="1"/>
  <c r="M140" i="15"/>
  <c r="M176" i="15" s="1"/>
  <c r="Q140" i="15"/>
  <c r="J161" i="15"/>
  <c r="R162" i="15"/>
  <c r="M34" i="15"/>
  <c r="M42" i="15" s="1"/>
  <c r="R17" i="15"/>
  <c r="M22" i="15"/>
  <c r="R29" i="15"/>
  <c r="Q38" i="15"/>
  <c r="R38" i="15" s="1"/>
  <c r="R59" i="15"/>
  <c r="Q84" i="15"/>
  <c r="L98" i="15"/>
  <c r="L134" i="15" s="1"/>
  <c r="P98" i="15"/>
  <c r="P134" i="15" s="1"/>
  <c r="R101" i="15"/>
  <c r="J99" i="15"/>
  <c r="Q119" i="15"/>
  <c r="J155" i="15"/>
  <c r="Q161" i="15"/>
  <c r="R173" i="15"/>
  <c r="Q76" i="15"/>
  <c r="L22" i="15"/>
  <c r="L34" i="15"/>
  <c r="R24" i="15"/>
  <c r="Q36" i="15"/>
  <c r="R36" i="15" s="1"/>
  <c r="R116" i="15"/>
  <c r="J113" i="15"/>
  <c r="H34" i="15"/>
  <c r="J14" i="15"/>
  <c r="R14" i="15" s="1"/>
  <c r="H22" i="15"/>
  <c r="N22" i="15"/>
  <c r="R37" i="15"/>
  <c r="Q40" i="15"/>
  <c r="R40" i="15" s="1"/>
  <c r="H98" i="15"/>
  <c r="H134" i="15" s="1"/>
  <c r="R121" i="15"/>
  <c r="J119" i="15"/>
  <c r="R150" i="15"/>
  <c r="R153" i="15"/>
  <c r="J150" i="15"/>
  <c r="R169" i="15"/>
  <c r="I140" i="15"/>
  <c r="I176" i="15" s="1"/>
  <c r="J141" i="15"/>
  <c r="J68" i="15"/>
  <c r="Q68" i="15" s="1"/>
  <c r="Q91" i="15"/>
  <c r="Q99" i="15"/>
  <c r="Q98" i="15" s="1"/>
  <c r="R120" i="15"/>
  <c r="R145" i="15"/>
  <c r="J171" i="15"/>
  <c r="Q171" i="15"/>
  <c r="Q175" i="14"/>
  <c r="J175" i="14"/>
  <c r="R175" i="14" s="1"/>
  <c r="Q174" i="14"/>
  <c r="R174" i="14" s="1"/>
  <c r="J174" i="14"/>
  <c r="Q173" i="14"/>
  <c r="J173" i="14"/>
  <c r="Q172" i="14"/>
  <c r="Q171" i="14" s="1"/>
  <c r="J172" i="14"/>
  <c r="P171" i="14"/>
  <c r="O171" i="14"/>
  <c r="N171" i="14"/>
  <c r="M171" i="14"/>
  <c r="L171" i="14"/>
  <c r="I171" i="14"/>
  <c r="H171" i="14"/>
  <c r="Q170" i="14"/>
  <c r="J170" i="14"/>
  <c r="R169" i="14"/>
  <c r="Q169" i="14"/>
  <c r="J169" i="14"/>
  <c r="Q168" i="14"/>
  <c r="J168" i="14"/>
  <c r="R168" i="14" s="1"/>
  <c r="Q167" i="14"/>
  <c r="J167" i="14"/>
  <c r="R167" i="14" s="1"/>
  <c r="Q166" i="14"/>
  <c r="R166" i="14" s="1"/>
  <c r="J166" i="14"/>
  <c r="Q165" i="14"/>
  <c r="J165" i="14"/>
  <c r="Q164" i="14"/>
  <c r="J164" i="14"/>
  <c r="Q163" i="14"/>
  <c r="J163" i="14"/>
  <c r="R163" i="14" s="1"/>
  <c r="Q162" i="14"/>
  <c r="R162" i="14" s="1"/>
  <c r="J162" i="14"/>
  <c r="P161" i="14"/>
  <c r="O161" i="14"/>
  <c r="N161" i="14"/>
  <c r="M161" i="14"/>
  <c r="L161" i="14"/>
  <c r="K161" i="14"/>
  <c r="J161" i="14"/>
  <c r="I161" i="14"/>
  <c r="H161" i="14"/>
  <c r="Q160" i="14"/>
  <c r="J160" i="14"/>
  <c r="R160" i="14" s="1"/>
  <c r="Q159" i="14"/>
  <c r="J159" i="14"/>
  <c r="R159" i="14" s="1"/>
  <c r="R158" i="14"/>
  <c r="Q158" i="14"/>
  <c r="J158" i="14"/>
  <c r="Q157" i="14"/>
  <c r="J157" i="14"/>
  <c r="Q156" i="14"/>
  <c r="J156" i="14"/>
  <c r="P155" i="14"/>
  <c r="O155" i="14"/>
  <c r="N155" i="14"/>
  <c r="M155" i="14"/>
  <c r="L155" i="14"/>
  <c r="K155" i="14"/>
  <c r="I155" i="14"/>
  <c r="H155" i="14"/>
  <c r="Q154" i="14"/>
  <c r="R154" i="14" s="1"/>
  <c r="J154" i="14"/>
  <c r="Q153" i="14"/>
  <c r="J153" i="14"/>
  <c r="Q152" i="14"/>
  <c r="J152" i="14"/>
  <c r="Q151" i="14"/>
  <c r="Q150" i="14" s="1"/>
  <c r="J151" i="14"/>
  <c r="R151" i="14" s="1"/>
  <c r="P150" i="14"/>
  <c r="O150" i="14"/>
  <c r="N150" i="14"/>
  <c r="M150" i="14"/>
  <c r="L150" i="14"/>
  <c r="K150" i="14"/>
  <c r="J150" i="14"/>
  <c r="I150" i="14"/>
  <c r="H150" i="14"/>
  <c r="Q149" i="14"/>
  <c r="J149" i="14"/>
  <c r="R149" i="14" s="1"/>
  <c r="R147" i="14" s="1"/>
  <c r="Q148" i="14"/>
  <c r="J148" i="14"/>
  <c r="R148" i="14" s="1"/>
  <c r="P147" i="14"/>
  <c r="O147" i="14"/>
  <c r="N147" i="14"/>
  <c r="M147" i="14"/>
  <c r="L147" i="14"/>
  <c r="K147" i="14"/>
  <c r="K140" i="14" s="1"/>
  <c r="K176" i="14" s="1"/>
  <c r="I147" i="14"/>
  <c r="H147" i="14"/>
  <c r="Q146" i="14"/>
  <c r="J146" i="14"/>
  <c r="Q145" i="14"/>
  <c r="J145" i="14"/>
  <c r="R145" i="14" s="1"/>
  <c r="Q144" i="14"/>
  <c r="Q141" i="14" s="1"/>
  <c r="J144" i="14"/>
  <c r="Q143" i="14"/>
  <c r="J143" i="14"/>
  <c r="R143" i="14" s="1"/>
  <c r="R142" i="14"/>
  <c r="Q142" i="14"/>
  <c r="J142" i="14"/>
  <c r="P141" i="14"/>
  <c r="O141" i="14"/>
  <c r="N141" i="14"/>
  <c r="M141" i="14"/>
  <c r="L141" i="14"/>
  <c r="K141" i="14"/>
  <c r="I141" i="14"/>
  <c r="I140" i="14" s="1"/>
  <c r="H141" i="14"/>
  <c r="O140" i="14"/>
  <c r="O176" i="14" s="1"/>
  <c r="B138" i="14"/>
  <c r="Q133" i="14"/>
  <c r="R133" i="14" s="1"/>
  <c r="J133" i="14"/>
  <c r="Q132" i="14"/>
  <c r="J132" i="14"/>
  <c r="R132" i="14" s="1"/>
  <c r="Q131" i="14"/>
  <c r="J131" i="14"/>
  <c r="R131" i="14" s="1"/>
  <c r="Q130" i="14"/>
  <c r="J130" i="14"/>
  <c r="P129" i="14"/>
  <c r="O129" i="14"/>
  <c r="N129" i="14"/>
  <c r="M129" i="14"/>
  <c r="L129" i="14"/>
  <c r="I129" i="14"/>
  <c r="H129" i="14"/>
  <c r="R128" i="14"/>
  <c r="Q128" i="14"/>
  <c r="J128" i="14"/>
  <c r="Q127" i="14"/>
  <c r="J127" i="14"/>
  <c r="R127" i="14" s="1"/>
  <c r="Q126" i="14"/>
  <c r="J126" i="14"/>
  <c r="R126" i="14" s="1"/>
  <c r="Q125" i="14"/>
  <c r="R125" i="14" s="1"/>
  <c r="J125" i="14"/>
  <c r="Q124" i="14"/>
  <c r="J124" i="14"/>
  <c r="Q123" i="14"/>
  <c r="J123" i="14"/>
  <c r="Q122" i="14"/>
  <c r="J122" i="14"/>
  <c r="R122" i="14" s="1"/>
  <c r="Q121" i="14"/>
  <c r="J121" i="14"/>
  <c r="Q120" i="14"/>
  <c r="Q119" i="14" s="1"/>
  <c r="J120" i="14"/>
  <c r="P119" i="14"/>
  <c r="O119" i="14"/>
  <c r="N119" i="14"/>
  <c r="M119" i="14"/>
  <c r="L119" i="14"/>
  <c r="K119" i="14"/>
  <c r="I119" i="14"/>
  <c r="H119" i="14"/>
  <c r="Q118" i="14"/>
  <c r="J118" i="14"/>
  <c r="R118" i="14" s="1"/>
  <c r="R117" i="14"/>
  <c r="Q117" i="14"/>
  <c r="J117" i="14"/>
  <c r="Q116" i="14"/>
  <c r="J116" i="14"/>
  <c r="Q115" i="14"/>
  <c r="J115" i="14"/>
  <c r="R115" i="14" s="1"/>
  <c r="Q114" i="14"/>
  <c r="R114" i="14" s="1"/>
  <c r="J114" i="14"/>
  <c r="P113" i="14"/>
  <c r="O113" i="14"/>
  <c r="N113" i="14"/>
  <c r="M113" i="14"/>
  <c r="L113" i="14"/>
  <c r="K113" i="14"/>
  <c r="I113" i="14"/>
  <c r="H113" i="14"/>
  <c r="Q112" i="14"/>
  <c r="J112" i="14"/>
  <c r="Q111" i="14"/>
  <c r="J111" i="14"/>
  <c r="R110" i="14"/>
  <c r="Q110" i="14"/>
  <c r="J110" i="14"/>
  <c r="Q109" i="14"/>
  <c r="J109" i="14"/>
  <c r="P108" i="14"/>
  <c r="O108" i="14"/>
  <c r="N108" i="14"/>
  <c r="M108" i="14"/>
  <c r="L108" i="14"/>
  <c r="K108" i="14"/>
  <c r="I108" i="14"/>
  <c r="H108" i="14"/>
  <c r="Q107" i="14"/>
  <c r="J107" i="14"/>
  <c r="R106" i="14"/>
  <c r="Q106" i="14"/>
  <c r="J106" i="14"/>
  <c r="Q105" i="14"/>
  <c r="P105" i="14"/>
  <c r="P98" i="14" s="1"/>
  <c r="O105" i="14"/>
  <c r="N105" i="14"/>
  <c r="M105" i="14"/>
  <c r="L105" i="14"/>
  <c r="L98" i="14" s="1"/>
  <c r="L134" i="14" s="1"/>
  <c r="K105" i="14"/>
  <c r="I105" i="14"/>
  <c r="H105" i="14"/>
  <c r="R104" i="14"/>
  <c r="Q104" i="14"/>
  <c r="J104" i="14"/>
  <c r="Q103" i="14"/>
  <c r="J103" i="14"/>
  <c r="R103" i="14" s="1"/>
  <c r="Q102" i="14"/>
  <c r="J102" i="14"/>
  <c r="R102" i="14" s="1"/>
  <c r="Q101" i="14"/>
  <c r="R101" i="14" s="1"/>
  <c r="J101" i="14"/>
  <c r="Q100" i="14"/>
  <c r="J100" i="14"/>
  <c r="Q99" i="14"/>
  <c r="P99" i="14"/>
  <c r="O99" i="14"/>
  <c r="N99" i="14"/>
  <c r="N98" i="14" s="1"/>
  <c r="N134" i="14" s="1"/>
  <c r="M99" i="14"/>
  <c r="M98" i="14" s="1"/>
  <c r="M134" i="14" s="1"/>
  <c r="L99" i="14"/>
  <c r="K99" i="14"/>
  <c r="I99" i="14"/>
  <c r="H99" i="14"/>
  <c r="H98" i="14" s="1"/>
  <c r="H134" i="14" s="1"/>
  <c r="B96" i="14"/>
  <c r="O92" i="14"/>
  <c r="N92" i="14"/>
  <c r="M92" i="14"/>
  <c r="L92" i="14"/>
  <c r="K92" i="14"/>
  <c r="I92" i="14"/>
  <c r="H92" i="14"/>
  <c r="P91" i="14"/>
  <c r="J91" i="14"/>
  <c r="P90" i="14"/>
  <c r="J90" i="14"/>
  <c r="B88" i="14"/>
  <c r="O84" i="14"/>
  <c r="N84" i="14"/>
  <c r="M84" i="14"/>
  <c r="L84" i="14"/>
  <c r="K84" i="14"/>
  <c r="I84" i="14"/>
  <c r="H84" i="14"/>
  <c r="J84" i="14" s="1"/>
  <c r="Q83" i="14"/>
  <c r="P83" i="14"/>
  <c r="J83" i="14"/>
  <c r="P82" i="14"/>
  <c r="J82" i="14"/>
  <c r="B80" i="14"/>
  <c r="O76" i="14"/>
  <c r="N76" i="14"/>
  <c r="M76" i="14"/>
  <c r="L76" i="14"/>
  <c r="K76" i="14"/>
  <c r="I76" i="14"/>
  <c r="H76" i="14"/>
  <c r="P75" i="14"/>
  <c r="J75" i="14"/>
  <c r="Q75" i="14" s="1"/>
  <c r="P74" i="14"/>
  <c r="J74" i="14"/>
  <c r="B72" i="14"/>
  <c r="O68" i="14"/>
  <c r="N68" i="14"/>
  <c r="M68" i="14"/>
  <c r="L68" i="14"/>
  <c r="K68" i="14"/>
  <c r="I68" i="14"/>
  <c r="J68" i="14" s="1"/>
  <c r="H68" i="14"/>
  <c r="P67" i="14"/>
  <c r="J67" i="14"/>
  <c r="Q67" i="14" s="1"/>
  <c r="Q66" i="14"/>
  <c r="P66" i="14"/>
  <c r="J66" i="14"/>
  <c r="B64" i="14"/>
  <c r="P59" i="14"/>
  <c r="O59" i="14"/>
  <c r="N59" i="14"/>
  <c r="M59" i="14"/>
  <c r="L59" i="14"/>
  <c r="K59" i="14"/>
  <c r="I59" i="14"/>
  <c r="H59" i="14"/>
  <c r="J59" i="14" s="1"/>
  <c r="Q58" i="14"/>
  <c r="R58" i="14" s="1"/>
  <c r="J58" i="14"/>
  <c r="Q57" i="14"/>
  <c r="J57" i="14"/>
  <c r="R57" i="14" s="1"/>
  <c r="B55" i="14"/>
  <c r="P51" i="14"/>
  <c r="O51" i="14"/>
  <c r="N51" i="14"/>
  <c r="M51" i="14"/>
  <c r="L51" i="14"/>
  <c r="K51" i="14"/>
  <c r="I51" i="14"/>
  <c r="H51" i="14"/>
  <c r="Q50" i="14"/>
  <c r="J50" i="14"/>
  <c r="R50" i="14" s="1"/>
  <c r="Q49" i="14"/>
  <c r="J49" i="14"/>
  <c r="B47" i="14"/>
  <c r="P41" i="14"/>
  <c r="O41" i="14"/>
  <c r="N41" i="14"/>
  <c r="M41" i="14"/>
  <c r="L41" i="14"/>
  <c r="I41" i="14"/>
  <c r="H41" i="14"/>
  <c r="J41" i="14" s="1"/>
  <c r="P40" i="14"/>
  <c r="O40" i="14"/>
  <c r="N40" i="14"/>
  <c r="M40" i="14"/>
  <c r="L40" i="14"/>
  <c r="I40" i="14"/>
  <c r="J40" i="14" s="1"/>
  <c r="H40" i="14"/>
  <c r="P39" i="14"/>
  <c r="O39" i="14"/>
  <c r="N39" i="14"/>
  <c r="M39" i="14"/>
  <c r="L39" i="14"/>
  <c r="I39" i="14"/>
  <c r="H39" i="14"/>
  <c r="J39" i="14" s="1"/>
  <c r="P38" i="14"/>
  <c r="O38" i="14"/>
  <c r="N38" i="14"/>
  <c r="M38" i="14"/>
  <c r="L38" i="14"/>
  <c r="I38" i="14"/>
  <c r="H38" i="14"/>
  <c r="P37" i="14"/>
  <c r="O37" i="14"/>
  <c r="N37" i="14"/>
  <c r="M37" i="14"/>
  <c r="L37" i="14"/>
  <c r="Q37" i="14" s="1"/>
  <c r="I37" i="14"/>
  <c r="H37" i="14"/>
  <c r="P36" i="14"/>
  <c r="O36" i="14"/>
  <c r="N36" i="14"/>
  <c r="M36" i="14"/>
  <c r="L36" i="14"/>
  <c r="I36" i="14"/>
  <c r="J36" i="14" s="1"/>
  <c r="H36" i="14"/>
  <c r="P35" i="14"/>
  <c r="O35" i="14"/>
  <c r="N35" i="14"/>
  <c r="M35" i="14"/>
  <c r="L35" i="14"/>
  <c r="I35" i="14"/>
  <c r="H35" i="14"/>
  <c r="J35" i="14" s="1"/>
  <c r="L32" i="14"/>
  <c r="Q31" i="14"/>
  <c r="J31" i="14"/>
  <c r="Q30" i="14"/>
  <c r="J30" i="14"/>
  <c r="Q29" i="14"/>
  <c r="J29" i="14"/>
  <c r="Q28" i="14"/>
  <c r="J28" i="14"/>
  <c r="Q27" i="14"/>
  <c r="J27" i="14"/>
  <c r="R26" i="14"/>
  <c r="Q26" i="14"/>
  <c r="J26" i="14"/>
  <c r="Q25" i="14"/>
  <c r="J25" i="14"/>
  <c r="R25" i="14" s="1"/>
  <c r="P24" i="14"/>
  <c r="P32" i="14" s="1"/>
  <c r="O24" i="14"/>
  <c r="O32" i="14" s="1"/>
  <c r="N24" i="14"/>
  <c r="N32" i="14" s="1"/>
  <c r="M24" i="14"/>
  <c r="M32" i="14" s="1"/>
  <c r="L24" i="14"/>
  <c r="I24" i="14"/>
  <c r="I32" i="14" s="1"/>
  <c r="H24" i="14"/>
  <c r="H32" i="14" s="1"/>
  <c r="P22" i="14"/>
  <c r="Q21" i="14"/>
  <c r="J21" i="14"/>
  <c r="R21" i="14" s="1"/>
  <c r="Q20" i="14"/>
  <c r="J20" i="14"/>
  <c r="Q19" i="14"/>
  <c r="R19" i="14" s="1"/>
  <c r="J19" i="14"/>
  <c r="Q18" i="14"/>
  <c r="J18" i="14"/>
  <c r="R18" i="14" s="1"/>
  <c r="Q17" i="14"/>
  <c r="J17" i="14"/>
  <c r="Q16" i="14"/>
  <c r="J16" i="14"/>
  <c r="R16" i="14" s="1"/>
  <c r="Q15" i="14"/>
  <c r="J15" i="14"/>
  <c r="P14" i="14"/>
  <c r="P34" i="14" s="1"/>
  <c r="P42" i="14" s="1"/>
  <c r="O14" i="14"/>
  <c r="O22" i="14" s="1"/>
  <c r="N14" i="14"/>
  <c r="N22" i="14" s="1"/>
  <c r="M14" i="14"/>
  <c r="M22" i="14" s="1"/>
  <c r="L14" i="14"/>
  <c r="L34" i="14" s="1"/>
  <c r="J14" i="14"/>
  <c r="I14" i="14"/>
  <c r="I22" i="14" s="1"/>
  <c r="H14" i="14"/>
  <c r="H22" i="14" s="1"/>
  <c r="C13" i="14"/>
  <c r="I9" i="14"/>
  <c r="Q7" i="14" s="1"/>
  <c r="B5" i="14"/>
  <c r="A1" i="14"/>
  <c r="R171" i="15" l="1"/>
  <c r="R32" i="15"/>
  <c r="R108" i="15"/>
  <c r="H42" i="15"/>
  <c r="J42" i="15" s="1"/>
  <c r="J34" i="15"/>
  <c r="R161" i="15"/>
  <c r="R119" i="15"/>
  <c r="R141" i="15"/>
  <c r="R140" i="15" s="1"/>
  <c r="J140" i="15"/>
  <c r="J176" i="15" s="1"/>
  <c r="J22" i="15"/>
  <c r="R22" i="15" s="1"/>
  <c r="Q22" i="15"/>
  <c r="R99" i="15"/>
  <c r="R98" i="15" s="1"/>
  <c r="R134" i="15" s="1"/>
  <c r="J98" i="15"/>
  <c r="J134" i="15" s="1"/>
  <c r="L42" i="15"/>
  <c r="Q42" i="15" s="1"/>
  <c r="Q34" i="15"/>
  <c r="Q134" i="15"/>
  <c r="Q176" i="15"/>
  <c r="R150" i="14"/>
  <c r="R116" i="14"/>
  <c r="R113" i="14" s="1"/>
  <c r="R146" i="14"/>
  <c r="L140" i="14"/>
  <c r="L176" i="14" s="1"/>
  <c r="J22" i="14"/>
  <c r="J32" i="14"/>
  <c r="R32" i="14" s="1"/>
  <c r="R27" i="14"/>
  <c r="R31" i="14"/>
  <c r="Q35" i="14"/>
  <c r="J38" i="14"/>
  <c r="R38" i="14" s="1"/>
  <c r="Q39" i="14"/>
  <c r="J92" i="14"/>
  <c r="K98" i="14"/>
  <c r="K134" i="14" s="1"/>
  <c r="R100" i="14"/>
  <c r="J105" i="14"/>
  <c r="Q113" i="14"/>
  <c r="R124" i="14"/>
  <c r="I176" i="14"/>
  <c r="H140" i="14"/>
  <c r="H176" i="14" s="1"/>
  <c r="R153" i="14"/>
  <c r="R165" i="14"/>
  <c r="R170" i="14"/>
  <c r="R173" i="14"/>
  <c r="Q32" i="14"/>
  <c r="R35" i="14"/>
  <c r="R39" i="14"/>
  <c r="L42" i="14"/>
  <c r="Q74" i="14"/>
  <c r="Q82" i="14"/>
  <c r="R109" i="14"/>
  <c r="P140" i="14"/>
  <c r="P176" i="14" s="1"/>
  <c r="R15" i="14"/>
  <c r="R17" i="14"/>
  <c r="R20" i="14"/>
  <c r="R28" i="14"/>
  <c r="R30" i="14"/>
  <c r="M34" i="14"/>
  <c r="M42" i="14" s="1"/>
  <c r="Q38" i="14"/>
  <c r="R49" i="14"/>
  <c r="P68" i="14"/>
  <c r="Q68" i="14" s="1"/>
  <c r="P76" i="14"/>
  <c r="P84" i="14"/>
  <c r="Q91" i="14"/>
  <c r="Q108" i="14"/>
  <c r="Q98" i="14" s="1"/>
  <c r="Q134" i="14" s="1"/>
  <c r="R112" i="14"/>
  <c r="J113" i="14"/>
  <c r="R121" i="14"/>
  <c r="R123" i="14"/>
  <c r="P134" i="14"/>
  <c r="R144" i="14"/>
  <c r="R152" i="14"/>
  <c r="R172" i="14"/>
  <c r="Q92" i="14"/>
  <c r="J51" i="14"/>
  <c r="R157" i="14"/>
  <c r="J155" i="14"/>
  <c r="L22" i="14"/>
  <c r="Q22" i="14" s="1"/>
  <c r="R22" i="14" s="1"/>
  <c r="J24" i="14"/>
  <c r="J119" i="14"/>
  <c r="R120" i="14"/>
  <c r="R171" i="14"/>
  <c r="Q14" i="14"/>
  <c r="R14" i="14" s="1"/>
  <c r="Q24" i="14"/>
  <c r="H34" i="14"/>
  <c r="N34" i="14"/>
  <c r="Q36" i="14"/>
  <c r="R36" i="14" s="1"/>
  <c r="Q41" i="14"/>
  <c r="R41" i="14" s="1"/>
  <c r="Q51" i="14"/>
  <c r="O98" i="14"/>
  <c r="O134" i="14" s="1"/>
  <c r="M140" i="14"/>
  <c r="M176" i="14" s="1"/>
  <c r="J147" i="14"/>
  <c r="J171" i="14"/>
  <c r="R29" i="14"/>
  <c r="I34" i="14"/>
  <c r="I42" i="14" s="1"/>
  <c r="O34" i="14"/>
  <c r="O42" i="14" s="1"/>
  <c r="J37" i="14"/>
  <c r="R37" i="14" s="1"/>
  <c r="Q40" i="14"/>
  <c r="R40" i="14" s="1"/>
  <c r="J76" i="14"/>
  <c r="Q76" i="14" s="1"/>
  <c r="Q84" i="14"/>
  <c r="R111" i="14"/>
  <c r="J108" i="14"/>
  <c r="J129" i="14"/>
  <c r="Q129" i="14"/>
  <c r="J141" i="14"/>
  <c r="N140" i="14"/>
  <c r="N176" i="14" s="1"/>
  <c r="Q155" i="14"/>
  <c r="Q161" i="14"/>
  <c r="R164" i="14"/>
  <c r="R161" i="14" s="1"/>
  <c r="Q59" i="14"/>
  <c r="R59" i="14" s="1"/>
  <c r="Q90" i="14"/>
  <c r="P92" i="14"/>
  <c r="I98" i="14"/>
  <c r="I134" i="14" s="1"/>
  <c r="J99" i="14"/>
  <c r="R107" i="14"/>
  <c r="R105" i="14" s="1"/>
  <c r="R130" i="14"/>
  <c r="R129" i="14" s="1"/>
  <c r="Q147" i="14"/>
  <c r="R156" i="14"/>
  <c r="R155" i="14" s="1"/>
  <c r="Q175" i="13"/>
  <c r="J175" i="13"/>
  <c r="R175" i="13" s="1"/>
  <c r="Q174" i="13"/>
  <c r="J174" i="13"/>
  <c r="R174" i="13" s="1"/>
  <c r="Q173" i="13"/>
  <c r="J173" i="13"/>
  <c r="Q172" i="13"/>
  <c r="J172" i="13"/>
  <c r="P171" i="13"/>
  <c r="O171" i="13"/>
  <c r="N171" i="13"/>
  <c r="M171" i="13"/>
  <c r="L171" i="13"/>
  <c r="I171" i="13"/>
  <c r="H171" i="13"/>
  <c r="Q170" i="13"/>
  <c r="J170" i="13"/>
  <c r="R170" i="13" s="1"/>
  <c r="Q169" i="13"/>
  <c r="J169" i="13"/>
  <c r="R169" i="13" s="1"/>
  <c r="Q168" i="13"/>
  <c r="J168" i="13"/>
  <c r="R168" i="13" s="1"/>
  <c r="Q167" i="13"/>
  <c r="J167" i="13"/>
  <c r="R167" i="13" s="1"/>
  <c r="R166" i="13"/>
  <c r="Q166" i="13"/>
  <c r="J166" i="13"/>
  <c r="Q165" i="13"/>
  <c r="J165" i="13"/>
  <c r="R165" i="13" s="1"/>
  <c r="Q164" i="13"/>
  <c r="J164" i="13"/>
  <c r="R164" i="13" s="1"/>
  <c r="Q163" i="13"/>
  <c r="R163" i="13" s="1"/>
  <c r="J163" i="13"/>
  <c r="Q162" i="13"/>
  <c r="J162" i="13"/>
  <c r="P161" i="13"/>
  <c r="O161" i="13"/>
  <c r="N161" i="13"/>
  <c r="M161" i="13"/>
  <c r="L161" i="13"/>
  <c r="K161" i="13"/>
  <c r="I161" i="13"/>
  <c r="H161" i="13"/>
  <c r="Q160" i="13"/>
  <c r="J160" i="13"/>
  <c r="Q159" i="13"/>
  <c r="J159" i="13"/>
  <c r="R158" i="13"/>
  <c r="Q158" i="13"/>
  <c r="J158" i="13"/>
  <c r="Q157" i="13"/>
  <c r="Q155" i="13" s="1"/>
  <c r="J157" i="13"/>
  <c r="Q156" i="13"/>
  <c r="J156" i="13"/>
  <c r="R156" i="13" s="1"/>
  <c r="P155" i="13"/>
  <c r="O155" i="13"/>
  <c r="N155" i="13"/>
  <c r="M155" i="13"/>
  <c r="L155" i="13"/>
  <c r="K155" i="13"/>
  <c r="K140" i="13" s="1"/>
  <c r="K176" i="13" s="1"/>
  <c r="I155" i="13"/>
  <c r="H155" i="13"/>
  <c r="Q154" i="13"/>
  <c r="R154" i="13" s="1"/>
  <c r="J154" i="13"/>
  <c r="Q153" i="13"/>
  <c r="J153" i="13"/>
  <c r="R153" i="13" s="1"/>
  <c r="Q152" i="13"/>
  <c r="J152" i="13"/>
  <c r="Q151" i="13"/>
  <c r="Q150" i="13" s="1"/>
  <c r="J151" i="13"/>
  <c r="R151" i="13" s="1"/>
  <c r="P150" i="13"/>
  <c r="O150" i="13"/>
  <c r="N150" i="13"/>
  <c r="M150" i="13"/>
  <c r="L150" i="13"/>
  <c r="K150" i="13"/>
  <c r="I150" i="13"/>
  <c r="H150" i="13"/>
  <c r="Q149" i="13"/>
  <c r="J149" i="13"/>
  <c r="R149" i="13" s="1"/>
  <c r="R148" i="13"/>
  <c r="R147" i="13" s="1"/>
  <c r="Q148" i="13"/>
  <c r="J148" i="13"/>
  <c r="Q147" i="13"/>
  <c r="P147" i="13"/>
  <c r="O147" i="13"/>
  <c r="N147" i="13"/>
  <c r="M147" i="13"/>
  <c r="L147" i="13"/>
  <c r="K147" i="13"/>
  <c r="I147" i="13"/>
  <c r="H147" i="13"/>
  <c r="Q146" i="13"/>
  <c r="J146" i="13"/>
  <c r="Q145" i="13"/>
  <c r="J145" i="13"/>
  <c r="Q144" i="13"/>
  <c r="J144" i="13"/>
  <c r="R144" i="13" s="1"/>
  <c r="Q143" i="13"/>
  <c r="J143" i="13"/>
  <c r="Q142" i="13"/>
  <c r="J142" i="13"/>
  <c r="R142" i="13" s="1"/>
  <c r="P141" i="13"/>
  <c r="P140" i="13" s="1"/>
  <c r="O141" i="13"/>
  <c r="N141" i="13"/>
  <c r="M141" i="13"/>
  <c r="L141" i="13"/>
  <c r="L140" i="13" s="1"/>
  <c r="L176" i="13" s="1"/>
  <c r="K141" i="13"/>
  <c r="I141" i="13"/>
  <c r="H141" i="13"/>
  <c r="H140" i="13" s="1"/>
  <c r="H176" i="13" s="1"/>
  <c r="O140" i="13"/>
  <c r="O176" i="13" s="1"/>
  <c r="B138" i="13"/>
  <c r="Q133" i="13"/>
  <c r="R133" i="13" s="1"/>
  <c r="J133" i="13"/>
  <c r="Q132" i="13"/>
  <c r="J132" i="13"/>
  <c r="R132" i="13" s="1"/>
  <c r="Q131" i="13"/>
  <c r="J131" i="13"/>
  <c r="Q130" i="13"/>
  <c r="J130" i="13"/>
  <c r="R130" i="13" s="1"/>
  <c r="P129" i="13"/>
  <c r="O129" i="13"/>
  <c r="N129" i="13"/>
  <c r="M129" i="13"/>
  <c r="L129" i="13"/>
  <c r="I129" i="13"/>
  <c r="H129" i="13"/>
  <c r="Q128" i="13"/>
  <c r="J128" i="13"/>
  <c r="Q127" i="13"/>
  <c r="J127" i="13"/>
  <c r="R127" i="13" s="1"/>
  <c r="Q126" i="13"/>
  <c r="R126" i="13" s="1"/>
  <c r="J126" i="13"/>
  <c r="Q125" i="13"/>
  <c r="J125" i="13"/>
  <c r="R125" i="13" s="1"/>
  <c r="Q124" i="13"/>
  <c r="J124" i="13"/>
  <c r="Q123" i="13"/>
  <c r="J123" i="13"/>
  <c r="R123" i="13" s="1"/>
  <c r="Q122" i="13"/>
  <c r="J122" i="13"/>
  <c r="R122" i="13" s="1"/>
  <c r="Q121" i="13"/>
  <c r="J121" i="13"/>
  <c r="Q120" i="13"/>
  <c r="J120" i="13"/>
  <c r="P119" i="13"/>
  <c r="O119" i="13"/>
  <c r="N119" i="13"/>
  <c r="M119" i="13"/>
  <c r="L119" i="13"/>
  <c r="K119" i="13"/>
  <c r="I119" i="13"/>
  <c r="H119" i="13"/>
  <c r="R118" i="13"/>
  <c r="Q118" i="13"/>
  <c r="J118" i="13"/>
  <c r="Q117" i="13"/>
  <c r="J117" i="13"/>
  <c r="Q116" i="13"/>
  <c r="J116" i="13"/>
  <c r="Q115" i="13"/>
  <c r="J115" i="13"/>
  <c r="R115" i="13" s="1"/>
  <c r="Q114" i="13"/>
  <c r="R114" i="13" s="1"/>
  <c r="J114" i="13"/>
  <c r="P113" i="13"/>
  <c r="O113" i="13"/>
  <c r="N113" i="13"/>
  <c r="M113" i="13"/>
  <c r="L113" i="13"/>
  <c r="K113" i="13"/>
  <c r="I113" i="13"/>
  <c r="H113" i="13"/>
  <c r="Q112" i="13"/>
  <c r="J112" i="13"/>
  <c r="Q111" i="13"/>
  <c r="J111" i="13"/>
  <c r="R111" i="13" s="1"/>
  <c r="Q110" i="13"/>
  <c r="J110" i="13"/>
  <c r="R110" i="13" s="1"/>
  <c r="Q109" i="13"/>
  <c r="Q108" i="13" s="1"/>
  <c r="J109" i="13"/>
  <c r="P108" i="13"/>
  <c r="O108" i="13"/>
  <c r="N108" i="13"/>
  <c r="M108" i="13"/>
  <c r="L108" i="13"/>
  <c r="K108" i="13"/>
  <c r="K98" i="13" s="1"/>
  <c r="K134" i="13" s="1"/>
  <c r="I108" i="13"/>
  <c r="H108" i="13"/>
  <c r="Q107" i="13"/>
  <c r="J107" i="13"/>
  <c r="R107" i="13" s="1"/>
  <c r="R106" i="13"/>
  <c r="R105" i="13" s="1"/>
  <c r="Q106" i="13"/>
  <c r="J106" i="13"/>
  <c r="Q105" i="13"/>
  <c r="P105" i="13"/>
  <c r="O105" i="13"/>
  <c r="N105" i="13"/>
  <c r="M105" i="13"/>
  <c r="L105" i="13"/>
  <c r="K105" i="13"/>
  <c r="I105" i="13"/>
  <c r="H105" i="13"/>
  <c r="Q104" i="13"/>
  <c r="J104" i="13"/>
  <c r="Q103" i="13"/>
  <c r="R103" i="13" s="1"/>
  <c r="J103" i="13"/>
  <c r="Q102" i="13"/>
  <c r="J102" i="13"/>
  <c r="Q101" i="13"/>
  <c r="J101" i="13"/>
  <c r="Q100" i="13"/>
  <c r="J100" i="13"/>
  <c r="R100" i="13" s="1"/>
  <c r="P99" i="13"/>
  <c r="P98" i="13" s="1"/>
  <c r="P134" i="13" s="1"/>
  <c r="O99" i="13"/>
  <c r="N99" i="13"/>
  <c r="M99" i="13"/>
  <c r="L99" i="13"/>
  <c r="L98" i="13" s="1"/>
  <c r="L134" i="13" s="1"/>
  <c r="K99" i="13"/>
  <c r="I99" i="13"/>
  <c r="H99" i="13"/>
  <c r="O98" i="13"/>
  <c r="O134" i="13" s="1"/>
  <c r="B96" i="13"/>
  <c r="O92" i="13"/>
  <c r="N92" i="13"/>
  <c r="M92" i="13"/>
  <c r="L92" i="13"/>
  <c r="K92" i="13"/>
  <c r="I92" i="13"/>
  <c r="H92" i="13"/>
  <c r="P91" i="13"/>
  <c r="J91" i="13"/>
  <c r="Q90" i="13"/>
  <c r="P90" i="13"/>
  <c r="J90" i="13"/>
  <c r="B88" i="13"/>
  <c r="O84" i="13"/>
  <c r="N84" i="13"/>
  <c r="M84" i="13"/>
  <c r="L84" i="13"/>
  <c r="K84" i="13"/>
  <c r="P84" i="13" s="1"/>
  <c r="I84" i="13"/>
  <c r="H84" i="13"/>
  <c r="J84" i="13" s="1"/>
  <c r="Q83" i="13"/>
  <c r="P83" i="13"/>
  <c r="J83" i="13"/>
  <c r="P82" i="13"/>
  <c r="J82" i="13"/>
  <c r="Q82" i="13" s="1"/>
  <c r="B80" i="13"/>
  <c r="O76" i="13"/>
  <c r="N76" i="13"/>
  <c r="M76" i="13"/>
  <c r="L76" i="13"/>
  <c r="K76" i="13"/>
  <c r="I76" i="13"/>
  <c r="J76" i="13" s="1"/>
  <c r="H76" i="13"/>
  <c r="P75" i="13"/>
  <c r="J75" i="13"/>
  <c r="Q75" i="13" s="1"/>
  <c r="P74" i="13"/>
  <c r="J74" i="13"/>
  <c r="Q74" i="13" s="1"/>
  <c r="B72" i="13"/>
  <c r="O68" i="13"/>
  <c r="N68" i="13"/>
  <c r="M68" i="13"/>
  <c r="L68" i="13"/>
  <c r="K68" i="13"/>
  <c r="I68" i="13"/>
  <c r="H68" i="13"/>
  <c r="P67" i="13"/>
  <c r="Q67" i="13" s="1"/>
  <c r="J67" i="13"/>
  <c r="P66" i="13"/>
  <c r="J66" i="13"/>
  <c r="B64" i="13"/>
  <c r="P59" i="13"/>
  <c r="O59" i="13"/>
  <c r="N59" i="13"/>
  <c r="M59" i="13"/>
  <c r="L59" i="13"/>
  <c r="K59" i="13"/>
  <c r="I59" i="13"/>
  <c r="H59" i="13"/>
  <c r="Q58" i="13"/>
  <c r="J58" i="13"/>
  <c r="R58" i="13" s="1"/>
  <c r="Q57" i="13"/>
  <c r="J57" i="13"/>
  <c r="B55" i="13"/>
  <c r="P51" i="13"/>
  <c r="O51" i="13"/>
  <c r="N51" i="13"/>
  <c r="M51" i="13"/>
  <c r="L51" i="13"/>
  <c r="K51" i="13"/>
  <c r="Q51" i="13" s="1"/>
  <c r="I51" i="13"/>
  <c r="H51" i="13"/>
  <c r="Q50" i="13"/>
  <c r="R50" i="13" s="1"/>
  <c r="J50" i="13"/>
  <c r="Q49" i="13"/>
  <c r="J49" i="13"/>
  <c r="J51" i="13" s="1"/>
  <c r="B47" i="13"/>
  <c r="P41" i="13"/>
  <c r="O41" i="13"/>
  <c r="N41" i="13"/>
  <c r="M41" i="13"/>
  <c r="Q41" i="13" s="1"/>
  <c r="L41" i="13"/>
  <c r="I41" i="13"/>
  <c r="H41" i="13"/>
  <c r="P40" i="13"/>
  <c r="O40" i="13"/>
  <c r="N40" i="13"/>
  <c r="M40" i="13"/>
  <c r="L40" i="13"/>
  <c r="I40" i="13"/>
  <c r="H40" i="13"/>
  <c r="J40" i="13" s="1"/>
  <c r="P39" i="13"/>
  <c r="O39" i="13"/>
  <c r="N39" i="13"/>
  <c r="M39" i="13"/>
  <c r="L39" i="13"/>
  <c r="I39" i="13"/>
  <c r="H39" i="13"/>
  <c r="P38" i="13"/>
  <c r="O38" i="13"/>
  <c r="N38" i="13"/>
  <c r="M38" i="13"/>
  <c r="L38" i="13"/>
  <c r="J38" i="13"/>
  <c r="I38" i="13"/>
  <c r="H38" i="13"/>
  <c r="P37" i="13"/>
  <c r="O37" i="13"/>
  <c r="N37" i="13"/>
  <c r="M37" i="13"/>
  <c r="L37" i="13"/>
  <c r="I37" i="13"/>
  <c r="H37" i="13"/>
  <c r="P36" i="13"/>
  <c r="O36" i="13"/>
  <c r="N36" i="13"/>
  <c r="M36" i="13"/>
  <c r="L36" i="13"/>
  <c r="I36" i="13"/>
  <c r="J36" i="13" s="1"/>
  <c r="H36" i="13"/>
  <c r="P35" i="13"/>
  <c r="O35" i="13"/>
  <c r="N35" i="13"/>
  <c r="M35" i="13"/>
  <c r="L35" i="13"/>
  <c r="I35" i="13"/>
  <c r="H35" i="13"/>
  <c r="Q31" i="13"/>
  <c r="J31" i="13"/>
  <c r="R31" i="13" s="1"/>
  <c r="R30" i="13"/>
  <c r="Q30" i="13"/>
  <c r="J30" i="13"/>
  <c r="Q29" i="13"/>
  <c r="J29" i="13"/>
  <c r="Q28" i="13"/>
  <c r="J28" i="13"/>
  <c r="Q27" i="13"/>
  <c r="R27" i="13" s="1"/>
  <c r="J27" i="13"/>
  <c r="Q26" i="13"/>
  <c r="J26" i="13"/>
  <c r="Q25" i="13"/>
  <c r="J25" i="13"/>
  <c r="P24" i="13"/>
  <c r="O24" i="13"/>
  <c r="O32" i="13" s="1"/>
  <c r="N24" i="13"/>
  <c r="N32" i="13" s="1"/>
  <c r="M24" i="13"/>
  <c r="M32" i="13" s="1"/>
  <c r="L24" i="13"/>
  <c r="I24" i="13"/>
  <c r="J24" i="13" s="1"/>
  <c r="H24" i="13"/>
  <c r="H32" i="13" s="1"/>
  <c r="I22" i="13"/>
  <c r="Q21" i="13"/>
  <c r="J21" i="13"/>
  <c r="Q20" i="13"/>
  <c r="J20" i="13"/>
  <c r="R20" i="13" s="1"/>
  <c r="R19" i="13"/>
  <c r="Q19" i="13"/>
  <c r="J19" i="13"/>
  <c r="Q18" i="13"/>
  <c r="J18" i="13"/>
  <c r="Q17" i="13"/>
  <c r="J17" i="13"/>
  <c r="R17" i="13" s="1"/>
  <c r="Q16" i="13"/>
  <c r="J16" i="13"/>
  <c r="R16" i="13" s="1"/>
  <c r="Q15" i="13"/>
  <c r="J15" i="13"/>
  <c r="R15" i="13" s="1"/>
  <c r="P14" i="13"/>
  <c r="P22" i="13" s="1"/>
  <c r="O14" i="13"/>
  <c r="O34" i="13" s="1"/>
  <c r="O42" i="13" s="1"/>
  <c r="N14" i="13"/>
  <c r="M14" i="13"/>
  <c r="M34" i="13" s="1"/>
  <c r="L14" i="13"/>
  <c r="L22" i="13" s="1"/>
  <c r="I14" i="13"/>
  <c r="I34" i="13" s="1"/>
  <c r="I42" i="13" s="1"/>
  <c r="H14" i="13"/>
  <c r="H34" i="13" s="1"/>
  <c r="C13" i="13"/>
  <c r="I9" i="13"/>
  <c r="Q7" i="13" s="1"/>
  <c r="B5" i="13"/>
  <c r="A1" i="13"/>
  <c r="R176" i="15" l="1"/>
  <c r="R34" i="15"/>
  <c r="R42" i="15"/>
  <c r="Q6" i="15" s="1"/>
  <c r="R6" i="15" s="1"/>
  <c r="R108" i="14"/>
  <c r="R119" i="14"/>
  <c r="R99" i="14"/>
  <c r="R98" i="14" s="1"/>
  <c r="R134" i="14" s="1"/>
  <c r="J98" i="14"/>
  <c r="J134" i="14" s="1"/>
  <c r="N42" i="14"/>
  <c r="Q42" i="14" s="1"/>
  <c r="Q34" i="14"/>
  <c r="Q140" i="14"/>
  <c r="Q176" i="14" s="1"/>
  <c r="J140" i="14"/>
  <c r="J176" i="14" s="1"/>
  <c r="R141" i="14"/>
  <c r="R140" i="14" s="1"/>
  <c r="R176" i="14" s="1"/>
  <c r="H42" i="14"/>
  <c r="J42" i="14" s="1"/>
  <c r="R42" i="14" s="1"/>
  <c r="Q6" i="14" s="1"/>
  <c r="R6" i="14" s="1"/>
  <c r="J34" i="14"/>
  <c r="R24" i="14"/>
  <c r="R51" i="14"/>
  <c r="M42" i="13"/>
  <c r="Q39" i="13"/>
  <c r="J59" i="13"/>
  <c r="M98" i="13"/>
  <c r="M134" i="13" s="1"/>
  <c r="R117" i="13"/>
  <c r="H42" i="13"/>
  <c r="J42" i="13" s="1"/>
  <c r="N34" i="13"/>
  <c r="N42" i="13" s="1"/>
  <c r="O22" i="13"/>
  <c r="Q24" i="13"/>
  <c r="R24" i="13" s="1"/>
  <c r="P34" i="13"/>
  <c r="P42" i="13" s="1"/>
  <c r="R26" i="13"/>
  <c r="Q37" i="13"/>
  <c r="R49" i="13"/>
  <c r="Q59" i="13"/>
  <c r="Q66" i="13"/>
  <c r="P76" i="13"/>
  <c r="P92" i="13"/>
  <c r="N98" i="13"/>
  <c r="N134" i="13" s="1"/>
  <c r="R102" i="13"/>
  <c r="J105" i="13"/>
  <c r="J147" i="13"/>
  <c r="N140" i="13"/>
  <c r="N176" i="13" s="1"/>
  <c r="R159" i="13"/>
  <c r="Q161" i="13"/>
  <c r="I32" i="13"/>
  <c r="J32" i="13" s="1"/>
  <c r="R32" i="13" s="1"/>
  <c r="Q84" i="13"/>
  <c r="R18" i="13"/>
  <c r="R29" i="13"/>
  <c r="P68" i="13"/>
  <c r="H98" i="13"/>
  <c r="H134" i="13" s="1"/>
  <c r="I98" i="13"/>
  <c r="I134" i="13" s="1"/>
  <c r="R143" i="13"/>
  <c r="Q141" i="13"/>
  <c r="Q140" i="13" s="1"/>
  <c r="R21" i="13"/>
  <c r="R25" i="13"/>
  <c r="Q35" i="13"/>
  <c r="J92" i="13"/>
  <c r="Q92" i="13" s="1"/>
  <c r="R101" i="13"/>
  <c r="R112" i="13"/>
  <c r="J113" i="13"/>
  <c r="R124" i="13"/>
  <c r="R131" i="13"/>
  <c r="R129" i="13" s="1"/>
  <c r="R152" i="13"/>
  <c r="R150" i="13" s="1"/>
  <c r="R160" i="13"/>
  <c r="R173" i="13"/>
  <c r="R113" i="13"/>
  <c r="Q14" i="13"/>
  <c r="R28" i="13"/>
  <c r="P32" i="13"/>
  <c r="J34" i="13"/>
  <c r="J37" i="13"/>
  <c r="R37" i="13" s="1"/>
  <c r="Q38" i="13"/>
  <c r="R38" i="13" s="1"/>
  <c r="J41" i="13"/>
  <c r="R41" i="13" s="1"/>
  <c r="R51" i="13"/>
  <c r="R57" i="13"/>
  <c r="Q76" i="13"/>
  <c r="R104" i="13"/>
  <c r="Q119" i="13"/>
  <c r="R128" i="13"/>
  <c r="J129" i="13"/>
  <c r="P176" i="13"/>
  <c r="R146" i="13"/>
  <c r="J150" i="13"/>
  <c r="R157" i="13"/>
  <c r="R155" i="13" s="1"/>
  <c r="R162" i="13"/>
  <c r="R161" i="13" s="1"/>
  <c r="J108" i="13"/>
  <c r="R109" i="13"/>
  <c r="R108" i="13" s="1"/>
  <c r="J14" i="13"/>
  <c r="M22" i="13"/>
  <c r="L32" i="13"/>
  <c r="Q32" i="13" s="1"/>
  <c r="L34" i="13"/>
  <c r="J99" i="13"/>
  <c r="R121" i="13"/>
  <c r="J119" i="13"/>
  <c r="M140" i="13"/>
  <c r="M176" i="13" s="1"/>
  <c r="H22" i="13"/>
  <c r="J22" i="13" s="1"/>
  <c r="N22" i="13"/>
  <c r="J35" i="13"/>
  <c r="R35" i="13" s="1"/>
  <c r="Q36" i="13"/>
  <c r="R36" i="13" s="1"/>
  <c r="J39" i="13"/>
  <c r="Q40" i="13"/>
  <c r="R40" i="13" s="1"/>
  <c r="R59" i="13"/>
  <c r="Q113" i="13"/>
  <c r="R116" i="13"/>
  <c r="Q129" i="13"/>
  <c r="I140" i="13"/>
  <c r="I176" i="13" s="1"/>
  <c r="J141" i="13"/>
  <c r="J155" i="13"/>
  <c r="J161" i="13"/>
  <c r="R172" i="13"/>
  <c r="R171" i="13" s="1"/>
  <c r="J171" i="13"/>
  <c r="J68" i="13"/>
  <c r="Q91" i="13"/>
  <c r="Q99" i="13"/>
  <c r="Q98" i="13" s="1"/>
  <c r="R120" i="13"/>
  <c r="R145" i="13"/>
  <c r="Q171" i="13"/>
  <c r="I176" i="12"/>
  <c r="Q175" i="12"/>
  <c r="J175" i="12"/>
  <c r="R175" i="12" s="1"/>
  <c r="Q174" i="12"/>
  <c r="J174" i="12"/>
  <c r="Q173" i="12"/>
  <c r="J173" i="12"/>
  <c r="J171" i="12" s="1"/>
  <c r="Q172" i="12"/>
  <c r="J172" i="12"/>
  <c r="R172" i="12" s="1"/>
  <c r="P171" i="12"/>
  <c r="O171" i="12"/>
  <c r="N171" i="12"/>
  <c r="M171" i="12"/>
  <c r="L171" i="12"/>
  <c r="I171" i="12"/>
  <c r="H171" i="12"/>
  <c r="Q170" i="12"/>
  <c r="J170" i="12"/>
  <c r="R170" i="12" s="1"/>
  <c r="Q169" i="12"/>
  <c r="J169" i="12"/>
  <c r="Q168" i="12"/>
  <c r="J168" i="12"/>
  <c r="R168" i="12" s="1"/>
  <c r="Q167" i="12"/>
  <c r="J167" i="12"/>
  <c r="R167" i="12" s="1"/>
  <c r="Q166" i="12"/>
  <c r="J166" i="12"/>
  <c r="R166" i="12" s="1"/>
  <c r="Q165" i="12"/>
  <c r="J165" i="12"/>
  <c r="Q164" i="12"/>
  <c r="J164" i="12"/>
  <c r="R164" i="12" s="1"/>
  <c r="Q163" i="12"/>
  <c r="J163" i="12"/>
  <c r="R163" i="12" s="1"/>
  <c r="Q162" i="12"/>
  <c r="J162" i="12"/>
  <c r="Q161" i="12"/>
  <c r="P161" i="12"/>
  <c r="O161" i="12"/>
  <c r="N161" i="12"/>
  <c r="M161" i="12"/>
  <c r="L161" i="12"/>
  <c r="K161" i="12"/>
  <c r="I161" i="12"/>
  <c r="H161" i="12"/>
  <c r="Q160" i="12"/>
  <c r="J160" i="12"/>
  <c r="R160" i="12" s="1"/>
  <c r="Q159" i="12"/>
  <c r="J159" i="12"/>
  <c r="Q158" i="12"/>
  <c r="J158" i="12"/>
  <c r="R158" i="12" s="1"/>
  <c r="Q157" i="12"/>
  <c r="J157" i="12"/>
  <c r="R157" i="12" s="1"/>
  <c r="Q156" i="12"/>
  <c r="J156" i="12"/>
  <c r="Q155" i="12"/>
  <c r="P155" i="12"/>
  <c r="O155" i="12"/>
  <c r="N155" i="12"/>
  <c r="M155" i="12"/>
  <c r="L155" i="12"/>
  <c r="K155" i="12"/>
  <c r="I155" i="12"/>
  <c r="H155" i="12"/>
  <c r="Q154" i="12"/>
  <c r="J154" i="12"/>
  <c r="R154" i="12" s="1"/>
  <c r="Q153" i="12"/>
  <c r="J153" i="12"/>
  <c r="Q152" i="12"/>
  <c r="J152" i="12"/>
  <c r="R152" i="12" s="1"/>
  <c r="Q151" i="12"/>
  <c r="J151" i="12"/>
  <c r="R151" i="12" s="1"/>
  <c r="P150" i="12"/>
  <c r="O150" i="12"/>
  <c r="N150" i="12"/>
  <c r="N140" i="12" s="1"/>
  <c r="N176" i="12" s="1"/>
  <c r="M150" i="12"/>
  <c r="L150" i="12"/>
  <c r="K150" i="12"/>
  <c r="J150" i="12"/>
  <c r="I150" i="12"/>
  <c r="H150" i="12"/>
  <c r="Q149" i="12"/>
  <c r="J149" i="12"/>
  <c r="R149" i="12" s="1"/>
  <c r="Q148" i="12"/>
  <c r="J148" i="12"/>
  <c r="J147" i="12" s="1"/>
  <c r="Q147" i="12"/>
  <c r="P147" i="12"/>
  <c r="O147" i="12"/>
  <c r="N147" i="12"/>
  <c r="M147" i="12"/>
  <c r="L147" i="12"/>
  <c r="K147" i="12"/>
  <c r="I147" i="12"/>
  <c r="H147" i="12"/>
  <c r="Q146" i="12"/>
  <c r="J146" i="12"/>
  <c r="R146" i="12" s="1"/>
  <c r="Q145" i="12"/>
  <c r="Q141" i="12" s="1"/>
  <c r="J145" i="12"/>
  <c r="Q144" i="12"/>
  <c r="J144" i="12"/>
  <c r="R144" i="12" s="1"/>
  <c r="Q143" i="12"/>
  <c r="J143" i="12"/>
  <c r="R143" i="12" s="1"/>
  <c r="Q142" i="12"/>
  <c r="J142" i="12"/>
  <c r="P141" i="12"/>
  <c r="O141" i="12"/>
  <c r="O140" i="12" s="1"/>
  <c r="O176" i="12" s="1"/>
  <c r="N141" i="12"/>
  <c r="M141" i="12"/>
  <c r="M140" i="12" s="1"/>
  <c r="M176" i="12" s="1"/>
  <c r="L141" i="12"/>
  <c r="K141" i="12"/>
  <c r="K140" i="12" s="1"/>
  <c r="K176" i="12" s="1"/>
  <c r="I141" i="12"/>
  <c r="I140" i="12" s="1"/>
  <c r="H141" i="12"/>
  <c r="P140" i="12"/>
  <c r="P176" i="12" s="1"/>
  <c r="L140" i="12"/>
  <c r="L176" i="12" s="1"/>
  <c r="H140" i="12"/>
  <c r="H176" i="12" s="1"/>
  <c r="B138" i="12"/>
  <c r="Q133" i="12"/>
  <c r="J133" i="12"/>
  <c r="Q132" i="12"/>
  <c r="J132" i="12"/>
  <c r="R132" i="12" s="1"/>
  <c r="Q131" i="12"/>
  <c r="J131" i="12"/>
  <c r="R131" i="12" s="1"/>
  <c r="Q130" i="12"/>
  <c r="J130" i="12"/>
  <c r="R130" i="12" s="1"/>
  <c r="Q129" i="12"/>
  <c r="P129" i="12"/>
  <c r="O129" i="12"/>
  <c r="N129" i="12"/>
  <c r="M129" i="12"/>
  <c r="L129" i="12"/>
  <c r="J129" i="12"/>
  <c r="I129" i="12"/>
  <c r="H129" i="12"/>
  <c r="Q128" i="12"/>
  <c r="J128" i="12"/>
  <c r="R128" i="12" s="1"/>
  <c r="Q127" i="12"/>
  <c r="J127" i="12"/>
  <c r="R127" i="12" s="1"/>
  <c r="Q126" i="12"/>
  <c r="J126" i="12"/>
  <c r="Q125" i="12"/>
  <c r="J125" i="12"/>
  <c r="R125" i="12" s="1"/>
  <c r="Q124" i="12"/>
  <c r="J124" i="12"/>
  <c r="R124" i="12" s="1"/>
  <c r="Q123" i="12"/>
  <c r="J123" i="12"/>
  <c r="R123" i="12" s="1"/>
  <c r="Q122" i="12"/>
  <c r="J122" i="12"/>
  <c r="Q121" i="12"/>
  <c r="J121" i="12"/>
  <c r="R121" i="12" s="1"/>
  <c r="Q120" i="12"/>
  <c r="J120" i="12"/>
  <c r="R120" i="12" s="1"/>
  <c r="P119" i="12"/>
  <c r="O119" i="12"/>
  <c r="N119" i="12"/>
  <c r="M119" i="12"/>
  <c r="L119" i="12"/>
  <c r="K119" i="12"/>
  <c r="J119" i="12"/>
  <c r="I119" i="12"/>
  <c r="H119" i="12"/>
  <c r="Q118" i="12"/>
  <c r="J118" i="12"/>
  <c r="R118" i="12" s="1"/>
  <c r="Q117" i="12"/>
  <c r="J117" i="12"/>
  <c r="R117" i="12" s="1"/>
  <c r="Q116" i="12"/>
  <c r="J116" i="12"/>
  <c r="Q115" i="12"/>
  <c r="J115" i="12"/>
  <c r="R115" i="12" s="1"/>
  <c r="Q114" i="12"/>
  <c r="J114" i="12"/>
  <c r="R114" i="12" s="1"/>
  <c r="P113" i="12"/>
  <c r="O113" i="12"/>
  <c r="N113" i="12"/>
  <c r="M113" i="12"/>
  <c r="L113" i="12"/>
  <c r="K113" i="12"/>
  <c r="J113" i="12"/>
  <c r="I113" i="12"/>
  <c r="H113" i="12"/>
  <c r="Q112" i="12"/>
  <c r="J112" i="12"/>
  <c r="R112" i="12" s="1"/>
  <c r="Q111" i="12"/>
  <c r="J111" i="12"/>
  <c r="R111" i="12" s="1"/>
  <c r="Q110" i="12"/>
  <c r="Q108" i="12" s="1"/>
  <c r="J110" i="12"/>
  <c r="Q109" i="12"/>
  <c r="J109" i="12"/>
  <c r="J108" i="12" s="1"/>
  <c r="P108" i="12"/>
  <c r="O108" i="12"/>
  <c r="N108" i="12"/>
  <c r="M108" i="12"/>
  <c r="L108" i="12"/>
  <c r="K108" i="12"/>
  <c r="I108" i="12"/>
  <c r="I98" i="12" s="1"/>
  <c r="I134" i="12" s="1"/>
  <c r="H108" i="12"/>
  <c r="Q107" i="12"/>
  <c r="J107" i="12"/>
  <c r="R107" i="12" s="1"/>
  <c r="Q106" i="12"/>
  <c r="Q105" i="12" s="1"/>
  <c r="J106" i="12"/>
  <c r="R106" i="12" s="1"/>
  <c r="P105" i="12"/>
  <c r="O105" i="12"/>
  <c r="N105" i="12"/>
  <c r="M105" i="12"/>
  <c r="L105" i="12"/>
  <c r="K105" i="12"/>
  <c r="I105" i="12"/>
  <c r="H105" i="12"/>
  <c r="Q104" i="12"/>
  <c r="J104" i="12"/>
  <c r="R104" i="12" s="1"/>
  <c r="Q103" i="12"/>
  <c r="J103" i="12"/>
  <c r="R103" i="12" s="1"/>
  <c r="Q102" i="12"/>
  <c r="J102" i="12"/>
  <c r="Q101" i="12"/>
  <c r="J101" i="12"/>
  <c r="R101" i="12" s="1"/>
  <c r="Q100" i="12"/>
  <c r="J100" i="12"/>
  <c r="R100" i="12" s="1"/>
  <c r="P99" i="12"/>
  <c r="P98" i="12" s="1"/>
  <c r="P134" i="12" s="1"/>
  <c r="O99" i="12"/>
  <c r="N99" i="12"/>
  <c r="N98" i="12" s="1"/>
  <c r="N134" i="12" s="1"/>
  <c r="M99" i="12"/>
  <c r="L99" i="12"/>
  <c r="L98" i="12" s="1"/>
  <c r="L134" i="12" s="1"/>
  <c r="K99" i="12"/>
  <c r="J99" i="12"/>
  <c r="I99" i="12"/>
  <c r="H99" i="12"/>
  <c r="H98" i="12" s="1"/>
  <c r="H134" i="12" s="1"/>
  <c r="O98" i="12"/>
  <c r="O134" i="12" s="1"/>
  <c r="M98" i="12"/>
  <c r="K98" i="12"/>
  <c r="K134" i="12" s="1"/>
  <c r="B96" i="12"/>
  <c r="O92" i="12"/>
  <c r="N92" i="12"/>
  <c r="M92" i="12"/>
  <c r="L92" i="12"/>
  <c r="P92" i="12" s="1"/>
  <c r="K92" i="12"/>
  <c r="I92" i="12"/>
  <c r="H92" i="12"/>
  <c r="J92" i="12" s="1"/>
  <c r="P91" i="12"/>
  <c r="J91" i="12"/>
  <c r="P90" i="12"/>
  <c r="J90" i="12"/>
  <c r="Q90" i="12" s="1"/>
  <c r="B88" i="12"/>
  <c r="O84" i="12"/>
  <c r="N84" i="12"/>
  <c r="M84" i="12"/>
  <c r="L84" i="12"/>
  <c r="K84" i="12"/>
  <c r="P84" i="12" s="1"/>
  <c r="I84" i="12"/>
  <c r="H84" i="12"/>
  <c r="P83" i="12"/>
  <c r="J83" i="12"/>
  <c r="Q83" i="12" s="1"/>
  <c r="P82" i="12"/>
  <c r="J82" i="12"/>
  <c r="Q82" i="12" s="1"/>
  <c r="B80" i="12"/>
  <c r="O76" i="12"/>
  <c r="N76" i="12"/>
  <c r="M76" i="12"/>
  <c r="L76" i="12"/>
  <c r="P76" i="12" s="1"/>
  <c r="K76" i="12"/>
  <c r="I76" i="12"/>
  <c r="H76" i="12"/>
  <c r="J76" i="12" s="1"/>
  <c r="P75" i="12"/>
  <c r="J75" i="12"/>
  <c r="Q75" i="12" s="1"/>
  <c r="P74" i="12"/>
  <c r="J74" i="12"/>
  <c r="Q74" i="12" s="1"/>
  <c r="B72" i="12"/>
  <c r="O68" i="12"/>
  <c r="N68" i="12"/>
  <c r="M68" i="12"/>
  <c r="L68" i="12"/>
  <c r="K68" i="12"/>
  <c r="P68" i="12" s="1"/>
  <c r="I68" i="12"/>
  <c r="H68" i="12"/>
  <c r="J68" i="12" s="1"/>
  <c r="Q68" i="12" s="1"/>
  <c r="P67" i="12"/>
  <c r="J67" i="12"/>
  <c r="Q67" i="12" s="1"/>
  <c r="P66" i="12"/>
  <c r="J66" i="12"/>
  <c r="B64" i="12"/>
  <c r="P59" i="12"/>
  <c r="O59" i="12"/>
  <c r="N59" i="12"/>
  <c r="M59" i="12"/>
  <c r="L59" i="12"/>
  <c r="K59" i="12"/>
  <c r="Q59" i="12" s="1"/>
  <c r="I59" i="12"/>
  <c r="H59" i="12"/>
  <c r="Q58" i="12"/>
  <c r="J58" i="12"/>
  <c r="R58" i="12" s="1"/>
  <c r="Q57" i="12"/>
  <c r="J57" i="12"/>
  <c r="R57" i="12" s="1"/>
  <c r="B55" i="12"/>
  <c r="P51" i="12"/>
  <c r="O51" i="12"/>
  <c r="N51" i="12"/>
  <c r="M51" i="12"/>
  <c r="L51" i="12"/>
  <c r="K51" i="12"/>
  <c r="Q51" i="12" s="1"/>
  <c r="I51" i="12"/>
  <c r="H51" i="12"/>
  <c r="Q50" i="12"/>
  <c r="J50" i="12"/>
  <c r="R50" i="12" s="1"/>
  <c r="Q49" i="12"/>
  <c r="J49" i="12"/>
  <c r="B47" i="12"/>
  <c r="P41" i="12"/>
  <c r="O41" i="12"/>
  <c r="N41" i="12"/>
  <c r="M41" i="12"/>
  <c r="Q41" i="12" s="1"/>
  <c r="L41" i="12"/>
  <c r="I41" i="12"/>
  <c r="H41" i="12"/>
  <c r="J41" i="12" s="1"/>
  <c r="P40" i="12"/>
  <c r="O40" i="12"/>
  <c r="N40" i="12"/>
  <c r="M40" i="12"/>
  <c r="Q40" i="12" s="1"/>
  <c r="L40" i="12"/>
  <c r="I40" i="12"/>
  <c r="H40" i="12"/>
  <c r="J40" i="12" s="1"/>
  <c r="R40" i="12" s="1"/>
  <c r="P39" i="12"/>
  <c r="O39" i="12"/>
  <c r="N39" i="12"/>
  <c r="M39" i="12"/>
  <c r="Q39" i="12" s="1"/>
  <c r="L39" i="12"/>
  <c r="I39" i="12"/>
  <c r="H39" i="12"/>
  <c r="J39" i="12" s="1"/>
  <c r="P38" i="12"/>
  <c r="O38" i="12"/>
  <c r="N38" i="12"/>
  <c r="M38" i="12"/>
  <c r="Q38" i="12" s="1"/>
  <c r="L38" i="12"/>
  <c r="I38" i="12"/>
  <c r="H38" i="12"/>
  <c r="J38" i="12" s="1"/>
  <c r="R38" i="12" s="1"/>
  <c r="P37" i="12"/>
  <c r="O37" i="12"/>
  <c r="N37" i="12"/>
  <c r="M37" i="12"/>
  <c r="Q37" i="12" s="1"/>
  <c r="L37" i="12"/>
  <c r="I37" i="12"/>
  <c r="H37" i="12"/>
  <c r="J37" i="12" s="1"/>
  <c r="P36" i="12"/>
  <c r="O36" i="12"/>
  <c r="N36" i="12"/>
  <c r="M36" i="12"/>
  <c r="Q36" i="12" s="1"/>
  <c r="L36" i="12"/>
  <c r="I36" i="12"/>
  <c r="H36" i="12"/>
  <c r="J36" i="12" s="1"/>
  <c r="R36" i="12" s="1"/>
  <c r="P35" i="12"/>
  <c r="O35" i="12"/>
  <c r="N35" i="12"/>
  <c r="M35" i="12"/>
  <c r="Q35" i="12" s="1"/>
  <c r="L35" i="12"/>
  <c r="I35" i="12"/>
  <c r="H35" i="12"/>
  <c r="J35" i="12" s="1"/>
  <c r="Q31" i="12"/>
  <c r="J31" i="12"/>
  <c r="R31" i="12" s="1"/>
  <c r="Q30" i="12"/>
  <c r="J30" i="12"/>
  <c r="R30" i="12" s="1"/>
  <c r="Q29" i="12"/>
  <c r="J29" i="12"/>
  <c r="R29" i="12" s="1"/>
  <c r="Q28" i="12"/>
  <c r="J28" i="12"/>
  <c r="R28" i="12" s="1"/>
  <c r="Q27" i="12"/>
  <c r="J27" i="12"/>
  <c r="R27" i="12" s="1"/>
  <c r="Q26" i="12"/>
  <c r="J26" i="12"/>
  <c r="R26" i="12" s="1"/>
  <c r="Q25" i="12"/>
  <c r="J25" i="12"/>
  <c r="R25" i="12" s="1"/>
  <c r="P24" i="12"/>
  <c r="P32" i="12" s="1"/>
  <c r="O24" i="12"/>
  <c r="O32" i="12" s="1"/>
  <c r="N24" i="12"/>
  <c r="N32" i="12" s="1"/>
  <c r="M24" i="12"/>
  <c r="M32" i="12" s="1"/>
  <c r="L24" i="12"/>
  <c r="L32" i="12" s="1"/>
  <c r="I24" i="12"/>
  <c r="I32" i="12" s="1"/>
  <c r="H24" i="12"/>
  <c r="H32" i="12" s="1"/>
  <c r="P22" i="12"/>
  <c r="N22" i="12"/>
  <c r="Q21" i="12"/>
  <c r="J21" i="12"/>
  <c r="R21" i="12" s="1"/>
  <c r="Q20" i="12"/>
  <c r="J20" i="12"/>
  <c r="R20" i="12" s="1"/>
  <c r="Q19" i="12"/>
  <c r="J19" i="12"/>
  <c r="R19" i="12" s="1"/>
  <c r="Q18" i="12"/>
  <c r="J18" i="12"/>
  <c r="R18" i="12" s="1"/>
  <c r="Q17" i="12"/>
  <c r="J17" i="12"/>
  <c r="R17" i="12" s="1"/>
  <c r="Q16" i="12"/>
  <c r="J16" i="12"/>
  <c r="R16" i="12" s="1"/>
  <c r="Q15" i="12"/>
  <c r="J15" i="12"/>
  <c r="R15" i="12" s="1"/>
  <c r="P14" i="12"/>
  <c r="P34" i="12" s="1"/>
  <c r="P42" i="12" s="1"/>
  <c r="O14" i="12"/>
  <c r="O34" i="12" s="1"/>
  <c r="O42" i="12" s="1"/>
  <c r="N14" i="12"/>
  <c r="N34" i="12" s="1"/>
  <c r="N42" i="12" s="1"/>
  <c r="M14" i="12"/>
  <c r="Q14" i="12" s="1"/>
  <c r="L14" i="12"/>
  <c r="L34" i="12" s="1"/>
  <c r="L42" i="12" s="1"/>
  <c r="I14" i="12"/>
  <c r="I34" i="12" s="1"/>
  <c r="I42" i="12" s="1"/>
  <c r="H14" i="12"/>
  <c r="J14" i="12" s="1"/>
  <c r="C13" i="12"/>
  <c r="I9" i="12"/>
  <c r="Q7" i="12" s="1"/>
  <c r="B5" i="12"/>
  <c r="A1" i="12"/>
  <c r="R34" i="14" l="1"/>
  <c r="R119" i="13"/>
  <c r="Q176" i="13"/>
  <c r="Q68" i="13"/>
  <c r="R39" i="13"/>
  <c r="R14" i="13"/>
  <c r="Q134" i="13"/>
  <c r="L42" i="13"/>
  <c r="Q42" i="13" s="1"/>
  <c r="R42" i="13" s="1"/>
  <c r="Q6" i="13" s="1"/>
  <c r="R6" i="13" s="1"/>
  <c r="Q34" i="13"/>
  <c r="R141" i="13"/>
  <c r="R140" i="13" s="1"/>
  <c r="R176" i="13" s="1"/>
  <c r="J140" i="13"/>
  <c r="J176" i="13" s="1"/>
  <c r="J98" i="13"/>
  <c r="J134" i="13" s="1"/>
  <c r="R99" i="13"/>
  <c r="R98" i="13" s="1"/>
  <c r="R134" i="13" s="1"/>
  <c r="R34" i="13"/>
  <c r="Q22" i="13"/>
  <c r="R22" i="13" s="1"/>
  <c r="J32" i="12"/>
  <c r="Q32" i="12"/>
  <c r="R14" i="12"/>
  <c r="R35" i="12"/>
  <c r="R37" i="12"/>
  <c r="R39" i="12"/>
  <c r="R41" i="12"/>
  <c r="Q76" i="12"/>
  <c r="H22" i="12"/>
  <c r="M22" i="12"/>
  <c r="O22" i="12"/>
  <c r="J24" i="12"/>
  <c r="R24" i="12" s="1"/>
  <c r="Q24" i="12"/>
  <c r="H34" i="12"/>
  <c r="M34" i="12"/>
  <c r="M42" i="12" s="1"/>
  <c r="Q42" i="12" s="1"/>
  <c r="Q34" i="12"/>
  <c r="J105" i="12"/>
  <c r="J98" i="12" s="1"/>
  <c r="J134" i="12" s="1"/>
  <c r="R109" i="12"/>
  <c r="I22" i="12"/>
  <c r="L22" i="12"/>
  <c r="Q22" i="12" s="1"/>
  <c r="Q92" i="12"/>
  <c r="R105" i="12"/>
  <c r="J51" i="12"/>
  <c r="R51" i="12" s="1"/>
  <c r="R49" i="12"/>
  <c r="J59" i="12"/>
  <c r="R59" i="12" s="1"/>
  <c r="Q66" i="12"/>
  <c r="J84" i="12"/>
  <c r="Q84" i="12" s="1"/>
  <c r="Q91" i="12"/>
  <c r="M134" i="12"/>
  <c r="Q99" i="12"/>
  <c r="R99" i="12" s="1"/>
  <c r="R102" i="12"/>
  <c r="R110" i="12"/>
  <c r="Q113" i="12"/>
  <c r="R116" i="12"/>
  <c r="R113" i="12" s="1"/>
  <c r="Q119" i="12"/>
  <c r="R122" i="12"/>
  <c r="R119" i="12" s="1"/>
  <c r="R126" i="12"/>
  <c r="R133" i="12"/>
  <c r="R129" i="12" s="1"/>
  <c r="J141" i="12"/>
  <c r="R142" i="12"/>
  <c r="R145" i="12"/>
  <c r="R148" i="12"/>
  <c r="R147" i="12" s="1"/>
  <c r="Q150" i="12"/>
  <c r="Q140" i="12" s="1"/>
  <c r="Q176" i="12" s="1"/>
  <c r="R153" i="12"/>
  <c r="R150" i="12" s="1"/>
  <c r="J155" i="12"/>
  <c r="R156" i="12"/>
  <c r="R155" i="12" s="1"/>
  <c r="R159" i="12"/>
  <c r="J161" i="12"/>
  <c r="R162" i="12"/>
  <c r="R165" i="12"/>
  <c r="R169" i="12"/>
  <c r="Q171" i="12"/>
  <c r="R174" i="12"/>
  <c r="R173" i="12"/>
  <c r="R171" i="12" s="1"/>
  <c r="I176" i="11"/>
  <c r="Q175" i="11"/>
  <c r="J175" i="11"/>
  <c r="R175" i="11" s="1"/>
  <c r="Q174" i="11"/>
  <c r="J174" i="11"/>
  <c r="Q173" i="11"/>
  <c r="J173" i="11"/>
  <c r="J171" i="11" s="1"/>
  <c r="Q172" i="11"/>
  <c r="J172" i="11"/>
  <c r="R172" i="11" s="1"/>
  <c r="P171" i="11"/>
  <c r="O171" i="11"/>
  <c r="N171" i="11"/>
  <c r="M171" i="11"/>
  <c r="L171" i="11"/>
  <c r="I171" i="11"/>
  <c r="H171" i="11"/>
  <c r="Q170" i="11"/>
  <c r="J170" i="11"/>
  <c r="R170" i="11" s="1"/>
  <c r="Q169" i="11"/>
  <c r="J169" i="11"/>
  <c r="Q168" i="11"/>
  <c r="J168" i="11"/>
  <c r="R168" i="11" s="1"/>
  <c r="Q167" i="11"/>
  <c r="J167" i="11"/>
  <c r="R167" i="11" s="1"/>
  <c r="Q166" i="11"/>
  <c r="J166" i="11"/>
  <c r="R166" i="11" s="1"/>
  <c r="Q165" i="11"/>
  <c r="Q161" i="11" s="1"/>
  <c r="J165" i="11"/>
  <c r="Q164" i="11"/>
  <c r="J164" i="11"/>
  <c r="R164" i="11" s="1"/>
  <c r="Q163" i="11"/>
  <c r="J163" i="11"/>
  <c r="R163" i="11" s="1"/>
  <c r="Q162" i="11"/>
  <c r="J162" i="11"/>
  <c r="P161" i="11"/>
  <c r="O161" i="11"/>
  <c r="N161" i="11"/>
  <c r="M161" i="11"/>
  <c r="L161" i="11"/>
  <c r="K161" i="11"/>
  <c r="I161" i="11"/>
  <c r="H161" i="11"/>
  <c r="Q160" i="11"/>
  <c r="J160" i="11"/>
  <c r="R160" i="11" s="1"/>
  <c r="Q159" i="11"/>
  <c r="J159" i="11"/>
  <c r="Q158" i="11"/>
  <c r="J158" i="11"/>
  <c r="R158" i="11" s="1"/>
  <c r="Q157" i="11"/>
  <c r="J157" i="11"/>
  <c r="R157" i="11" s="1"/>
  <c r="Q156" i="11"/>
  <c r="J156" i="11"/>
  <c r="Q155" i="11"/>
  <c r="P155" i="11"/>
  <c r="O155" i="11"/>
  <c r="N155" i="11"/>
  <c r="M155" i="11"/>
  <c r="L155" i="11"/>
  <c r="K155" i="11"/>
  <c r="I155" i="11"/>
  <c r="H155" i="11"/>
  <c r="Q154" i="11"/>
  <c r="J154" i="11"/>
  <c r="R154" i="11" s="1"/>
  <c r="Q153" i="11"/>
  <c r="J153" i="11"/>
  <c r="Q152" i="11"/>
  <c r="J152" i="11"/>
  <c r="J150" i="11" s="1"/>
  <c r="Q151" i="11"/>
  <c r="J151" i="11"/>
  <c r="R151" i="11" s="1"/>
  <c r="P150" i="11"/>
  <c r="O150" i="11"/>
  <c r="N150" i="11"/>
  <c r="N140" i="11" s="1"/>
  <c r="M150" i="11"/>
  <c r="L150" i="11"/>
  <c r="K150" i="11"/>
  <c r="I150" i="11"/>
  <c r="H150" i="11"/>
  <c r="Q149" i="11"/>
  <c r="J149" i="11"/>
  <c r="R149" i="11" s="1"/>
  <c r="Q148" i="11"/>
  <c r="J148" i="11"/>
  <c r="J147" i="11" s="1"/>
  <c r="Q147" i="11"/>
  <c r="P147" i="11"/>
  <c r="O147" i="11"/>
  <c r="N147" i="11"/>
  <c r="M147" i="11"/>
  <c r="L147" i="11"/>
  <c r="K147" i="11"/>
  <c r="I147" i="11"/>
  <c r="H147" i="11"/>
  <c r="Q146" i="11"/>
  <c r="J146" i="11"/>
  <c r="R146" i="11" s="1"/>
  <c r="Q145" i="11"/>
  <c r="J145" i="11"/>
  <c r="Q144" i="11"/>
  <c r="J144" i="11"/>
  <c r="R144" i="11" s="1"/>
  <c r="Q143" i="11"/>
  <c r="J143" i="11"/>
  <c r="R143" i="11" s="1"/>
  <c r="Q142" i="11"/>
  <c r="J142" i="11"/>
  <c r="Q141" i="11"/>
  <c r="P141" i="11"/>
  <c r="O141" i="11"/>
  <c r="O140" i="11" s="1"/>
  <c r="O176" i="11" s="1"/>
  <c r="N141" i="11"/>
  <c r="M141" i="11"/>
  <c r="M140" i="11" s="1"/>
  <c r="M176" i="11" s="1"/>
  <c r="L141" i="11"/>
  <c r="K141" i="11"/>
  <c r="K140" i="11" s="1"/>
  <c r="K176" i="11" s="1"/>
  <c r="I141" i="11"/>
  <c r="I140" i="11" s="1"/>
  <c r="H141" i="11"/>
  <c r="P140" i="11"/>
  <c r="L140" i="11"/>
  <c r="L176" i="11" s="1"/>
  <c r="H140" i="11"/>
  <c r="H176" i="11" s="1"/>
  <c r="B138" i="11"/>
  <c r="Q133" i="11"/>
  <c r="Q129" i="11" s="1"/>
  <c r="J133" i="11"/>
  <c r="Q132" i="11"/>
  <c r="J132" i="11"/>
  <c r="J129" i="11" s="1"/>
  <c r="Q131" i="11"/>
  <c r="J131" i="11"/>
  <c r="R131" i="11" s="1"/>
  <c r="Q130" i="11"/>
  <c r="J130" i="11"/>
  <c r="R130" i="11" s="1"/>
  <c r="P129" i="11"/>
  <c r="O129" i="11"/>
  <c r="N129" i="11"/>
  <c r="M129" i="11"/>
  <c r="L129" i="11"/>
  <c r="I129" i="11"/>
  <c r="H129" i="11"/>
  <c r="Q128" i="11"/>
  <c r="J128" i="11"/>
  <c r="R128" i="11" s="1"/>
  <c r="Q127" i="11"/>
  <c r="J127" i="11"/>
  <c r="R127" i="11" s="1"/>
  <c r="Q126" i="11"/>
  <c r="J126" i="11"/>
  <c r="Q125" i="11"/>
  <c r="J125" i="11"/>
  <c r="R125" i="11" s="1"/>
  <c r="Q124" i="11"/>
  <c r="J124" i="11"/>
  <c r="R124" i="11" s="1"/>
  <c r="Q123" i="11"/>
  <c r="J123" i="11"/>
  <c r="R123" i="11" s="1"/>
  <c r="Q122" i="11"/>
  <c r="J122" i="11"/>
  <c r="Q121" i="11"/>
  <c r="J121" i="11"/>
  <c r="R121" i="11" s="1"/>
  <c r="Q120" i="11"/>
  <c r="J120" i="11"/>
  <c r="R120" i="11" s="1"/>
  <c r="P119" i="11"/>
  <c r="O119" i="11"/>
  <c r="N119" i="11"/>
  <c r="M119" i="11"/>
  <c r="L119" i="11"/>
  <c r="K119" i="11"/>
  <c r="J119" i="11"/>
  <c r="I119" i="11"/>
  <c r="H119" i="11"/>
  <c r="Q118" i="11"/>
  <c r="J118" i="11"/>
  <c r="R118" i="11" s="1"/>
  <c r="Q117" i="11"/>
  <c r="J117" i="11"/>
  <c r="R117" i="11" s="1"/>
  <c r="Q116" i="11"/>
  <c r="J116" i="11"/>
  <c r="Q115" i="11"/>
  <c r="J115" i="11"/>
  <c r="R115" i="11" s="1"/>
  <c r="Q114" i="11"/>
  <c r="J114" i="11"/>
  <c r="R114" i="11" s="1"/>
  <c r="P113" i="11"/>
  <c r="O113" i="11"/>
  <c r="N113" i="11"/>
  <c r="M113" i="11"/>
  <c r="L113" i="11"/>
  <c r="K113" i="11"/>
  <c r="J113" i="11"/>
  <c r="I113" i="11"/>
  <c r="H113" i="11"/>
  <c r="Q112" i="11"/>
  <c r="J112" i="11"/>
  <c r="R112" i="11" s="1"/>
  <c r="Q111" i="11"/>
  <c r="J111" i="11"/>
  <c r="R111" i="11" s="1"/>
  <c r="Q110" i="11"/>
  <c r="Q108" i="11" s="1"/>
  <c r="J110" i="11"/>
  <c r="Q109" i="11"/>
  <c r="J109" i="11"/>
  <c r="J108" i="11" s="1"/>
  <c r="P108" i="11"/>
  <c r="O108" i="11"/>
  <c r="N108" i="11"/>
  <c r="M108" i="11"/>
  <c r="L108" i="11"/>
  <c r="K108" i="11"/>
  <c r="I108" i="11"/>
  <c r="I98" i="11" s="1"/>
  <c r="I134" i="11" s="1"/>
  <c r="H108" i="11"/>
  <c r="Q107" i="11"/>
  <c r="J107" i="11"/>
  <c r="J105" i="11" s="1"/>
  <c r="Q106" i="11"/>
  <c r="Q105" i="11" s="1"/>
  <c r="J106" i="11"/>
  <c r="R106" i="11" s="1"/>
  <c r="P105" i="11"/>
  <c r="O105" i="11"/>
  <c r="N105" i="11"/>
  <c r="M105" i="11"/>
  <c r="L105" i="11"/>
  <c r="K105" i="11"/>
  <c r="I105" i="11"/>
  <c r="H105" i="11"/>
  <c r="Q104" i="11"/>
  <c r="J104" i="11"/>
  <c r="R104" i="11" s="1"/>
  <c r="Q103" i="11"/>
  <c r="J103" i="11"/>
  <c r="R103" i="11" s="1"/>
  <c r="Q102" i="11"/>
  <c r="J102" i="11"/>
  <c r="Q101" i="11"/>
  <c r="J101" i="11"/>
  <c r="J99" i="11" s="1"/>
  <c r="Q100" i="11"/>
  <c r="J100" i="11"/>
  <c r="R100" i="11" s="1"/>
  <c r="P99" i="11"/>
  <c r="O99" i="11"/>
  <c r="N99" i="11"/>
  <c r="M99" i="11"/>
  <c r="L99" i="11"/>
  <c r="K99" i="11"/>
  <c r="I99" i="11"/>
  <c r="H99" i="11"/>
  <c r="O98" i="11"/>
  <c r="O134" i="11" s="1"/>
  <c r="M98" i="11"/>
  <c r="K98" i="11"/>
  <c r="K134" i="11" s="1"/>
  <c r="B96" i="11"/>
  <c r="O92" i="11"/>
  <c r="N92" i="11"/>
  <c r="M92" i="11"/>
  <c r="L92" i="11"/>
  <c r="P92" i="11" s="1"/>
  <c r="K92" i="11"/>
  <c r="I92" i="11"/>
  <c r="H92" i="11"/>
  <c r="J92" i="11" s="1"/>
  <c r="Q92" i="11" s="1"/>
  <c r="P91" i="11"/>
  <c r="J91" i="11"/>
  <c r="P90" i="11"/>
  <c r="J90" i="11"/>
  <c r="Q90" i="11" s="1"/>
  <c r="B88" i="11"/>
  <c r="O84" i="11"/>
  <c r="N84" i="11"/>
  <c r="M84" i="11"/>
  <c r="L84" i="11"/>
  <c r="K84" i="11"/>
  <c r="P84" i="11" s="1"/>
  <c r="I84" i="11"/>
  <c r="H84" i="11"/>
  <c r="P83" i="11"/>
  <c r="J83" i="11"/>
  <c r="Q83" i="11" s="1"/>
  <c r="P82" i="11"/>
  <c r="J82" i="11"/>
  <c r="Q82" i="11" s="1"/>
  <c r="B80" i="11"/>
  <c r="O76" i="11"/>
  <c r="N76" i="11"/>
  <c r="M76" i="11"/>
  <c r="L76" i="11"/>
  <c r="P76" i="11" s="1"/>
  <c r="K76" i="11"/>
  <c r="I76" i="11"/>
  <c r="H76" i="11"/>
  <c r="J76" i="11" s="1"/>
  <c r="Q76" i="11" s="1"/>
  <c r="P75" i="11"/>
  <c r="J75" i="11"/>
  <c r="Q75" i="11" s="1"/>
  <c r="P74" i="11"/>
  <c r="J74" i="11"/>
  <c r="Q74" i="11" s="1"/>
  <c r="B72" i="11"/>
  <c r="O68" i="11"/>
  <c r="N68" i="11"/>
  <c r="M68" i="11"/>
  <c r="L68" i="11"/>
  <c r="K68" i="11"/>
  <c r="P68" i="11" s="1"/>
  <c r="I68" i="11"/>
  <c r="H68" i="11"/>
  <c r="J68" i="11" s="1"/>
  <c r="Q68" i="11" s="1"/>
  <c r="P67" i="11"/>
  <c r="J67" i="11"/>
  <c r="Q67" i="11" s="1"/>
  <c r="P66" i="11"/>
  <c r="J66" i="11"/>
  <c r="B64" i="11"/>
  <c r="P59" i="11"/>
  <c r="O59" i="11"/>
  <c r="N59" i="11"/>
  <c r="M59" i="11"/>
  <c r="L59" i="11"/>
  <c r="K59" i="11"/>
  <c r="Q59" i="11" s="1"/>
  <c r="I59" i="11"/>
  <c r="H59" i="11"/>
  <c r="Q58" i="11"/>
  <c r="J58" i="11"/>
  <c r="R58" i="11" s="1"/>
  <c r="Q57" i="11"/>
  <c r="J57" i="11"/>
  <c r="R57" i="11" s="1"/>
  <c r="B55" i="11"/>
  <c r="P51" i="11"/>
  <c r="O51" i="11"/>
  <c r="N51" i="11"/>
  <c r="M51" i="11"/>
  <c r="L51" i="11"/>
  <c r="K51" i="11"/>
  <c r="Q51" i="11" s="1"/>
  <c r="I51" i="11"/>
  <c r="H51" i="11"/>
  <c r="Q50" i="11"/>
  <c r="J50" i="11"/>
  <c r="R50" i="11" s="1"/>
  <c r="Q49" i="11"/>
  <c r="J49" i="11"/>
  <c r="B47" i="11"/>
  <c r="P41" i="11"/>
  <c r="O41" i="11"/>
  <c r="N41" i="11"/>
  <c r="M41" i="11"/>
  <c r="Q41" i="11" s="1"/>
  <c r="L41" i="11"/>
  <c r="I41" i="11"/>
  <c r="H41" i="11"/>
  <c r="J41" i="11" s="1"/>
  <c r="R41" i="11" s="1"/>
  <c r="P40" i="11"/>
  <c r="O40" i="11"/>
  <c r="N40" i="11"/>
  <c r="M40" i="11"/>
  <c r="Q40" i="11" s="1"/>
  <c r="L40" i="11"/>
  <c r="I40" i="11"/>
  <c r="H40" i="11"/>
  <c r="J40" i="11" s="1"/>
  <c r="P39" i="11"/>
  <c r="O39" i="11"/>
  <c r="N39" i="11"/>
  <c r="M39" i="11"/>
  <c r="Q39" i="11" s="1"/>
  <c r="L39" i="11"/>
  <c r="I39" i="11"/>
  <c r="H39" i="11"/>
  <c r="J39" i="11" s="1"/>
  <c r="R39" i="11" s="1"/>
  <c r="P38" i="11"/>
  <c r="O38" i="11"/>
  <c r="N38" i="11"/>
  <c r="M38" i="11"/>
  <c r="Q38" i="11" s="1"/>
  <c r="L38" i="11"/>
  <c r="I38" i="11"/>
  <c r="H38" i="11"/>
  <c r="J38" i="11" s="1"/>
  <c r="P37" i="11"/>
  <c r="O37" i="11"/>
  <c r="N37" i="11"/>
  <c r="M37" i="11"/>
  <c r="Q37" i="11" s="1"/>
  <c r="L37" i="11"/>
  <c r="I37" i="11"/>
  <c r="H37" i="11"/>
  <c r="J37" i="11" s="1"/>
  <c r="R37" i="11" s="1"/>
  <c r="P36" i="11"/>
  <c r="O36" i="11"/>
  <c r="N36" i="11"/>
  <c r="M36" i="11"/>
  <c r="Q36" i="11" s="1"/>
  <c r="L36" i="11"/>
  <c r="I36" i="11"/>
  <c r="H36" i="11"/>
  <c r="J36" i="11" s="1"/>
  <c r="P35" i="11"/>
  <c r="O35" i="11"/>
  <c r="N35" i="11"/>
  <c r="M35" i="11"/>
  <c r="Q35" i="11" s="1"/>
  <c r="L35" i="11"/>
  <c r="I35" i="11"/>
  <c r="H35" i="11"/>
  <c r="J35" i="11" s="1"/>
  <c r="R35" i="11" s="1"/>
  <c r="M32" i="11"/>
  <c r="H32" i="11"/>
  <c r="Q31" i="11"/>
  <c r="J31" i="11"/>
  <c r="R31" i="11" s="1"/>
  <c r="Q30" i="11"/>
  <c r="J30" i="11"/>
  <c r="R30" i="11" s="1"/>
  <c r="Q29" i="11"/>
  <c r="J29" i="11"/>
  <c r="R29" i="11" s="1"/>
  <c r="Q28" i="11"/>
  <c r="J28" i="11"/>
  <c r="R28" i="11" s="1"/>
  <c r="Q27" i="11"/>
  <c r="J27" i="11"/>
  <c r="R27" i="11" s="1"/>
  <c r="Q26" i="11"/>
  <c r="J26" i="11"/>
  <c r="R26" i="11" s="1"/>
  <c r="Q25" i="11"/>
  <c r="J25" i="11"/>
  <c r="R25" i="11" s="1"/>
  <c r="P24" i="11"/>
  <c r="P32" i="11" s="1"/>
  <c r="O24" i="11"/>
  <c r="O32" i="11" s="1"/>
  <c r="N24" i="11"/>
  <c r="N32" i="11" s="1"/>
  <c r="M24" i="11"/>
  <c r="L24" i="11"/>
  <c r="L32" i="11" s="1"/>
  <c r="I24" i="11"/>
  <c r="I32" i="11" s="1"/>
  <c r="H24" i="11"/>
  <c r="J24" i="11" s="1"/>
  <c r="P22" i="11"/>
  <c r="N22" i="11"/>
  <c r="L22" i="11"/>
  <c r="I22" i="11"/>
  <c r="Q21" i="11"/>
  <c r="J21" i="11"/>
  <c r="R21" i="11" s="1"/>
  <c r="Q20" i="11"/>
  <c r="J20" i="11"/>
  <c r="R20" i="11" s="1"/>
  <c r="Q19" i="11"/>
  <c r="J19" i="11"/>
  <c r="R19" i="11" s="1"/>
  <c r="Q18" i="11"/>
  <c r="J18" i="11"/>
  <c r="R18" i="11" s="1"/>
  <c r="Q17" i="11"/>
  <c r="J17" i="11"/>
  <c r="R17" i="11" s="1"/>
  <c r="Q16" i="11"/>
  <c r="J16" i="11"/>
  <c r="R16" i="11" s="1"/>
  <c r="Q15" i="11"/>
  <c r="J15" i="11"/>
  <c r="R15" i="11" s="1"/>
  <c r="P14" i="11"/>
  <c r="O14" i="11"/>
  <c r="O22" i="11" s="1"/>
  <c r="N14" i="11"/>
  <c r="M14" i="11"/>
  <c r="M34" i="11" s="1"/>
  <c r="M42" i="11" s="1"/>
  <c r="L14" i="11"/>
  <c r="I14" i="11"/>
  <c r="H14" i="11"/>
  <c r="H34" i="11" s="1"/>
  <c r="C13" i="11"/>
  <c r="I9" i="11"/>
  <c r="Q7" i="11" s="1"/>
  <c r="B5" i="11"/>
  <c r="A1" i="11"/>
  <c r="R161" i="12" l="1"/>
  <c r="R141" i="12"/>
  <c r="R140" i="12" s="1"/>
  <c r="R176" i="12" s="1"/>
  <c r="J140" i="12"/>
  <c r="J176" i="12" s="1"/>
  <c r="R108" i="12"/>
  <c r="R98" i="12" s="1"/>
  <c r="R134" i="12" s="1"/>
  <c r="J34" i="12"/>
  <c r="R34" i="12" s="1"/>
  <c r="H42" i="12"/>
  <c r="J42" i="12" s="1"/>
  <c r="R42" i="12" s="1"/>
  <c r="Q6" i="12" s="1"/>
  <c r="R6" i="12" s="1"/>
  <c r="Q98" i="12"/>
  <c r="Q134" i="12" s="1"/>
  <c r="J22" i="12"/>
  <c r="R22" i="12" s="1"/>
  <c r="R32" i="12"/>
  <c r="H42" i="11"/>
  <c r="Q22" i="11"/>
  <c r="J32" i="11"/>
  <c r="Q32" i="11"/>
  <c r="R36" i="11"/>
  <c r="R38" i="11"/>
  <c r="R40" i="11"/>
  <c r="J98" i="11"/>
  <c r="J134" i="11" s="1"/>
  <c r="R99" i="11"/>
  <c r="J14" i="11"/>
  <c r="Q14" i="11"/>
  <c r="O34" i="11"/>
  <c r="O42" i="11" s="1"/>
  <c r="R101" i="11"/>
  <c r="R107" i="11"/>
  <c r="R105" i="11" s="1"/>
  <c r="R132" i="11"/>
  <c r="R129" i="11" s="1"/>
  <c r="R150" i="11"/>
  <c r="R152" i="11"/>
  <c r="I34" i="11"/>
  <c r="I42" i="11" s="1"/>
  <c r="L34" i="11"/>
  <c r="N34" i="11"/>
  <c r="N42" i="11" s="1"/>
  <c r="P34" i="11"/>
  <c r="P42" i="11" s="1"/>
  <c r="H22" i="11"/>
  <c r="J22" i="11" s="1"/>
  <c r="R22" i="11" s="1"/>
  <c r="M22" i="11"/>
  <c r="Q24" i="11"/>
  <c r="R24" i="11" s="1"/>
  <c r="H98" i="11"/>
  <c r="H134" i="11" s="1"/>
  <c r="L98" i="11"/>
  <c r="L134" i="11" s="1"/>
  <c r="N98" i="11"/>
  <c r="N134" i="11" s="1"/>
  <c r="P98" i="11"/>
  <c r="P134" i="11" s="1"/>
  <c r="R109" i="11"/>
  <c r="R113" i="11"/>
  <c r="P176" i="11"/>
  <c r="N176" i="11"/>
  <c r="R173" i="11"/>
  <c r="J51" i="11"/>
  <c r="R51" i="11" s="1"/>
  <c r="R49" i="11"/>
  <c r="J59" i="11"/>
  <c r="R59" i="11" s="1"/>
  <c r="Q66" i="11"/>
  <c r="J84" i="11"/>
  <c r="Q84" i="11" s="1"/>
  <c r="Q91" i="11"/>
  <c r="M134" i="11"/>
  <c r="Q99" i="11"/>
  <c r="R102" i="11"/>
  <c r="R110" i="11"/>
  <c r="Q113" i="11"/>
  <c r="R116" i="11"/>
  <c r="Q119" i="11"/>
  <c r="R122" i="11"/>
  <c r="R119" i="11" s="1"/>
  <c r="R126" i="11"/>
  <c r="R133" i="11"/>
  <c r="J141" i="11"/>
  <c r="R142" i="11"/>
  <c r="R145" i="11"/>
  <c r="R148" i="11"/>
  <c r="R147" i="11" s="1"/>
  <c r="Q150" i="11"/>
  <c r="Q140" i="11" s="1"/>
  <c r="Q176" i="11" s="1"/>
  <c r="R153" i="11"/>
  <c r="J155" i="11"/>
  <c r="R156" i="11"/>
  <c r="R155" i="11" s="1"/>
  <c r="R159" i="11"/>
  <c r="J161" i="11"/>
  <c r="R162" i="11"/>
  <c r="R165" i="11"/>
  <c r="R169" i="11"/>
  <c r="Q171" i="11"/>
  <c r="R174" i="11"/>
  <c r="R171" i="11" s="1"/>
  <c r="R161" i="11" l="1"/>
  <c r="R141" i="11"/>
  <c r="R140" i="11" s="1"/>
  <c r="J140" i="11"/>
  <c r="J176" i="11" s="1"/>
  <c r="J42" i="11"/>
  <c r="R42" i="11" s="1"/>
  <c r="Q6" i="11" s="1"/>
  <c r="R6" i="11" s="1"/>
  <c r="Q98" i="11"/>
  <c r="Q134" i="11" s="1"/>
  <c r="R108" i="11"/>
  <c r="R98" i="11" s="1"/>
  <c r="R134" i="11" s="1"/>
  <c r="L42" i="11"/>
  <c r="Q42" i="11" s="1"/>
  <c r="Q34" i="11"/>
  <c r="R14" i="11"/>
  <c r="R32" i="11"/>
  <c r="J34" i="11"/>
  <c r="R34" i="11" l="1"/>
  <c r="R176" i="11"/>
  <c r="A1" i="10" l="1"/>
  <c r="B5" i="10"/>
  <c r="Q7" i="10"/>
  <c r="I9" i="10"/>
  <c r="C13" i="10"/>
  <c r="H14" i="10"/>
  <c r="I14" i="10"/>
  <c r="I34" i="10" s="1"/>
  <c r="I42" i="10" s="1"/>
  <c r="L14" i="10"/>
  <c r="L22" i="10" s="1"/>
  <c r="M14" i="10"/>
  <c r="N14" i="10"/>
  <c r="N34" i="10" s="1"/>
  <c r="O14" i="10"/>
  <c r="P14" i="10"/>
  <c r="P22" i="10" s="1"/>
  <c r="J15" i="10"/>
  <c r="Q15" i="10"/>
  <c r="R15" i="10"/>
  <c r="J16" i="10"/>
  <c r="R16" i="10" s="1"/>
  <c r="Q16" i="10"/>
  <c r="J17" i="10"/>
  <c r="R17" i="10" s="1"/>
  <c r="Q17" i="10"/>
  <c r="J18" i="10"/>
  <c r="Q18" i="10"/>
  <c r="R18" i="10"/>
  <c r="J19" i="10"/>
  <c r="Q19" i="10"/>
  <c r="R19" i="10"/>
  <c r="J20" i="10"/>
  <c r="R20" i="10" s="1"/>
  <c r="Q20" i="10"/>
  <c r="J21" i="10"/>
  <c r="Q21" i="10"/>
  <c r="I22" i="10"/>
  <c r="N22" i="10"/>
  <c r="O22" i="10"/>
  <c r="H24" i="10"/>
  <c r="J24" i="10" s="1"/>
  <c r="I24" i="10"/>
  <c r="L24" i="10"/>
  <c r="L32" i="10" s="1"/>
  <c r="M24" i="10"/>
  <c r="M32" i="10" s="1"/>
  <c r="Q32" i="10" s="1"/>
  <c r="N24" i="10"/>
  <c r="O24" i="10"/>
  <c r="O32" i="10" s="1"/>
  <c r="P24" i="10"/>
  <c r="P32" i="10" s="1"/>
  <c r="Q24" i="10"/>
  <c r="J25" i="10"/>
  <c r="Q25" i="10"/>
  <c r="R25" i="10"/>
  <c r="J26" i="10"/>
  <c r="Q26" i="10"/>
  <c r="R26" i="10"/>
  <c r="J27" i="10"/>
  <c r="R27" i="10" s="1"/>
  <c r="Q27" i="10"/>
  <c r="J28" i="10"/>
  <c r="Q28" i="10"/>
  <c r="J29" i="10"/>
  <c r="Q29" i="10"/>
  <c r="R29" i="10" s="1"/>
  <c r="J30" i="10"/>
  <c r="Q30" i="10"/>
  <c r="R30" i="10"/>
  <c r="J31" i="10"/>
  <c r="R31" i="10" s="1"/>
  <c r="Q31" i="10"/>
  <c r="H32" i="10"/>
  <c r="I32" i="10"/>
  <c r="N32" i="10"/>
  <c r="O34" i="10"/>
  <c r="P34" i="10"/>
  <c r="H35" i="10"/>
  <c r="I35" i="10"/>
  <c r="L35" i="10"/>
  <c r="M35" i="10"/>
  <c r="N35" i="10"/>
  <c r="O35" i="10"/>
  <c r="P35" i="10"/>
  <c r="Q35" i="10"/>
  <c r="H36" i="10"/>
  <c r="I36" i="10"/>
  <c r="J36" i="10"/>
  <c r="L36" i="10"/>
  <c r="M36" i="10"/>
  <c r="N36" i="10"/>
  <c r="O36" i="10"/>
  <c r="P36" i="10"/>
  <c r="H37" i="10"/>
  <c r="I37" i="10"/>
  <c r="L37" i="10"/>
  <c r="M37" i="10"/>
  <c r="N37" i="10"/>
  <c r="Q37" i="10" s="1"/>
  <c r="O37" i="10"/>
  <c r="P37" i="10"/>
  <c r="H38" i="10"/>
  <c r="I38" i="10"/>
  <c r="J38" i="10"/>
  <c r="L38" i="10"/>
  <c r="M38" i="10"/>
  <c r="N38" i="10"/>
  <c r="O38" i="10"/>
  <c r="P38" i="10"/>
  <c r="H39" i="10"/>
  <c r="I39" i="10"/>
  <c r="L39" i="10"/>
  <c r="M39" i="10"/>
  <c r="N39" i="10"/>
  <c r="Q39" i="10" s="1"/>
  <c r="O39" i="10"/>
  <c r="P39" i="10"/>
  <c r="H40" i="10"/>
  <c r="I40" i="10"/>
  <c r="J40" i="10"/>
  <c r="L40" i="10"/>
  <c r="M40" i="10"/>
  <c r="N40" i="10"/>
  <c r="O40" i="10"/>
  <c r="P40" i="10"/>
  <c r="H41" i="10"/>
  <c r="J41" i="10" s="1"/>
  <c r="I41" i="10"/>
  <c r="L41" i="10"/>
  <c r="M41" i="10"/>
  <c r="N41" i="10"/>
  <c r="Q41" i="10" s="1"/>
  <c r="R41" i="10" s="1"/>
  <c r="O41" i="10"/>
  <c r="P41" i="10"/>
  <c r="O42" i="10"/>
  <c r="P42" i="10"/>
  <c r="B47" i="10"/>
  <c r="J49" i="10"/>
  <c r="R49" i="10" s="1"/>
  <c r="Q49" i="10"/>
  <c r="J50" i="10"/>
  <c r="R50" i="10" s="1"/>
  <c r="Q50" i="10"/>
  <c r="H51" i="10"/>
  <c r="I51" i="10"/>
  <c r="J51" i="10"/>
  <c r="K51" i="10"/>
  <c r="L51" i="10"/>
  <c r="M51" i="10"/>
  <c r="N51" i="10"/>
  <c r="Q51" i="10" s="1"/>
  <c r="R51" i="10" s="1"/>
  <c r="O51" i="10"/>
  <c r="P51" i="10"/>
  <c r="B55" i="10"/>
  <c r="J57" i="10"/>
  <c r="Q57" i="10"/>
  <c r="R57" i="10"/>
  <c r="J58" i="10"/>
  <c r="Q58" i="10"/>
  <c r="R58" i="10"/>
  <c r="H59" i="10"/>
  <c r="J59" i="10" s="1"/>
  <c r="I59" i="10"/>
  <c r="K59" i="10"/>
  <c r="L59" i="10"/>
  <c r="M59" i="10"/>
  <c r="N59" i="10"/>
  <c r="O59" i="10"/>
  <c r="P59" i="10"/>
  <c r="B64" i="10"/>
  <c r="J66" i="10"/>
  <c r="P66" i="10"/>
  <c r="Q66" i="10"/>
  <c r="J67" i="10"/>
  <c r="P67" i="10"/>
  <c r="H68" i="10"/>
  <c r="J68" i="10" s="1"/>
  <c r="I68" i="10"/>
  <c r="K68" i="10"/>
  <c r="L68" i="10"/>
  <c r="M68" i="10"/>
  <c r="P68" i="10" s="1"/>
  <c r="N68" i="10"/>
  <c r="O68" i="10"/>
  <c r="B72" i="10"/>
  <c r="J74" i="10"/>
  <c r="P74" i="10"/>
  <c r="Q74" i="10"/>
  <c r="J75" i="10"/>
  <c r="P75" i="10"/>
  <c r="Q75" i="10"/>
  <c r="H76" i="10"/>
  <c r="J76" i="10" s="1"/>
  <c r="I76" i="10"/>
  <c r="K76" i="10"/>
  <c r="L76" i="10"/>
  <c r="M76" i="10"/>
  <c r="P76" i="10" s="1"/>
  <c r="Q76" i="10" s="1"/>
  <c r="N76" i="10"/>
  <c r="O76" i="10"/>
  <c r="B80" i="10"/>
  <c r="J82" i="10"/>
  <c r="P82" i="10"/>
  <c r="Q82" i="10"/>
  <c r="J83" i="10"/>
  <c r="P83" i="10"/>
  <c r="Q83" i="10"/>
  <c r="H84" i="10"/>
  <c r="J84" i="10" s="1"/>
  <c r="Q84" i="10" s="1"/>
  <c r="I84" i="10"/>
  <c r="K84" i="10"/>
  <c r="L84" i="10"/>
  <c r="M84" i="10"/>
  <c r="N84" i="10"/>
  <c r="O84" i="10"/>
  <c r="P84" i="10"/>
  <c r="B88" i="10"/>
  <c r="J90" i="10"/>
  <c r="P90" i="10"/>
  <c r="J91" i="10"/>
  <c r="Q91" i="10" s="1"/>
  <c r="P91" i="10"/>
  <c r="H92" i="10"/>
  <c r="I92" i="10"/>
  <c r="J92" i="10" s="1"/>
  <c r="K92" i="10"/>
  <c r="L92" i="10"/>
  <c r="M92" i="10"/>
  <c r="N92" i="10"/>
  <c r="O92" i="10"/>
  <c r="B96" i="10"/>
  <c r="H99" i="10"/>
  <c r="H98" i="10" s="1"/>
  <c r="H134" i="10" s="1"/>
  <c r="I99" i="10"/>
  <c r="K99" i="10"/>
  <c r="K98" i="10" s="1"/>
  <c r="K134" i="10" s="1"/>
  <c r="L99" i="10"/>
  <c r="L98" i="10" s="1"/>
  <c r="L134" i="10" s="1"/>
  <c r="M99" i="10"/>
  <c r="N99" i="10"/>
  <c r="O99" i="10"/>
  <c r="O98" i="10" s="1"/>
  <c r="O134" i="10" s="1"/>
  <c r="P99" i="10"/>
  <c r="P98" i="10" s="1"/>
  <c r="P134" i="10" s="1"/>
  <c r="J100" i="10"/>
  <c r="Q100" i="10"/>
  <c r="Q99" i="10" s="1"/>
  <c r="R100" i="10"/>
  <c r="J101" i="10"/>
  <c r="Q101" i="10"/>
  <c r="R101" i="10"/>
  <c r="J102" i="10"/>
  <c r="R102" i="10" s="1"/>
  <c r="Q102" i="10"/>
  <c r="J103" i="10"/>
  <c r="Q103" i="10"/>
  <c r="J104" i="10"/>
  <c r="Q104" i="10"/>
  <c r="R104" i="10"/>
  <c r="H105" i="10"/>
  <c r="I105" i="10"/>
  <c r="K105" i="10"/>
  <c r="L105" i="10"/>
  <c r="M105" i="10"/>
  <c r="N105" i="10"/>
  <c r="N98" i="10" s="1"/>
  <c r="N134" i="10" s="1"/>
  <c r="O105" i="10"/>
  <c r="P105" i="10"/>
  <c r="J106" i="10"/>
  <c r="R106" i="10" s="1"/>
  <c r="Q106" i="10"/>
  <c r="J107" i="10"/>
  <c r="Q107" i="10"/>
  <c r="Q105" i="10" s="1"/>
  <c r="H108" i="10"/>
  <c r="I108" i="10"/>
  <c r="K108" i="10"/>
  <c r="L108" i="10"/>
  <c r="M108" i="10"/>
  <c r="N108" i="10"/>
  <c r="O108" i="10"/>
  <c r="P108" i="10"/>
  <c r="J109" i="10"/>
  <c r="Q109" i="10"/>
  <c r="Q108" i="10" s="1"/>
  <c r="J110" i="10"/>
  <c r="J108" i="10" s="1"/>
  <c r="Q110" i="10"/>
  <c r="R110" i="10"/>
  <c r="J111" i="10"/>
  <c r="Q111" i="10"/>
  <c r="J112" i="10"/>
  <c r="R112" i="10" s="1"/>
  <c r="Q112" i="10"/>
  <c r="H113" i="10"/>
  <c r="I113" i="10"/>
  <c r="K113" i="10"/>
  <c r="L113" i="10"/>
  <c r="M113" i="10"/>
  <c r="N113" i="10"/>
  <c r="O113" i="10"/>
  <c r="P113" i="10"/>
  <c r="J114" i="10"/>
  <c r="Q114" i="10"/>
  <c r="R114" i="10"/>
  <c r="J115" i="10"/>
  <c r="R115" i="10" s="1"/>
  <c r="R113" i="10" s="1"/>
  <c r="Q115" i="10"/>
  <c r="J116" i="10"/>
  <c r="Q116" i="10"/>
  <c r="Q113" i="10" s="1"/>
  <c r="R116" i="10"/>
  <c r="J117" i="10"/>
  <c r="Q117" i="10"/>
  <c r="R117" i="10"/>
  <c r="J118" i="10"/>
  <c r="R118" i="10" s="1"/>
  <c r="Q118" i="10"/>
  <c r="H119" i="10"/>
  <c r="I119" i="10"/>
  <c r="K119" i="10"/>
  <c r="L119" i="10"/>
  <c r="M119" i="10"/>
  <c r="N119" i="10"/>
  <c r="O119" i="10"/>
  <c r="P119" i="10"/>
  <c r="J120" i="10"/>
  <c r="Q120" i="10"/>
  <c r="J121" i="10"/>
  <c r="Q121" i="10"/>
  <c r="R121" i="10" s="1"/>
  <c r="J122" i="10"/>
  <c r="Q122" i="10"/>
  <c r="R122" i="10"/>
  <c r="J123" i="10"/>
  <c r="Q123" i="10"/>
  <c r="J124" i="10"/>
  <c r="R124" i="10" s="1"/>
  <c r="Q124" i="10"/>
  <c r="J125" i="10"/>
  <c r="Q125" i="10"/>
  <c r="R125" i="10"/>
  <c r="J126" i="10"/>
  <c r="Q126" i="10"/>
  <c r="R126" i="10"/>
  <c r="J127" i="10"/>
  <c r="R127" i="10" s="1"/>
  <c r="Q127" i="10"/>
  <c r="J128" i="10"/>
  <c r="Q128" i="10"/>
  <c r="R128" i="10"/>
  <c r="H129" i="10"/>
  <c r="I129" i="10"/>
  <c r="L129" i="10"/>
  <c r="M129" i="10"/>
  <c r="N129" i="10"/>
  <c r="O129" i="10"/>
  <c r="P129" i="10"/>
  <c r="J130" i="10"/>
  <c r="Q130" i="10"/>
  <c r="J131" i="10"/>
  <c r="R131" i="10" s="1"/>
  <c r="Q131" i="10"/>
  <c r="J132" i="10"/>
  <c r="Q132" i="10"/>
  <c r="R132" i="10" s="1"/>
  <c r="J133" i="10"/>
  <c r="Q133" i="10"/>
  <c r="R133" i="10"/>
  <c r="B138" i="10"/>
  <c r="K140" i="10"/>
  <c r="K176" i="10" s="1"/>
  <c r="H141" i="10"/>
  <c r="H140" i="10" s="1"/>
  <c r="H176" i="10" s="1"/>
  <c r="I141" i="10"/>
  <c r="I140" i="10" s="1"/>
  <c r="I176" i="10" s="1"/>
  <c r="K141" i="10"/>
  <c r="L141" i="10"/>
  <c r="L140" i="10" s="1"/>
  <c r="L176" i="10" s="1"/>
  <c r="M141" i="10"/>
  <c r="M140" i="10" s="1"/>
  <c r="M176" i="10" s="1"/>
  <c r="N141" i="10"/>
  <c r="O141" i="10"/>
  <c r="P141" i="10"/>
  <c r="J142" i="10"/>
  <c r="Q142" i="10"/>
  <c r="R142" i="10"/>
  <c r="J143" i="10"/>
  <c r="R143" i="10" s="1"/>
  <c r="Q143" i="10"/>
  <c r="J144" i="10"/>
  <c r="Q144" i="10"/>
  <c r="Q141" i="10" s="1"/>
  <c r="J145" i="10"/>
  <c r="Q145" i="10"/>
  <c r="R145" i="10"/>
  <c r="J146" i="10"/>
  <c r="Q146" i="10"/>
  <c r="R146" i="10"/>
  <c r="H147" i="10"/>
  <c r="I147" i="10"/>
  <c r="K147" i="10"/>
  <c r="L147" i="10"/>
  <c r="M147" i="10"/>
  <c r="N147" i="10"/>
  <c r="O147" i="10"/>
  <c r="P147" i="10"/>
  <c r="J148" i="10"/>
  <c r="Q148" i="10"/>
  <c r="J149" i="10"/>
  <c r="R149" i="10" s="1"/>
  <c r="Q149" i="10"/>
  <c r="H150" i="10"/>
  <c r="I150" i="10"/>
  <c r="K150" i="10"/>
  <c r="L150" i="10"/>
  <c r="M150" i="10"/>
  <c r="N150" i="10"/>
  <c r="O150" i="10"/>
  <c r="P150" i="10"/>
  <c r="J151" i="10"/>
  <c r="Q151" i="10"/>
  <c r="R151" i="10"/>
  <c r="J152" i="10"/>
  <c r="R152" i="10" s="1"/>
  <c r="R150" i="10" s="1"/>
  <c r="Q152" i="10"/>
  <c r="J153" i="10"/>
  <c r="Q153" i="10"/>
  <c r="Q150" i="10" s="1"/>
  <c r="R153" i="10"/>
  <c r="J154" i="10"/>
  <c r="Q154" i="10"/>
  <c r="R154" i="10"/>
  <c r="H155" i="10"/>
  <c r="I155" i="10"/>
  <c r="K155" i="10"/>
  <c r="L155" i="10"/>
  <c r="M155" i="10"/>
  <c r="N155" i="10"/>
  <c r="O155" i="10"/>
  <c r="O140" i="10" s="1"/>
  <c r="O176" i="10" s="1"/>
  <c r="P155" i="10"/>
  <c r="P140" i="10" s="1"/>
  <c r="P176" i="10" s="1"/>
  <c r="J156" i="10"/>
  <c r="Q156" i="10"/>
  <c r="J157" i="10"/>
  <c r="R157" i="10" s="1"/>
  <c r="Q157" i="10"/>
  <c r="J158" i="10"/>
  <c r="Q158" i="10"/>
  <c r="R158" i="10" s="1"/>
  <c r="J159" i="10"/>
  <c r="Q159" i="10"/>
  <c r="R159" i="10"/>
  <c r="J160" i="10"/>
  <c r="Q160" i="10"/>
  <c r="H161" i="10"/>
  <c r="I161" i="10"/>
  <c r="K161" i="10"/>
  <c r="L161" i="10"/>
  <c r="M161" i="10"/>
  <c r="N161" i="10"/>
  <c r="O161" i="10"/>
  <c r="P161" i="10"/>
  <c r="J162" i="10"/>
  <c r="Q162" i="10"/>
  <c r="R162" i="10"/>
  <c r="J163" i="10"/>
  <c r="J161" i="10" s="1"/>
  <c r="Q163" i="10"/>
  <c r="R163" i="10"/>
  <c r="J164" i="10"/>
  <c r="R164" i="10" s="1"/>
  <c r="Q164" i="10"/>
  <c r="J165" i="10"/>
  <c r="Q165" i="10"/>
  <c r="R165" i="10"/>
  <c r="J166" i="10"/>
  <c r="Q166" i="10"/>
  <c r="R166" i="10"/>
  <c r="J167" i="10"/>
  <c r="R167" i="10" s="1"/>
  <c r="Q167" i="10"/>
  <c r="J168" i="10"/>
  <c r="Q168" i="10"/>
  <c r="Q161" i="10" s="1"/>
  <c r="J169" i="10"/>
  <c r="Q169" i="10"/>
  <c r="R169" i="10"/>
  <c r="J170" i="10"/>
  <c r="Q170" i="10"/>
  <c r="R170" i="10"/>
  <c r="H171" i="10"/>
  <c r="I171" i="10"/>
  <c r="L171" i="10"/>
  <c r="M171" i="10"/>
  <c r="N171" i="10"/>
  <c r="O171" i="10"/>
  <c r="P171" i="10"/>
  <c r="J172" i="10"/>
  <c r="J171" i="10" s="1"/>
  <c r="Q172" i="10"/>
  <c r="J173" i="10"/>
  <c r="Q173" i="10"/>
  <c r="R173" i="10" s="1"/>
  <c r="J174" i="10"/>
  <c r="Q174" i="10"/>
  <c r="R174" i="10"/>
  <c r="J175" i="10"/>
  <c r="Q175" i="10"/>
  <c r="Q68" i="10" l="1"/>
  <c r="Q98" i="10"/>
  <c r="Q92" i="10"/>
  <c r="J150" i="10"/>
  <c r="N140" i="10"/>
  <c r="N176" i="10" s="1"/>
  <c r="J141" i="10"/>
  <c r="J119" i="10"/>
  <c r="J113" i="10"/>
  <c r="Q22" i="10"/>
  <c r="Q171" i="10"/>
  <c r="R168" i="10"/>
  <c r="R161" i="10" s="1"/>
  <c r="Q155" i="10"/>
  <c r="R144" i="10"/>
  <c r="Q129" i="10"/>
  <c r="J129" i="10"/>
  <c r="Q119" i="10"/>
  <c r="R103" i="10"/>
  <c r="Q40" i="10"/>
  <c r="J39" i="10"/>
  <c r="R39" i="10" s="1"/>
  <c r="J32" i="10"/>
  <c r="R32" i="10" s="1"/>
  <c r="R172" i="10"/>
  <c r="R171" i="10" s="1"/>
  <c r="R156" i="10"/>
  <c r="R155" i="10" s="1"/>
  <c r="J155" i="10"/>
  <c r="Q147" i="10"/>
  <c r="Q140" i="10" s="1"/>
  <c r="Q176" i="10" s="1"/>
  <c r="R130" i="10"/>
  <c r="R129" i="10" s="1"/>
  <c r="R120" i="10"/>
  <c r="R107" i="10"/>
  <c r="R105" i="10" s="1"/>
  <c r="J105" i="10"/>
  <c r="J99" i="10"/>
  <c r="I98" i="10"/>
  <c r="I134" i="10" s="1"/>
  <c r="P92" i="10"/>
  <c r="Q90" i="10"/>
  <c r="Q59" i="10"/>
  <c r="R59" i="10" s="1"/>
  <c r="R40" i="10"/>
  <c r="Q38" i="10"/>
  <c r="J37" i="10"/>
  <c r="R37" i="10" s="1"/>
  <c r="L34" i="10"/>
  <c r="R21" i="10"/>
  <c r="N42" i="10"/>
  <c r="J14" i="10"/>
  <c r="H34" i="10"/>
  <c r="H22" i="10"/>
  <c r="J22" i="10" s="1"/>
  <c r="R175" i="10"/>
  <c r="R160" i="10"/>
  <c r="R148" i="10"/>
  <c r="R147" i="10" s="1"/>
  <c r="J147" i="10"/>
  <c r="R123" i="10"/>
  <c r="R111" i="10"/>
  <c r="R109" i="10"/>
  <c r="R108" i="10" s="1"/>
  <c r="M98" i="10"/>
  <c r="M134" i="10" s="1"/>
  <c r="Q67" i="10"/>
  <c r="R38" i="10"/>
  <c r="Q36" i="10"/>
  <c r="R36" i="10" s="1"/>
  <c r="J35" i="10"/>
  <c r="R35" i="10" s="1"/>
  <c r="R28" i="10"/>
  <c r="R24" i="10"/>
  <c r="Q14" i="10"/>
  <c r="M34" i="10"/>
  <c r="M42" i="10" s="1"/>
  <c r="M22" i="10"/>
  <c r="R175" i="9"/>
  <c r="Q175" i="9"/>
  <c r="J175" i="9"/>
  <c r="Q174" i="9"/>
  <c r="R174" i="9" s="1"/>
  <c r="J174" i="9"/>
  <c r="Q173" i="9"/>
  <c r="J173" i="9"/>
  <c r="Q172" i="9"/>
  <c r="Q171" i="9" s="1"/>
  <c r="J172" i="9"/>
  <c r="R172" i="9" s="1"/>
  <c r="P171" i="9"/>
  <c r="O171" i="9"/>
  <c r="N171" i="9"/>
  <c r="M171" i="9"/>
  <c r="L171" i="9"/>
  <c r="I171" i="9"/>
  <c r="H171" i="9"/>
  <c r="Q170" i="9"/>
  <c r="J170" i="9"/>
  <c r="R170" i="9" s="1"/>
  <c r="Q169" i="9"/>
  <c r="J169" i="9"/>
  <c r="R169" i="9" s="1"/>
  <c r="R168" i="9"/>
  <c r="Q168" i="9"/>
  <c r="J168" i="9"/>
  <c r="Q167" i="9"/>
  <c r="R167" i="9" s="1"/>
  <c r="J167" i="9"/>
  <c r="Q166" i="9"/>
  <c r="J166" i="9"/>
  <c r="R166" i="9" s="1"/>
  <c r="Q165" i="9"/>
  <c r="J165" i="9"/>
  <c r="R165" i="9" s="1"/>
  <c r="R164" i="9"/>
  <c r="Q164" i="9"/>
  <c r="J164" i="9"/>
  <c r="Q163" i="9"/>
  <c r="R163" i="9" s="1"/>
  <c r="J163" i="9"/>
  <c r="Q162" i="9"/>
  <c r="J162" i="9"/>
  <c r="P161" i="9"/>
  <c r="O161" i="9"/>
  <c r="N161" i="9"/>
  <c r="M161" i="9"/>
  <c r="L161" i="9"/>
  <c r="K161" i="9"/>
  <c r="I161" i="9"/>
  <c r="H161" i="9"/>
  <c r="R160" i="9"/>
  <c r="Q160" i="9"/>
  <c r="J160" i="9"/>
  <c r="Q159" i="9"/>
  <c r="R159" i="9" s="1"/>
  <c r="J159" i="9"/>
  <c r="Q158" i="9"/>
  <c r="J158" i="9"/>
  <c r="Q157" i="9"/>
  <c r="J157" i="9"/>
  <c r="R157" i="9" s="1"/>
  <c r="R156" i="9"/>
  <c r="Q156" i="9"/>
  <c r="J156" i="9"/>
  <c r="Q155" i="9"/>
  <c r="P155" i="9"/>
  <c r="O155" i="9"/>
  <c r="N155" i="9"/>
  <c r="M155" i="9"/>
  <c r="L155" i="9"/>
  <c r="K155" i="9"/>
  <c r="I155" i="9"/>
  <c r="H155" i="9"/>
  <c r="Q154" i="9"/>
  <c r="J154" i="9"/>
  <c r="R154" i="9" s="1"/>
  <c r="Q153" i="9"/>
  <c r="J153" i="9"/>
  <c r="R153" i="9" s="1"/>
  <c r="R152" i="9"/>
  <c r="Q152" i="9"/>
  <c r="J152" i="9"/>
  <c r="Q151" i="9"/>
  <c r="J151" i="9"/>
  <c r="P150" i="9"/>
  <c r="O150" i="9"/>
  <c r="N150" i="9"/>
  <c r="M150" i="9"/>
  <c r="L150" i="9"/>
  <c r="K150" i="9"/>
  <c r="I150" i="9"/>
  <c r="H150" i="9"/>
  <c r="Q149" i="9"/>
  <c r="J149" i="9"/>
  <c r="R149" i="9" s="1"/>
  <c r="R148" i="9"/>
  <c r="R147" i="9" s="1"/>
  <c r="Q148" i="9"/>
  <c r="J148" i="9"/>
  <c r="Q147" i="9"/>
  <c r="P147" i="9"/>
  <c r="O147" i="9"/>
  <c r="N147" i="9"/>
  <c r="M147" i="9"/>
  <c r="L147" i="9"/>
  <c r="K147" i="9"/>
  <c r="J147" i="9"/>
  <c r="I147" i="9"/>
  <c r="H147" i="9"/>
  <c r="Q146" i="9"/>
  <c r="J146" i="9"/>
  <c r="R146" i="9" s="1"/>
  <c r="Q145" i="9"/>
  <c r="J145" i="9"/>
  <c r="R145" i="9" s="1"/>
  <c r="R144" i="9"/>
  <c r="Q144" i="9"/>
  <c r="J144" i="9"/>
  <c r="Q143" i="9"/>
  <c r="R143" i="9" s="1"/>
  <c r="J143" i="9"/>
  <c r="Q142" i="9"/>
  <c r="J142" i="9"/>
  <c r="P141" i="9"/>
  <c r="P140" i="9" s="1"/>
  <c r="P176" i="9" s="1"/>
  <c r="O141" i="9"/>
  <c r="O140" i="9" s="1"/>
  <c r="O176" i="9" s="1"/>
  <c r="N141" i="9"/>
  <c r="M141" i="9"/>
  <c r="L141" i="9"/>
  <c r="L140" i="9" s="1"/>
  <c r="L176" i="9" s="1"/>
  <c r="K141" i="9"/>
  <c r="K140" i="9" s="1"/>
  <c r="K176" i="9" s="1"/>
  <c r="I141" i="9"/>
  <c r="H141" i="9"/>
  <c r="H140" i="9" s="1"/>
  <c r="H176" i="9" s="1"/>
  <c r="N140" i="9"/>
  <c r="B138" i="9"/>
  <c r="Q133" i="9"/>
  <c r="R133" i="9" s="1"/>
  <c r="J133" i="9"/>
  <c r="Q132" i="9"/>
  <c r="J132" i="9"/>
  <c r="R132" i="9" s="1"/>
  <c r="Q131" i="9"/>
  <c r="J131" i="9"/>
  <c r="R131" i="9" s="1"/>
  <c r="R130" i="9"/>
  <c r="Q130" i="9"/>
  <c r="J130" i="9"/>
  <c r="Q129" i="9"/>
  <c r="P129" i="9"/>
  <c r="O129" i="9"/>
  <c r="N129" i="9"/>
  <c r="M129" i="9"/>
  <c r="L129" i="9"/>
  <c r="I129" i="9"/>
  <c r="H129" i="9"/>
  <c r="Q128" i="9"/>
  <c r="J128" i="9"/>
  <c r="R128" i="9" s="1"/>
  <c r="R127" i="9"/>
  <c r="Q127" i="9"/>
  <c r="J127" i="9"/>
  <c r="Q126" i="9"/>
  <c r="R126" i="9" s="1"/>
  <c r="J126" i="9"/>
  <c r="Q125" i="9"/>
  <c r="J125" i="9"/>
  <c r="R125" i="9" s="1"/>
  <c r="Q124" i="9"/>
  <c r="J124" i="9"/>
  <c r="R124" i="9" s="1"/>
  <c r="R123" i="9"/>
  <c r="Q123" i="9"/>
  <c r="J123" i="9"/>
  <c r="Q122" i="9"/>
  <c r="R122" i="9" s="1"/>
  <c r="J122" i="9"/>
  <c r="Q121" i="9"/>
  <c r="J121" i="9"/>
  <c r="R121" i="9" s="1"/>
  <c r="Q120" i="9"/>
  <c r="J120" i="9"/>
  <c r="R120" i="9" s="1"/>
  <c r="R119" i="9"/>
  <c r="P119" i="9"/>
  <c r="O119" i="9"/>
  <c r="N119" i="9"/>
  <c r="N134" i="9" s="1"/>
  <c r="M119" i="9"/>
  <c r="L119" i="9"/>
  <c r="K119" i="9"/>
  <c r="I119" i="9"/>
  <c r="H119" i="9"/>
  <c r="Q118" i="9"/>
  <c r="R118" i="9" s="1"/>
  <c r="J118" i="9"/>
  <c r="Q117" i="9"/>
  <c r="J117" i="9"/>
  <c r="R117" i="9" s="1"/>
  <c r="Q116" i="9"/>
  <c r="J116" i="9"/>
  <c r="R116" i="9" s="1"/>
  <c r="R115" i="9"/>
  <c r="Q115" i="9"/>
  <c r="J115" i="9"/>
  <c r="Q114" i="9"/>
  <c r="J114" i="9"/>
  <c r="P113" i="9"/>
  <c r="O113" i="9"/>
  <c r="N113" i="9"/>
  <c r="M113" i="9"/>
  <c r="L113" i="9"/>
  <c r="K113" i="9"/>
  <c r="I113" i="9"/>
  <c r="H113" i="9"/>
  <c r="Q112" i="9"/>
  <c r="J112" i="9"/>
  <c r="R112" i="9" s="1"/>
  <c r="R111" i="9"/>
  <c r="Q111" i="9"/>
  <c r="J111" i="9"/>
  <c r="Q110" i="9"/>
  <c r="R110" i="9" s="1"/>
  <c r="J110" i="9"/>
  <c r="Q109" i="9"/>
  <c r="Q108" i="9" s="1"/>
  <c r="J109" i="9"/>
  <c r="P108" i="9"/>
  <c r="O108" i="9"/>
  <c r="N108" i="9"/>
  <c r="M108" i="9"/>
  <c r="L108" i="9"/>
  <c r="K108" i="9"/>
  <c r="I108" i="9"/>
  <c r="H108" i="9"/>
  <c r="R107" i="9"/>
  <c r="Q107" i="9"/>
  <c r="J107" i="9"/>
  <c r="Q106" i="9"/>
  <c r="J106" i="9"/>
  <c r="P105" i="9"/>
  <c r="O105" i="9"/>
  <c r="N105" i="9"/>
  <c r="M105" i="9"/>
  <c r="L105" i="9"/>
  <c r="K105" i="9"/>
  <c r="J105" i="9"/>
  <c r="I105" i="9"/>
  <c r="H105" i="9"/>
  <c r="Q104" i="9"/>
  <c r="J104" i="9"/>
  <c r="R104" i="9" s="1"/>
  <c r="R103" i="9"/>
  <c r="Q103" i="9"/>
  <c r="J103" i="9"/>
  <c r="Q102" i="9"/>
  <c r="R102" i="9" s="1"/>
  <c r="J102" i="9"/>
  <c r="Q101" i="9"/>
  <c r="J101" i="9"/>
  <c r="R101" i="9" s="1"/>
  <c r="Q100" i="9"/>
  <c r="Q99" i="9" s="1"/>
  <c r="J100" i="9"/>
  <c r="R100" i="9" s="1"/>
  <c r="P99" i="9"/>
  <c r="P98" i="9" s="1"/>
  <c r="P134" i="9" s="1"/>
  <c r="O99" i="9"/>
  <c r="N99" i="9"/>
  <c r="N98" i="9" s="1"/>
  <c r="M99" i="9"/>
  <c r="L99" i="9"/>
  <c r="L98" i="9" s="1"/>
  <c r="L134" i="9" s="1"/>
  <c r="K99" i="9"/>
  <c r="I99" i="9"/>
  <c r="H99" i="9"/>
  <c r="H98" i="9" s="1"/>
  <c r="H134" i="9" s="1"/>
  <c r="M98" i="9"/>
  <c r="I98" i="9"/>
  <c r="I134" i="9" s="1"/>
  <c r="B96" i="9"/>
  <c r="O92" i="9"/>
  <c r="N92" i="9"/>
  <c r="M92" i="9"/>
  <c r="L92" i="9"/>
  <c r="P92" i="9" s="1"/>
  <c r="K92" i="9"/>
  <c r="I92" i="9"/>
  <c r="H92" i="9"/>
  <c r="J92" i="9" s="1"/>
  <c r="P91" i="9"/>
  <c r="J91" i="9"/>
  <c r="Q91" i="9" s="1"/>
  <c r="Q90" i="9"/>
  <c r="P90" i="9"/>
  <c r="J90" i="9"/>
  <c r="B88" i="9"/>
  <c r="O84" i="9"/>
  <c r="N84" i="9"/>
  <c r="M84" i="9"/>
  <c r="L84" i="9"/>
  <c r="K84" i="9"/>
  <c r="P84" i="9" s="1"/>
  <c r="Q84" i="9" s="1"/>
  <c r="I84" i="9"/>
  <c r="J84" i="9" s="1"/>
  <c r="H84" i="9"/>
  <c r="P83" i="9"/>
  <c r="J83" i="9"/>
  <c r="Q83" i="9" s="1"/>
  <c r="P82" i="9"/>
  <c r="J82" i="9"/>
  <c r="Q82" i="9" s="1"/>
  <c r="B80" i="9"/>
  <c r="O76" i="9"/>
  <c r="N76" i="9"/>
  <c r="M76" i="9"/>
  <c r="L76" i="9"/>
  <c r="K76" i="9"/>
  <c r="P76" i="9" s="1"/>
  <c r="J76" i="9"/>
  <c r="I76" i="9"/>
  <c r="H76" i="9"/>
  <c r="Q75" i="9"/>
  <c r="P75" i="9"/>
  <c r="J75" i="9"/>
  <c r="P74" i="9"/>
  <c r="J74" i="9"/>
  <c r="Q74" i="9" s="1"/>
  <c r="B72" i="9"/>
  <c r="O68" i="9"/>
  <c r="N68" i="9"/>
  <c r="M68" i="9"/>
  <c r="L68" i="9"/>
  <c r="K68" i="9"/>
  <c r="P68" i="9" s="1"/>
  <c r="I68" i="9"/>
  <c r="H68" i="9"/>
  <c r="J68" i="9" s="1"/>
  <c r="Q67" i="9"/>
  <c r="P67" i="9"/>
  <c r="J67" i="9"/>
  <c r="Q66" i="9"/>
  <c r="J66" i="9"/>
  <c r="B64" i="9"/>
  <c r="P59" i="9"/>
  <c r="O59" i="9"/>
  <c r="N59" i="9"/>
  <c r="M59" i="9"/>
  <c r="Q59" i="9" s="1"/>
  <c r="L59" i="9"/>
  <c r="K59" i="9"/>
  <c r="I59" i="9"/>
  <c r="H59" i="9"/>
  <c r="J59" i="9" s="1"/>
  <c r="Q58" i="9"/>
  <c r="J58" i="9"/>
  <c r="R58" i="9" s="1"/>
  <c r="R57" i="9"/>
  <c r="Q57" i="9"/>
  <c r="J57" i="9"/>
  <c r="B55" i="9"/>
  <c r="P51" i="9"/>
  <c r="O51" i="9"/>
  <c r="N51" i="9"/>
  <c r="M51" i="9"/>
  <c r="L51" i="9"/>
  <c r="K51" i="9"/>
  <c r="Q51" i="9" s="1"/>
  <c r="I51" i="9"/>
  <c r="H51" i="9"/>
  <c r="R50" i="9"/>
  <c r="Q50" i="9"/>
  <c r="J50" i="9"/>
  <c r="Q49" i="9"/>
  <c r="J49" i="9"/>
  <c r="J51" i="9" s="1"/>
  <c r="R51" i="9" s="1"/>
  <c r="B47" i="9"/>
  <c r="P42" i="9"/>
  <c r="P41" i="9"/>
  <c r="O41" i="9"/>
  <c r="N41" i="9"/>
  <c r="M41" i="9"/>
  <c r="L41" i="9"/>
  <c r="I41" i="9"/>
  <c r="J41" i="9" s="1"/>
  <c r="H41" i="9"/>
  <c r="P40" i="9"/>
  <c r="O40" i="9"/>
  <c r="N40" i="9"/>
  <c r="M40" i="9"/>
  <c r="Q40" i="9" s="1"/>
  <c r="L40" i="9"/>
  <c r="I40" i="9"/>
  <c r="H40" i="9"/>
  <c r="J40" i="9" s="1"/>
  <c r="P39" i="9"/>
  <c r="O39" i="9"/>
  <c r="N39" i="9"/>
  <c r="M39" i="9"/>
  <c r="L39" i="9"/>
  <c r="I39" i="9"/>
  <c r="J39" i="9" s="1"/>
  <c r="H39" i="9"/>
  <c r="P38" i="9"/>
  <c r="O38" i="9"/>
  <c r="N38" i="9"/>
  <c r="M38" i="9"/>
  <c r="L38" i="9"/>
  <c r="Q38" i="9" s="1"/>
  <c r="I38" i="9"/>
  <c r="H38" i="9"/>
  <c r="J38" i="9" s="1"/>
  <c r="P37" i="9"/>
  <c r="O37" i="9"/>
  <c r="N37" i="9"/>
  <c r="M37" i="9"/>
  <c r="L37" i="9"/>
  <c r="J37" i="9"/>
  <c r="I37" i="9"/>
  <c r="H37" i="9"/>
  <c r="P36" i="9"/>
  <c r="O36" i="9"/>
  <c r="N36" i="9"/>
  <c r="M36" i="9"/>
  <c r="L36" i="9"/>
  <c r="Q36" i="9" s="1"/>
  <c r="I36" i="9"/>
  <c r="H36" i="9"/>
  <c r="J36" i="9" s="1"/>
  <c r="P35" i="9"/>
  <c r="O35" i="9"/>
  <c r="N35" i="9"/>
  <c r="M35" i="9"/>
  <c r="L35" i="9"/>
  <c r="Q35" i="9" s="1"/>
  <c r="R35" i="9" s="1"/>
  <c r="J35" i="9"/>
  <c r="I35" i="9"/>
  <c r="H35" i="9"/>
  <c r="P34" i="9"/>
  <c r="L34" i="9"/>
  <c r="L42" i="9" s="1"/>
  <c r="H34" i="9"/>
  <c r="P32" i="9"/>
  <c r="O32" i="9"/>
  <c r="N32" i="9"/>
  <c r="L32" i="9"/>
  <c r="Q31" i="9"/>
  <c r="J31" i="9"/>
  <c r="Q30" i="9"/>
  <c r="J30" i="9"/>
  <c r="R30" i="9" s="1"/>
  <c r="R29" i="9"/>
  <c r="Q29" i="9"/>
  <c r="J29" i="9"/>
  <c r="Q28" i="9"/>
  <c r="R28" i="9" s="1"/>
  <c r="J28" i="9"/>
  <c r="Q27" i="9"/>
  <c r="J27" i="9"/>
  <c r="R27" i="9" s="1"/>
  <c r="Q26" i="9"/>
  <c r="J26" i="9"/>
  <c r="R26" i="9" s="1"/>
  <c r="R25" i="9"/>
  <c r="Q25" i="9"/>
  <c r="J25" i="9"/>
  <c r="P24" i="9"/>
  <c r="O24" i="9"/>
  <c r="N24" i="9"/>
  <c r="M24" i="9"/>
  <c r="M32" i="9" s="1"/>
  <c r="L24" i="9"/>
  <c r="I24" i="9"/>
  <c r="I32" i="9" s="1"/>
  <c r="H24" i="9"/>
  <c r="P22" i="9"/>
  <c r="M22" i="9"/>
  <c r="L22" i="9"/>
  <c r="H22" i="9"/>
  <c r="R21" i="9"/>
  <c r="Q21" i="9"/>
  <c r="J21" i="9"/>
  <c r="Q20" i="9"/>
  <c r="J20" i="9"/>
  <c r="R20" i="9" s="1"/>
  <c r="Q19" i="9"/>
  <c r="J19" i="9"/>
  <c r="R19" i="9" s="1"/>
  <c r="R18" i="9"/>
  <c r="Q18" i="9"/>
  <c r="J18" i="9"/>
  <c r="Q17" i="9"/>
  <c r="R17" i="9" s="1"/>
  <c r="J17" i="9"/>
  <c r="Q16" i="9"/>
  <c r="J16" i="9"/>
  <c r="Q15" i="9"/>
  <c r="J15" i="9"/>
  <c r="R15" i="9" s="1"/>
  <c r="P14" i="9"/>
  <c r="O14" i="9"/>
  <c r="O34" i="9" s="1"/>
  <c r="O42" i="9" s="1"/>
  <c r="N14" i="9"/>
  <c r="M14" i="9"/>
  <c r="L14" i="9"/>
  <c r="I14" i="9"/>
  <c r="H14" i="9"/>
  <c r="C13" i="9"/>
  <c r="I9" i="9"/>
  <c r="Q7" i="9"/>
  <c r="B5" i="9"/>
  <c r="A1" i="9"/>
  <c r="R175" i="8"/>
  <c r="Q175" i="8"/>
  <c r="J175" i="8"/>
  <c r="Q174" i="8"/>
  <c r="R174" i="8" s="1"/>
  <c r="J174" i="8"/>
  <c r="Q173" i="8"/>
  <c r="J173" i="8"/>
  <c r="Q172" i="8"/>
  <c r="J172" i="8"/>
  <c r="R172" i="8" s="1"/>
  <c r="P171" i="8"/>
  <c r="O171" i="8"/>
  <c r="N171" i="8"/>
  <c r="M171" i="8"/>
  <c r="L171" i="8"/>
  <c r="I171" i="8"/>
  <c r="H171" i="8"/>
  <c r="Q170" i="8"/>
  <c r="J170" i="8"/>
  <c r="R170" i="8" s="1"/>
  <c r="Q169" i="8"/>
  <c r="J169" i="8"/>
  <c r="R169" i="8" s="1"/>
  <c r="R168" i="8"/>
  <c r="Q168" i="8"/>
  <c r="J168" i="8"/>
  <c r="R167" i="8"/>
  <c r="Q167" i="8"/>
  <c r="J167" i="8"/>
  <c r="Q166" i="8"/>
  <c r="J166" i="8"/>
  <c r="R166" i="8" s="1"/>
  <c r="Q165" i="8"/>
  <c r="J165" i="8"/>
  <c r="R165" i="8" s="1"/>
  <c r="R164" i="8"/>
  <c r="Q164" i="8"/>
  <c r="J164" i="8"/>
  <c r="Q163" i="8"/>
  <c r="R163" i="8" s="1"/>
  <c r="J163" i="8"/>
  <c r="Q162" i="8"/>
  <c r="J162" i="8"/>
  <c r="P161" i="8"/>
  <c r="O161" i="8"/>
  <c r="N161" i="8"/>
  <c r="M161" i="8"/>
  <c r="L161" i="8"/>
  <c r="L176" i="8" s="1"/>
  <c r="K161" i="8"/>
  <c r="I161" i="8"/>
  <c r="H161" i="8"/>
  <c r="R160" i="8"/>
  <c r="Q160" i="8"/>
  <c r="J160" i="8"/>
  <c r="Q159" i="8"/>
  <c r="R159" i="8" s="1"/>
  <c r="J159" i="8"/>
  <c r="Q158" i="8"/>
  <c r="J158" i="8"/>
  <c r="R158" i="8" s="1"/>
  <c r="Q157" i="8"/>
  <c r="J157" i="8"/>
  <c r="R157" i="8" s="1"/>
  <c r="R156" i="8"/>
  <c r="Q156" i="8"/>
  <c r="J156" i="8"/>
  <c r="R155" i="8"/>
  <c r="Q155" i="8"/>
  <c r="P155" i="8"/>
  <c r="O155" i="8"/>
  <c r="N155" i="8"/>
  <c r="M155" i="8"/>
  <c r="L155" i="8"/>
  <c r="K155" i="8"/>
  <c r="J155" i="8"/>
  <c r="I155" i="8"/>
  <c r="H155" i="8"/>
  <c r="Q154" i="8"/>
  <c r="J154" i="8"/>
  <c r="R154" i="8" s="1"/>
  <c r="Q153" i="8"/>
  <c r="J153" i="8"/>
  <c r="R152" i="8"/>
  <c r="Q152" i="8"/>
  <c r="J152" i="8"/>
  <c r="Q151" i="8"/>
  <c r="Q150" i="8" s="1"/>
  <c r="J151" i="8"/>
  <c r="P150" i="8"/>
  <c r="O150" i="8"/>
  <c r="N150" i="8"/>
  <c r="M150" i="8"/>
  <c r="L150" i="8"/>
  <c r="K150" i="8"/>
  <c r="I150" i="8"/>
  <c r="H150" i="8"/>
  <c r="Q149" i="8"/>
  <c r="J149" i="8"/>
  <c r="R149" i="8" s="1"/>
  <c r="R148" i="8"/>
  <c r="R147" i="8" s="1"/>
  <c r="Q148" i="8"/>
  <c r="J148" i="8"/>
  <c r="Q147" i="8"/>
  <c r="P147" i="8"/>
  <c r="O147" i="8"/>
  <c r="N147" i="8"/>
  <c r="M147" i="8"/>
  <c r="L147" i="8"/>
  <c r="K147" i="8"/>
  <c r="J147" i="8"/>
  <c r="I147" i="8"/>
  <c r="H147" i="8"/>
  <c r="Q146" i="8"/>
  <c r="J146" i="8"/>
  <c r="R146" i="8" s="1"/>
  <c r="Q145" i="8"/>
  <c r="J145" i="8"/>
  <c r="R145" i="8" s="1"/>
  <c r="R144" i="8"/>
  <c r="Q144" i="8"/>
  <c r="J144" i="8"/>
  <c r="Q143" i="8"/>
  <c r="R143" i="8" s="1"/>
  <c r="J143" i="8"/>
  <c r="Q142" i="8"/>
  <c r="Q141" i="8" s="1"/>
  <c r="J142" i="8"/>
  <c r="P141" i="8"/>
  <c r="P140" i="8" s="1"/>
  <c r="P176" i="8" s="1"/>
  <c r="O141" i="8"/>
  <c r="N141" i="8"/>
  <c r="M141" i="8"/>
  <c r="L141" i="8"/>
  <c r="L140" i="8" s="1"/>
  <c r="K141" i="8"/>
  <c r="K140" i="8" s="1"/>
  <c r="K176" i="8" s="1"/>
  <c r="I141" i="8"/>
  <c r="I140" i="8" s="1"/>
  <c r="I176" i="8" s="1"/>
  <c r="H141" i="8"/>
  <c r="H140" i="8" s="1"/>
  <c r="H176" i="8" s="1"/>
  <c r="O140" i="8"/>
  <c r="O176" i="8" s="1"/>
  <c r="N140" i="8"/>
  <c r="N176" i="8" s="1"/>
  <c r="B138" i="8"/>
  <c r="Q133" i="8"/>
  <c r="R133" i="8" s="1"/>
  <c r="J133" i="8"/>
  <c r="Q132" i="8"/>
  <c r="J132" i="8"/>
  <c r="Q131" i="8"/>
  <c r="J131" i="8"/>
  <c r="R131" i="8" s="1"/>
  <c r="R130" i="8"/>
  <c r="Q130" i="8"/>
  <c r="J130" i="8"/>
  <c r="Q129" i="8"/>
  <c r="P129" i="8"/>
  <c r="O129" i="8"/>
  <c r="N129" i="8"/>
  <c r="M129" i="8"/>
  <c r="L129" i="8"/>
  <c r="I129" i="8"/>
  <c r="H129" i="8"/>
  <c r="Q128" i="8"/>
  <c r="J128" i="8"/>
  <c r="R128" i="8" s="1"/>
  <c r="R127" i="8"/>
  <c r="Q127" i="8"/>
  <c r="J127" i="8"/>
  <c r="Q126" i="8"/>
  <c r="R126" i="8" s="1"/>
  <c r="J126" i="8"/>
  <c r="Q125" i="8"/>
  <c r="J125" i="8"/>
  <c r="R125" i="8" s="1"/>
  <c r="Q124" i="8"/>
  <c r="J124" i="8"/>
  <c r="Q123" i="8"/>
  <c r="J123" i="8"/>
  <c r="R123" i="8" s="1"/>
  <c r="Q122" i="8"/>
  <c r="R122" i="8" s="1"/>
  <c r="J122" i="8"/>
  <c r="R121" i="8"/>
  <c r="Q121" i="8"/>
  <c r="J121" i="8"/>
  <c r="Q120" i="8"/>
  <c r="J120" i="8"/>
  <c r="R120" i="8" s="1"/>
  <c r="P119" i="8"/>
  <c r="O119" i="8"/>
  <c r="N119" i="8"/>
  <c r="M119" i="8"/>
  <c r="L119" i="8"/>
  <c r="K119" i="8"/>
  <c r="J119" i="8"/>
  <c r="I119" i="8"/>
  <c r="H119" i="8"/>
  <c r="Q118" i="8"/>
  <c r="R118" i="8" s="1"/>
  <c r="J118" i="8"/>
  <c r="Q117" i="8"/>
  <c r="J117" i="8"/>
  <c r="R117" i="8" s="1"/>
  <c r="Q116" i="8"/>
  <c r="J116" i="8"/>
  <c r="R116" i="8" s="1"/>
  <c r="R115" i="8"/>
  <c r="Q115" i="8"/>
  <c r="J115" i="8"/>
  <c r="Q114" i="8"/>
  <c r="R114" i="8" s="1"/>
  <c r="R113" i="8" s="1"/>
  <c r="J114" i="8"/>
  <c r="P113" i="8"/>
  <c r="O113" i="8"/>
  <c r="N113" i="8"/>
  <c r="M113" i="8"/>
  <c r="L113" i="8"/>
  <c r="K113" i="8"/>
  <c r="I113" i="8"/>
  <c r="H113" i="8"/>
  <c r="Q112" i="8"/>
  <c r="Q108" i="8" s="1"/>
  <c r="J112" i="8"/>
  <c r="Q111" i="8"/>
  <c r="J111" i="8"/>
  <c r="R111" i="8" s="1"/>
  <c r="Q110" i="8"/>
  <c r="R110" i="8" s="1"/>
  <c r="J110" i="8"/>
  <c r="R109" i="8"/>
  <c r="Q109" i="8"/>
  <c r="J109" i="8"/>
  <c r="P108" i="8"/>
  <c r="O108" i="8"/>
  <c r="N108" i="8"/>
  <c r="M108" i="8"/>
  <c r="L108" i="8"/>
  <c r="K108" i="8"/>
  <c r="I108" i="8"/>
  <c r="H108" i="8"/>
  <c r="R107" i="8"/>
  <c r="Q107" i="8"/>
  <c r="J107" i="8"/>
  <c r="Q106" i="8"/>
  <c r="R106" i="8" s="1"/>
  <c r="R105" i="8" s="1"/>
  <c r="J106" i="8"/>
  <c r="P105" i="8"/>
  <c r="O105" i="8"/>
  <c r="N105" i="8"/>
  <c r="M105" i="8"/>
  <c r="L105" i="8"/>
  <c r="K105" i="8"/>
  <c r="J105" i="8"/>
  <c r="I105" i="8"/>
  <c r="H105" i="8"/>
  <c r="Q104" i="8"/>
  <c r="J104" i="8"/>
  <c r="R104" i="8" s="1"/>
  <c r="R103" i="8"/>
  <c r="Q103" i="8"/>
  <c r="J103" i="8"/>
  <c r="Q102" i="8"/>
  <c r="R102" i="8" s="1"/>
  <c r="J102" i="8"/>
  <c r="Q101" i="8"/>
  <c r="J101" i="8"/>
  <c r="R101" i="8" s="1"/>
  <c r="Q100" i="8"/>
  <c r="Q99" i="8" s="1"/>
  <c r="J100" i="8"/>
  <c r="P99" i="8"/>
  <c r="O99" i="8"/>
  <c r="O98" i="8" s="1"/>
  <c r="O134" i="8" s="1"/>
  <c r="N99" i="8"/>
  <c r="M99" i="8"/>
  <c r="L99" i="8"/>
  <c r="K99" i="8"/>
  <c r="K98" i="8" s="1"/>
  <c r="K134" i="8" s="1"/>
  <c r="I99" i="8"/>
  <c r="H99" i="8"/>
  <c r="N98" i="8"/>
  <c r="N134" i="8" s="1"/>
  <c r="M98" i="8"/>
  <c r="M134" i="8" s="1"/>
  <c r="I98" i="8"/>
  <c r="I134" i="8" s="1"/>
  <c r="B96" i="8"/>
  <c r="O92" i="8"/>
  <c r="N92" i="8"/>
  <c r="M92" i="8"/>
  <c r="L92" i="8"/>
  <c r="P92" i="8" s="1"/>
  <c r="K92" i="8"/>
  <c r="J92" i="8"/>
  <c r="Q92" i="8" s="1"/>
  <c r="I92" i="8"/>
  <c r="H92" i="8"/>
  <c r="P91" i="8"/>
  <c r="J91" i="8"/>
  <c r="Q91" i="8" s="1"/>
  <c r="P90" i="8"/>
  <c r="J90" i="8"/>
  <c r="Q90" i="8" s="1"/>
  <c r="B88" i="8"/>
  <c r="O84" i="8"/>
  <c r="N84" i="8"/>
  <c r="M84" i="8"/>
  <c r="L84" i="8"/>
  <c r="K84" i="8"/>
  <c r="I84" i="8"/>
  <c r="J84" i="8" s="1"/>
  <c r="H84" i="8"/>
  <c r="P83" i="8"/>
  <c r="J83" i="8"/>
  <c r="Q83" i="8" s="1"/>
  <c r="P82" i="8"/>
  <c r="J82" i="8"/>
  <c r="Q82" i="8" s="1"/>
  <c r="B80" i="8"/>
  <c r="O76" i="8"/>
  <c r="N76" i="8"/>
  <c r="M76" i="8"/>
  <c r="L76" i="8"/>
  <c r="P76" i="8" s="1"/>
  <c r="K76" i="8"/>
  <c r="I76" i="8"/>
  <c r="H76" i="8"/>
  <c r="J76" i="8" s="1"/>
  <c r="P75" i="8"/>
  <c r="Q75" i="8" s="1"/>
  <c r="J75" i="8"/>
  <c r="Q74" i="8"/>
  <c r="P74" i="8"/>
  <c r="J74" i="8"/>
  <c r="B72" i="8"/>
  <c r="O68" i="8"/>
  <c r="N68" i="8"/>
  <c r="M68" i="8"/>
  <c r="L68" i="8"/>
  <c r="K68" i="8"/>
  <c r="P68" i="8" s="1"/>
  <c r="I68" i="8"/>
  <c r="H68" i="8"/>
  <c r="J68" i="8" s="1"/>
  <c r="P67" i="8"/>
  <c r="J67" i="8"/>
  <c r="Q67" i="8" s="1"/>
  <c r="Q66" i="8"/>
  <c r="P66" i="8"/>
  <c r="J66" i="8"/>
  <c r="B64" i="8"/>
  <c r="P59" i="8"/>
  <c r="O59" i="8"/>
  <c r="N59" i="8"/>
  <c r="M59" i="8"/>
  <c r="L59" i="8"/>
  <c r="K59" i="8"/>
  <c r="Q59" i="8" s="1"/>
  <c r="J59" i="8"/>
  <c r="R59" i="8" s="1"/>
  <c r="I59" i="8"/>
  <c r="H59" i="8"/>
  <c r="Q58" i="8"/>
  <c r="R58" i="8" s="1"/>
  <c r="J58" i="8"/>
  <c r="Q57" i="8"/>
  <c r="J57" i="8"/>
  <c r="R57" i="8" s="1"/>
  <c r="B55" i="8"/>
  <c r="P51" i="8"/>
  <c r="O51" i="8"/>
  <c r="N51" i="8"/>
  <c r="M51" i="8"/>
  <c r="L51" i="8"/>
  <c r="K51" i="8"/>
  <c r="Q51" i="8" s="1"/>
  <c r="I51" i="8"/>
  <c r="H51" i="8"/>
  <c r="Q50" i="8"/>
  <c r="J50" i="8"/>
  <c r="R50" i="8" s="1"/>
  <c r="Q49" i="8"/>
  <c r="R49" i="8" s="1"/>
  <c r="J49" i="8"/>
  <c r="B47" i="8"/>
  <c r="P41" i="8"/>
  <c r="O41" i="8"/>
  <c r="N41" i="8"/>
  <c r="M41" i="8"/>
  <c r="L41" i="8"/>
  <c r="Q41" i="8" s="1"/>
  <c r="J41" i="8"/>
  <c r="I41" i="8"/>
  <c r="H41" i="8"/>
  <c r="P40" i="8"/>
  <c r="O40" i="8"/>
  <c r="N40" i="8"/>
  <c r="M40" i="8"/>
  <c r="Q40" i="8" s="1"/>
  <c r="L40" i="8"/>
  <c r="I40" i="8"/>
  <c r="H40" i="8"/>
  <c r="J40" i="8" s="1"/>
  <c r="P39" i="8"/>
  <c r="O39" i="8"/>
  <c r="N39" i="8"/>
  <c r="M39" i="8"/>
  <c r="Q39" i="8" s="1"/>
  <c r="L39" i="8"/>
  <c r="I39" i="8"/>
  <c r="H39" i="8"/>
  <c r="J39" i="8" s="1"/>
  <c r="P38" i="8"/>
  <c r="O38" i="8"/>
  <c r="N38" i="8"/>
  <c r="M38" i="8"/>
  <c r="Q38" i="8" s="1"/>
  <c r="L38" i="8"/>
  <c r="J38" i="8"/>
  <c r="R38" i="8" s="1"/>
  <c r="I38" i="8"/>
  <c r="H38" i="8"/>
  <c r="P37" i="8"/>
  <c r="O37" i="8"/>
  <c r="N37" i="8"/>
  <c r="M37" i="8"/>
  <c r="L37" i="8"/>
  <c r="Q37" i="8" s="1"/>
  <c r="I37" i="8"/>
  <c r="H37" i="8"/>
  <c r="J37" i="8" s="1"/>
  <c r="R37" i="8" s="1"/>
  <c r="P36" i="8"/>
  <c r="O36" i="8"/>
  <c r="N36" i="8"/>
  <c r="M36" i="8"/>
  <c r="Q36" i="8" s="1"/>
  <c r="L36" i="8"/>
  <c r="I36" i="8"/>
  <c r="J36" i="8" s="1"/>
  <c r="H36" i="8"/>
  <c r="P35" i="8"/>
  <c r="O35" i="8"/>
  <c r="N35" i="8"/>
  <c r="M35" i="8"/>
  <c r="L35" i="8"/>
  <c r="Q35" i="8" s="1"/>
  <c r="J35" i="8"/>
  <c r="I35" i="8"/>
  <c r="H35" i="8"/>
  <c r="M34" i="8"/>
  <c r="M42" i="8" s="1"/>
  <c r="P32" i="8"/>
  <c r="M32" i="8"/>
  <c r="L32" i="8"/>
  <c r="Q32" i="8" s="1"/>
  <c r="H32" i="8"/>
  <c r="Q31" i="8"/>
  <c r="R31" i="8" s="1"/>
  <c r="J31" i="8"/>
  <c r="Q30" i="8"/>
  <c r="J30" i="8"/>
  <c r="R30" i="8" s="1"/>
  <c r="Q29" i="8"/>
  <c r="J29" i="8"/>
  <c r="Q28" i="8"/>
  <c r="J28" i="8"/>
  <c r="R28" i="8" s="1"/>
  <c r="Q27" i="8"/>
  <c r="R27" i="8" s="1"/>
  <c r="J27" i="8"/>
  <c r="R26" i="8"/>
  <c r="Q26" i="8"/>
  <c r="J26" i="8"/>
  <c r="Q25" i="8"/>
  <c r="J25" i="8"/>
  <c r="R25" i="8" s="1"/>
  <c r="P24" i="8"/>
  <c r="O24" i="8"/>
  <c r="O32" i="8" s="1"/>
  <c r="N24" i="8"/>
  <c r="N32" i="8" s="1"/>
  <c r="M24" i="8"/>
  <c r="L24" i="8"/>
  <c r="I24" i="8"/>
  <c r="I32" i="8" s="1"/>
  <c r="J32" i="8" s="1"/>
  <c r="H24" i="8"/>
  <c r="P22" i="8"/>
  <c r="N22" i="8"/>
  <c r="I22" i="8"/>
  <c r="Q21" i="8"/>
  <c r="J21" i="8"/>
  <c r="R21" i="8" s="1"/>
  <c r="Q20" i="8"/>
  <c r="R20" i="8" s="1"/>
  <c r="J20" i="8"/>
  <c r="R19" i="8"/>
  <c r="Q19" i="8"/>
  <c r="J19" i="8"/>
  <c r="Q18" i="8"/>
  <c r="J18" i="8"/>
  <c r="R18" i="8" s="1"/>
  <c r="Q17" i="8"/>
  <c r="J17" i="8"/>
  <c r="R17" i="8" s="1"/>
  <c r="R16" i="8"/>
  <c r="Q16" i="8"/>
  <c r="J16" i="8"/>
  <c r="Q15" i="8"/>
  <c r="R15" i="8" s="1"/>
  <c r="J15" i="8"/>
  <c r="P14" i="8"/>
  <c r="P34" i="8" s="1"/>
  <c r="P42" i="8" s="1"/>
  <c r="O14" i="8"/>
  <c r="O22" i="8" s="1"/>
  <c r="N14" i="8"/>
  <c r="M14" i="8"/>
  <c r="M22" i="8" s="1"/>
  <c r="L14" i="8"/>
  <c r="L34" i="8" s="1"/>
  <c r="L42" i="8" s="1"/>
  <c r="J14" i="8"/>
  <c r="I14" i="8"/>
  <c r="H14" i="8"/>
  <c r="H22" i="8" s="1"/>
  <c r="J22" i="8" s="1"/>
  <c r="C13" i="8"/>
  <c r="I9" i="8"/>
  <c r="Q7" i="8" s="1"/>
  <c r="B5" i="8"/>
  <c r="A1" i="8"/>
  <c r="H42" i="10" l="1"/>
  <c r="J42" i="10" s="1"/>
  <c r="R42" i="10" s="1"/>
  <c r="Q6" i="10" s="1"/>
  <c r="R6" i="10" s="1"/>
  <c r="J34" i="10"/>
  <c r="Q34" i="10"/>
  <c r="L42" i="10"/>
  <c r="Q42" i="10" s="1"/>
  <c r="R99" i="10"/>
  <c r="R98" i="10" s="1"/>
  <c r="R134" i="10" s="1"/>
  <c r="J98" i="10"/>
  <c r="J134" i="10" s="1"/>
  <c r="J140" i="10"/>
  <c r="J176" i="10" s="1"/>
  <c r="R141" i="10"/>
  <c r="R140" i="10" s="1"/>
  <c r="R176" i="10" s="1"/>
  <c r="R14" i="10"/>
  <c r="Q134" i="10"/>
  <c r="R22" i="10"/>
  <c r="R119" i="10"/>
  <c r="I22" i="9"/>
  <c r="J22" i="9" s="1"/>
  <c r="I34" i="9"/>
  <c r="I42" i="9" s="1"/>
  <c r="J34" i="9"/>
  <c r="R40" i="9"/>
  <c r="R59" i="9"/>
  <c r="Q92" i="9"/>
  <c r="J14" i="9"/>
  <c r="O22" i="9"/>
  <c r="Q22" i="9" s="1"/>
  <c r="Q37" i="9"/>
  <c r="R37" i="9" s="1"/>
  <c r="H42" i="9"/>
  <c r="J42" i="9" s="1"/>
  <c r="Q113" i="9"/>
  <c r="R114" i="9"/>
  <c r="R113" i="9" s="1"/>
  <c r="J119" i="9"/>
  <c r="M140" i="9"/>
  <c r="M176" i="9" s="1"/>
  <c r="J141" i="9"/>
  <c r="R142" i="9"/>
  <c r="J161" i="9"/>
  <c r="R162" i="9"/>
  <c r="R161" i="9" s="1"/>
  <c r="Q14" i="9"/>
  <c r="R16" i="9"/>
  <c r="Q24" i="9"/>
  <c r="M34" i="9"/>
  <c r="R36" i="9"/>
  <c r="Q39" i="9"/>
  <c r="R39" i="9" s="1"/>
  <c r="M134" i="9"/>
  <c r="J99" i="9"/>
  <c r="Q119" i="9"/>
  <c r="I140" i="9"/>
  <c r="I176" i="9" s="1"/>
  <c r="Q141" i="9"/>
  <c r="J155" i="9"/>
  <c r="R158" i="9"/>
  <c r="Q161" i="9"/>
  <c r="N22" i="9"/>
  <c r="N34" i="9"/>
  <c r="N42" i="9" s="1"/>
  <c r="R151" i="9"/>
  <c r="R150" i="9" s="1"/>
  <c r="Q150" i="9"/>
  <c r="H32" i="9"/>
  <c r="J32" i="9" s="1"/>
  <c r="J24" i="9"/>
  <c r="R24" i="9" s="1"/>
  <c r="R31" i="9"/>
  <c r="Q32" i="9"/>
  <c r="R38" i="9"/>
  <c r="Q41" i="9"/>
  <c r="R41" i="9" s="1"/>
  <c r="R49" i="9"/>
  <c r="Q68" i="9"/>
  <c r="Q76" i="9"/>
  <c r="K98" i="9"/>
  <c r="K134" i="9" s="1"/>
  <c r="O98" i="9"/>
  <c r="O134" i="9" s="1"/>
  <c r="R106" i="9"/>
  <c r="R105" i="9" s="1"/>
  <c r="Q105" i="9"/>
  <c r="J108" i="9"/>
  <c r="R109" i="9"/>
  <c r="R108" i="9" s="1"/>
  <c r="R129" i="9"/>
  <c r="N176" i="9"/>
  <c r="R155" i="9"/>
  <c r="R173" i="9"/>
  <c r="R171" i="9" s="1"/>
  <c r="J171" i="9"/>
  <c r="J113" i="9"/>
  <c r="J129" i="9"/>
  <c r="J150" i="9"/>
  <c r="R36" i="8"/>
  <c r="R40" i="8"/>
  <c r="Q68" i="8"/>
  <c r="R22" i="8"/>
  <c r="R32" i="8"/>
  <c r="R39" i="8"/>
  <c r="Q76" i="8"/>
  <c r="R129" i="8"/>
  <c r="R35" i="8"/>
  <c r="R108" i="8"/>
  <c r="Q140" i="8"/>
  <c r="L22" i="8"/>
  <c r="Q22" i="8" s="1"/>
  <c r="J24" i="8"/>
  <c r="R41" i="8"/>
  <c r="J51" i="8"/>
  <c r="R51" i="8" s="1"/>
  <c r="H98" i="8"/>
  <c r="H134" i="8" s="1"/>
  <c r="L98" i="8"/>
  <c r="L134" i="8" s="1"/>
  <c r="P98" i="8"/>
  <c r="P134" i="8" s="1"/>
  <c r="Q105" i="8"/>
  <c r="Q98" i="8" s="1"/>
  <c r="Q134" i="8" s="1"/>
  <c r="Q119" i="8"/>
  <c r="Q14" i="8"/>
  <c r="R14" i="8" s="1"/>
  <c r="Q24" i="8"/>
  <c r="H34" i="8"/>
  <c r="N34" i="8"/>
  <c r="P84" i="8"/>
  <c r="Q84" i="8" s="1"/>
  <c r="J108" i="8"/>
  <c r="Q113" i="8"/>
  <c r="J129" i="8"/>
  <c r="R151" i="8"/>
  <c r="R153" i="8"/>
  <c r="J150" i="8"/>
  <c r="J161" i="8"/>
  <c r="R162" i="8"/>
  <c r="R161" i="8" s="1"/>
  <c r="J171" i="8"/>
  <c r="Q171" i="8"/>
  <c r="R29" i="8"/>
  <c r="I34" i="8"/>
  <c r="I42" i="8" s="1"/>
  <c r="O34" i="8"/>
  <c r="O42" i="8" s="1"/>
  <c r="J99" i="8"/>
  <c r="R100" i="8"/>
  <c r="R112" i="8"/>
  <c r="J113" i="8"/>
  <c r="R124" i="8"/>
  <c r="R119" i="8" s="1"/>
  <c r="R132" i="8"/>
  <c r="M140" i="8"/>
  <c r="M176" i="8" s="1"/>
  <c r="J141" i="8"/>
  <c r="R142" i="8"/>
  <c r="Q161" i="8"/>
  <c r="R173" i="8"/>
  <c r="R171" i="8" s="1"/>
  <c r="Q175" i="7"/>
  <c r="J175" i="7"/>
  <c r="R175" i="7" s="1"/>
  <c r="Q174" i="7"/>
  <c r="J174" i="7"/>
  <c r="Q173" i="7"/>
  <c r="J173" i="7"/>
  <c r="R173" i="7" s="1"/>
  <c r="Q172" i="7"/>
  <c r="J172" i="7"/>
  <c r="P171" i="7"/>
  <c r="O171" i="7"/>
  <c r="N171" i="7"/>
  <c r="M171" i="7"/>
  <c r="L171" i="7"/>
  <c r="I171" i="7"/>
  <c r="H171" i="7"/>
  <c r="Q170" i="7"/>
  <c r="J170" i="7"/>
  <c r="R170" i="7" s="1"/>
  <c r="R169" i="7"/>
  <c r="Q169" i="7"/>
  <c r="J169" i="7"/>
  <c r="Q168" i="7"/>
  <c r="J168" i="7"/>
  <c r="Q167" i="7"/>
  <c r="J167" i="7"/>
  <c r="R167" i="7" s="1"/>
  <c r="R166" i="7"/>
  <c r="Q166" i="7"/>
  <c r="J166" i="7"/>
  <c r="Q165" i="7"/>
  <c r="J165" i="7"/>
  <c r="Q164" i="7"/>
  <c r="J164" i="7"/>
  <c r="Q163" i="7"/>
  <c r="J163" i="7"/>
  <c r="R163" i="7" s="1"/>
  <c r="R162" i="7"/>
  <c r="Q162" i="7"/>
  <c r="J162" i="7"/>
  <c r="P161" i="7"/>
  <c r="O161" i="7"/>
  <c r="N161" i="7"/>
  <c r="M161" i="7"/>
  <c r="L161" i="7"/>
  <c r="K161" i="7"/>
  <c r="I161" i="7"/>
  <c r="H161" i="7"/>
  <c r="Q160" i="7"/>
  <c r="J160" i="7"/>
  <c r="Q159" i="7"/>
  <c r="J159" i="7"/>
  <c r="R159" i="7" s="1"/>
  <c r="R158" i="7"/>
  <c r="Q158" i="7"/>
  <c r="J158" i="7"/>
  <c r="Q157" i="7"/>
  <c r="R157" i="7" s="1"/>
  <c r="J157" i="7"/>
  <c r="Q156" i="7"/>
  <c r="J156" i="7"/>
  <c r="P155" i="7"/>
  <c r="O155" i="7"/>
  <c r="N155" i="7"/>
  <c r="M155" i="7"/>
  <c r="L155" i="7"/>
  <c r="K155" i="7"/>
  <c r="I155" i="7"/>
  <c r="H155" i="7"/>
  <c r="R154" i="7"/>
  <c r="Q154" i="7"/>
  <c r="J154" i="7"/>
  <c r="Q153" i="7"/>
  <c r="J153" i="7"/>
  <c r="Q152" i="7"/>
  <c r="J152" i="7"/>
  <c r="Q151" i="7"/>
  <c r="J151" i="7"/>
  <c r="R151" i="7" s="1"/>
  <c r="P150" i="7"/>
  <c r="O150" i="7"/>
  <c r="N150" i="7"/>
  <c r="M150" i="7"/>
  <c r="M140" i="7" s="1"/>
  <c r="M176" i="7" s="1"/>
  <c r="L150" i="7"/>
  <c r="K150" i="7"/>
  <c r="I150" i="7"/>
  <c r="H150" i="7"/>
  <c r="Q149" i="7"/>
  <c r="R149" i="7" s="1"/>
  <c r="J149" i="7"/>
  <c r="Q148" i="7"/>
  <c r="J148" i="7"/>
  <c r="P147" i="7"/>
  <c r="O147" i="7"/>
  <c r="N147" i="7"/>
  <c r="M147" i="7"/>
  <c r="L147" i="7"/>
  <c r="K147" i="7"/>
  <c r="I147" i="7"/>
  <c r="H147" i="7"/>
  <c r="Q146" i="7"/>
  <c r="J146" i="7"/>
  <c r="R146" i="7" s="1"/>
  <c r="Q145" i="7"/>
  <c r="J145" i="7"/>
  <c r="Q144" i="7"/>
  <c r="J144" i="7"/>
  <c r="R144" i="7" s="1"/>
  <c r="Q143" i="7"/>
  <c r="J143" i="7"/>
  <c r="R143" i="7" s="1"/>
  <c r="Q142" i="7"/>
  <c r="J142" i="7"/>
  <c r="R142" i="7" s="1"/>
  <c r="P141" i="7"/>
  <c r="O141" i="7"/>
  <c r="N141" i="7"/>
  <c r="M141" i="7"/>
  <c r="L141" i="7"/>
  <c r="K141" i="7"/>
  <c r="I141" i="7"/>
  <c r="I140" i="7" s="1"/>
  <c r="I176" i="7" s="1"/>
  <c r="H141" i="7"/>
  <c r="B138" i="7"/>
  <c r="Q133" i="7"/>
  <c r="J133" i="7"/>
  <c r="R133" i="7" s="1"/>
  <c r="R132" i="7"/>
  <c r="Q132" i="7"/>
  <c r="J132" i="7"/>
  <c r="Q131" i="7"/>
  <c r="R131" i="7" s="1"/>
  <c r="J131" i="7"/>
  <c r="Q130" i="7"/>
  <c r="J130" i="7"/>
  <c r="P129" i="7"/>
  <c r="O129" i="7"/>
  <c r="N129" i="7"/>
  <c r="M129" i="7"/>
  <c r="L129" i="7"/>
  <c r="I129" i="7"/>
  <c r="H129" i="7"/>
  <c r="Q128" i="7"/>
  <c r="R128" i="7" s="1"/>
  <c r="J128" i="7"/>
  <c r="Q127" i="7"/>
  <c r="J127" i="7"/>
  <c r="Q126" i="7"/>
  <c r="J126" i="7"/>
  <c r="Q125" i="7"/>
  <c r="J125" i="7"/>
  <c r="R125" i="7" s="1"/>
  <c r="Q124" i="7"/>
  <c r="R124" i="7" s="1"/>
  <c r="J124" i="7"/>
  <c r="Q123" i="7"/>
  <c r="J123" i="7"/>
  <c r="Q122" i="7"/>
  <c r="J122" i="7"/>
  <c r="Q121" i="7"/>
  <c r="J121" i="7"/>
  <c r="R121" i="7" s="1"/>
  <c r="Q120" i="7"/>
  <c r="J120" i="7"/>
  <c r="P119" i="7"/>
  <c r="O119" i="7"/>
  <c r="N119" i="7"/>
  <c r="M119" i="7"/>
  <c r="L119" i="7"/>
  <c r="K119" i="7"/>
  <c r="I119" i="7"/>
  <c r="H119" i="7"/>
  <c r="Q118" i="7"/>
  <c r="J118" i="7"/>
  <c r="Q117" i="7"/>
  <c r="J117" i="7"/>
  <c r="R117" i="7" s="1"/>
  <c r="R116" i="7"/>
  <c r="Q116" i="7"/>
  <c r="J116" i="7"/>
  <c r="Q115" i="7"/>
  <c r="Q113" i="7" s="1"/>
  <c r="J115" i="7"/>
  <c r="Q114" i="7"/>
  <c r="J114" i="7"/>
  <c r="P113" i="7"/>
  <c r="P98" i="7" s="1"/>
  <c r="P134" i="7" s="1"/>
  <c r="O113" i="7"/>
  <c r="N113" i="7"/>
  <c r="M113" i="7"/>
  <c r="L113" i="7"/>
  <c r="K113" i="7"/>
  <c r="I113" i="7"/>
  <c r="H113" i="7"/>
  <c r="Q112" i="7"/>
  <c r="R112" i="7" s="1"/>
  <c r="J112" i="7"/>
  <c r="Q111" i="7"/>
  <c r="J111" i="7"/>
  <c r="Q110" i="7"/>
  <c r="Q108" i="7" s="1"/>
  <c r="J110" i="7"/>
  <c r="Q109" i="7"/>
  <c r="J109" i="7"/>
  <c r="R109" i="7" s="1"/>
  <c r="P108" i="7"/>
  <c r="O108" i="7"/>
  <c r="N108" i="7"/>
  <c r="M108" i="7"/>
  <c r="L108" i="7"/>
  <c r="K108" i="7"/>
  <c r="J108" i="7"/>
  <c r="I108" i="7"/>
  <c r="H108" i="7"/>
  <c r="Q107" i="7"/>
  <c r="J107" i="7"/>
  <c r="R107" i="7" s="1"/>
  <c r="Q106" i="7"/>
  <c r="J106" i="7"/>
  <c r="P105" i="7"/>
  <c r="O105" i="7"/>
  <c r="N105" i="7"/>
  <c r="M105" i="7"/>
  <c r="L105" i="7"/>
  <c r="K105" i="7"/>
  <c r="I105" i="7"/>
  <c r="H105" i="7"/>
  <c r="Q104" i="7"/>
  <c r="J104" i="7"/>
  <c r="R104" i="7" s="1"/>
  <c r="Q103" i="7"/>
  <c r="J103" i="7"/>
  <c r="R103" i="7" s="1"/>
  <c r="Q102" i="7"/>
  <c r="J102" i="7"/>
  <c r="Q101" i="7"/>
  <c r="J101" i="7"/>
  <c r="R101" i="7" s="1"/>
  <c r="Q100" i="7"/>
  <c r="J100" i="7"/>
  <c r="P99" i="7"/>
  <c r="O99" i="7"/>
  <c r="N99" i="7"/>
  <c r="M99" i="7"/>
  <c r="L99" i="7"/>
  <c r="K99" i="7"/>
  <c r="I99" i="7"/>
  <c r="I98" i="7" s="1"/>
  <c r="I134" i="7" s="1"/>
  <c r="H99" i="7"/>
  <c r="L98" i="7"/>
  <c r="L134" i="7" s="1"/>
  <c r="H98" i="7"/>
  <c r="H134" i="7" s="1"/>
  <c r="B96" i="7"/>
  <c r="O92" i="7"/>
  <c r="N92" i="7"/>
  <c r="M92" i="7"/>
  <c r="L92" i="7"/>
  <c r="K92" i="7"/>
  <c r="J92" i="7"/>
  <c r="I92" i="7"/>
  <c r="H92" i="7"/>
  <c r="P91" i="7"/>
  <c r="J91" i="7"/>
  <c r="Q91" i="7" s="1"/>
  <c r="P90" i="7"/>
  <c r="J90" i="7"/>
  <c r="B88" i="7"/>
  <c r="O84" i="7"/>
  <c r="N84" i="7"/>
  <c r="M84" i="7"/>
  <c r="L84" i="7"/>
  <c r="K84" i="7"/>
  <c r="I84" i="7"/>
  <c r="H84" i="7"/>
  <c r="Q83" i="7"/>
  <c r="P83" i="7"/>
  <c r="J83" i="7"/>
  <c r="P82" i="7"/>
  <c r="J82" i="7"/>
  <c r="Q82" i="7" s="1"/>
  <c r="B80" i="7"/>
  <c r="O76" i="7"/>
  <c r="N76" i="7"/>
  <c r="M76" i="7"/>
  <c r="L76" i="7"/>
  <c r="K76" i="7"/>
  <c r="I76" i="7"/>
  <c r="H76" i="7"/>
  <c r="P75" i="7"/>
  <c r="J75" i="7"/>
  <c r="Q74" i="7"/>
  <c r="P74" i="7"/>
  <c r="J74" i="7"/>
  <c r="B72" i="7"/>
  <c r="O68" i="7"/>
  <c r="N68" i="7"/>
  <c r="M68" i="7"/>
  <c r="L68" i="7"/>
  <c r="K68" i="7"/>
  <c r="I68" i="7"/>
  <c r="H68" i="7"/>
  <c r="P67" i="7"/>
  <c r="J67" i="7"/>
  <c r="P66" i="7"/>
  <c r="J66" i="7"/>
  <c r="Q66" i="7" s="1"/>
  <c r="B64" i="7"/>
  <c r="P59" i="7"/>
  <c r="O59" i="7"/>
  <c r="N59" i="7"/>
  <c r="M59" i="7"/>
  <c r="L59" i="7"/>
  <c r="K59" i="7"/>
  <c r="I59" i="7"/>
  <c r="H59" i="7"/>
  <c r="R58" i="7"/>
  <c r="Q58" i="7"/>
  <c r="J58" i="7"/>
  <c r="Q57" i="7"/>
  <c r="R57" i="7" s="1"/>
  <c r="J57" i="7"/>
  <c r="B55" i="7"/>
  <c r="P51" i="7"/>
  <c r="O51" i="7"/>
  <c r="N51" i="7"/>
  <c r="M51" i="7"/>
  <c r="L51" i="7"/>
  <c r="K51" i="7"/>
  <c r="I51" i="7"/>
  <c r="H51" i="7"/>
  <c r="Q50" i="7"/>
  <c r="J50" i="7"/>
  <c r="Q49" i="7"/>
  <c r="J49" i="7"/>
  <c r="R49" i="7" s="1"/>
  <c r="B47" i="7"/>
  <c r="P41" i="7"/>
  <c r="O41" i="7"/>
  <c r="N41" i="7"/>
  <c r="M41" i="7"/>
  <c r="L41" i="7"/>
  <c r="I41" i="7"/>
  <c r="H41" i="7"/>
  <c r="P40" i="7"/>
  <c r="O40" i="7"/>
  <c r="N40" i="7"/>
  <c r="M40" i="7"/>
  <c r="L40" i="7"/>
  <c r="J40" i="7"/>
  <c r="I40" i="7"/>
  <c r="H40" i="7"/>
  <c r="P39" i="7"/>
  <c r="O39" i="7"/>
  <c r="N39" i="7"/>
  <c r="M39" i="7"/>
  <c r="L39" i="7"/>
  <c r="I39" i="7"/>
  <c r="H39" i="7"/>
  <c r="P38" i="7"/>
  <c r="O38" i="7"/>
  <c r="N38" i="7"/>
  <c r="M38" i="7"/>
  <c r="L38" i="7"/>
  <c r="I38" i="7"/>
  <c r="J38" i="7" s="1"/>
  <c r="H38" i="7"/>
  <c r="P37" i="7"/>
  <c r="O37" i="7"/>
  <c r="N37" i="7"/>
  <c r="M37" i="7"/>
  <c r="L37" i="7"/>
  <c r="I37" i="7"/>
  <c r="H37" i="7"/>
  <c r="J37" i="7" s="1"/>
  <c r="P36" i="7"/>
  <c r="O36" i="7"/>
  <c r="N36" i="7"/>
  <c r="M36" i="7"/>
  <c r="L36" i="7"/>
  <c r="I36" i="7"/>
  <c r="H36" i="7"/>
  <c r="J36" i="7" s="1"/>
  <c r="P35" i="7"/>
  <c r="O35" i="7"/>
  <c r="N35" i="7"/>
  <c r="M35" i="7"/>
  <c r="Q35" i="7" s="1"/>
  <c r="L35" i="7"/>
  <c r="I35" i="7"/>
  <c r="H35" i="7"/>
  <c r="M32" i="7"/>
  <c r="L32" i="7"/>
  <c r="Q31" i="7"/>
  <c r="J31" i="7"/>
  <c r="R31" i="7" s="1"/>
  <c r="Q30" i="7"/>
  <c r="J30" i="7"/>
  <c r="Q29" i="7"/>
  <c r="J29" i="7"/>
  <c r="R29" i="7" s="1"/>
  <c r="Q28" i="7"/>
  <c r="J28" i="7"/>
  <c r="R28" i="7" s="1"/>
  <c r="Q27" i="7"/>
  <c r="R27" i="7" s="1"/>
  <c r="J27" i="7"/>
  <c r="Q26" i="7"/>
  <c r="R26" i="7" s="1"/>
  <c r="J26" i="7"/>
  <c r="Q25" i="7"/>
  <c r="J25" i="7"/>
  <c r="P24" i="7"/>
  <c r="P32" i="7" s="1"/>
  <c r="O24" i="7"/>
  <c r="O32" i="7" s="1"/>
  <c r="N24" i="7"/>
  <c r="N32" i="7" s="1"/>
  <c r="M24" i="7"/>
  <c r="L24" i="7"/>
  <c r="I24" i="7"/>
  <c r="I32" i="7" s="1"/>
  <c r="H24" i="7"/>
  <c r="H32" i="7" s="1"/>
  <c r="M22" i="7"/>
  <c r="I22" i="7"/>
  <c r="Q21" i="7"/>
  <c r="J21" i="7"/>
  <c r="R20" i="7"/>
  <c r="Q20" i="7"/>
  <c r="J20" i="7"/>
  <c r="Q19" i="7"/>
  <c r="J19" i="7"/>
  <c r="Q18" i="7"/>
  <c r="J18" i="7"/>
  <c r="R18" i="7" s="1"/>
  <c r="Q17" i="7"/>
  <c r="J17" i="7"/>
  <c r="R17" i="7" s="1"/>
  <c r="Q16" i="7"/>
  <c r="J16" i="7"/>
  <c r="R16" i="7" s="1"/>
  <c r="Q15" i="7"/>
  <c r="R15" i="7" s="1"/>
  <c r="J15" i="7"/>
  <c r="P14" i="7"/>
  <c r="P22" i="7" s="1"/>
  <c r="O14" i="7"/>
  <c r="O22" i="7" s="1"/>
  <c r="N14" i="7"/>
  <c r="N22" i="7" s="1"/>
  <c r="M14" i="7"/>
  <c r="M34" i="7" s="1"/>
  <c r="M42" i="7" s="1"/>
  <c r="L14" i="7"/>
  <c r="L22" i="7" s="1"/>
  <c r="I14" i="7"/>
  <c r="I34" i="7" s="1"/>
  <c r="I42" i="7" s="1"/>
  <c r="H14" i="7"/>
  <c r="H34" i="7" s="1"/>
  <c r="C13" i="7"/>
  <c r="I9" i="7"/>
  <c r="Q7" i="7" s="1"/>
  <c r="B5" i="7"/>
  <c r="A1" i="7"/>
  <c r="Q175" i="6"/>
  <c r="J175" i="6"/>
  <c r="R175" i="6" s="1"/>
  <c r="Q174" i="6"/>
  <c r="J174" i="6"/>
  <c r="Q173" i="6"/>
  <c r="J173" i="6"/>
  <c r="Q172" i="6"/>
  <c r="R172" i="6" s="1"/>
  <c r="J172" i="6"/>
  <c r="P171" i="6"/>
  <c r="O171" i="6"/>
  <c r="N171" i="6"/>
  <c r="M171" i="6"/>
  <c r="L171" i="6"/>
  <c r="I171" i="6"/>
  <c r="H171" i="6"/>
  <c r="Q170" i="6"/>
  <c r="J170" i="6"/>
  <c r="R170" i="6" s="1"/>
  <c r="Q169" i="6"/>
  <c r="R169" i="6" s="1"/>
  <c r="J169" i="6"/>
  <c r="Q168" i="6"/>
  <c r="J168" i="6"/>
  <c r="R168" i="6" s="1"/>
  <c r="Q167" i="6"/>
  <c r="J167" i="6"/>
  <c r="R167" i="6" s="1"/>
  <c r="Q166" i="6"/>
  <c r="R166" i="6" s="1"/>
  <c r="J166" i="6"/>
  <c r="Q165" i="6"/>
  <c r="J165" i="6"/>
  <c r="R165" i="6" s="1"/>
  <c r="Q164" i="6"/>
  <c r="J164" i="6"/>
  <c r="R164" i="6" s="1"/>
  <c r="Q163" i="6"/>
  <c r="J163" i="6"/>
  <c r="Q162" i="6"/>
  <c r="J162" i="6"/>
  <c r="R162" i="6" s="1"/>
  <c r="P161" i="6"/>
  <c r="O161" i="6"/>
  <c r="N161" i="6"/>
  <c r="M161" i="6"/>
  <c r="L161" i="6"/>
  <c r="K161" i="6"/>
  <c r="I161" i="6"/>
  <c r="H161" i="6"/>
  <c r="Q160" i="6"/>
  <c r="J160" i="6"/>
  <c r="Q159" i="6"/>
  <c r="J159" i="6"/>
  <c r="Q158" i="6"/>
  <c r="J158" i="6"/>
  <c r="Q157" i="6"/>
  <c r="J157" i="6"/>
  <c r="R157" i="6" s="1"/>
  <c r="Q156" i="6"/>
  <c r="J156" i="6"/>
  <c r="R156" i="6" s="1"/>
  <c r="Q155" i="6"/>
  <c r="P155" i="6"/>
  <c r="O155" i="6"/>
  <c r="N155" i="6"/>
  <c r="M155" i="6"/>
  <c r="L155" i="6"/>
  <c r="K155" i="6"/>
  <c r="I155" i="6"/>
  <c r="H155" i="6"/>
  <c r="Q154" i="6"/>
  <c r="J154" i="6"/>
  <c r="R154" i="6" s="1"/>
  <c r="Q153" i="6"/>
  <c r="R153" i="6" s="1"/>
  <c r="J153" i="6"/>
  <c r="Q152" i="6"/>
  <c r="J152" i="6"/>
  <c r="Q151" i="6"/>
  <c r="J151" i="6"/>
  <c r="P150" i="6"/>
  <c r="O150" i="6"/>
  <c r="N150" i="6"/>
  <c r="M150" i="6"/>
  <c r="L150" i="6"/>
  <c r="K150" i="6"/>
  <c r="I150" i="6"/>
  <c r="H150" i="6"/>
  <c r="Q149" i="6"/>
  <c r="J149" i="6"/>
  <c r="R149" i="6" s="1"/>
  <c r="Q148" i="6"/>
  <c r="J148" i="6"/>
  <c r="Q147" i="6"/>
  <c r="P147" i="6"/>
  <c r="O147" i="6"/>
  <c r="N147" i="6"/>
  <c r="M147" i="6"/>
  <c r="L147" i="6"/>
  <c r="K147" i="6"/>
  <c r="I147" i="6"/>
  <c r="H147" i="6"/>
  <c r="Q146" i="6"/>
  <c r="J146" i="6"/>
  <c r="R146" i="6" s="1"/>
  <c r="R145" i="6"/>
  <c r="Q145" i="6"/>
  <c r="J145" i="6"/>
  <c r="Q144" i="6"/>
  <c r="J144" i="6"/>
  <c r="Q143" i="6"/>
  <c r="J143" i="6"/>
  <c r="Q142" i="6"/>
  <c r="R142" i="6" s="1"/>
  <c r="J142" i="6"/>
  <c r="P141" i="6"/>
  <c r="O141" i="6"/>
  <c r="O140" i="6" s="1"/>
  <c r="O176" i="6" s="1"/>
  <c r="N141" i="6"/>
  <c r="N140" i="6" s="1"/>
  <c r="N176" i="6" s="1"/>
  <c r="M141" i="6"/>
  <c r="L141" i="6"/>
  <c r="K141" i="6"/>
  <c r="K140" i="6" s="1"/>
  <c r="K176" i="6" s="1"/>
  <c r="I141" i="6"/>
  <c r="H141" i="6"/>
  <c r="P140" i="6"/>
  <c r="I140" i="6"/>
  <c r="I176" i="6" s="1"/>
  <c r="B138" i="6"/>
  <c r="Q133" i="6"/>
  <c r="J133" i="6"/>
  <c r="Q132" i="6"/>
  <c r="J132" i="6"/>
  <c r="Q131" i="6"/>
  <c r="J131" i="6"/>
  <c r="R131" i="6" s="1"/>
  <c r="Q130" i="6"/>
  <c r="J130" i="6"/>
  <c r="R130" i="6" s="1"/>
  <c r="Q129" i="6"/>
  <c r="P129" i="6"/>
  <c r="O129" i="6"/>
  <c r="N129" i="6"/>
  <c r="M129" i="6"/>
  <c r="L129" i="6"/>
  <c r="I129" i="6"/>
  <c r="H129" i="6"/>
  <c r="R128" i="6"/>
  <c r="Q128" i="6"/>
  <c r="J128" i="6"/>
  <c r="Q127" i="6"/>
  <c r="J127" i="6"/>
  <c r="Q126" i="6"/>
  <c r="J126" i="6"/>
  <c r="R126" i="6" s="1"/>
  <c r="Q125" i="6"/>
  <c r="R125" i="6" s="1"/>
  <c r="J125" i="6"/>
  <c r="Q124" i="6"/>
  <c r="J124" i="6"/>
  <c r="Q123" i="6"/>
  <c r="J123" i="6"/>
  <c r="Q122" i="6"/>
  <c r="J122" i="6"/>
  <c r="R121" i="6"/>
  <c r="Q121" i="6"/>
  <c r="J121" i="6"/>
  <c r="Q120" i="6"/>
  <c r="J120" i="6"/>
  <c r="P119" i="6"/>
  <c r="O119" i="6"/>
  <c r="N119" i="6"/>
  <c r="M119" i="6"/>
  <c r="L119" i="6"/>
  <c r="K119" i="6"/>
  <c r="I119" i="6"/>
  <c r="H119" i="6"/>
  <c r="Q118" i="6"/>
  <c r="J118" i="6"/>
  <c r="Q117" i="6"/>
  <c r="J117" i="6"/>
  <c r="R117" i="6" s="1"/>
  <c r="Q116" i="6"/>
  <c r="J116" i="6"/>
  <c r="R116" i="6" s="1"/>
  <c r="R115" i="6"/>
  <c r="Q115" i="6"/>
  <c r="J115" i="6"/>
  <c r="Q114" i="6"/>
  <c r="Q113" i="6" s="1"/>
  <c r="J114" i="6"/>
  <c r="J113" i="6" s="1"/>
  <c r="P113" i="6"/>
  <c r="O113" i="6"/>
  <c r="N113" i="6"/>
  <c r="M113" i="6"/>
  <c r="L113" i="6"/>
  <c r="K113" i="6"/>
  <c r="I113" i="6"/>
  <c r="H113" i="6"/>
  <c r="Q112" i="6"/>
  <c r="J112" i="6"/>
  <c r="R112" i="6" s="1"/>
  <c r="Q111" i="6"/>
  <c r="J111" i="6"/>
  <c r="R111" i="6" s="1"/>
  <c r="Q110" i="6"/>
  <c r="J110" i="6"/>
  <c r="Q109" i="6"/>
  <c r="J109" i="6"/>
  <c r="R109" i="6" s="1"/>
  <c r="P108" i="6"/>
  <c r="O108" i="6"/>
  <c r="N108" i="6"/>
  <c r="M108" i="6"/>
  <c r="L108" i="6"/>
  <c r="K108" i="6"/>
  <c r="I108" i="6"/>
  <c r="H108" i="6"/>
  <c r="Q107" i="6"/>
  <c r="J107" i="6"/>
  <c r="Q106" i="6"/>
  <c r="J106" i="6"/>
  <c r="P105" i="6"/>
  <c r="O105" i="6"/>
  <c r="N105" i="6"/>
  <c r="M105" i="6"/>
  <c r="L105" i="6"/>
  <c r="K105" i="6"/>
  <c r="I105" i="6"/>
  <c r="H105" i="6"/>
  <c r="R104" i="6"/>
  <c r="Q104" i="6"/>
  <c r="J104" i="6"/>
  <c r="Q103" i="6"/>
  <c r="J103" i="6"/>
  <c r="Q102" i="6"/>
  <c r="J102" i="6"/>
  <c r="Q101" i="6"/>
  <c r="R101" i="6" s="1"/>
  <c r="J101" i="6"/>
  <c r="Q100" i="6"/>
  <c r="J100" i="6"/>
  <c r="P99" i="6"/>
  <c r="O99" i="6"/>
  <c r="N99" i="6"/>
  <c r="M99" i="6"/>
  <c r="L99" i="6"/>
  <c r="K99" i="6"/>
  <c r="I99" i="6"/>
  <c r="I98" i="6" s="1"/>
  <c r="I134" i="6" s="1"/>
  <c r="H99" i="6"/>
  <c r="H98" i="6" s="1"/>
  <c r="H134" i="6" s="1"/>
  <c r="M98" i="6"/>
  <c r="M134" i="6" s="1"/>
  <c r="B96" i="6"/>
  <c r="O92" i="6"/>
  <c r="N92" i="6"/>
  <c r="M92" i="6"/>
  <c r="L92" i="6"/>
  <c r="K92" i="6"/>
  <c r="I92" i="6"/>
  <c r="H92" i="6"/>
  <c r="J92" i="6" s="1"/>
  <c r="P91" i="6"/>
  <c r="Q91" i="6" s="1"/>
  <c r="J91" i="6"/>
  <c r="P90" i="6"/>
  <c r="J90" i="6"/>
  <c r="Q90" i="6" s="1"/>
  <c r="B88" i="6"/>
  <c r="O84" i="6"/>
  <c r="N84" i="6"/>
  <c r="M84" i="6"/>
  <c r="L84" i="6"/>
  <c r="P84" i="6" s="1"/>
  <c r="K84" i="6"/>
  <c r="I84" i="6"/>
  <c r="H84" i="6"/>
  <c r="Q83" i="6"/>
  <c r="P83" i="6"/>
  <c r="J83" i="6"/>
  <c r="P82" i="6"/>
  <c r="J82" i="6"/>
  <c r="B80" i="6"/>
  <c r="O76" i="6"/>
  <c r="N76" i="6"/>
  <c r="M76" i="6"/>
  <c r="L76" i="6"/>
  <c r="K76" i="6"/>
  <c r="I76" i="6"/>
  <c r="H76" i="6"/>
  <c r="J76" i="6" s="1"/>
  <c r="P75" i="6"/>
  <c r="J75" i="6"/>
  <c r="P74" i="6"/>
  <c r="J74" i="6"/>
  <c r="Q74" i="6" s="1"/>
  <c r="B72" i="6"/>
  <c r="O68" i="6"/>
  <c r="N68" i="6"/>
  <c r="M68" i="6"/>
  <c r="L68" i="6"/>
  <c r="K68" i="6"/>
  <c r="I68" i="6"/>
  <c r="J68" i="6" s="1"/>
  <c r="H68" i="6"/>
  <c r="P67" i="6"/>
  <c r="J67" i="6"/>
  <c r="Q67" i="6" s="1"/>
  <c r="P66" i="6"/>
  <c r="J66" i="6"/>
  <c r="Q66" i="6" s="1"/>
  <c r="B64" i="6"/>
  <c r="P59" i="6"/>
  <c r="O59" i="6"/>
  <c r="N59" i="6"/>
  <c r="M59" i="6"/>
  <c r="L59" i="6"/>
  <c r="K59" i="6"/>
  <c r="I59" i="6"/>
  <c r="H59" i="6"/>
  <c r="Q58" i="6"/>
  <c r="J58" i="6"/>
  <c r="Q57" i="6"/>
  <c r="J57" i="6"/>
  <c r="R57" i="6" s="1"/>
  <c r="B55" i="6"/>
  <c r="P51" i="6"/>
  <c r="O51" i="6"/>
  <c r="N51" i="6"/>
  <c r="M51" i="6"/>
  <c r="L51" i="6"/>
  <c r="K51" i="6"/>
  <c r="I51" i="6"/>
  <c r="H51" i="6"/>
  <c r="Q50" i="6"/>
  <c r="J50" i="6"/>
  <c r="Q49" i="6"/>
  <c r="J49" i="6"/>
  <c r="B47" i="6"/>
  <c r="P41" i="6"/>
  <c r="O41" i="6"/>
  <c r="N41" i="6"/>
  <c r="M41" i="6"/>
  <c r="L41" i="6"/>
  <c r="I41" i="6"/>
  <c r="H41" i="6"/>
  <c r="J41" i="6" s="1"/>
  <c r="P40" i="6"/>
  <c r="O40" i="6"/>
  <c r="N40" i="6"/>
  <c r="M40" i="6"/>
  <c r="L40" i="6"/>
  <c r="Q40" i="6" s="1"/>
  <c r="I40" i="6"/>
  <c r="H40" i="6"/>
  <c r="J40" i="6" s="1"/>
  <c r="P39" i="6"/>
  <c r="O39" i="6"/>
  <c r="N39" i="6"/>
  <c r="M39" i="6"/>
  <c r="L39" i="6"/>
  <c r="J39" i="6"/>
  <c r="I39" i="6"/>
  <c r="H39" i="6"/>
  <c r="P38" i="6"/>
  <c r="O38" i="6"/>
  <c r="N38" i="6"/>
  <c r="M38" i="6"/>
  <c r="L38" i="6"/>
  <c r="J38" i="6"/>
  <c r="I38" i="6"/>
  <c r="H38" i="6"/>
  <c r="P37" i="6"/>
  <c r="O37" i="6"/>
  <c r="N37" i="6"/>
  <c r="M37" i="6"/>
  <c r="L37" i="6"/>
  <c r="I37" i="6"/>
  <c r="H37" i="6"/>
  <c r="P36" i="6"/>
  <c r="O36" i="6"/>
  <c r="N36" i="6"/>
  <c r="M36" i="6"/>
  <c r="L36" i="6"/>
  <c r="I36" i="6"/>
  <c r="J36" i="6" s="1"/>
  <c r="H36" i="6"/>
  <c r="P35" i="6"/>
  <c r="O35" i="6"/>
  <c r="N35" i="6"/>
  <c r="M35" i="6"/>
  <c r="L35" i="6"/>
  <c r="I35" i="6"/>
  <c r="H35" i="6"/>
  <c r="J35" i="6" s="1"/>
  <c r="Q31" i="6"/>
  <c r="J31" i="6"/>
  <c r="Q30" i="6"/>
  <c r="J30" i="6"/>
  <c r="Q29" i="6"/>
  <c r="J29" i="6"/>
  <c r="R29" i="6" s="1"/>
  <c r="Q28" i="6"/>
  <c r="J28" i="6"/>
  <c r="Q27" i="6"/>
  <c r="J27" i="6"/>
  <c r="R27" i="6" s="1"/>
  <c r="Q26" i="6"/>
  <c r="J26" i="6"/>
  <c r="R26" i="6" s="1"/>
  <c r="Q25" i="6"/>
  <c r="R25" i="6" s="1"/>
  <c r="J25" i="6"/>
  <c r="P24" i="6"/>
  <c r="P32" i="6" s="1"/>
  <c r="O24" i="6"/>
  <c r="O32" i="6" s="1"/>
  <c r="N24" i="6"/>
  <c r="N32" i="6" s="1"/>
  <c r="M24" i="6"/>
  <c r="M32" i="6" s="1"/>
  <c r="L24" i="6"/>
  <c r="L32" i="6" s="1"/>
  <c r="I24" i="6"/>
  <c r="I32" i="6" s="1"/>
  <c r="H24" i="6"/>
  <c r="Q21" i="6"/>
  <c r="J21" i="6"/>
  <c r="Q20" i="6"/>
  <c r="J20" i="6"/>
  <c r="R20" i="6" s="1"/>
  <c r="Q19" i="6"/>
  <c r="J19" i="6"/>
  <c r="R19" i="6" s="1"/>
  <c r="Q18" i="6"/>
  <c r="J18" i="6"/>
  <c r="R18" i="6" s="1"/>
  <c r="Q17" i="6"/>
  <c r="R17" i="6" s="1"/>
  <c r="J17" i="6"/>
  <c r="Q16" i="6"/>
  <c r="J16" i="6"/>
  <c r="R16" i="6" s="1"/>
  <c r="Q15" i="6"/>
  <c r="J15" i="6"/>
  <c r="P14" i="6"/>
  <c r="P22" i="6" s="1"/>
  <c r="O14" i="6"/>
  <c r="O34" i="6" s="1"/>
  <c r="O42" i="6" s="1"/>
  <c r="N14" i="6"/>
  <c r="N34" i="6" s="1"/>
  <c r="N42" i="6" s="1"/>
  <c r="M14" i="6"/>
  <c r="M22" i="6" s="1"/>
  <c r="L14" i="6"/>
  <c r="L34" i="6" s="1"/>
  <c r="I14" i="6"/>
  <c r="I34" i="6" s="1"/>
  <c r="I42" i="6" s="1"/>
  <c r="H14" i="6"/>
  <c r="H34" i="6" s="1"/>
  <c r="C13" i="6"/>
  <c r="I9" i="6"/>
  <c r="Q7" i="6"/>
  <c r="B5" i="6"/>
  <c r="A1" i="6"/>
  <c r="R34" i="10" l="1"/>
  <c r="R141" i="9"/>
  <c r="R140" i="9" s="1"/>
  <c r="R176" i="9" s="1"/>
  <c r="J140" i="9"/>
  <c r="J176" i="9" s="1"/>
  <c r="R14" i="9"/>
  <c r="Q98" i="9"/>
  <c r="Q134" i="9" s="1"/>
  <c r="R32" i="9"/>
  <c r="J98" i="9"/>
  <c r="J134" i="9" s="1"/>
  <c r="R99" i="9"/>
  <c r="R98" i="9" s="1"/>
  <c r="R134" i="9" s="1"/>
  <c r="M42" i="9"/>
  <c r="Q42" i="9" s="1"/>
  <c r="R42" i="9" s="1"/>
  <c r="Q6" i="9" s="1"/>
  <c r="R6" i="9" s="1"/>
  <c r="Q34" i="9"/>
  <c r="R34" i="9"/>
  <c r="Q140" i="9"/>
  <c r="Q176" i="9" s="1"/>
  <c r="R22" i="9"/>
  <c r="R99" i="8"/>
  <c r="R98" i="8" s="1"/>
  <c r="R134" i="8" s="1"/>
  <c r="J98" i="8"/>
  <c r="J134" i="8" s="1"/>
  <c r="H42" i="8"/>
  <c r="J42" i="8" s="1"/>
  <c r="R42" i="8" s="1"/>
  <c r="Q6" i="8" s="1"/>
  <c r="R6" i="8" s="1"/>
  <c r="J34" i="8"/>
  <c r="R34" i="8" s="1"/>
  <c r="Q176" i="8"/>
  <c r="R141" i="8"/>
  <c r="J140" i="8"/>
  <c r="J176" i="8" s="1"/>
  <c r="R150" i="8"/>
  <c r="R24" i="8"/>
  <c r="N42" i="8"/>
  <c r="Q42" i="8" s="1"/>
  <c r="Q34" i="8"/>
  <c r="R50" i="6"/>
  <c r="N34" i="7"/>
  <c r="N42" i="7" s="1"/>
  <c r="K98" i="7"/>
  <c r="K134" i="7" s="1"/>
  <c r="R105" i="7"/>
  <c r="R19" i="7"/>
  <c r="R21" i="7"/>
  <c r="J24" i="7"/>
  <c r="J35" i="7"/>
  <c r="R35" i="7" s="1"/>
  <c r="Q41" i="7"/>
  <c r="J59" i="7"/>
  <c r="Q75" i="7"/>
  <c r="J84" i="7"/>
  <c r="Q84" i="7" s="1"/>
  <c r="Q90" i="7"/>
  <c r="P92" i="7"/>
  <c r="Q105" i="7"/>
  <c r="R114" i="7"/>
  <c r="R127" i="7"/>
  <c r="R130" i="7"/>
  <c r="J150" i="7"/>
  <c r="R153" i="7"/>
  <c r="Q161" i="7"/>
  <c r="Q24" i="7"/>
  <c r="Q39" i="7"/>
  <c r="Q51" i="7"/>
  <c r="P76" i="7"/>
  <c r="J99" i="7"/>
  <c r="R106" i="7"/>
  <c r="Q119" i="7"/>
  <c r="R122" i="7"/>
  <c r="L140" i="7"/>
  <c r="L176" i="7" s="1"/>
  <c r="P140" i="7"/>
  <c r="P176" i="7" s="1"/>
  <c r="R152" i="7"/>
  <c r="R160" i="7"/>
  <c r="J161" i="7"/>
  <c r="R164" i="7"/>
  <c r="O98" i="7"/>
  <c r="O134" i="7" s="1"/>
  <c r="H22" i="7"/>
  <c r="J22" i="7" s="1"/>
  <c r="R22" i="7" s="1"/>
  <c r="R25" i="7"/>
  <c r="R30" i="7"/>
  <c r="Q36" i="7"/>
  <c r="R36" i="7" s="1"/>
  <c r="Q37" i="7"/>
  <c r="R37" i="7" s="1"/>
  <c r="Q59" i="7"/>
  <c r="J68" i="7"/>
  <c r="P84" i="7"/>
  <c r="Q99" i="7"/>
  <c r="Q98" i="7" s="1"/>
  <c r="R102" i="7"/>
  <c r="R110" i="7"/>
  <c r="R108" i="7" s="1"/>
  <c r="R115" i="7"/>
  <c r="R113" i="7" s="1"/>
  <c r="R118" i="7"/>
  <c r="R126" i="7"/>
  <c r="J129" i="7"/>
  <c r="Q141" i="7"/>
  <c r="H140" i="7"/>
  <c r="H176" i="7" s="1"/>
  <c r="R168" i="7"/>
  <c r="Q171" i="7"/>
  <c r="R21" i="6"/>
  <c r="Q51" i="6"/>
  <c r="Q82" i="6"/>
  <c r="R103" i="6"/>
  <c r="R127" i="6"/>
  <c r="Q141" i="6"/>
  <c r="J147" i="6"/>
  <c r="Q171" i="6"/>
  <c r="L22" i="6"/>
  <c r="Q32" i="6"/>
  <c r="Q37" i="6"/>
  <c r="P68" i="6"/>
  <c r="Q99" i="6"/>
  <c r="Q105" i="6"/>
  <c r="R124" i="6"/>
  <c r="P176" i="6"/>
  <c r="R15" i="6"/>
  <c r="R28" i="6"/>
  <c r="R30" i="6"/>
  <c r="Q35" i="6"/>
  <c r="Q36" i="6"/>
  <c r="J37" i="6"/>
  <c r="R37" i="6" s="1"/>
  <c r="R58" i="6"/>
  <c r="Q59" i="6"/>
  <c r="P76" i="6"/>
  <c r="K98" i="6"/>
  <c r="K134" i="6" s="1"/>
  <c r="O98" i="6"/>
  <c r="O134" i="6" s="1"/>
  <c r="Q108" i="6"/>
  <c r="M140" i="6"/>
  <c r="M176" i="6" s="1"/>
  <c r="R148" i="6"/>
  <c r="R147" i="6" s="1"/>
  <c r="R158" i="6"/>
  <c r="R155" i="6" s="1"/>
  <c r="R160" i="6"/>
  <c r="Q161" i="6"/>
  <c r="Q22" i="7"/>
  <c r="J32" i="7"/>
  <c r="R32" i="7" s="1"/>
  <c r="H42" i="7"/>
  <c r="J42" i="7" s="1"/>
  <c r="J34" i="7"/>
  <c r="Q32" i="7"/>
  <c r="R150" i="7"/>
  <c r="Q38" i="7"/>
  <c r="R120" i="7"/>
  <c r="R145" i="7"/>
  <c r="R38" i="7"/>
  <c r="O34" i="7"/>
  <c r="O42" i="7" s="1"/>
  <c r="L34" i="7"/>
  <c r="P34" i="7"/>
  <c r="P42" i="7" s="1"/>
  <c r="J39" i="7"/>
  <c r="R39" i="7" s="1"/>
  <c r="Q40" i="7"/>
  <c r="R40" i="7" s="1"/>
  <c r="Q67" i="7"/>
  <c r="R100" i="7"/>
  <c r="J113" i="7"/>
  <c r="R129" i="7"/>
  <c r="Q147" i="7"/>
  <c r="J155" i="7"/>
  <c r="R156" i="7"/>
  <c r="R155" i="7" s="1"/>
  <c r="R165" i="7"/>
  <c r="R161" i="7" s="1"/>
  <c r="R172" i="7"/>
  <c r="R174" i="7"/>
  <c r="J171" i="7"/>
  <c r="Q14" i="7"/>
  <c r="J147" i="7"/>
  <c r="R148" i="7"/>
  <c r="R147" i="7" s="1"/>
  <c r="J14" i="7"/>
  <c r="J41" i="7"/>
  <c r="R50" i="7"/>
  <c r="J51" i="7"/>
  <c r="R59" i="7"/>
  <c r="P68" i="7"/>
  <c r="Q68" i="7" s="1"/>
  <c r="J76" i="7"/>
  <c r="Q76" i="7" s="1"/>
  <c r="Q92" i="7"/>
  <c r="M98" i="7"/>
  <c r="M134" i="7" s="1"/>
  <c r="J105" i="7"/>
  <c r="J98" i="7" s="1"/>
  <c r="J134" i="7" s="1"/>
  <c r="N98" i="7"/>
  <c r="N134" i="7" s="1"/>
  <c r="R111" i="7"/>
  <c r="J119" i="7"/>
  <c r="R123" i="7"/>
  <c r="Q129" i="7"/>
  <c r="J141" i="7"/>
  <c r="N140" i="7"/>
  <c r="N176" i="7" s="1"/>
  <c r="K140" i="7"/>
  <c r="K176" i="7" s="1"/>
  <c r="O140" i="7"/>
  <c r="O176" i="7" s="1"/>
  <c r="Q150" i="7"/>
  <c r="Q155" i="7"/>
  <c r="L42" i="6"/>
  <c r="Q34" i="6"/>
  <c r="P92" i="6"/>
  <c r="Q92" i="6" s="1"/>
  <c r="P34" i="6"/>
  <c r="P42" i="6" s="1"/>
  <c r="H22" i="6"/>
  <c r="N22" i="6"/>
  <c r="H32" i="6"/>
  <c r="J32" i="6" s="1"/>
  <c r="R32" i="6" s="1"/>
  <c r="J24" i="6"/>
  <c r="Q39" i="6"/>
  <c r="R39" i="6" s="1"/>
  <c r="Q76" i="6"/>
  <c r="L98" i="6"/>
  <c r="L134" i="6" s="1"/>
  <c r="P98" i="6"/>
  <c r="P134" i="6" s="1"/>
  <c r="R100" i="6"/>
  <c r="R102" i="6"/>
  <c r="J99" i="6"/>
  <c r="R114" i="6"/>
  <c r="R113" i="6" s="1"/>
  <c r="J141" i="6"/>
  <c r="L140" i="6"/>
  <c r="L176" i="6" s="1"/>
  <c r="R49" i="6"/>
  <c r="J51" i="6"/>
  <c r="R107" i="6"/>
  <c r="J105" i="6"/>
  <c r="J14" i="6"/>
  <c r="Q24" i="6"/>
  <c r="R35" i="6"/>
  <c r="Q38" i="6"/>
  <c r="R38" i="6" s="1"/>
  <c r="J119" i="6"/>
  <c r="R123" i="6"/>
  <c r="R152" i="6"/>
  <c r="J150" i="6"/>
  <c r="J171" i="6"/>
  <c r="R173" i="6"/>
  <c r="J34" i="6"/>
  <c r="Q14" i="6"/>
  <c r="I22" i="6"/>
  <c r="O22" i="6"/>
  <c r="Q22" i="6" s="1"/>
  <c r="R31" i="6"/>
  <c r="M34" i="6"/>
  <c r="M42" i="6" s="1"/>
  <c r="R36" i="6"/>
  <c r="R40" i="6"/>
  <c r="Q41" i="6"/>
  <c r="R41" i="6" s="1"/>
  <c r="H42" i="6"/>
  <c r="J42" i="6" s="1"/>
  <c r="Q68" i="6"/>
  <c r="J108" i="6"/>
  <c r="R120" i="6"/>
  <c r="Q119" i="6"/>
  <c r="J129" i="6"/>
  <c r="R132" i="6"/>
  <c r="R144" i="6"/>
  <c r="H140" i="6"/>
  <c r="H176" i="6" s="1"/>
  <c r="J161" i="6"/>
  <c r="J84" i="6"/>
  <c r="Q84" i="6" s="1"/>
  <c r="N98" i="6"/>
  <c r="N134" i="6" s="1"/>
  <c r="R110" i="6"/>
  <c r="R108" i="6" s="1"/>
  <c r="R122" i="6"/>
  <c r="R143" i="6"/>
  <c r="R151" i="6"/>
  <c r="R150" i="6" s="1"/>
  <c r="J155" i="6"/>
  <c r="R163" i="6"/>
  <c r="R161" i="6" s="1"/>
  <c r="J59" i="6"/>
  <c r="R59" i="6" s="1"/>
  <c r="Q75" i="6"/>
  <c r="R106" i="6"/>
  <c r="R118" i="6"/>
  <c r="R133" i="6"/>
  <c r="R129" i="6" s="1"/>
  <c r="Q150" i="6"/>
  <c r="Q140" i="6" s="1"/>
  <c r="Q176" i="6" s="1"/>
  <c r="R159" i="6"/>
  <c r="R174" i="6"/>
  <c r="N8" i="3"/>
  <c r="M8" i="3"/>
  <c r="L8" i="3"/>
  <c r="K8" i="3"/>
  <c r="I8" i="3"/>
  <c r="H8" i="3"/>
  <c r="G8" i="3"/>
  <c r="F8" i="3"/>
  <c r="D8" i="3"/>
  <c r="N7" i="3"/>
  <c r="M7" i="3"/>
  <c r="L7" i="3"/>
  <c r="K7" i="3"/>
  <c r="I7" i="3"/>
  <c r="H7" i="3"/>
  <c r="G7" i="3"/>
  <c r="F7" i="3"/>
  <c r="D7" i="3"/>
  <c r="R140" i="8" l="1"/>
  <c r="R176" i="8" s="1"/>
  <c r="Q140" i="7"/>
  <c r="Q176" i="7" s="1"/>
  <c r="R24" i="7"/>
  <c r="R41" i="7"/>
  <c r="R171" i="7"/>
  <c r="Q134" i="7"/>
  <c r="R51" i="7"/>
  <c r="R14" i="7"/>
  <c r="R99" i="7"/>
  <c r="R98" i="7" s="1"/>
  <c r="Q98" i="6"/>
  <c r="R105" i="6"/>
  <c r="Q134" i="6"/>
  <c r="R51" i="6"/>
  <c r="R24" i="6"/>
  <c r="J140" i="7"/>
  <c r="J176" i="7" s="1"/>
  <c r="R141" i="7"/>
  <c r="R140" i="7" s="1"/>
  <c r="R119" i="7"/>
  <c r="Q34" i="7"/>
  <c r="R34" i="7" s="1"/>
  <c r="L42" i="7"/>
  <c r="Q42" i="7" s="1"/>
  <c r="R42" i="7"/>
  <c r="Q6" i="7" s="1"/>
  <c r="R6" i="7" s="1"/>
  <c r="J98" i="6"/>
  <c r="J134" i="6" s="1"/>
  <c r="R99" i="6"/>
  <c r="R98" i="6" s="1"/>
  <c r="Q42" i="6"/>
  <c r="R171" i="6"/>
  <c r="R42" i="6"/>
  <c r="Q6" i="6" s="1"/>
  <c r="R6" i="6" s="1"/>
  <c r="R119" i="6"/>
  <c r="R34" i="6"/>
  <c r="R14" i="6"/>
  <c r="R141" i="6"/>
  <c r="R140" i="6" s="1"/>
  <c r="J140" i="6"/>
  <c r="J176" i="6" s="1"/>
  <c r="J22" i="6"/>
  <c r="R22" i="6" s="1"/>
  <c r="Q166" i="2"/>
  <c r="J166" i="2"/>
  <c r="Q165" i="2"/>
  <c r="J165" i="2"/>
  <c r="Q164" i="2"/>
  <c r="Q163" i="2" s="1"/>
  <c r="J164" i="2"/>
  <c r="R164" i="2" s="1"/>
  <c r="P163" i="2"/>
  <c r="O163" i="2"/>
  <c r="N163" i="2"/>
  <c r="M163" i="2"/>
  <c r="L163" i="2"/>
  <c r="I163" i="2"/>
  <c r="H163" i="2"/>
  <c r="Q162" i="2"/>
  <c r="J162" i="2"/>
  <c r="R162" i="2" s="1"/>
  <c r="Q161" i="2"/>
  <c r="R161" i="2" s="1"/>
  <c r="J161" i="2"/>
  <c r="Q160" i="2"/>
  <c r="J160" i="2"/>
  <c r="Q159" i="2"/>
  <c r="J159" i="2"/>
  <c r="Q158" i="2"/>
  <c r="J158" i="2"/>
  <c r="R158" i="2" s="1"/>
  <c r="R157" i="2"/>
  <c r="Q157" i="2"/>
  <c r="J157" i="2"/>
  <c r="Q156" i="2"/>
  <c r="R156" i="2" s="1"/>
  <c r="J156" i="2"/>
  <c r="Q155" i="2"/>
  <c r="J155" i="2"/>
  <c r="R155" i="2" s="1"/>
  <c r="Q154" i="2"/>
  <c r="J154" i="2"/>
  <c r="P153" i="2"/>
  <c r="O153" i="2"/>
  <c r="N153" i="2"/>
  <c r="M153" i="2"/>
  <c r="L153" i="2"/>
  <c r="K153" i="2"/>
  <c r="I153" i="2"/>
  <c r="H153" i="2"/>
  <c r="Q152" i="2"/>
  <c r="J152" i="2"/>
  <c r="R152" i="2" s="1"/>
  <c r="Q151" i="2"/>
  <c r="J151" i="2"/>
  <c r="Q150" i="2"/>
  <c r="J150" i="2"/>
  <c r="R150" i="2" s="1"/>
  <c r="Q149" i="2"/>
  <c r="J149" i="2"/>
  <c r="R149" i="2" s="1"/>
  <c r="Q148" i="2"/>
  <c r="Q147" i="2" s="1"/>
  <c r="J148" i="2"/>
  <c r="P147" i="2"/>
  <c r="O147" i="2"/>
  <c r="N147" i="2"/>
  <c r="M147" i="2"/>
  <c r="L147" i="2"/>
  <c r="K147" i="2"/>
  <c r="I147" i="2"/>
  <c r="H147" i="2"/>
  <c r="Q146" i="2"/>
  <c r="J146" i="2"/>
  <c r="R146" i="2" s="1"/>
  <c r="R145" i="2"/>
  <c r="Q145" i="2"/>
  <c r="J145" i="2"/>
  <c r="Q144" i="2"/>
  <c r="Q143" i="2" s="1"/>
  <c r="J144" i="2"/>
  <c r="P143" i="2"/>
  <c r="O143" i="2"/>
  <c r="O133" i="2" s="1"/>
  <c r="O167" i="2" s="1"/>
  <c r="N143" i="2"/>
  <c r="M143" i="2"/>
  <c r="L143" i="2"/>
  <c r="K143" i="2"/>
  <c r="K133" i="2" s="1"/>
  <c r="K167" i="2" s="1"/>
  <c r="I143" i="2"/>
  <c r="H143" i="2"/>
  <c r="Q142" i="2"/>
  <c r="J142" i="2"/>
  <c r="R142" i="2" s="1"/>
  <c r="Q141" i="2"/>
  <c r="J141" i="2"/>
  <c r="R141" i="2" s="1"/>
  <c r="R140" i="2" s="1"/>
  <c r="Q140" i="2"/>
  <c r="P140" i="2"/>
  <c r="O140" i="2"/>
  <c r="N140" i="2"/>
  <c r="M140" i="2"/>
  <c r="L140" i="2"/>
  <c r="K140" i="2"/>
  <c r="I140" i="2"/>
  <c r="I133" i="2" s="1"/>
  <c r="I167" i="2" s="1"/>
  <c r="H140" i="2"/>
  <c r="Q139" i="2"/>
  <c r="J139" i="2"/>
  <c r="Q138" i="2"/>
  <c r="J138" i="2"/>
  <c r="Q137" i="2"/>
  <c r="J137" i="2"/>
  <c r="R137" i="2" s="1"/>
  <c r="Q136" i="2"/>
  <c r="R136" i="2" s="1"/>
  <c r="J136" i="2"/>
  <c r="Q135" i="2"/>
  <c r="J135" i="2"/>
  <c r="P134" i="2"/>
  <c r="O134" i="2"/>
  <c r="N134" i="2"/>
  <c r="N133" i="2" s="1"/>
  <c r="N167" i="2" s="1"/>
  <c r="M134" i="2"/>
  <c r="L134" i="2"/>
  <c r="K134" i="2"/>
  <c r="I134" i="2"/>
  <c r="H134" i="2"/>
  <c r="H133" i="2" s="1"/>
  <c r="B131" i="2"/>
  <c r="Q126" i="2"/>
  <c r="R126" i="2" s="1"/>
  <c r="J126" i="2"/>
  <c r="Q125" i="2"/>
  <c r="J125" i="2"/>
  <c r="R125" i="2" s="1"/>
  <c r="Q124" i="2"/>
  <c r="J124" i="2"/>
  <c r="P123" i="2"/>
  <c r="O123" i="2"/>
  <c r="N123" i="2"/>
  <c r="M123" i="2"/>
  <c r="L123" i="2"/>
  <c r="J123" i="2"/>
  <c r="I123" i="2"/>
  <c r="H123" i="2"/>
  <c r="Q122" i="2"/>
  <c r="J122" i="2"/>
  <c r="R122" i="2" s="1"/>
  <c r="Q121" i="2"/>
  <c r="J121" i="2"/>
  <c r="R121" i="2" s="1"/>
  <c r="Q120" i="2"/>
  <c r="R120" i="2" s="1"/>
  <c r="J120" i="2"/>
  <c r="Q119" i="2"/>
  <c r="J119" i="2"/>
  <c r="Q118" i="2"/>
  <c r="J118" i="2"/>
  <c r="Q117" i="2"/>
  <c r="J117" i="2"/>
  <c r="R117" i="2" s="1"/>
  <c r="R116" i="2"/>
  <c r="Q116" i="2"/>
  <c r="J116" i="2"/>
  <c r="Q115" i="2"/>
  <c r="R115" i="2" s="1"/>
  <c r="J115" i="2"/>
  <c r="Q114" i="2"/>
  <c r="J114" i="2"/>
  <c r="P113" i="2"/>
  <c r="O113" i="2"/>
  <c r="N113" i="2"/>
  <c r="M113" i="2"/>
  <c r="L113" i="2"/>
  <c r="K113" i="2"/>
  <c r="I113" i="2"/>
  <c r="H113" i="2"/>
  <c r="R112" i="2"/>
  <c r="Q112" i="2"/>
  <c r="J112" i="2"/>
  <c r="Q111" i="2"/>
  <c r="R111" i="2" s="1"/>
  <c r="J111" i="2"/>
  <c r="Q110" i="2"/>
  <c r="J110" i="2"/>
  <c r="R110" i="2" s="1"/>
  <c r="Q109" i="2"/>
  <c r="J109" i="2"/>
  <c r="Q108" i="2"/>
  <c r="Q107" i="2" s="1"/>
  <c r="J108" i="2"/>
  <c r="R108" i="2" s="1"/>
  <c r="P107" i="2"/>
  <c r="O107" i="2"/>
  <c r="N107" i="2"/>
  <c r="M107" i="2"/>
  <c r="L107" i="2"/>
  <c r="K107" i="2"/>
  <c r="I107" i="2"/>
  <c r="H107" i="2"/>
  <c r="Q106" i="2"/>
  <c r="J106" i="2"/>
  <c r="R106" i="2" s="1"/>
  <c r="Q105" i="2"/>
  <c r="J105" i="2"/>
  <c r="Q104" i="2"/>
  <c r="Q103" i="2" s="1"/>
  <c r="J104" i="2"/>
  <c r="J103" i="2" s="1"/>
  <c r="P103" i="2"/>
  <c r="O103" i="2"/>
  <c r="N103" i="2"/>
  <c r="M103" i="2"/>
  <c r="L103" i="2"/>
  <c r="K103" i="2"/>
  <c r="I103" i="2"/>
  <c r="H103" i="2"/>
  <c r="Q102" i="2"/>
  <c r="Q100" i="2" s="1"/>
  <c r="J102" i="2"/>
  <c r="Q101" i="2"/>
  <c r="J101" i="2"/>
  <c r="R101" i="2" s="1"/>
  <c r="P100" i="2"/>
  <c r="P93" i="2" s="1"/>
  <c r="P127" i="2" s="1"/>
  <c r="O100" i="2"/>
  <c r="N100" i="2"/>
  <c r="M100" i="2"/>
  <c r="L100" i="2"/>
  <c r="K100" i="2"/>
  <c r="I100" i="2"/>
  <c r="H100" i="2"/>
  <c r="H93" i="2" s="1"/>
  <c r="Q99" i="2"/>
  <c r="R99" i="2" s="1"/>
  <c r="J99" i="2"/>
  <c r="Q98" i="2"/>
  <c r="J98" i="2"/>
  <c r="Q97" i="2"/>
  <c r="J97" i="2"/>
  <c r="Q96" i="2"/>
  <c r="J96" i="2"/>
  <c r="R96" i="2" s="1"/>
  <c r="Q95" i="2"/>
  <c r="J95" i="2"/>
  <c r="P94" i="2"/>
  <c r="O94" i="2"/>
  <c r="N94" i="2"/>
  <c r="M94" i="2"/>
  <c r="L94" i="2"/>
  <c r="K94" i="2"/>
  <c r="K93" i="2" s="1"/>
  <c r="K127" i="2" s="1"/>
  <c r="I94" i="2"/>
  <c r="H94" i="2"/>
  <c r="O93" i="2"/>
  <c r="O127" i="2" s="1"/>
  <c r="B91" i="2"/>
  <c r="O86" i="2"/>
  <c r="N86" i="2"/>
  <c r="M86" i="2"/>
  <c r="L86" i="2"/>
  <c r="K86" i="2"/>
  <c r="P86" i="2" s="1"/>
  <c r="I86" i="2"/>
  <c r="H86" i="2"/>
  <c r="J86" i="2" s="1"/>
  <c r="P85" i="2"/>
  <c r="J85" i="2"/>
  <c r="P84" i="2"/>
  <c r="J84" i="2"/>
  <c r="B82" i="2"/>
  <c r="O78" i="2"/>
  <c r="N78" i="2"/>
  <c r="M78" i="2"/>
  <c r="L78" i="2"/>
  <c r="K78" i="2"/>
  <c r="I78" i="2"/>
  <c r="H78" i="2"/>
  <c r="J78" i="2" s="1"/>
  <c r="Q77" i="2"/>
  <c r="P77" i="2"/>
  <c r="J77" i="2"/>
  <c r="P76" i="2"/>
  <c r="J76" i="2"/>
  <c r="B74" i="2"/>
  <c r="O70" i="2"/>
  <c r="N70" i="2"/>
  <c r="M70" i="2"/>
  <c r="L70" i="2"/>
  <c r="K70" i="2"/>
  <c r="I70" i="2"/>
  <c r="H70" i="2"/>
  <c r="J70" i="2" s="1"/>
  <c r="P69" i="2"/>
  <c r="J69" i="2"/>
  <c r="Q69" i="2" s="1"/>
  <c r="P68" i="2"/>
  <c r="Q68" i="2" s="1"/>
  <c r="J68" i="2"/>
  <c r="B66" i="2"/>
  <c r="P60" i="2"/>
  <c r="O60" i="2"/>
  <c r="N60" i="2"/>
  <c r="M60" i="2"/>
  <c r="L60" i="2"/>
  <c r="K60" i="2"/>
  <c r="I60" i="2"/>
  <c r="J60" i="2" s="1"/>
  <c r="H60" i="2"/>
  <c r="Q59" i="2"/>
  <c r="J59" i="2"/>
  <c r="R59" i="2" s="1"/>
  <c r="Q58" i="2"/>
  <c r="J58" i="2"/>
  <c r="B56" i="2"/>
  <c r="P51" i="2"/>
  <c r="O51" i="2"/>
  <c r="N51" i="2"/>
  <c r="M51" i="2"/>
  <c r="L51" i="2"/>
  <c r="K51" i="2"/>
  <c r="I51" i="2"/>
  <c r="H51" i="2"/>
  <c r="Q50" i="2"/>
  <c r="J50" i="2"/>
  <c r="Q49" i="2"/>
  <c r="J49" i="2"/>
  <c r="R49" i="2" s="1"/>
  <c r="B47" i="2"/>
  <c r="P41" i="2"/>
  <c r="O41" i="2"/>
  <c r="N41" i="2"/>
  <c r="M41" i="2"/>
  <c r="L41" i="2"/>
  <c r="I41" i="2"/>
  <c r="H41" i="2"/>
  <c r="J41" i="2" s="1"/>
  <c r="P40" i="2"/>
  <c r="O40" i="2"/>
  <c r="N40" i="2"/>
  <c r="M40" i="2"/>
  <c r="Q40" i="2" s="1"/>
  <c r="L40" i="2"/>
  <c r="I40" i="2"/>
  <c r="H40" i="2"/>
  <c r="J40" i="2" s="1"/>
  <c r="P39" i="2"/>
  <c r="O39" i="2"/>
  <c r="N39" i="2"/>
  <c r="M39" i="2"/>
  <c r="L39" i="2"/>
  <c r="I39" i="2"/>
  <c r="H39" i="2"/>
  <c r="J39" i="2" s="1"/>
  <c r="P38" i="2"/>
  <c r="O38" i="2"/>
  <c r="N38" i="2"/>
  <c r="M38" i="2"/>
  <c r="L38" i="2"/>
  <c r="I38" i="2"/>
  <c r="J38" i="2" s="1"/>
  <c r="H38" i="2"/>
  <c r="P37" i="2"/>
  <c r="O37" i="2"/>
  <c r="N37" i="2"/>
  <c r="M37" i="2"/>
  <c r="L37" i="2"/>
  <c r="J37" i="2"/>
  <c r="I37" i="2"/>
  <c r="H37" i="2"/>
  <c r="P36" i="2"/>
  <c r="O36" i="2"/>
  <c r="N36" i="2"/>
  <c r="M36" i="2"/>
  <c r="L36" i="2"/>
  <c r="I36" i="2"/>
  <c r="H36" i="2"/>
  <c r="P35" i="2"/>
  <c r="O35" i="2"/>
  <c r="N35" i="2"/>
  <c r="M35" i="2"/>
  <c r="L35" i="2"/>
  <c r="I35" i="2"/>
  <c r="J35" i="2" s="1"/>
  <c r="H35" i="2"/>
  <c r="P32" i="2"/>
  <c r="O32" i="2"/>
  <c r="Q31" i="2"/>
  <c r="J31" i="2"/>
  <c r="R31" i="2" s="1"/>
  <c r="Q30" i="2"/>
  <c r="J30" i="2"/>
  <c r="Q29" i="2"/>
  <c r="J29" i="2"/>
  <c r="R29" i="2" s="1"/>
  <c r="Q28" i="2"/>
  <c r="R28" i="2" s="1"/>
  <c r="J28" i="2"/>
  <c r="Q27" i="2"/>
  <c r="J27" i="2"/>
  <c r="R27" i="2" s="1"/>
  <c r="Q26" i="2"/>
  <c r="J26" i="2"/>
  <c r="Q25" i="2"/>
  <c r="R25" i="2" s="1"/>
  <c r="J25" i="2"/>
  <c r="P24" i="2"/>
  <c r="O24" i="2"/>
  <c r="N24" i="2"/>
  <c r="N32" i="2" s="1"/>
  <c r="M24" i="2"/>
  <c r="M32" i="2" s="1"/>
  <c r="L24" i="2"/>
  <c r="L32" i="2" s="1"/>
  <c r="I24" i="2"/>
  <c r="I32" i="2" s="1"/>
  <c r="H24" i="2"/>
  <c r="H32" i="2" s="1"/>
  <c r="Q21" i="2"/>
  <c r="R21" i="2" s="1"/>
  <c r="J21" i="2"/>
  <c r="Q20" i="2"/>
  <c r="J20" i="2"/>
  <c r="R20" i="2" s="1"/>
  <c r="Q19" i="2"/>
  <c r="J19" i="2"/>
  <c r="Q18" i="2"/>
  <c r="J18" i="2"/>
  <c r="R18" i="2" s="1"/>
  <c r="Q17" i="2"/>
  <c r="R17" i="2" s="1"/>
  <c r="J17" i="2"/>
  <c r="Q16" i="2"/>
  <c r="J16" i="2"/>
  <c r="R16" i="2" s="1"/>
  <c r="Q15" i="2"/>
  <c r="J15" i="2"/>
  <c r="P14" i="2"/>
  <c r="P34" i="2" s="1"/>
  <c r="P42" i="2" s="1"/>
  <c r="O14" i="2"/>
  <c r="O34" i="2" s="1"/>
  <c r="O42" i="2" s="1"/>
  <c r="N14" i="2"/>
  <c r="M14" i="2"/>
  <c r="L14" i="2"/>
  <c r="L34" i="2" s="1"/>
  <c r="L42" i="2" s="1"/>
  <c r="I14" i="2"/>
  <c r="I22" i="2" s="1"/>
  <c r="H14" i="2"/>
  <c r="C13" i="2"/>
  <c r="I9" i="2"/>
  <c r="Q7" i="2"/>
  <c r="B5" i="2"/>
  <c r="A1" i="2"/>
  <c r="Q166" i="1"/>
  <c r="J166" i="1"/>
  <c r="Q165" i="1"/>
  <c r="J165" i="1"/>
  <c r="R165" i="1" s="1"/>
  <c r="R164" i="1"/>
  <c r="Q164" i="1"/>
  <c r="J164" i="1"/>
  <c r="Q163" i="1"/>
  <c r="P163" i="1"/>
  <c r="O163" i="1"/>
  <c r="N163" i="1"/>
  <c r="M163" i="1"/>
  <c r="L163" i="1"/>
  <c r="I163" i="1"/>
  <c r="H163" i="1"/>
  <c r="Q162" i="1"/>
  <c r="J162" i="1"/>
  <c r="R162" i="1" s="1"/>
  <c r="Q161" i="1"/>
  <c r="J161" i="1"/>
  <c r="R161" i="1" s="1"/>
  <c r="Q160" i="1"/>
  <c r="R160" i="1" s="1"/>
  <c r="J160" i="1"/>
  <c r="Q159" i="1"/>
  <c r="J159" i="1"/>
  <c r="R159" i="1" s="1"/>
  <c r="Q158" i="1"/>
  <c r="J158" i="1"/>
  <c r="Q157" i="1"/>
  <c r="J157" i="1"/>
  <c r="R157" i="1" s="1"/>
  <c r="Q156" i="1"/>
  <c r="R156" i="1" s="1"/>
  <c r="J156" i="1"/>
  <c r="Q155" i="1"/>
  <c r="J155" i="1"/>
  <c r="R155" i="1" s="1"/>
  <c r="Q154" i="1"/>
  <c r="J154" i="1"/>
  <c r="P153" i="1"/>
  <c r="O153" i="1"/>
  <c r="N153" i="1"/>
  <c r="M153" i="1"/>
  <c r="L153" i="1"/>
  <c r="K153" i="1"/>
  <c r="J153" i="1"/>
  <c r="I153" i="1"/>
  <c r="H153" i="1"/>
  <c r="Q152" i="1"/>
  <c r="R152" i="1" s="1"/>
  <c r="J152" i="1"/>
  <c r="Q151" i="1"/>
  <c r="J151" i="1"/>
  <c r="R151" i="1" s="1"/>
  <c r="Q150" i="1"/>
  <c r="J150" i="1"/>
  <c r="Q149" i="1"/>
  <c r="J149" i="1"/>
  <c r="R149" i="1" s="1"/>
  <c r="Q148" i="1"/>
  <c r="J148" i="1"/>
  <c r="P147" i="1"/>
  <c r="O147" i="1"/>
  <c r="N147" i="1"/>
  <c r="M147" i="1"/>
  <c r="L147" i="1"/>
  <c r="K147" i="1"/>
  <c r="J147" i="1"/>
  <c r="I147" i="1"/>
  <c r="H147" i="1"/>
  <c r="Q146" i="1"/>
  <c r="J146" i="1"/>
  <c r="Q145" i="1"/>
  <c r="J145" i="1"/>
  <c r="R145" i="1" s="1"/>
  <c r="Q144" i="1"/>
  <c r="J144" i="1"/>
  <c r="P143" i="1"/>
  <c r="O143" i="1"/>
  <c r="N143" i="1"/>
  <c r="M143" i="1"/>
  <c r="L143" i="1"/>
  <c r="K143" i="1"/>
  <c r="I143" i="1"/>
  <c r="H143" i="1"/>
  <c r="Q142" i="1"/>
  <c r="J142" i="1"/>
  <c r="Q141" i="1"/>
  <c r="J141" i="1"/>
  <c r="J140" i="1" s="1"/>
  <c r="P140" i="1"/>
  <c r="O140" i="1"/>
  <c r="N140" i="1"/>
  <c r="M140" i="1"/>
  <c r="L140" i="1"/>
  <c r="K140" i="1"/>
  <c r="I140" i="1"/>
  <c r="H140" i="1"/>
  <c r="Q139" i="1"/>
  <c r="J139" i="1"/>
  <c r="Q138" i="1"/>
  <c r="J138" i="1"/>
  <c r="Q137" i="1"/>
  <c r="J137" i="1"/>
  <c r="R137" i="1" s="1"/>
  <c r="Q136" i="1"/>
  <c r="R136" i="1" s="1"/>
  <c r="J136" i="1"/>
  <c r="Q135" i="1"/>
  <c r="J135" i="1"/>
  <c r="R135" i="1" s="1"/>
  <c r="Q134" i="1"/>
  <c r="P134" i="1"/>
  <c r="O134" i="1"/>
  <c r="N134" i="1"/>
  <c r="M134" i="1"/>
  <c r="M133" i="1" s="1"/>
  <c r="M167" i="1" s="1"/>
  <c r="L134" i="1"/>
  <c r="K134" i="1"/>
  <c r="I134" i="1"/>
  <c r="H134" i="1"/>
  <c r="N133" i="1"/>
  <c r="L133" i="1"/>
  <c r="L167" i="1" s="1"/>
  <c r="B131" i="1"/>
  <c r="J126" i="1"/>
  <c r="R126" i="1" s="1"/>
  <c r="Q125" i="1"/>
  <c r="J125" i="1"/>
  <c r="R125" i="1" s="1"/>
  <c r="R124" i="1"/>
  <c r="Q124" i="1"/>
  <c r="Q123" i="1" s="1"/>
  <c r="J124" i="1"/>
  <c r="P123" i="1"/>
  <c r="O123" i="1"/>
  <c r="N123" i="1"/>
  <c r="M123" i="1"/>
  <c r="L123" i="1"/>
  <c r="J123" i="1"/>
  <c r="I123" i="1"/>
  <c r="H123" i="1"/>
  <c r="Q122" i="1"/>
  <c r="J122" i="1"/>
  <c r="Q121" i="1"/>
  <c r="J121" i="1"/>
  <c r="R121" i="1" s="1"/>
  <c r="Q120" i="1"/>
  <c r="R120" i="1" s="1"/>
  <c r="J120" i="1"/>
  <c r="Q119" i="1"/>
  <c r="J119" i="1"/>
  <c r="R119" i="1" s="1"/>
  <c r="Q118" i="1"/>
  <c r="J118" i="1"/>
  <c r="Q117" i="1"/>
  <c r="J117" i="1"/>
  <c r="R117" i="1" s="1"/>
  <c r="Q116" i="1"/>
  <c r="J116" i="1"/>
  <c r="Q115" i="1"/>
  <c r="J115" i="1"/>
  <c r="Q114" i="1"/>
  <c r="J114" i="1"/>
  <c r="P113" i="1"/>
  <c r="O113" i="1"/>
  <c r="N113" i="1"/>
  <c r="M113" i="1"/>
  <c r="L113" i="1"/>
  <c r="K113" i="1"/>
  <c r="I113" i="1"/>
  <c r="H113" i="1"/>
  <c r="Q112" i="1"/>
  <c r="R112" i="1" s="1"/>
  <c r="J112" i="1"/>
  <c r="Q111" i="1"/>
  <c r="J111" i="1"/>
  <c r="Q110" i="1"/>
  <c r="J110" i="1"/>
  <c r="Q109" i="1"/>
  <c r="J109" i="1"/>
  <c r="J107" i="1" s="1"/>
  <c r="Q108" i="1"/>
  <c r="R108" i="1" s="1"/>
  <c r="J108" i="1"/>
  <c r="P107" i="1"/>
  <c r="O107" i="1"/>
  <c r="N107" i="1"/>
  <c r="M107" i="1"/>
  <c r="L107" i="1"/>
  <c r="K107" i="1"/>
  <c r="I107" i="1"/>
  <c r="H107" i="1"/>
  <c r="Q106" i="1"/>
  <c r="Q103" i="1" s="1"/>
  <c r="J106" i="1"/>
  <c r="Q105" i="1"/>
  <c r="J105" i="1"/>
  <c r="R105" i="1" s="1"/>
  <c r="R104" i="1"/>
  <c r="Q104" i="1"/>
  <c r="J104" i="1"/>
  <c r="P103" i="1"/>
  <c r="O103" i="1"/>
  <c r="N103" i="1"/>
  <c r="M103" i="1"/>
  <c r="L103" i="1"/>
  <c r="K103" i="1"/>
  <c r="K93" i="1" s="1"/>
  <c r="K127" i="1" s="1"/>
  <c r="I103" i="1"/>
  <c r="H103" i="1"/>
  <c r="Q102" i="1"/>
  <c r="Q100" i="1" s="1"/>
  <c r="J102" i="1"/>
  <c r="Q101" i="1"/>
  <c r="J101" i="1"/>
  <c r="J100" i="1" s="1"/>
  <c r="P100" i="1"/>
  <c r="P93" i="1" s="1"/>
  <c r="P127" i="1" s="1"/>
  <c r="O100" i="1"/>
  <c r="N100" i="1"/>
  <c r="M100" i="1"/>
  <c r="L100" i="1"/>
  <c r="K100" i="1"/>
  <c r="I100" i="1"/>
  <c r="H100" i="1"/>
  <c r="R99" i="1"/>
  <c r="Q99" i="1"/>
  <c r="J99" i="1"/>
  <c r="Q98" i="1"/>
  <c r="J98" i="1"/>
  <c r="R98" i="1" s="1"/>
  <c r="Q97" i="1"/>
  <c r="J97" i="1"/>
  <c r="R97" i="1" s="1"/>
  <c r="R96" i="1"/>
  <c r="Q96" i="1"/>
  <c r="J96" i="1"/>
  <c r="Q95" i="1"/>
  <c r="Q94" i="1" s="1"/>
  <c r="J95" i="1"/>
  <c r="R95" i="1" s="1"/>
  <c r="P94" i="1"/>
  <c r="O94" i="1"/>
  <c r="N94" i="1"/>
  <c r="M94" i="1"/>
  <c r="M93" i="1" s="1"/>
  <c r="L94" i="1"/>
  <c r="K94" i="1"/>
  <c r="I94" i="1"/>
  <c r="I93" i="1" s="1"/>
  <c r="I127" i="1" s="1"/>
  <c r="H94" i="1"/>
  <c r="B91" i="1"/>
  <c r="O86" i="1"/>
  <c r="N86" i="1"/>
  <c r="M86" i="1"/>
  <c r="L86" i="1"/>
  <c r="K86" i="1"/>
  <c r="I86" i="1"/>
  <c r="H86" i="1"/>
  <c r="J86" i="1" s="1"/>
  <c r="P85" i="1"/>
  <c r="J85" i="1"/>
  <c r="Q85" i="1" s="1"/>
  <c r="P84" i="1"/>
  <c r="J84" i="1"/>
  <c r="B82" i="1"/>
  <c r="O78" i="1"/>
  <c r="N78" i="1"/>
  <c r="M78" i="1"/>
  <c r="L78" i="1"/>
  <c r="K78" i="1"/>
  <c r="J78" i="1"/>
  <c r="I78" i="1"/>
  <c r="H78" i="1"/>
  <c r="P77" i="1"/>
  <c r="Q77" i="1" s="1"/>
  <c r="J77" i="1"/>
  <c r="P76" i="1"/>
  <c r="J76" i="1"/>
  <c r="B74" i="1"/>
  <c r="O70" i="1"/>
  <c r="N70" i="1"/>
  <c r="M70" i="1"/>
  <c r="L70" i="1"/>
  <c r="P70" i="1" s="1"/>
  <c r="K70" i="1"/>
  <c r="I70" i="1"/>
  <c r="H70" i="1"/>
  <c r="Q69" i="1"/>
  <c r="P69" i="1"/>
  <c r="J69" i="1"/>
  <c r="P68" i="1"/>
  <c r="J68" i="1"/>
  <c r="B66" i="1"/>
  <c r="P60" i="1"/>
  <c r="O60" i="1"/>
  <c r="N60" i="1"/>
  <c r="M60" i="1"/>
  <c r="L60" i="1"/>
  <c r="K60" i="1"/>
  <c r="I60" i="1"/>
  <c r="J60" i="1" s="1"/>
  <c r="H60" i="1"/>
  <c r="Q59" i="1"/>
  <c r="J59" i="1"/>
  <c r="R59" i="1" s="1"/>
  <c r="Q58" i="1"/>
  <c r="J58" i="1"/>
  <c r="B56" i="1"/>
  <c r="P51" i="1"/>
  <c r="O51" i="1"/>
  <c r="N51" i="1"/>
  <c r="M51" i="1"/>
  <c r="L51" i="1"/>
  <c r="K51" i="1"/>
  <c r="I51" i="1"/>
  <c r="H51" i="1"/>
  <c r="Q50" i="1"/>
  <c r="R50" i="1" s="1"/>
  <c r="J50" i="1"/>
  <c r="Q49" i="1"/>
  <c r="J49" i="1"/>
  <c r="J51" i="1" s="1"/>
  <c r="B47" i="1"/>
  <c r="P41" i="1"/>
  <c r="O41" i="1"/>
  <c r="N41" i="1"/>
  <c r="M41" i="1"/>
  <c r="L41" i="1"/>
  <c r="I41" i="1"/>
  <c r="H41" i="1"/>
  <c r="J41" i="1" s="1"/>
  <c r="P40" i="1"/>
  <c r="O40" i="1"/>
  <c r="N40" i="1"/>
  <c r="M40" i="1"/>
  <c r="Q40" i="1" s="1"/>
  <c r="L40" i="1"/>
  <c r="I40" i="1"/>
  <c r="H40" i="1"/>
  <c r="J40" i="1" s="1"/>
  <c r="P39" i="1"/>
  <c r="O39" i="1"/>
  <c r="N39" i="1"/>
  <c r="M39" i="1"/>
  <c r="L39" i="1"/>
  <c r="I39" i="1"/>
  <c r="H39" i="1"/>
  <c r="J39" i="1" s="1"/>
  <c r="P38" i="1"/>
  <c r="O38" i="1"/>
  <c r="N38" i="1"/>
  <c r="M38" i="1"/>
  <c r="Q38" i="1" s="1"/>
  <c r="L38" i="1"/>
  <c r="I38" i="1"/>
  <c r="H38" i="1"/>
  <c r="P37" i="1"/>
  <c r="O37" i="1"/>
  <c r="N37" i="1"/>
  <c r="M37" i="1"/>
  <c r="L37" i="1"/>
  <c r="Q37" i="1" s="1"/>
  <c r="I37" i="1"/>
  <c r="J37" i="1" s="1"/>
  <c r="H37" i="1"/>
  <c r="P36" i="1"/>
  <c r="O36" i="1"/>
  <c r="N36" i="1"/>
  <c r="M36" i="1"/>
  <c r="L36" i="1"/>
  <c r="I36" i="1"/>
  <c r="H36" i="1"/>
  <c r="J36" i="1" s="1"/>
  <c r="P35" i="1"/>
  <c r="O35" i="1"/>
  <c r="N35" i="1"/>
  <c r="M35" i="1"/>
  <c r="L35" i="1"/>
  <c r="I35" i="1"/>
  <c r="H35" i="1"/>
  <c r="O32" i="1"/>
  <c r="Q31" i="1"/>
  <c r="J31" i="1"/>
  <c r="R31" i="1" s="1"/>
  <c r="Q30" i="1"/>
  <c r="J30" i="1"/>
  <c r="R30" i="1" s="1"/>
  <c r="Q29" i="1"/>
  <c r="J29" i="1"/>
  <c r="R29" i="1" s="1"/>
  <c r="Q28" i="1"/>
  <c r="J28" i="1"/>
  <c r="R28" i="1" s="1"/>
  <c r="Q27" i="1"/>
  <c r="J27" i="1"/>
  <c r="R27" i="1" s="1"/>
  <c r="Q26" i="1"/>
  <c r="J26" i="1"/>
  <c r="R26" i="1" s="1"/>
  <c r="Q25" i="1"/>
  <c r="J25" i="1"/>
  <c r="R25" i="1" s="1"/>
  <c r="P24" i="1"/>
  <c r="P32" i="1" s="1"/>
  <c r="O24" i="1"/>
  <c r="N24" i="1"/>
  <c r="N32" i="1" s="1"/>
  <c r="M24" i="1"/>
  <c r="M32" i="1" s="1"/>
  <c r="L24" i="1"/>
  <c r="I24" i="1"/>
  <c r="I32" i="1" s="1"/>
  <c r="H24" i="1"/>
  <c r="H32" i="1" s="1"/>
  <c r="J32" i="1" s="1"/>
  <c r="N22" i="1"/>
  <c r="Q21" i="1"/>
  <c r="J21" i="1"/>
  <c r="R21" i="1" s="1"/>
  <c r="Q20" i="1"/>
  <c r="J20" i="1"/>
  <c r="R20" i="1" s="1"/>
  <c r="Q19" i="1"/>
  <c r="J19" i="1"/>
  <c r="R19" i="1" s="1"/>
  <c r="Q18" i="1"/>
  <c r="J18" i="1"/>
  <c r="R18" i="1" s="1"/>
  <c r="Q17" i="1"/>
  <c r="J17" i="1"/>
  <c r="R17" i="1" s="1"/>
  <c r="Q16" i="1"/>
  <c r="R16" i="1" s="1"/>
  <c r="J16" i="1"/>
  <c r="Q15" i="1"/>
  <c r="J15" i="1"/>
  <c r="P14" i="1"/>
  <c r="P22" i="1" s="1"/>
  <c r="O14" i="1"/>
  <c r="O22" i="1" s="1"/>
  <c r="N14" i="1"/>
  <c r="M14" i="1"/>
  <c r="M22" i="1" s="1"/>
  <c r="L14" i="1"/>
  <c r="I14" i="1"/>
  <c r="I22" i="1" s="1"/>
  <c r="H14" i="1"/>
  <c r="H34" i="1" s="1"/>
  <c r="C13" i="1"/>
  <c r="I9" i="1"/>
  <c r="Q7" i="1" s="1"/>
  <c r="B5" i="1"/>
  <c r="A1" i="1"/>
  <c r="R134" i="7" l="1"/>
  <c r="R176" i="7"/>
  <c r="R134" i="6"/>
  <c r="R176" i="6"/>
  <c r="H133" i="1"/>
  <c r="H167" i="1" s="1"/>
  <c r="R150" i="1"/>
  <c r="Q153" i="1"/>
  <c r="R158" i="1"/>
  <c r="R15" i="1"/>
  <c r="I34" i="1"/>
  <c r="I42" i="1" s="1"/>
  <c r="Q36" i="1"/>
  <c r="J38" i="1"/>
  <c r="Q68" i="1"/>
  <c r="Q76" i="1"/>
  <c r="P78" i="1"/>
  <c r="H93" i="1"/>
  <c r="H127" i="1" s="1"/>
  <c r="L93" i="1"/>
  <c r="L127" i="1" s="1"/>
  <c r="R111" i="1"/>
  <c r="H22" i="1"/>
  <c r="J22" i="1" s="1"/>
  <c r="O34" i="1"/>
  <c r="O42" i="1" s="1"/>
  <c r="Q35" i="1"/>
  <c r="R49" i="1"/>
  <c r="Q51" i="1"/>
  <c r="O93" i="1"/>
  <c r="O127" i="1" s="1"/>
  <c r="N93" i="1"/>
  <c r="N127" i="1" s="1"/>
  <c r="R109" i="1"/>
  <c r="R116" i="1"/>
  <c r="R118" i="1"/>
  <c r="R139" i="1"/>
  <c r="Q24" i="1"/>
  <c r="J35" i="1"/>
  <c r="Q39" i="1"/>
  <c r="Q41" i="1"/>
  <c r="R41" i="1" s="1"/>
  <c r="Q60" i="1"/>
  <c r="R60" i="1" s="1"/>
  <c r="P86" i="1"/>
  <c r="Q86" i="1" s="1"/>
  <c r="J103" i="1"/>
  <c r="R115" i="1"/>
  <c r="Q140" i="1"/>
  <c r="P133" i="1"/>
  <c r="P167" i="1" s="1"/>
  <c r="R154" i="1"/>
  <c r="R153" i="1" s="1"/>
  <c r="J32" i="2"/>
  <c r="L22" i="2"/>
  <c r="Q37" i="2"/>
  <c r="R37" i="2" s="1"/>
  <c r="Q38" i="2"/>
  <c r="Q51" i="2"/>
  <c r="Q76" i="2"/>
  <c r="L93" i="2"/>
  <c r="L127" i="2" s="1"/>
  <c r="J140" i="2"/>
  <c r="R144" i="2"/>
  <c r="R143" i="2" s="1"/>
  <c r="M34" i="2"/>
  <c r="R15" i="2"/>
  <c r="O22" i="2"/>
  <c r="R26" i="2"/>
  <c r="Q35" i="2"/>
  <c r="Q36" i="2"/>
  <c r="R58" i="2"/>
  <c r="Q60" i="2"/>
  <c r="R60" i="2" s="1"/>
  <c r="R104" i="2"/>
  <c r="Q113" i="2"/>
  <c r="R119" i="2"/>
  <c r="R124" i="2"/>
  <c r="Q153" i="2"/>
  <c r="R160" i="2"/>
  <c r="H34" i="2"/>
  <c r="N34" i="2"/>
  <c r="N42" i="2" s="1"/>
  <c r="R19" i="2"/>
  <c r="P22" i="2"/>
  <c r="R30" i="2"/>
  <c r="J36" i="2"/>
  <c r="R38" i="2"/>
  <c r="Q39" i="2"/>
  <c r="Q41" i="2"/>
  <c r="R50" i="2"/>
  <c r="P70" i="2"/>
  <c r="Q70" i="2" s="1"/>
  <c r="P78" i="2"/>
  <c r="Q85" i="2"/>
  <c r="Q94" i="2"/>
  <c r="Q93" i="2" s="1"/>
  <c r="R97" i="2"/>
  <c r="R102" i="2"/>
  <c r="R100" i="2" s="1"/>
  <c r="R105" i="2"/>
  <c r="R109" i="2"/>
  <c r="R107" i="2" s="1"/>
  <c r="R118" i="2"/>
  <c r="L133" i="2"/>
  <c r="L167" i="2" s="1"/>
  <c r="P133" i="2"/>
  <c r="P167" i="2" s="1"/>
  <c r="R138" i="2"/>
  <c r="R154" i="2"/>
  <c r="R41" i="2"/>
  <c r="R123" i="2"/>
  <c r="R39" i="2"/>
  <c r="Q78" i="2"/>
  <c r="Q34" i="2"/>
  <c r="M42" i="2"/>
  <c r="Q42" i="2" s="1"/>
  <c r="Q32" i="2"/>
  <c r="R32" i="2" s="1"/>
  <c r="R40" i="2"/>
  <c r="H42" i="2"/>
  <c r="Q24" i="2"/>
  <c r="I34" i="2"/>
  <c r="I42" i="2" s="1"/>
  <c r="J113" i="2"/>
  <c r="R114" i="2"/>
  <c r="R165" i="2"/>
  <c r="J163" i="2"/>
  <c r="J14" i="2"/>
  <c r="R35" i="2"/>
  <c r="H127" i="2"/>
  <c r="R95" i="2"/>
  <c r="H167" i="2"/>
  <c r="J134" i="2"/>
  <c r="R135" i="2"/>
  <c r="R148" i="2"/>
  <c r="R147" i="2" s="1"/>
  <c r="H22" i="2"/>
  <c r="J22" i="2" s="1"/>
  <c r="M22" i="2"/>
  <c r="J24" i="2"/>
  <c r="R24" i="2" s="1"/>
  <c r="J51" i="2"/>
  <c r="R51" i="2" s="1"/>
  <c r="Q86" i="2"/>
  <c r="M93" i="2"/>
  <c r="M127" i="2" s="1"/>
  <c r="J100" i="2"/>
  <c r="N93" i="2"/>
  <c r="N127" i="2" s="1"/>
  <c r="J107" i="2"/>
  <c r="Q123" i="2"/>
  <c r="Q134" i="2"/>
  <c r="Q133" i="2" s="1"/>
  <c r="Q167" i="2" s="1"/>
  <c r="M133" i="2"/>
  <c r="M167" i="2" s="1"/>
  <c r="J143" i="2"/>
  <c r="J153" i="2"/>
  <c r="R159" i="2"/>
  <c r="R153" i="2" s="1"/>
  <c r="R166" i="2"/>
  <c r="Q14" i="2"/>
  <c r="N22" i="2"/>
  <c r="Q84" i="2"/>
  <c r="I93" i="2"/>
  <c r="I127" i="2" s="1"/>
  <c r="J94" i="2"/>
  <c r="R98" i="2"/>
  <c r="R139" i="2"/>
  <c r="J147" i="2"/>
  <c r="R151" i="2"/>
  <c r="R38" i="1"/>
  <c r="H42" i="1"/>
  <c r="J42" i="1" s="1"/>
  <c r="J34" i="1"/>
  <c r="R36" i="1"/>
  <c r="R40" i="1"/>
  <c r="R37" i="1"/>
  <c r="R166" i="1"/>
  <c r="J163" i="1"/>
  <c r="J14" i="1"/>
  <c r="J70" i="1"/>
  <c r="Q70" i="1" s="1"/>
  <c r="Q107" i="1"/>
  <c r="Q93" i="1" s="1"/>
  <c r="Q127" i="1" s="1"/>
  <c r="R110" i="1"/>
  <c r="R107" i="1" s="1"/>
  <c r="N167" i="1"/>
  <c r="I133" i="1"/>
  <c r="I167" i="1" s="1"/>
  <c r="J134" i="1"/>
  <c r="R138" i="1"/>
  <c r="R141" i="1"/>
  <c r="R163" i="1"/>
  <c r="L34" i="1"/>
  <c r="P34" i="1"/>
  <c r="P42" i="1" s="1"/>
  <c r="L22" i="1"/>
  <c r="Q22" i="1" s="1"/>
  <c r="R22" i="1" s="1"/>
  <c r="J24" i="1"/>
  <c r="R24" i="1" s="1"/>
  <c r="L32" i="1"/>
  <c r="Q32" i="1" s="1"/>
  <c r="R32" i="1" s="1"/>
  <c r="M34" i="1"/>
  <c r="M42" i="1" s="1"/>
  <c r="R51" i="1"/>
  <c r="R58" i="1"/>
  <c r="M127" i="1"/>
  <c r="R101" i="1"/>
  <c r="R106" i="1"/>
  <c r="R103" i="1" s="1"/>
  <c r="J113" i="1"/>
  <c r="R114" i="1"/>
  <c r="R113" i="1" s="1"/>
  <c r="R122" i="1"/>
  <c r="K133" i="1"/>
  <c r="K167" i="1" s="1"/>
  <c r="O133" i="1"/>
  <c r="O167" i="1" s="1"/>
  <c r="R142" i="1"/>
  <c r="J143" i="1"/>
  <c r="Q14" i="1"/>
  <c r="N34" i="1"/>
  <c r="N42" i="1" s="1"/>
  <c r="R39" i="1"/>
  <c r="Q78" i="1"/>
  <c r="Q84" i="1"/>
  <c r="J94" i="1"/>
  <c r="R102" i="1"/>
  <c r="Q113" i="1"/>
  <c r="R123" i="1"/>
  <c r="R144" i="1"/>
  <c r="R143" i="1" s="1"/>
  <c r="Q143" i="1"/>
  <c r="Q133" i="1" s="1"/>
  <c r="Q167" i="1" s="1"/>
  <c r="R146" i="1"/>
  <c r="R148" i="1"/>
  <c r="R147" i="1" s="1"/>
  <c r="Q147" i="1"/>
  <c r="R35" i="1" l="1"/>
  <c r="Q127" i="2"/>
  <c r="Q22" i="2"/>
  <c r="R113" i="2"/>
  <c r="R103" i="2"/>
  <c r="R36" i="2"/>
  <c r="J93" i="2"/>
  <c r="J127" i="2" s="1"/>
  <c r="R94" i="2"/>
  <c r="R134" i="2"/>
  <c r="R133" i="2" s="1"/>
  <c r="R167" i="2" s="1"/>
  <c r="J133" i="2"/>
  <c r="J167" i="2" s="1"/>
  <c r="R14" i="2"/>
  <c r="J34" i="2"/>
  <c r="R34" i="2" s="1"/>
  <c r="R22" i="2"/>
  <c r="R163" i="2"/>
  <c r="J42" i="2"/>
  <c r="R42" i="2" s="1"/>
  <c r="Q6" i="2" s="1"/>
  <c r="R6" i="2" s="1"/>
  <c r="R140" i="1"/>
  <c r="R14" i="1"/>
  <c r="R100" i="1"/>
  <c r="R134" i="1"/>
  <c r="J133" i="1"/>
  <c r="J167" i="1" s="1"/>
  <c r="R94" i="1"/>
  <c r="R93" i="1" s="1"/>
  <c r="R127" i="1" s="1"/>
  <c r="J93" i="1"/>
  <c r="J127" i="1" s="1"/>
  <c r="L42" i="1"/>
  <c r="Q42" i="1" s="1"/>
  <c r="Q34" i="1"/>
  <c r="R34" i="1" s="1"/>
  <c r="R42" i="1"/>
  <c r="Q6" i="1" s="1"/>
  <c r="R6" i="1" s="1"/>
  <c r="R133" i="1" l="1"/>
  <c r="R167" i="1" s="1"/>
  <c r="R93" i="2"/>
  <c r="R127" i="2" s="1"/>
</calcChain>
</file>

<file path=xl/comments1.xml><?xml version="1.0" encoding="utf-8"?>
<comments xmlns="http://schemas.openxmlformats.org/spreadsheetml/2006/main">
  <authors>
    <author>作成者</author>
  </authors>
  <commentList>
    <comment ref="J4" authorId="0" shapeId="0">
      <text>
        <r>
          <rPr>
            <b/>
            <sz val="9"/>
            <color indexed="81"/>
            <rFont val="ＭＳ Ｐゴシック"/>
            <family val="3"/>
            <charset val="128"/>
          </rPr>
          <t>数値が高いほど，順位は上。</t>
        </r>
      </text>
    </comment>
    <comment ref="O4" authorId="0" shapeId="0">
      <text>
        <r>
          <rPr>
            <b/>
            <sz val="9"/>
            <color indexed="81"/>
            <rFont val="ＭＳ Ｐゴシック"/>
            <family val="3"/>
            <charset val="128"/>
          </rPr>
          <t>数値が高いほど，順位は上。</t>
        </r>
      </text>
    </comment>
  </commentList>
</comments>
</file>

<file path=xl/sharedStrings.xml><?xml version="1.0" encoding="utf-8"?>
<sst xmlns="http://schemas.openxmlformats.org/spreadsheetml/2006/main" count="3903" uniqueCount="230">
  <si>
    <t>※速報値であり，今後，値が変更となることがあります。</t>
    <rPh sb="1" eb="3">
      <t>ソクホウ</t>
    </rPh>
    <rPh sb="3" eb="4">
      <t>アタイ</t>
    </rPh>
    <rPh sb="8" eb="10">
      <t>コンゴ</t>
    </rPh>
    <rPh sb="11" eb="12">
      <t>アタイ</t>
    </rPh>
    <rPh sb="13" eb="15">
      <t>ヘンコウ</t>
    </rPh>
    <phoneticPr fontId="5"/>
  </si>
  <si>
    <t>更新</t>
    <rPh sb="0" eb="2">
      <t>コウシン</t>
    </rPh>
    <phoneticPr fontId="5"/>
  </si>
  <si>
    <t>○第１号被保険者数</t>
    <rPh sb="1" eb="2">
      <t>ダイ</t>
    </rPh>
    <rPh sb="3" eb="4">
      <t>ゴウ</t>
    </rPh>
    <rPh sb="4" eb="8">
      <t>ヒホケンシャ</t>
    </rPh>
    <rPh sb="8" eb="9">
      <t>スウ</t>
    </rPh>
    <phoneticPr fontId="5"/>
  </si>
  <si>
    <t>（単位：人）</t>
    <rPh sb="1" eb="3">
      <t>タンイ</t>
    </rPh>
    <rPh sb="4" eb="5">
      <t>ニン</t>
    </rPh>
    <phoneticPr fontId="7"/>
  </si>
  <si>
    <t>第１号被保険者数</t>
    <rPh sb="0" eb="1">
      <t>ダイ</t>
    </rPh>
    <rPh sb="2" eb="3">
      <t>ゴウ</t>
    </rPh>
    <rPh sb="3" eb="7">
      <t>ヒホケンシャ</t>
    </rPh>
    <rPh sb="7" eb="8">
      <t>スウ</t>
    </rPh>
    <phoneticPr fontId="5"/>
  </si>
  <si>
    <t>○認定率</t>
    <rPh sb="1" eb="3">
      <t>ニンテイ</t>
    </rPh>
    <rPh sb="3" eb="4">
      <t>リツ</t>
    </rPh>
    <phoneticPr fontId="5"/>
  </si>
  <si>
    <t>６５歳以上７５歳未満</t>
    <rPh sb="2" eb="3">
      <t>サイ</t>
    </rPh>
    <rPh sb="3" eb="5">
      <t>イジョウ</t>
    </rPh>
    <rPh sb="7" eb="8">
      <t>サイ</t>
    </rPh>
    <rPh sb="8" eb="10">
      <t>ミマン</t>
    </rPh>
    <phoneticPr fontId="7"/>
  </si>
  <si>
    <t>７５歳以上８５歳未満</t>
    <phoneticPr fontId="5"/>
  </si>
  <si>
    <t>８５歳以上</t>
    <phoneticPr fontId="5"/>
  </si>
  <si>
    <t>　　計</t>
    <rPh sb="2" eb="3">
      <t>ケイ</t>
    </rPh>
    <phoneticPr fontId="7"/>
  </si>
  <si>
    <t>○要介護（要支援）認定者数</t>
    <rPh sb="1" eb="2">
      <t>ヨウ</t>
    </rPh>
    <rPh sb="2" eb="4">
      <t>カイゴ</t>
    </rPh>
    <rPh sb="5" eb="6">
      <t>ヨウ</t>
    </rPh>
    <rPh sb="6" eb="8">
      <t>シエン</t>
    </rPh>
    <rPh sb="9" eb="12">
      <t>ニンテイシャ</t>
    </rPh>
    <rPh sb="12" eb="13">
      <t>スウ</t>
    </rPh>
    <phoneticPr fontId="7"/>
  </si>
  <si>
    <t>非該当</t>
    <rPh sb="0" eb="3">
      <t>ヒガイトウ</t>
    </rPh>
    <phoneticPr fontId="5"/>
  </si>
  <si>
    <t>男</t>
    <rPh sb="0" eb="1">
      <t>オトコ</t>
    </rPh>
    <phoneticPr fontId="5"/>
  </si>
  <si>
    <t>要支援１</t>
    <rPh sb="0" eb="1">
      <t>ヨウ</t>
    </rPh>
    <rPh sb="1" eb="3">
      <t>シエン</t>
    </rPh>
    <phoneticPr fontId="7"/>
  </si>
  <si>
    <t>要支援２</t>
    <rPh sb="0" eb="1">
      <t>ヨウ</t>
    </rPh>
    <rPh sb="1" eb="3">
      <t>シエン</t>
    </rPh>
    <phoneticPr fontId="7"/>
  </si>
  <si>
    <t>計</t>
    <rPh sb="0" eb="1">
      <t>ケイ</t>
    </rPh>
    <phoneticPr fontId="5"/>
  </si>
  <si>
    <t>経過的要介護</t>
    <rPh sb="0" eb="3">
      <t>ケイカテキ</t>
    </rPh>
    <rPh sb="3" eb="4">
      <t>ヨウ</t>
    </rPh>
    <rPh sb="4" eb="6">
      <t>カイゴ</t>
    </rPh>
    <phoneticPr fontId="7"/>
  </si>
  <si>
    <t>要介護１</t>
    <rPh sb="0" eb="1">
      <t>ヨウ</t>
    </rPh>
    <rPh sb="1" eb="3">
      <t>カイゴ</t>
    </rPh>
    <phoneticPr fontId="7"/>
  </si>
  <si>
    <t>要介護２</t>
    <rPh sb="0" eb="1">
      <t>ヨウ</t>
    </rPh>
    <rPh sb="1" eb="3">
      <t>カイゴ</t>
    </rPh>
    <phoneticPr fontId="7"/>
  </si>
  <si>
    <t>要介護３</t>
    <rPh sb="0" eb="1">
      <t>ヨウ</t>
    </rPh>
    <rPh sb="1" eb="3">
      <t>カイゴ</t>
    </rPh>
    <phoneticPr fontId="7"/>
  </si>
  <si>
    <t>要介護４</t>
    <rPh sb="0" eb="1">
      <t>ヨウ</t>
    </rPh>
    <rPh sb="1" eb="3">
      <t>カイゴ</t>
    </rPh>
    <phoneticPr fontId="7"/>
  </si>
  <si>
    <t>要介護５</t>
    <rPh sb="0" eb="1">
      <t>ヨウ</t>
    </rPh>
    <rPh sb="1" eb="3">
      <t>カイゴ</t>
    </rPh>
    <phoneticPr fontId="7"/>
  </si>
  <si>
    <t>合計</t>
    <rPh sb="0" eb="2">
      <t>ゴウケイ</t>
    </rPh>
    <phoneticPr fontId="7"/>
  </si>
  <si>
    <t>第１号被保険者</t>
    <rPh sb="0" eb="1">
      <t>ダイ</t>
    </rPh>
    <rPh sb="2" eb="3">
      <t>ゴウ</t>
    </rPh>
    <rPh sb="3" eb="7">
      <t>ヒホケンシャ</t>
    </rPh>
    <phoneticPr fontId="7"/>
  </si>
  <si>
    <t>　</t>
    <phoneticPr fontId="5"/>
  </si>
  <si>
    <t>６５歳以上７０歳未満</t>
    <rPh sb="2" eb="3">
      <t>サイ</t>
    </rPh>
    <rPh sb="3" eb="5">
      <t>イジョウ</t>
    </rPh>
    <rPh sb="7" eb="8">
      <t>サイ</t>
    </rPh>
    <rPh sb="8" eb="10">
      <t>ミマン</t>
    </rPh>
    <phoneticPr fontId="7"/>
  </si>
  <si>
    <t>　</t>
    <phoneticPr fontId="5"/>
  </si>
  <si>
    <t>７０歳以上７５歳未満</t>
    <rPh sb="2" eb="3">
      <t>サイ</t>
    </rPh>
    <rPh sb="3" eb="5">
      <t>イジョウ</t>
    </rPh>
    <rPh sb="7" eb="8">
      <t>サイ</t>
    </rPh>
    <rPh sb="8" eb="10">
      <t>ミマン</t>
    </rPh>
    <phoneticPr fontId="7"/>
  </si>
  <si>
    <t>７５歳以上８０歳未満</t>
    <rPh sb="2" eb="3">
      <t>サイ</t>
    </rPh>
    <rPh sb="3" eb="5">
      <t>イジョウ</t>
    </rPh>
    <rPh sb="7" eb="8">
      <t>サイ</t>
    </rPh>
    <rPh sb="8" eb="10">
      <t>ミマン</t>
    </rPh>
    <phoneticPr fontId="7"/>
  </si>
  <si>
    <t>８０歳以上８５歳未満</t>
    <rPh sb="2" eb="3">
      <t>サイ</t>
    </rPh>
    <rPh sb="3" eb="5">
      <t>イジョウ</t>
    </rPh>
    <rPh sb="7" eb="8">
      <t>サイ</t>
    </rPh>
    <rPh sb="8" eb="10">
      <t>ミマン</t>
    </rPh>
    <phoneticPr fontId="7"/>
  </si>
  <si>
    <t>８５歳以上９０歳未満</t>
    <rPh sb="2" eb="3">
      <t>サイ</t>
    </rPh>
    <rPh sb="3" eb="5">
      <t>イジョウ</t>
    </rPh>
    <rPh sb="7" eb="8">
      <t>サイ</t>
    </rPh>
    <rPh sb="8" eb="10">
      <t>ミマン</t>
    </rPh>
    <phoneticPr fontId="7"/>
  </si>
  <si>
    <t>９０歳以上</t>
    <rPh sb="2" eb="3">
      <t>サイ</t>
    </rPh>
    <rPh sb="3" eb="5">
      <t>イジョウ</t>
    </rPh>
    <phoneticPr fontId="7"/>
  </si>
  <si>
    <t>　</t>
    <phoneticPr fontId="5"/>
  </si>
  <si>
    <t>第２号被保険者</t>
    <rPh sb="0" eb="1">
      <t>ダイ</t>
    </rPh>
    <rPh sb="2" eb="3">
      <t>ゴウ</t>
    </rPh>
    <rPh sb="3" eb="7">
      <t>ヒホケンシャ</t>
    </rPh>
    <phoneticPr fontId="7"/>
  </si>
  <si>
    <t>総　　数</t>
    <rPh sb="0" eb="1">
      <t>フサ</t>
    </rPh>
    <rPh sb="3" eb="4">
      <t>カズ</t>
    </rPh>
    <phoneticPr fontId="5"/>
  </si>
  <si>
    <t>　</t>
    <phoneticPr fontId="5"/>
  </si>
  <si>
    <t>女</t>
    <rPh sb="0" eb="1">
      <t>オンナ</t>
    </rPh>
    <phoneticPr fontId="5"/>
  </si>
  <si>
    <t>　</t>
    <phoneticPr fontId="5"/>
  </si>
  <si>
    <t>○居宅介護（介護予防）サービス受給者数</t>
    <rPh sb="1" eb="3">
      <t>キョタク</t>
    </rPh>
    <rPh sb="3" eb="5">
      <t>カイゴ</t>
    </rPh>
    <rPh sb="6" eb="8">
      <t>カイゴ</t>
    </rPh>
    <rPh sb="8" eb="10">
      <t>ヨボウ</t>
    </rPh>
    <rPh sb="15" eb="18">
      <t>ジュキュウシャ</t>
    </rPh>
    <rPh sb="18" eb="19">
      <t>スウ</t>
    </rPh>
    <phoneticPr fontId="7"/>
  </si>
  <si>
    <t>現物給付は前々月サービス分，償還給付は前月支出決定分（単位：人）</t>
    <rPh sb="27" eb="29">
      <t>タンイ</t>
    </rPh>
    <rPh sb="30" eb="31">
      <t>ニン</t>
    </rPh>
    <phoneticPr fontId="7"/>
  </si>
  <si>
    <t>予防給付</t>
    <rPh sb="0" eb="2">
      <t>ヨボウ</t>
    </rPh>
    <rPh sb="2" eb="4">
      <t>キュウフ</t>
    </rPh>
    <phoneticPr fontId="5"/>
  </si>
  <si>
    <t>介護給付</t>
    <rPh sb="0" eb="2">
      <t>カイゴ</t>
    </rPh>
    <rPh sb="2" eb="4">
      <t>キュウフ</t>
    </rPh>
    <phoneticPr fontId="5"/>
  </si>
  <si>
    <t>　　総　数</t>
    <rPh sb="2" eb="3">
      <t>フサ</t>
    </rPh>
    <rPh sb="4" eb="5">
      <t>カズ</t>
    </rPh>
    <phoneticPr fontId="7"/>
  </si>
  <si>
    <t>○地域密着型（介護予防）サービス受給者数</t>
    <rPh sb="1" eb="3">
      <t>チイキ</t>
    </rPh>
    <rPh sb="3" eb="5">
      <t>ミッチャク</t>
    </rPh>
    <rPh sb="5" eb="6">
      <t>ガタ</t>
    </rPh>
    <rPh sb="7" eb="9">
      <t>カイゴ</t>
    </rPh>
    <rPh sb="9" eb="11">
      <t>ヨボウ</t>
    </rPh>
    <rPh sb="16" eb="19">
      <t>ジュキュウシャ</t>
    </rPh>
    <rPh sb="19" eb="20">
      <t>スウ</t>
    </rPh>
    <phoneticPr fontId="7"/>
  </si>
  <si>
    <t>○施設介護サービス受給者数</t>
    <rPh sb="1" eb="3">
      <t>シセツ</t>
    </rPh>
    <rPh sb="3" eb="5">
      <t>カイゴ</t>
    </rPh>
    <rPh sb="9" eb="12">
      <t>ジュキュウシャ</t>
    </rPh>
    <rPh sb="12" eb="13">
      <t>スウ</t>
    </rPh>
    <phoneticPr fontId="7"/>
  </si>
  <si>
    <t>　・介護老人福祉施設（特別養護老人ホーム）</t>
    <rPh sb="2" eb="4">
      <t>カイゴ</t>
    </rPh>
    <rPh sb="4" eb="6">
      <t>ロウジン</t>
    </rPh>
    <rPh sb="6" eb="8">
      <t>フクシ</t>
    </rPh>
    <rPh sb="8" eb="10">
      <t>シセツ</t>
    </rPh>
    <rPh sb="11" eb="13">
      <t>トクベツ</t>
    </rPh>
    <rPh sb="13" eb="15">
      <t>ヨウゴ</t>
    </rPh>
    <rPh sb="15" eb="17">
      <t>ロウジン</t>
    </rPh>
    <phoneticPr fontId="7"/>
  </si>
  <si>
    <t>　・介護老人保健施設（老人保健施設）</t>
    <rPh sb="2" eb="4">
      <t>カイゴ</t>
    </rPh>
    <rPh sb="4" eb="6">
      <t>ロウジン</t>
    </rPh>
    <rPh sb="6" eb="8">
      <t>ホケン</t>
    </rPh>
    <rPh sb="8" eb="10">
      <t>シセツ</t>
    </rPh>
    <phoneticPr fontId="7"/>
  </si>
  <si>
    <t>　・介護療養型医療施設（療養型病床群）</t>
    <rPh sb="2" eb="4">
      <t>カイゴ</t>
    </rPh>
    <rPh sb="4" eb="6">
      <t>リョウヨウ</t>
    </rPh>
    <rPh sb="6" eb="7">
      <t>ガタ</t>
    </rPh>
    <rPh sb="7" eb="9">
      <t>イリョウ</t>
    </rPh>
    <rPh sb="9" eb="11">
      <t>シセツ</t>
    </rPh>
    <phoneticPr fontId="7"/>
  </si>
  <si>
    <t>○保険給付決定状況（件数）</t>
    <rPh sb="1" eb="3">
      <t>ホケン</t>
    </rPh>
    <rPh sb="3" eb="5">
      <t>キュウフ</t>
    </rPh>
    <rPh sb="5" eb="7">
      <t>ケッテイ</t>
    </rPh>
    <rPh sb="7" eb="9">
      <t>ジョウキョウ</t>
    </rPh>
    <rPh sb="10" eb="12">
      <t>ケンスウ</t>
    </rPh>
    <phoneticPr fontId="5"/>
  </si>
  <si>
    <t>現物給付は前々月サービス分，償還給付は前月支出決定分（単位：件）</t>
    <rPh sb="27" eb="29">
      <t>タンイ</t>
    </rPh>
    <rPh sb="30" eb="31">
      <t>ケン</t>
    </rPh>
    <phoneticPr fontId="7"/>
  </si>
  <si>
    <t>居宅（介護予防）サービス</t>
    <rPh sb="0" eb="2">
      <t>キョタク</t>
    </rPh>
    <rPh sb="3" eb="5">
      <t>カイゴ</t>
    </rPh>
    <rPh sb="5" eb="7">
      <t>ヨボウ</t>
    </rPh>
    <phoneticPr fontId="5"/>
  </si>
  <si>
    <t>訪問サービス</t>
    <rPh sb="0" eb="2">
      <t>ホウモン</t>
    </rPh>
    <phoneticPr fontId="5"/>
  </si>
  <si>
    <t>訪問介護</t>
    <rPh sb="0" eb="2">
      <t>ホウモン</t>
    </rPh>
    <rPh sb="2" eb="4">
      <t>カイゴ</t>
    </rPh>
    <phoneticPr fontId="5"/>
  </si>
  <si>
    <t>訪問入浴介護</t>
    <rPh sb="0" eb="2">
      <t>ホウモン</t>
    </rPh>
    <rPh sb="2" eb="4">
      <t>ニュウヨク</t>
    </rPh>
    <rPh sb="4" eb="6">
      <t>カイゴ</t>
    </rPh>
    <phoneticPr fontId="5"/>
  </si>
  <si>
    <t>訪問看護</t>
    <rPh sb="0" eb="2">
      <t>ホウモン</t>
    </rPh>
    <rPh sb="2" eb="4">
      <t>カンゴ</t>
    </rPh>
    <phoneticPr fontId="5"/>
  </si>
  <si>
    <t>訪問リハビリテーション</t>
    <rPh sb="0" eb="2">
      <t>ホウモン</t>
    </rPh>
    <phoneticPr fontId="5"/>
  </si>
  <si>
    <t>居宅療養管理指導</t>
    <rPh sb="0" eb="2">
      <t>キョタク</t>
    </rPh>
    <rPh sb="2" eb="4">
      <t>リョウヨウ</t>
    </rPh>
    <rPh sb="4" eb="6">
      <t>カンリ</t>
    </rPh>
    <rPh sb="6" eb="8">
      <t>シドウ</t>
    </rPh>
    <phoneticPr fontId="5"/>
  </si>
  <si>
    <t>通所サービス</t>
    <rPh sb="0" eb="2">
      <t>ツウショ</t>
    </rPh>
    <phoneticPr fontId="5"/>
  </si>
  <si>
    <t>通所介護</t>
    <rPh sb="0" eb="2">
      <t>ツウショ</t>
    </rPh>
    <rPh sb="2" eb="4">
      <t>カイゴ</t>
    </rPh>
    <phoneticPr fontId="5"/>
  </si>
  <si>
    <t>通所リハビリテーション</t>
    <rPh sb="0" eb="2">
      <t>ツウショ</t>
    </rPh>
    <phoneticPr fontId="5"/>
  </si>
  <si>
    <t>短期入所サービス</t>
    <rPh sb="0" eb="2">
      <t>タンキ</t>
    </rPh>
    <rPh sb="2" eb="4">
      <t>ニュウショ</t>
    </rPh>
    <phoneticPr fontId="5"/>
  </si>
  <si>
    <t>短期入所生活介護</t>
    <rPh sb="0" eb="2">
      <t>タンキ</t>
    </rPh>
    <rPh sb="2" eb="4">
      <t>ニュウショ</t>
    </rPh>
    <rPh sb="4" eb="6">
      <t>セイカツ</t>
    </rPh>
    <rPh sb="6" eb="8">
      <t>カイゴ</t>
    </rPh>
    <phoneticPr fontId="5"/>
  </si>
  <si>
    <t>短期入所療養介護（老健）</t>
    <rPh sb="0" eb="2">
      <t>タンキ</t>
    </rPh>
    <rPh sb="2" eb="4">
      <t>ニュウショ</t>
    </rPh>
    <rPh sb="4" eb="6">
      <t>リョウヨウ</t>
    </rPh>
    <rPh sb="6" eb="8">
      <t>カイゴ</t>
    </rPh>
    <rPh sb="9" eb="11">
      <t>ロウケン</t>
    </rPh>
    <phoneticPr fontId="5"/>
  </si>
  <si>
    <t>短期入所療養介護（療養型）</t>
    <rPh sb="0" eb="2">
      <t>タンキ</t>
    </rPh>
    <rPh sb="2" eb="4">
      <t>ニュウショ</t>
    </rPh>
    <rPh sb="4" eb="6">
      <t>リョウヨウ</t>
    </rPh>
    <rPh sb="6" eb="8">
      <t>カイゴ</t>
    </rPh>
    <rPh sb="9" eb="11">
      <t>リョウヨウ</t>
    </rPh>
    <rPh sb="11" eb="12">
      <t>ガタ</t>
    </rPh>
    <phoneticPr fontId="5"/>
  </si>
  <si>
    <t>福祉用具・住宅改修サービス</t>
    <rPh sb="0" eb="2">
      <t>フクシ</t>
    </rPh>
    <rPh sb="2" eb="4">
      <t>ヨウグ</t>
    </rPh>
    <rPh sb="5" eb="7">
      <t>ジュウタク</t>
    </rPh>
    <rPh sb="7" eb="9">
      <t>カイシュウ</t>
    </rPh>
    <phoneticPr fontId="5"/>
  </si>
  <si>
    <t>福祉用具貸与</t>
    <rPh sb="0" eb="2">
      <t>フクシ</t>
    </rPh>
    <rPh sb="2" eb="4">
      <t>ヨウグ</t>
    </rPh>
    <rPh sb="4" eb="6">
      <t>タイヨ</t>
    </rPh>
    <phoneticPr fontId="5"/>
  </si>
  <si>
    <t>福祉用具購入費</t>
    <rPh sb="0" eb="2">
      <t>フクシ</t>
    </rPh>
    <rPh sb="2" eb="4">
      <t>ヨウグ</t>
    </rPh>
    <rPh sb="4" eb="6">
      <t>コウニュウ</t>
    </rPh>
    <rPh sb="6" eb="7">
      <t>ヒ</t>
    </rPh>
    <phoneticPr fontId="5"/>
  </si>
  <si>
    <t>住宅改修費</t>
    <rPh sb="0" eb="2">
      <t>ジュウタク</t>
    </rPh>
    <rPh sb="2" eb="4">
      <t>カイシュウ</t>
    </rPh>
    <rPh sb="4" eb="5">
      <t>ヒ</t>
    </rPh>
    <phoneticPr fontId="5"/>
  </si>
  <si>
    <t>特定施設入居者生活介護</t>
    <rPh sb="0" eb="2">
      <t>トクテイ</t>
    </rPh>
    <rPh sb="2" eb="4">
      <t>シセツ</t>
    </rPh>
    <rPh sb="4" eb="7">
      <t>ニュウキョシャ</t>
    </rPh>
    <rPh sb="7" eb="9">
      <t>セイカツ</t>
    </rPh>
    <rPh sb="9" eb="11">
      <t>カイゴ</t>
    </rPh>
    <phoneticPr fontId="5"/>
  </si>
  <si>
    <t>介護予防支援・居宅介護支援</t>
    <rPh sb="0" eb="2">
      <t>カイゴ</t>
    </rPh>
    <rPh sb="2" eb="4">
      <t>ヨボウ</t>
    </rPh>
    <rPh sb="4" eb="6">
      <t>シエン</t>
    </rPh>
    <rPh sb="7" eb="9">
      <t>キョタク</t>
    </rPh>
    <rPh sb="9" eb="11">
      <t>カイゴ</t>
    </rPh>
    <rPh sb="11" eb="13">
      <t>シエン</t>
    </rPh>
    <phoneticPr fontId="5"/>
  </si>
  <si>
    <t>地域密着型（介護予防）サービス</t>
    <rPh sb="0" eb="2">
      <t>チイキ</t>
    </rPh>
    <rPh sb="2" eb="4">
      <t>ミッチャク</t>
    </rPh>
    <rPh sb="4" eb="5">
      <t>ガタ</t>
    </rPh>
    <rPh sb="6" eb="8">
      <t>カイゴ</t>
    </rPh>
    <rPh sb="8" eb="10">
      <t>ヨボウ</t>
    </rPh>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</si>
  <si>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</si>
  <si>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夜間対応型訪問介護</t>
    <rPh sb="0" eb="2">
      <t>ヤカン</t>
    </rPh>
    <rPh sb="2" eb="4">
      <t>タイオウ</t>
    </rPh>
    <rPh sb="4" eb="5">
      <t>ガタ</t>
    </rPh>
    <rPh sb="5" eb="7">
      <t>ホウモン</t>
    </rPh>
    <rPh sb="7" eb="9">
      <t>カイゴ</t>
    </rPh>
    <phoneticPr fontId="5"/>
  </si>
  <si>
    <t>地域密着型通所介護</t>
    <rPh sb="0" eb="2">
      <t>チイキ</t>
    </rPh>
    <rPh sb="2" eb="5">
      <t>ミッチャクガタ</t>
    </rPh>
    <rPh sb="5" eb="7">
      <t>ツウショ</t>
    </rPh>
    <rPh sb="7" eb="9">
      <t>カイゴ</t>
    </rPh>
    <phoneticPr fontId="5"/>
  </si>
  <si>
    <t>認知症対応型通所介護</t>
    <rPh sb="0" eb="2">
      <t>ニンチ</t>
    </rPh>
    <rPh sb="2" eb="3">
      <t>ショウ</t>
    </rPh>
    <rPh sb="3" eb="5">
      <t>タイオウ</t>
    </rPh>
    <rPh sb="5" eb="6">
      <t>ガタ</t>
    </rPh>
    <rPh sb="6" eb="8">
      <t>ツウショ</t>
    </rPh>
    <rPh sb="8" eb="10">
      <t>カイゴ</t>
    </rPh>
    <phoneticPr fontId="5"/>
  </si>
  <si>
    <t>小規模多機能型居宅介護</t>
    <rPh sb="0" eb="3">
      <t>ショウキボ</t>
    </rPh>
    <rPh sb="3" eb="4">
      <t>タ</t>
    </rPh>
    <rPh sb="4" eb="6">
      <t>キノウ</t>
    </rPh>
    <rPh sb="6" eb="7">
      <t>ガタ</t>
    </rPh>
    <rPh sb="7" eb="9">
      <t>キョタク</t>
    </rPh>
    <rPh sb="9" eb="11">
      <t>カイゴ</t>
    </rPh>
    <phoneticPr fontId="5"/>
  </si>
  <si>
    <t>認知症対応型共同生活介護</t>
    <rPh sb="0" eb="2">
      <t>ニンチ</t>
    </rPh>
    <rPh sb="2" eb="3">
      <t>ショウ</t>
    </rPh>
    <rPh sb="3" eb="5">
      <t>タイオウ</t>
    </rPh>
    <rPh sb="5" eb="6">
      <t>ガタ</t>
    </rPh>
    <rPh sb="6" eb="8">
      <t>キョウドウ</t>
    </rPh>
    <rPh sb="8" eb="10">
      <t>セイカツ</t>
    </rPh>
    <rPh sb="10" eb="12">
      <t>カイゴ</t>
    </rPh>
    <phoneticPr fontId="5"/>
  </si>
  <si>
    <t>地域密着型特定施設入居者生活介護</t>
    <rPh sb="0" eb="2">
      <t>チイキ</t>
    </rPh>
    <rPh sb="2" eb="4">
      <t>ミッチャク</t>
    </rPh>
    <rPh sb="4" eb="5">
      <t>ガタ</t>
    </rPh>
    <rPh sb="5" eb="7">
      <t>トクテイ</t>
    </rPh>
    <rPh sb="7" eb="9">
      <t>シセツ</t>
    </rPh>
    <rPh sb="9" eb="12">
      <t>ニュウキョシャ</t>
    </rPh>
    <rPh sb="12" eb="14">
      <t>セイカツ</t>
    </rPh>
    <rPh sb="14" eb="16">
      <t>カイゴ</t>
    </rPh>
    <phoneticPr fontId="5"/>
  </si>
  <si>
    <t>地域密着型介護老人福祉施設入所者生活介護</t>
    <rPh sb="0" eb="2">
      <t>チイキ</t>
    </rPh>
    <rPh sb="2" eb="4">
      <t>ミッチャク</t>
    </rPh>
    <rPh sb="4" eb="5">
      <t>ガタ</t>
    </rPh>
    <rPh sb="5" eb="7">
      <t>カイゴ</t>
    </rPh>
    <rPh sb="7" eb="9">
      <t>ロウジン</t>
    </rPh>
    <rPh sb="9" eb="11">
      <t>フクシ</t>
    </rPh>
    <rPh sb="11" eb="13">
      <t>シセツ</t>
    </rPh>
    <rPh sb="13" eb="16">
      <t>ニュウショシャ</t>
    </rPh>
    <rPh sb="16" eb="18">
      <t>セイカツ</t>
    </rPh>
    <rPh sb="18" eb="20">
      <t>カイゴ</t>
    </rPh>
    <phoneticPr fontId="5"/>
  </si>
  <si>
    <t>複合型サービス(看護小規模多機能型居宅介護)</t>
    <rPh sb="0" eb="3">
      <t>フクゴウガタ</t>
    </rPh>
    <rPh sb="8" eb="10">
      <t>カンゴ</t>
    </rPh>
    <rPh sb="10" eb="13">
      <t>ショウキボ</t>
    </rPh>
    <rPh sb="13" eb="17">
      <t>タキノウガタ</t>
    </rPh>
    <rPh sb="17" eb="19">
      <t>キョタク</t>
    </rPh>
    <rPh sb="19" eb="21">
      <t>カイゴ</t>
    </rPh>
    <phoneticPr fontId="5"/>
  </si>
  <si>
    <t>施設サービス</t>
    <rPh sb="0" eb="2">
      <t>シセツ</t>
    </rPh>
    <phoneticPr fontId="5"/>
  </si>
  <si>
    <t>介護老人福祉施設</t>
    <rPh sb="0" eb="2">
      <t>カイゴ</t>
    </rPh>
    <rPh sb="2" eb="4">
      <t>ロウジン</t>
    </rPh>
    <rPh sb="4" eb="6">
      <t>フクシ</t>
    </rPh>
    <rPh sb="6" eb="8">
      <t>シセツ</t>
    </rPh>
    <phoneticPr fontId="5"/>
  </si>
  <si>
    <t>介護老人保健施設</t>
    <rPh sb="0" eb="2">
      <t>カイゴ</t>
    </rPh>
    <rPh sb="2" eb="4">
      <t>ロウジン</t>
    </rPh>
    <rPh sb="4" eb="6">
      <t>ホケン</t>
    </rPh>
    <rPh sb="6" eb="8">
      <t>シセツ</t>
    </rPh>
    <phoneticPr fontId="5"/>
  </si>
  <si>
    <t>介護療養型医療施設</t>
    <rPh sb="0" eb="2">
      <t>カイゴ</t>
    </rPh>
    <rPh sb="2" eb="5">
      <t>リョウヨウガタ</t>
    </rPh>
    <rPh sb="5" eb="7">
      <t>イリョウ</t>
    </rPh>
    <rPh sb="7" eb="9">
      <t>シセツ</t>
    </rPh>
    <phoneticPr fontId="5"/>
  </si>
  <si>
    <t>　　合　　　　　計</t>
    <rPh sb="2" eb="3">
      <t>ゴウ</t>
    </rPh>
    <rPh sb="8" eb="9">
      <t>ケイ</t>
    </rPh>
    <phoneticPr fontId="5"/>
  </si>
  <si>
    <t>○保険給付決定状況（支給額）</t>
    <rPh sb="1" eb="3">
      <t>ホケン</t>
    </rPh>
    <rPh sb="3" eb="5">
      <t>キュウフ</t>
    </rPh>
    <rPh sb="5" eb="7">
      <t>ケッテイ</t>
    </rPh>
    <rPh sb="7" eb="9">
      <t>ジョウキョウ</t>
    </rPh>
    <rPh sb="10" eb="13">
      <t>シキュウガク</t>
    </rPh>
    <phoneticPr fontId="5"/>
  </si>
  <si>
    <t>現物給付は前々月サービス分，償還給付は前月支出決定分（単位：円）</t>
    <rPh sb="27" eb="29">
      <t>タンイ</t>
    </rPh>
    <rPh sb="30" eb="31">
      <t>エン</t>
    </rPh>
    <phoneticPr fontId="7"/>
  </si>
  <si>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5"/>
  </si>
  <si>
    <t>８５歳以上</t>
    <phoneticPr fontId="5"/>
  </si>
  <si>
    <t>　</t>
    <phoneticPr fontId="5"/>
  </si>
  <si>
    <t>　</t>
    <phoneticPr fontId="5"/>
  </si>
  <si>
    <t>　</t>
    <phoneticPr fontId="5"/>
  </si>
  <si>
    <t>　</t>
    <phoneticPr fontId="5"/>
  </si>
  <si>
    <t>◆高知市における認知症患者の推定</t>
    <rPh sb="14" eb="16">
      <t>スイテイ</t>
    </rPh>
    <phoneticPr fontId="14"/>
  </si>
  <si>
    <t>年度</t>
    <rPh sb="0" eb="2">
      <t>ネンド</t>
    </rPh>
    <phoneticPr fontId="14"/>
  </si>
  <si>
    <t>①高知市「介護保険の統計情報」による，認知症自立度Ⅱ以上の要介護認定者数を使った算出</t>
    <rPh sb="1" eb="4">
      <t>コウチシ</t>
    </rPh>
    <rPh sb="7" eb="9">
      <t>ホケン</t>
    </rPh>
    <rPh sb="12" eb="14">
      <t>ジョウホウ</t>
    </rPh>
    <rPh sb="19" eb="22">
      <t>ニンチショウ</t>
    </rPh>
    <rPh sb="22" eb="25">
      <t>ジリツド</t>
    </rPh>
    <rPh sb="26" eb="28">
      <t>イジョウ</t>
    </rPh>
    <rPh sb="35" eb="36">
      <t>スウ</t>
    </rPh>
    <rPh sb="37" eb="38">
      <t>ツカ</t>
    </rPh>
    <rPh sb="40" eb="42">
      <t>サンシュツ</t>
    </rPh>
    <phoneticPr fontId="14"/>
  </si>
  <si>
    <t>認知症患者の推定数（人）</t>
    <rPh sb="0" eb="3">
      <t>ニンチショウ</t>
    </rPh>
    <rPh sb="3" eb="5">
      <t>カンジャ</t>
    </rPh>
    <rPh sb="6" eb="8">
      <t>スイテイ</t>
    </rPh>
    <rPh sb="8" eb="9">
      <t>スウ</t>
    </rPh>
    <phoneticPr fontId="12"/>
  </si>
  <si>
    <t>認定者数に占める割合</t>
    <rPh sb="0" eb="3">
      <t>ニンテイシャ</t>
    </rPh>
    <rPh sb="3" eb="4">
      <t>スウ</t>
    </rPh>
    <rPh sb="5" eb="6">
      <t>シ</t>
    </rPh>
    <rPh sb="8" eb="10">
      <t>ワリアイ</t>
    </rPh>
    <phoneticPr fontId="12"/>
  </si>
  <si>
    <t>②「日本における認知症の高齢者人口の将来推計に関する研究（※）」による，65歳以上人口に占める認知症患者の推定有病率を使った算出</t>
    <rPh sb="38" eb="41">
      <t>サイイジョウ</t>
    </rPh>
    <rPh sb="41" eb="43">
      <t>ジンコウ</t>
    </rPh>
    <rPh sb="44" eb="45">
      <t>シ</t>
    </rPh>
    <rPh sb="47" eb="50">
      <t>ニンチショウ</t>
    </rPh>
    <rPh sb="50" eb="52">
      <t>カンジャ</t>
    </rPh>
    <rPh sb="53" eb="55">
      <t>スイテイ</t>
    </rPh>
    <rPh sb="55" eb="58">
      <t>ユウビョウリツ</t>
    </rPh>
    <rPh sb="59" eb="60">
      <t>ツカ</t>
    </rPh>
    <rPh sb="62" eb="64">
      <t>サンシュツ</t>
    </rPh>
    <phoneticPr fontId="14"/>
  </si>
  <si>
    <t>認知症患者の推定数（人）</t>
    <rPh sb="0" eb="3">
      <t>ニンチショウ</t>
    </rPh>
    <rPh sb="3" eb="5">
      <t>カンジャ</t>
    </rPh>
    <rPh sb="6" eb="8">
      <t>スイテイ</t>
    </rPh>
    <rPh sb="8" eb="9">
      <t>スウ</t>
    </rPh>
    <rPh sb="10" eb="11">
      <t>ヒト</t>
    </rPh>
    <phoneticPr fontId="12"/>
  </si>
  <si>
    <t>※出典：厚生労働省科学研究費補助金「日本における認知症の高齢者人口の将来推計に関する研究」</t>
    <rPh sb="1" eb="3">
      <t>シュッテン</t>
    </rPh>
    <rPh sb="4" eb="9">
      <t>コウセイロウドウショウ</t>
    </rPh>
    <rPh sb="9" eb="11">
      <t>カガク</t>
    </rPh>
    <rPh sb="11" eb="14">
      <t>ケンキュウヒ</t>
    </rPh>
    <rPh sb="14" eb="17">
      <t>ホジョキン</t>
    </rPh>
    <rPh sb="18" eb="20">
      <t>ニホン</t>
    </rPh>
    <rPh sb="24" eb="27">
      <t>ニンチショウ</t>
    </rPh>
    <rPh sb="28" eb="33">
      <t>コウレイシャジンコウ</t>
    </rPh>
    <rPh sb="34" eb="38">
      <t>ショウライスイケイ</t>
    </rPh>
    <rPh sb="39" eb="40">
      <t>カン</t>
    </rPh>
    <rPh sb="42" eb="44">
      <t>ケンキュウ</t>
    </rPh>
    <phoneticPr fontId="14"/>
  </si>
  <si>
    <t>◆高知市における一人暮らし高齢者の推定</t>
    <rPh sb="8" eb="10">
      <t>ヒトリ</t>
    </rPh>
    <rPh sb="10" eb="11">
      <t>グ</t>
    </rPh>
    <rPh sb="13" eb="16">
      <t>コウレイシャ</t>
    </rPh>
    <rPh sb="17" eb="19">
      <t>スイテイ</t>
    </rPh>
    <phoneticPr fontId="14"/>
  </si>
  <si>
    <t>一人暮らし高齢者数（人）</t>
    <rPh sb="0" eb="2">
      <t>ヒトリ</t>
    </rPh>
    <rPh sb="2" eb="3">
      <t>グ</t>
    </rPh>
    <rPh sb="5" eb="8">
      <t>コウレイシャ</t>
    </rPh>
    <rPh sb="8" eb="9">
      <t>スウ</t>
    </rPh>
    <rPh sb="10" eb="11">
      <t>ニン</t>
    </rPh>
    <phoneticPr fontId="12"/>
  </si>
  <si>
    <t>一人暮らし高齢者世帯の割合（％）</t>
    <rPh sb="0" eb="2">
      <t>ヒトリ</t>
    </rPh>
    <rPh sb="2" eb="3">
      <t>グ</t>
    </rPh>
    <rPh sb="5" eb="8">
      <t>コウレイシャ</t>
    </rPh>
    <rPh sb="8" eb="10">
      <t>セタイ</t>
    </rPh>
    <rPh sb="11" eb="13">
      <t>ワリアイ</t>
    </rPh>
    <phoneticPr fontId="12"/>
  </si>
  <si>
    <t>※１）出典：総務省「国勢調査（平成27年）」</t>
    <rPh sb="3" eb="5">
      <t>シュッテン</t>
    </rPh>
    <rPh sb="6" eb="9">
      <t>ソウムショウ</t>
    </rPh>
    <rPh sb="10" eb="12">
      <t>コクセイ</t>
    </rPh>
    <rPh sb="12" eb="14">
      <t>チョウサ</t>
    </rPh>
    <rPh sb="15" eb="17">
      <t>ヘイセイ</t>
    </rPh>
    <rPh sb="19" eb="20">
      <t>ネン</t>
    </rPh>
    <phoneticPr fontId="14"/>
  </si>
  <si>
    <t>※２）推計方法：国立社会保障・人口問題研究所「日本の世帯数の将来推計（平成26年）」に掲載されている，高知県の家族類型別高
　齢世帯数と家族類型別高齢世帯割合の５年ごとの推計値の伸びを，2020年は2015年の値に，2025年は2020年の値にそれぞれ掛
　けて算出。</t>
    <rPh sb="3" eb="5">
      <t>スイケイ</t>
    </rPh>
    <rPh sb="5" eb="7">
      <t>ホウホウ</t>
    </rPh>
    <rPh sb="8" eb="14">
      <t>コクリツシャカイホショウ</t>
    </rPh>
    <rPh sb="15" eb="17">
      <t>ジンコウ</t>
    </rPh>
    <rPh sb="17" eb="19">
      <t>モンダイ</t>
    </rPh>
    <rPh sb="19" eb="22">
      <t>ケンキュウジョ</t>
    </rPh>
    <rPh sb="43" eb="45">
      <t>ケイサイ</t>
    </rPh>
    <rPh sb="51" eb="54">
      <t>コウチケン</t>
    </rPh>
    <rPh sb="55" eb="57">
      <t>カゾク</t>
    </rPh>
    <rPh sb="57" eb="59">
      <t>ルイケイ</t>
    </rPh>
    <rPh sb="59" eb="60">
      <t>ベツ</t>
    </rPh>
    <rPh sb="64" eb="67">
      <t>セタイスウ</t>
    </rPh>
    <rPh sb="68" eb="73">
      <t>カゾクルイケイベツ</t>
    </rPh>
    <rPh sb="73" eb="75">
      <t>コウレイ</t>
    </rPh>
    <rPh sb="75" eb="77">
      <t>セタイ</t>
    </rPh>
    <rPh sb="77" eb="79">
      <t>ワリアイ</t>
    </rPh>
    <rPh sb="81" eb="82">
      <t>ネン</t>
    </rPh>
    <rPh sb="85" eb="88">
      <t>スイケイチ</t>
    </rPh>
    <rPh sb="89" eb="90">
      <t>ノ</t>
    </rPh>
    <rPh sb="97" eb="98">
      <t>ネン</t>
    </rPh>
    <rPh sb="103" eb="104">
      <t>ネン</t>
    </rPh>
    <rPh sb="105" eb="106">
      <t>アタイ</t>
    </rPh>
    <rPh sb="112" eb="113">
      <t>ネン</t>
    </rPh>
    <rPh sb="118" eb="119">
      <t>ネン</t>
    </rPh>
    <rPh sb="120" eb="121">
      <t>アタイ</t>
    </rPh>
    <rPh sb="126" eb="127">
      <t>カ</t>
    </rPh>
    <rPh sb="131" eb="133">
      <t>サンシュツ</t>
    </rPh>
    <phoneticPr fontId="14"/>
  </si>
  <si>
    <t>※病院や社会施設等へ入所している人数を除いた一般世帯で算出。</t>
    <rPh sb="1" eb="3">
      <t>ビョウイン</t>
    </rPh>
    <rPh sb="4" eb="6">
      <t>シャカイ</t>
    </rPh>
    <rPh sb="6" eb="8">
      <t>シセツ</t>
    </rPh>
    <rPh sb="8" eb="9">
      <t>トウ</t>
    </rPh>
    <rPh sb="10" eb="12">
      <t>ニュウショ</t>
    </rPh>
    <rPh sb="16" eb="18">
      <t>ニンズウ</t>
    </rPh>
    <rPh sb="19" eb="20">
      <t>ノゾ</t>
    </rPh>
    <rPh sb="22" eb="24">
      <t>イッパン</t>
    </rPh>
    <rPh sb="24" eb="26">
      <t>セタイ</t>
    </rPh>
    <rPh sb="27" eb="29">
      <t>サンシュツ</t>
    </rPh>
    <phoneticPr fontId="14"/>
  </si>
  <si>
    <t>◆見える化システム等から抽出した高知市の現状と課題</t>
    <rPh sb="1" eb="2">
      <t>ミ</t>
    </rPh>
    <rPh sb="4" eb="5">
      <t>カ</t>
    </rPh>
    <rPh sb="9" eb="10">
      <t>トウ</t>
    </rPh>
    <rPh sb="12" eb="14">
      <t>チュウシュツ</t>
    </rPh>
    <rPh sb="16" eb="19">
      <t>コウチシ</t>
    </rPh>
    <rPh sb="20" eb="22">
      <t>ゲンジョウ</t>
    </rPh>
    <rPh sb="23" eb="25">
      <t>カダイ</t>
    </rPh>
    <phoneticPr fontId="14"/>
  </si>
  <si>
    <t>平成30年（2018年）８月</t>
    <rPh sb="0" eb="2">
      <t>ヘイセイ</t>
    </rPh>
    <rPh sb="4" eb="5">
      <t>ネン</t>
    </rPh>
    <rPh sb="10" eb="11">
      <t>ネン</t>
    </rPh>
    <rPh sb="13" eb="14">
      <t>ガツ</t>
    </rPh>
    <phoneticPr fontId="14"/>
  </si>
  <si>
    <t>平成29年（2017年）10月</t>
    <rPh sb="0" eb="2">
      <t>ヘイセイ</t>
    </rPh>
    <rPh sb="4" eb="5">
      <t>ネン</t>
    </rPh>
    <rPh sb="10" eb="11">
      <t>ネン</t>
    </rPh>
    <rPh sb="14" eb="15">
      <t>ガツ</t>
    </rPh>
    <phoneticPr fontId="14"/>
  </si>
  <si>
    <t>平成30年（2018年）８月</t>
    <phoneticPr fontId="14"/>
  </si>
  <si>
    <t>平成29年（2017年）10月</t>
    <phoneticPr fontId="14"/>
  </si>
  <si>
    <t>指標</t>
    <rPh sb="0" eb="2">
      <t>シヒョウ</t>
    </rPh>
    <phoneticPr fontId="14"/>
  </si>
  <si>
    <t>高知市</t>
  </si>
  <si>
    <r>
      <t>中核市</t>
    </r>
    <r>
      <rPr>
        <b/>
        <sz val="10"/>
        <rFont val="メイリオ"/>
        <family val="3"/>
        <charset val="128"/>
      </rPr>
      <t xml:space="preserve">
（54市）</t>
    </r>
    <rPh sb="0" eb="3">
      <t>チュウカクシ</t>
    </rPh>
    <rPh sb="7" eb="8">
      <t>シ</t>
    </rPh>
    <phoneticPr fontId="14"/>
  </si>
  <si>
    <t>全国</t>
  </si>
  <si>
    <t>高知県</t>
  </si>
  <si>
    <t>高知市の
中核市中順位</t>
    <rPh sb="0" eb="3">
      <t>コウチシ</t>
    </rPh>
    <rPh sb="5" eb="8">
      <t>チュウカクシ</t>
    </rPh>
    <rPh sb="8" eb="9">
      <t>チュウ</t>
    </rPh>
    <rPh sb="9" eb="11">
      <t>ジュンイ</t>
    </rPh>
    <phoneticPr fontId="14"/>
  </si>
  <si>
    <r>
      <t>中核市</t>
    </r>
    <r>
      <rPr>
        <b/>
        <sz val="10"/>
        <rFont val="メイリオ"/>
        <family val="3"/>
        <charset val="128"/>
      </rPr>
      <t xml:space="preserve">
（48市）</t>
    </r>
    <rPh sb="0" eb="3">
      <t>チュウカクシ</t>
    </rPh>
    <rPh sb="7" eb="8">
      <t>シ</t>
    </rPh>
    <phoneticPr fontId="14"/>
  </si>
  <si>
    <t>出典（見える化システム）</t>
    <rPh sb="0" eb="2">
      <t>シュッテン</t>
    </rPh>
    <rPh sb="3" eb="4">
      <t>ミ</t>
    </rPh>
    <rPh sb="6" eb="7">
      <t>カ</t>
    </rPh>
    <phoneticPr fontId="14"/>
  </si>
  <si>
    <t>人口・世帯</t>
    <rPh sb="0" eb="2">
      <t>ジンコウ</t>
    </rPh>
    <rPh sb="3" eb="5">
      <t>セタイ</t>
    </rPh>
    <phoneticPr fontId="14"/>
  </si>
  <si>
    <t>A2</t>
    <phoneticPr fontId="14"/>
  </si>
  <si>
    <t>総人口</t>
  </si>
  <si>
    <t>（人）</t>
  </si>
  <si>
    <t>-</t>
    <phoneticPr fontId="14"/>
  </si>
  <si>
    <t>●高知市・中核市：平成30年７月20日付岐阜市の中核市照会結果より（平成30年（2018年）４月）
●全国・高知県：総務省「国勢調査」平成27年(2015年)</t>
    <rPh sb="1" eb="4">
      <t>コウチシ</t>
    </rPh>
    <rPh sb="5" eb="8">
      <t>チュウカクシ</t>
    </rPh>
    <rPh sb="9" eb="11">
      <t>ヘイセイ</t>
    </rPh>
    <rPh sb="13" eb="14">
      <t>ネン</t>
    </rPh>
    <rPh sb="15" eb="16">
      <t>ガツ</t>
    </rPh>
    <rPh sb="18" eb="19">
      <t>ニチ</t>
    </rPh>
    <rPh sb="19" eb="20">
      <t>ツ</t>
    </rPh>
    <rPh sb="20" eb="23">
      <t>ギフシ</t>
    </rPh>
    <rPh sb="24" eb="27">
      <t>チュウカクシ</t>
    </rPh>
    <rPh sb="27" eb="29">
      <t>ショウカイ</t>
    </rPh>
    <rPh sb="29" eb="31">
      <t>ケッカ</t>
    </rPh>
    <rPh sb="51" eb="53">
      <t>ゼンコク</t>
    </rPh>
    <rPh sb="54" eb="57">
      <t>コウチケン</t>
    </rPh>
    <phoneticPr fontId="14"/>
  </si>
  <si>
    <t>総務省「国勢調査」および国立社会保障・人口問題研究所「日本の地域別将来推計人口」
平成22年(2010年)</t>
    <phoneticPr fontId="14"/>
  </si>
  <si>
    <t>高齢化率</t>
  </si>
  <si>
    <t>（%）</t>
  </si>
  <si>
    <t>18位</t>
    <rPh sb="2" eb="3">
      <t>イ</t>
    </rPh>
    <phoneticPr fontId="14"/>
  </si>
  <si>
    <t>高齢者数</t>
  </si>
  <si>
    <t>-</t>
    <phoneticPr fontId="14"/>
  </si>
  <si>
    <t>A3-a</t>
  </si>
  <si>
    <t>前期高齢者割合</t>
  </si>
  <si>
    <t>39位</t>
    <rPh sb="2" eb="3">
      <t>イ</t>
    </rPh>
    <phoneticPr fontId="14"/>
  </si>
  <si>
    <t>44位</t>
    <rPh sb="2" eb="3">
      <t>イ</t>
    </rPh>
    <phoneticPr fontId="14"/>
  </si>
  <si>
    <t>総務省「国勢調査」
平成27年(2015年)</t>
    <phoneticPr fontId="14"/>
  </si>
  <si>
    <t>総務省「国勢調査」
平成22年(2010年)</t>
    <phoneticPr fontId="14"/>
  </si>
  <si>
    <t>後期高齢者割合</t>
  </si>
  <si>
    <t>16位</t>
    <rPh sb="2" eb="3">
      <t>イ</t>
    </rPh>
    <phoneticPr fontId="14"/>
  </si>
  <si>
    <t>５位</t>
    <rPh sb="1" eb="2">
      <t>イ</t>
    </rPh>
    <phoneticPr fontId="14"/>
  </si>
  <si>
    <t>A6-a</t>
  </si>
  <si>
    <t>高齢者を含む世帯の割合</t>
  </si>
  <si>
    <t>高齢者を含む世帯数</t>
  </si>
  <si>
    <t>（世帯）</t>
  </si>
  <si>
    <t>A7-a</t>
  </si>
  <si>
    <t>高齢独居世帯の割合</t>
  </si>
  <si>
    <t>４位</t>
    <rPh sb="1" eb="2">
      <t>イ</t>
    </rPh>
    <phoneticPr fontId="14"/>
  </si>
  <si>
    <t>６位</t>
    <rPh sb="1" eb="2">
      <t>イ</t>
    </rPh>
    <phoneticPr fontId="14"/>
  </si>
  <si>
    <t>高齢独居世帯数</t>
  </si>
  <si>
    <t>-</t>
  </si>
  <si>
    <t>A8-a</t>
  </si>
  <si>
    <t>高齢夫婦世帯の割合</t>
  </si>
  <si>
    <t>高齢夫婦世帯数</t>
  </si>
  <si>
    <t>認定率</t>
    <rPh sb="0" eb="2">
      <t>ニンテイ</t>
    </rPh>
    <rPh sb="2" eb="3">
      <t>リツ</t>
    </rPh>
    <phoneticPr fontId="14"/>
  </si>
  <si>
    <t>B5-a</t>
  </si>
  <si>
    <t>調整済み認定率（要支援1）　※第１号被保険者のみ</t>
  </si>
  <si>
    <t>厚生労働省「介護保険事業状況報告」月報および総務省「住民基本台帳人口・世帯数」
平成29年(2017年)
●調整済み指標とは
認定率の多寡に影響を及ぼす「第1号被保険者の性・年齢構成」の影響を除外した認定率。</t>
    <phoneticPr fontId="14"/>
  </si>
  <si>
    <t>厚生労働省「介護保険事業状況報告」月報および総務省「住民基本台帳人口・世帯数」
平成28年（2016年）
●調整済み指標とは
認定率の多寡に影響を及ぼす「第1号被保険者の性・年齢構成」の影響を除外した認定率。</t>
    <rPh sb="50" eb="51">
      <t>ネン</t>
    </rPh>
    <phoneticPr fontId="14"/>
  </si>
  <si>
    <t>調整済み認定率（要支援2）　※第１号被保険者のみ</t>
  </si>
  <si>
    <t>厚生労働省「介護保険事業状況報告」年報および総務省「住民基本台帳人口・世帯数」</t>
    <phoneticPr fontId="14"/>
  </si>
  <si>
    <t>調整済み認定率（要介護1）　※第１号被保険者のみ</t>
  </si>
  <si>
    <t>調整済み認定率（要介護2）　※第１号被保険者のみ</t>
  </si>
  <si>
    <t>調整済み認定率（要介護3）　※第１号被保険者のみ</t>
  </si>
  <si>
    <t>調整済み認定率（要介護4）　※第１号被保険者のみ</t>
  </si>
  <si>
    <t>調整済み認定率（要介護5）　※第１号被保険者のみ</t>
  </si>
  <si>
    <t>合計調整済み認定率　※第１号被保険者のみ</t>
  </si>
  <si>
    <t>24位</t>
    <rPh sb="2" eb="3">
      <t>イ</t>
    </rPh>
    <phoneticPr fontId="14"/>
  </si>
  <si>
    <t>受給率</t>
    <rPh sb="0" eb="2">
      <t>ジュキュウ</t>
    </rPh>
    <rPh sb="2" eb="3">
      <t>リツ</t>
    </rPh>
    <phoneticPr fontId="14"/>
  </si>
  <si>
    <t>D2</t>
    <phoneticPr fontId="14"/>
  </si>
  <si>
    <t>受給率（施設系サービス）</t>
  </si>
  <si>
    <t>厚生労働省「介護保険事業状況報告」年報
平成29年(2017年)</t>
    <rPh sb="17" eb="19">
      <t>ネンポウ</t>
    </rPh>
    <phoneticPr fontId="14"/>
  </si>
  <si>
    <t>厚生労働省「介護保険事業状況報告」月報
平成29年(2017年)１月</t>
    <phoneticPr fontId="14"/>
  </si>
  <si>
    <t>D3</t>
    <phoneticPr fontId="14"/>
  </si>
  <si>
    <t>受給率（居住系サービス）</t>
  </si>
  <si>
    <t>D4</t>
    <phoneticPr fontId="14"/>
  </si>
  <si>
    <t>受給率（在宅サービス）</t>
  </si>
  <si>
    <t>1人あたり給付月額</t>
    <rPh sb="0" eb="2">
      <t>ヒトリ</t>
    </rPh>
    <rPh sb="5" eb="7">
      <t>キュウフ</t>
    </rPh>
    <rPh sb="7" eb="9">
      <t>ゲツガク</t>
    </rPh>
    <phoneticPr fontId="14"/>
  </si>
  <si>
    <t>C1</t>
    <phoneticPr fontId="14"/>
  </si>
  <si>
    <t>第１号被保険者１人あたり保険給付月額</t>
  </si>
  <si>
    <t>（円）</t>
    <rPh sb="1" eb="2">
      <t>エン</t>
    </rPh>
    <phoneticPr fontId="14"/>
  </si>
  <si>
    <t>28位</t>
    <rPh sb="2" eb="3">
      <t>イ</t>
    </rPh>
    <phoneticPr fontId="14"/>
  </si>
  <si>
    <t>23位</t>
    <rPh sb="2" eb="3">
      <t>イ</t>
    </rPh>
    <phoneticPr fontId="14"/>
  </si>
  <si>
    <r>
      <t xml:space="preserve">厚生労働省「介護保険事業状況報告」月報（平成30年2月）および介護保険事業計画報告値 </t>
    </r>
    <r>
      <rPr>
        <sz val="9"/>
        <color rgb="FF0070C0"/>
        <rFont val="メイリオ"/>
        <family val="3"/>
        <charset val="128"/>
      </rPr>
      <t>※豊橋市除く</t>
    </r>
    <phoneticPr fontId="14"/>
  </si>
  <si>
    <r>
      <t xml:space="preserve">厚生労働省「介護保険事業状況報告」月報（平成29年１月）および介護保険事業計画報告値 </t>
    </r>
    <r>
      <rPr>
        <sz val="9"/>
        <color rgb="FF0070C0"/>
        <rFont val="メイリオ"/>
        <family val="3"/>
        <charset val="128"/>
      </rPr>
      <t>※豊橋市除く</t>
    </r>
    <phoneticPr fontId="14"/>
  </si>
  <si>
    <t>D8-a</t>
    <phoneticPr fontId="14"/>
  </si>
  <si>
    <t>調整済み第1号被保険者1人あたり給付月額（在宅サービス）</t>
  </si>
  <si>
    <t>（円）</t>
  </si>
  <si>
    <t>31位</t>
    <rPh sb="2" eb="3">
      <t>イ</t>
    </rPh>
    <phoneticPr fontId="14"/>
  </si>
  <si>
    <t>「介護保険総合データベース」および総務省「住民基本台帳人口・世帯数」平成27年(2015年)＊給付費の多寡に影響を及ぼす「第1号被保険者の性・年齢構成」と「地域区分別単価」の影響を除外。</t>
    <phoneticPr fontId="14"/>
  </si>
  <si>
    <t>D8-b</t>
    <phoneticPr fontId="14"/>
  </si>
  <si>
    <t>調整済み第1号被保険者1人あたり給付月額（施設および居住系サービス）</t>
  </si>
  <si>
    <t>13位</t>
    <rPh sb="2" eb="3">
      <t>イ</t>
    </rPh>
    <phoneticPr fontId="14"/>
  </si>
  <si>
    <t>定員</t>
    <rPh sb="0" eb="2">
      <t>テイイン</t>
    </rPh>
    <phoneticPr fontId="14"/>
  </si>
  <si>
    <t>D28</t>
    <phoneticPr fontId="14"/>
  </si>
  <si>
    <t>要支援・要介護者１人あたり定員（施設サービス）</t>
    <phoneticPr fontId="14"/>
  </si>
  <si>
    <t>介護サービス情報公表システムおよび厚生労働省「介護保険事業状況報告」月報</t>
    <phoneticPr fontId="14"/>
  </si>
  <si>
    <t>D29</t>
    <phoneticPr fontId="14"/>
  </si>
  <si>
    <t>要支援・要介護者1人あたり定員（居住系サービス）</t>
    <phoneticPr fontId="14"/>
  </si>
  <si>
    <t>利用回数</t>
    <rPh sb="0" eb="2">
      <t>リヨウ</t>
    </rPh>
    <rPh sb="2" eb="4">
      <t>カイスウ</t>
    </rPh>
    <phoneticPr fontId="14"/>
  </si>
  <si>
    <t>D31-a</t>
  </si>
  <si>
    <t>受給者1人あたり利用回数（訪問介護）</t>
    <phoneticPr fontId="14"/>
  </si>
  <si>
    <t>（回）</t>
  </si>
  <si>
    <t>厚生労働省「介護保険事業状況報告」年報
平成29年(2017年)</t>
    <phoneticPr fontId="14"/>
  </si>
  <si>
    <t>厚生労働省「介護保険事業状況報告」月報
平成29年(2017年)１月</t>
    <rPh sb="33" eb="34">
      <t>ガツ</t>
    </rPh>
    <phoneticPr fontId="14"/>
  </si>
  <si>
    <t>※施設サービス：介護老人福祉施設，地域密着型介護老人福祉施設，介護老人保健施設，介護療養型医療施設，介護医療院</t>
    <rPh sb="1" eb="3">
      <t>シセツ</t>
    </rPh>
    <rPh sb="50" eb="52">
      <t>カイゴ</t>
    </rPh>
    <rPh sb="52" eb="54">
      <t>イリョウ</t>
    </rPh>
    <rPh sb="54" eb="55">
      <t>イン</t>
    </rPh>
    <phoneticPr fontId="14"/>
  </si>
  <si>
    <t>　居住系サービス：認知症対応型共同生活介護，特定施設入居者生活介護，地域密着型特定施設入居者生活介護</t>
    <rPh sb="1" eb="3">
      <t>キョジュウ</t>
    </rPh>
    <rPh sb="3" eb="4">
      <t>ケイ</t>
    </rPh>
    <phoneticPr fontId="14"/>
  </si>
  <si>
    <t>　在宅サービス：上記の施設，居住系サービスを除いた介護保険サービス　</t>
    <rPh sb="1" eb="3">
      <t>ザイタク</t>
    </rPh>
    <rPh sb="8" eb="10">
      <t>ジョウキ</t>
    </rPh>
    <rPh sb="11" eb="13">
      <t>シセツ</t>
    </rPh>
    <rPh sb="14" eb="16">
      <t>キョジュウ</t>
    </rPh>
    <rPh sb="16" eb="17">
      <t>ケイ</t>
    </rPh>
    <rPh sb="22" eb="23">
      <t>ノゾ</t>
    </rPh>
    <rPh sb="25" eb="27">
      <t>カイゴ</t>
    </rPh>
    <rPh sb="27" eb="29">
      <t>ホケン</t>
    </rPh>
    <phoneticPr fontId="14"/>
  </si>
  <si>
    <t>７５歳以上８５歳未満</t>
    <rPh sb="2" eb="3">
      <t>サイ</t>
    </rPh>
    <rPh sb="3" eb="5">
      <t>イジョウ</t>
    </rPh>
    <rPh sb="7" eb="8">
      <t>サイ</t>
    </rPh>
    <rPh sb="8" eb="10">
      <t>ミマン</t>
    </rPh>
    <phoneticPr fontId="7"/>
  </si>
  <si>
    <t>８５歳以上</t>
    <rPh sb="2" eb="3">
      <t>サイ</t>
    </rPh>
    <rPh sb="3" eb="5">
      <t>イジョウ</t>
    </rPh>
    <phoneticPr fontId="7"/>
  </si>
  <si>
    <t>　</t>
    <phoneticPr fontId="5"/>
  </si>
  <si>
    <t>　・介護医療院</t>
    <rPh sb="2" eb="4">
      <t>カイゴ</t>
    </rPh>
    <rPh sb="4" eb="6">
      <t>イリョウ</t>
    </rPh>
    <rPh sb="6" eb="7">
      <t>イン</t>
    </rPh>
    <phoneticPr fontId="7"/>
  </si>
  <si>
    <t>短期入所療養介護（介護医療院）</t>
    <rPh sb="0" eb="2">
      <t>タンキ</t>
    </rPh>
    <rPh sb="2" eb="4">
      <t>ニュウショ</t>
    </rPh>
    <rPh sb="4" eb="6">
      <t>リョウヨウ</t>
    </rPh>
    <rPh sb="6" eb="8">
      <t>カイゴ</t>
    </rPh>
    <rPh sb="9" eb="11">
      <t>カイゴ</t>
    </rPh>
    <rPh sb="11" eb="13">
      <t>イリョウ</t>
    </rPh>
    <rPh sb="13" eb="14">
      <t>イン</t>
    </rPh>
    <phoneticPr fontId="5"/>
  </si>
  <si>
    <t>介護医療院</t>
    <rPh sb="0" eb="2">
      <t>カイゴ</t>
    </rPh>
    <rPh sb="2" eb="4">
      <t>イリョウ</t>
    </rPh>
    <rPh sb="4" eb="5">
      <t>イン</t>
    </rPh>
    <phoneticPr fontId="5"/>
  </si>
  <si>
    <t>　</t>
    <phoneticPr fontId="5"/>
  </si>
  <si>
    <t>　</t>
    <phoneticPr fontId="5"/>
  </si>
  <si>
    <t>　</t>
    <phoneticPr fontId="5"/>
  </si>
  <si>
    <t>　</t>
    <phoneticPr fontId="5"/>
  </si>
  <si>
    <t>　</t>
    <phoneticPr fontId="5"/>
  </si>
  <si>
    <t>32位</t>
    <rPh sb="2" eb="3">
      <t>イ</t>
    </rPh>
    <phoneticPr fontId="1"/>
  </si>
  <si>
    <t>13位</t>
    <rPh sb="2" eb="3">
      <t>イ</t>
    </rPh>
    <phoneticPr fontId="1"/>
  </si>
  <si>
    <t>「介護保険総合データベース」および総務省「住民基本台帳人口・世帯数」平成28年(2016年)＊給付費の多寡に影響を及ぼす「第1号被保険者の性・年齢構成」と「地域区分別単価」の影響を除外。</t>
  </si>
  <si>
    <t>　</t>
    <phoneticPr fontId="5"/>
  </si>
  <si>
    <t>　</t>
    <phoneticPr fontId="5"/>
  </si>
  <si>
    <t>　</t>
    <phoneticPr fontId="5"/>
  </si>
  <si>
    <t>　</t>
    <phoneticPr fontId="5"/>
  </si>
  <si>
    <t>　</t>
    <phoneticPr fontId="5"/>
  </si>
  <si>
    <t>令和元年５月17日</t>
    <rPh sb="0" eb="1">
      <t>レイ</t>
    </rPh>
    <rPh sb="1" eb="2">
      <t>ワ</t>
    </rPh>
    <rPh sb="2" eb="4">
      <t>ガンネン</t>
    </rPh>
    <rPh sb="5" eb="6">
      <t>ガツ</t>
    </rPh>
    <rPh sb="8" eb="9">
      <t>ニチ</t>
    </rPh>
    <phoneticPr fontId="5"/>
  </si>
  <si>
    <t>　</t>
    <phoneticPr fontId="5"/>
  </si>
  <si>
    <t>令和元年６月11日</t>
    <rPh sb="0" eb="1">
      <t>レイ</t>
    </rPh>
    <rPh sb="1" eb="2">
      <t>ワ</t>
    </rPh>
    <rPh sb="2" eb="4">
      <t>ガンネン</t>
    </rPh>
    <rPh sb="5" eb="6">
      <t>ガツ</t>
    </rPh>
    <rPh sb="8" eb="9">
      <t>ニチ</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</si>
</sst>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0%"/>
    <numFmt numFmtId="177" formatCode="0.0_);[Red]\(0.0\)"/>
    <numFmt numFmtId="178" formatCode="#,##0.0"/>
    <numFmt numFmtId="179" formatCode="0.0_ "/>
    <numFmt numFmtId="180" formatCode="#,##0_ "/>
    <numFmt numFmtId="181" formatCode="0.0"/>
    <numFmt numFmtId="182" formatCode="#,##0.0_ "/>
    <numFmt numFmtId="183" formatCode="0.000_);[Red]\(0.000\)"/>
    <numFmt numFmtId="184" formatCode="#,##0_ ;[Red]\-#,##0\ "/>
  </numFmts>
  <fonts count="3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b/>
      <sz val="11"/>
      <name val="ＭＳ Ｐゴシック"/>
      <family val="3"/>
      <charset val="128"/>
    </font>
    <font>
      <sz val="6"/>
      <name val="ＭＳ Ｐゴシック"/>
      <family val="3"/>
      <charset val="128"/>
    </font>
    <font>
      <sz val="11"/>
      <color indexed="9"/>
      <name val="ＭＳ Ｐゴシック"/>
      <family val="3"/>
      <charset val="128"/>
    </font>
    <font>
      <sz val="6"/>
      <name val="ＭＳ ゴシック"/>
      <family val="3"/>
      <charset val="128"/>
    </font>
    <font>
      <sz val="9"/>
      <name val="ＭＳ Ｐゴシック"/>
      <family val="3"/>
      <charset val="128"/>
    </font>
    <font>
      <sz val="6"/>
      <color indexed="9"/>
      <name val="ＭＳ Ｐゴシック"/>
      <family val="3"/>
      <charset val="128"/>
    </font>
    <font>
      <sz val="10"/>
      <name val="ＭＳ Ｐゴシック"/>
      <family val="3"/>
      <charset val="128"/>
    </font>
    <font>
      <sz val="8"/>
      <name val="ＭＳ Ｐゴシック"/>
      <family val="3"/>
      <charset val="128"/>
    </font>
    <font>
      <sz val="11"/>
      <color rgb="FF9C0006"/>
      <name val="ＭＳ Ｐゴシック"/>
      <family val="2"/>
      <charset val="128"/>
      <scheme val="minor"/>
    </font>
    <font>
      <b/>
      <sz val="11"/>
      <color theme="1"/>
      <name val="ＭＳ Ｐゴシック"/>
      <family val="3"/>
      <charset val="128"/>
      <scheme val="minor"/>
    </font>
    <font>
      <sz val="6"/>
      <name val="ＭＳ Ｐゴシック"/>
      <family val="2"/>
      <charset val="128"/>
      <scheme val="minor"/>
    </font>
    <font>
      <b/>
      <sz val="11"/>
      <color theme="1"/>
      <name val="ＭＳ Ｐゴシック"/>
      <family val="2"/>
      <charset val="128"/>
      <scheme val="minor"/>
    </font>
    <font>
      <sz val="10"/>
      <color theme="1"/>
      <name val="ＭＳ Ｐゴシック"/>
      <family val="2"/>
      <charset val="128"/>
      <scheme val="minor"/>
    </font>
    <font>
      <b/>
      <sz val="12"/>
      <color theme="1"/>
      <name val="ＭＳ Ｐゴシック"/>
      <family val="3"/>
      <charset val="128"/>
      <scheme val="minor"/>
    </font>
    <font>
      <sz val="11"/>
      <name val="メイリオ"/>
      <family val="3"/>
      <charset val="128"/>
    </font>
    <font>
      <b/>
      <sz val="11"/>
      <name val="メイリオ"/>
      <family val="3"/>
      <charset val="128"/>
    </font>
    <font>
      <b/>
      <sz val="10"/>
      <name val="メイリオ"/>
      <family val="3"/>
      <charset val="128"/>
    </font>
    <font>
      <sz val="10"/>
      <color theme="1"/>
      <name val="メイリオ"/>
      <family val="3"/>
      <charset val="128"/>
    </font>
    <font>
      <sz val="11"/>
      <color theme="1"/>
      <name val="メイリオ"/>
      <family val="3"/>
      <charset val="128"/>
    </font>
    <font>
      <sz val="12"/>
      <color theme="1"/>
      <name val="ＭＳ Ｐゴシック"/>
      <family val="2"/>
      <charset val="128"/>
      <scheme val="minor"/>
    </font>
    <font>
      <sz val="9"/>
      <color theme="1"/>
      <name val="メイリオ"/>
      <family val="3"/>
      <charset val="128"/>
    </font>
    <font>
      <sz val="12"/>
      <color theme="1"/>
      <name val="ＭＳ Ｐゴシック"/>
      <family val="3"/>
      <charset val="128"/>
      <scheme val="minor"/>
    </font>
    <font>
      <sz val="9"/>
      <color theme="1"/>
      <name val="ＭＳ Ｐゴシック"/>
      <family val="2"/>
      <charset val="128"/>
      <scheme val="minor"/>
    </font>
    <font>
      <sz val="9"/>
      <color rgb="FF0070C0"/>
      <name val="メイリオ"/>
      <family val="3"/>
      <charset val="128"/>
    </font>
    <font>
      <sz val="9"/>
      <color theme="1"/>
      <name val="ＭＳ Ｐゴシック"/>
      <family val="3"/>
      <charset val="128"/>
      <scheme val="minor"/>
    </font>
    <font>
      <sz val="8"/>
      <color theme="1"/>
      <name val="メイリオ"/>
      <family val="3"/>
      <charset val="128"/>
    </font>
    <font>
      <b/>
      <sz val="9"/>
      <color indexed="81"/>
      <name val="ＭＳ Ｐゴシック"/>
      <family val="3"/>
      <charset val="128"/>
    </font>
    <font>
      <sz val="11"/>
      <color theme="0"/>
      <name val="ＭＳ Ｐゴシック"/>
      <family val="3"/>
      <charset val="128"/>
    </font>
    <font>
      <sz val="11"/>
      <color rgb="FFFF0000"/>
      <name val="ＭＳ Ｐゴシック"/>
      <family val="3"/>
      <charset val="128"/>
    </font>
    <font>
      <sz val="6"/>
      <color theme="0"/>
      <name val="ＭＳ Ｐゴシック"/>
      <family val="3"/>
      <charset val="128"/>
    </font>
    <font>
      <sz val="9"/>
      <color rgb="FFFF0000"/>
      <name val="ＭＳ Ｐゴシック"/>
      <family val="3"/>
      <charset val="128"/>
    </font>
    <font>
      <b/>
      <sz val="11"/>
      <color theme="1"/>
      <name val="ＭＳ Ｐゴシック"/>
      <family val="3"/>
      <charset val="128"/>
    </font>
    <font>
      <sz val="11"/>
      <color theme="1"/>
      <name val="ＭＳ Ｐゴシック"/>
      <family val="3"/>
      <charset val="128"/>
    </font>
  </fonts>
  <fills count="14">
    <fill>
      <patternFill patternType="none"/>
    </fill>
    <fill>
      <patternFill patternType="gray125"/>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rgb="FFEBF6F9"/>
        <bgColor indexed="64"/>
      </patternFill>
    </fill>
    <fill>
      <patternFill patternType="solid">
        <fgColor theme="5" tint="0.59999389629810485"/>
        <bgColor indexed="64"/>
      </patternFill>
    </fill>
    <fill>
      <patternFill patternType="solid">
        <fgColor theme="0" tint="-0.14999847407452621"/>
        <bgColor indexed="64"/>
      </patternFill>
    </fill>
  </fills>
  <borders count="114">
    <border>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double">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style="thin">
        <color indexed="64"/>
      </right>
      <top/>
      <bottom/>
      <diagonal/>
    </border>
    <border>
      <left/>
      <right/>
      <top style="thin">
        <color indexed="64"/>
      </top>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diagonalUp="1">
      <left style="double">
        <color indexed="64"/>
      </left>
      <right style="hair">
        <color indexed="64"/>
      </right>
      <top style="thin">
        <color indexed="64"/>
      </top>
      <bottom style="thin">
        <color indexed="64"/>
      </bottom>
      <diagonal style="thin">
        <color indexed="64"/>
      </diagonal>
    </border>
    <border>
      <left style="hair">
        <color indexed="64"/>
      </left>
      <right style="hair">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medium">
        <color indexed="64"/>
      </right>
      <top style="thin">
        <color indexed="64"/>
      </top>
      <bottom/>
      <diagonal/>
    </border>
    <border>
      <left/>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diagonalUp="1">
      <left style="double">
        <color indexed="64"/>
      </left>
      <right style="hair">
        <color indexed="64"/>
      </right>
      <top/>
      <bottom style="hair">
        <color indexed="64"/>
      </bottom>
      <diagonal style="thin">
        <color indexed="64"/>
      </diagonal>
    </border>
    <border>
      <left style="hair">
        <color indexed="64"/>
      </left>
      <right style="hair">
        <color indexed="64"/>
      </right>
      <top/>
      <bottom style="hair">
        <color indexed="64"/>
      </bottom>
      <diagonal/>
    </border>
    <border>
      <left style="double">
        <color indexed="64"/>
      </left>
      <right style="medium">
        <color indexed="64"/>
      </right>
      <top style="thin">
        <color indexed="64"/>
      </top>
      <bottom style="hair">
        <color indexed="64"/>
      </bottom>
      <diagonal/>
    </border>
    <border>
      <left style="double">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double">
        <color indexed="64"/>
      </left>
      <right style="hair">
        <color indexed="64"/>
      </right>
      <top style="hair">
        <color indexed="64"/>
      </top>
      <bottom style="thin">
        <color indexed="64"/>
      </bottom>
      <diagonal style="thin">
        <color indexed="64"/>
      </diagonal>
    </border>
    <border>
      <left style="hair">
        <color indexed="64"/>
      </left>
      <right style="hair">
        <color indexed="64"/>
      </right>
      <top style="hair">
        <color indexed="64"/>
      </top>
      <bottom style="thin">
        <color indexed="64"/>
      </bottom>
      <diagonal/>
    </border>
    <border>
      <left style="double">
        <color indexed="64"/>
      </left>
      <right style="medium">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double">
        <color indexed="64"/>
      </left>
      <right style="hair">
        <color indexed="64"/>
      </right>
      <top style="thin">
        <color indexed="64"/>
      </top>
      <bottom style="medium">
        <color indexed="64"/>
      </bottom>
      <diagonal style="thin">
        <color indexed="64"/>
      </diagonal>
    </border>
    <border>
      <left style="hair">
        <color indexed="64"/>
      </left>
      <right style="hair">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double">
        <color indexed="64"/>
      </left>
      <right style="hair">
        <color indexed="64"/>
      </right>
      <top style="thin">
        <color indexed="64"/>
      </top>
      <bottom style="hair">
        <color indexed="64"/>
      </bottom>
      <diagonal style="thin">
        <color indexed="64"/>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diagonalUp="1">
      <left style="double">
        <color indexed="64"/>
      </left>
      <right style="hair">
        <color indexed="64"/>
      </right>
      <top style="hair">
        <color indexed="64"/>
      </top>
      <bottom style="hair">
        <color indexed="64"/>
      </bottom>
      <diagonal style="thin">
        <color indexed="64"/>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diagonalUp="1">
      <left style="double">
        <color indexed="64"/>
      </left>
      <right style="hair">
        <color indexed="64"/>
      </right>
      <top style="hair">
        <color indexed="64"/>
      </top>
      <bottom/>
      <diagonal style="thin">
        <color indexed="64"/>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style="hair">
        <color indexed="64"/>
      </top>
      <bottom/>
      <diagonal/>
    </border>
    <border diagonalUp="1">
      <left style="double">
        <color indexed="64"/>
      </left>
      <right style="hair">
        <color indexed="64"/>
      </right>
      <top style="thin">
        <color indexed="64"/>
      </top>
      <bottom/>
      <diagonal style="thin">
        <color indexed="64"/>
      </diagonal>
    </border>
    <border>
      <left style="thin">
        <color indexed="64"/>
      </left>
      <right/>
      <top style="thin">
        <color indexed="64"/>
      </top>
      <bottom/>
      <diagonal/>
    </border>
    <border>
      <left/>
      <right style="thin">
        <color indexed="64"/>
      </right>
      <top style="thin">
        <color indexed="64"/>
      </top>
      <bottom/>
      <diagonal/>
    </border>
    <border>
      <left style="double">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thin">
        <color indexed="64"/>
      </right>
      <top style="thin">
        <color indexed="64"/>
      </top>
      <bottom/>
      <diagonal/>
    </border>
    <border>
      <left style="double">
        <color indexed="64"/>
      </left>
      <right style="hair">
        <color indexed="64"/>
      </right>
      <top style="hair">
        <color indexed="64"/>
      </top>
      <bottom style="thin">
        <color indexed="64"/>
      </bottom>
      <diagonal/>
    </border>
    <border>
      <left style="double">
        <color indexed="64"/>
      </left>
      <right style="thin">
        <color indexed="64"/>
      </right>
      <top/>
      <bottom style="thin">
        <color indexed="64"/>
      </bottom>
      <diagonal/>
    </border>
    <border>
      <left style="double">
        <color indexed="64"/>
      </left>
      <right style="hair">
        <color indexed="64"/>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style="thin">
        <color indexed="64"/>
      </bottom>
      <diagonal/>
    </border>
    <border>
      <left style="double">
        <color indexed="64"/>
      </left>
      <right style="hair">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bottom/>
      <diagonal/>
    </border>
    <border>
      <left style="thin">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right style="thin">
        <color indexed="64"/>
      </right>
      <top/>
      <bottom style="hair">
        <color indexed="64"/>
      </bottom>
      <diagonal/>
    </border>
    <border>
      <left style="thin">
        <color indexed="64"/>
      </left>
      <right style="double">
        <color indexed="64"/>
      </right>
      <top/>
      <bottom style="hair">
        <color indexed="64"/>
      </bottom>
      <diagonal/>
    </border>
    <border>
      <left style="double">
        <color indexed="64"/>
      </left>
      <right style="thin">
        <color indexed="64"/>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left style="double">
        <color indexed="64"/>
      </left>
      <right style="hair">
        <color indexed="64"/>
      </right>
      <top/>
      <bottom style="thin">
        <color indexed="64"/>
      </bottom>
      <diagonal style="thin">
        <color indexed="64"/>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hair">
        <color indexed="64"/>
      </bottom>
      <diagonal/>
    </border>
    <border>
      <left style="double">
        <color indexed="64"/>
      </left>
      <right style="double">
        <color indexed="64"/>
      </right>
      <top/>
      <bottom style="thin">
        <color indexed="64"/>
      </bottom>
      <diagonal/>
    </border>
    <border>
      <left style="thin">
        <color auto="1"/>
      </left>
      <right style="thin">
        <color auto="1"/>
      </right>
      <top style="thin">
        <color auto="1"/>
      </top>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double">
        <color indexed="64"/>
      </left>
      <right style="hair">
        <color indexed="64"/>
      </right>
      <top/>
      <bottom style="thin">
        <color indexed="64"/>
      </bottom>
      <diagonal/>
    </border>
    <border>
      <left style="double">
        <color indexed="64"/>
      </left>
      <right/>
      <top style="hair">
        <color indexed="64"/>
      </top>
      <bottom style="hair">
        <color indexed="64"/>
      </bottom>
      <diagonal/>
    </border>
  </borders>
  <cellStyleXfs count="9">
    <xf numFmtId="0" fontId="0" fillId="0" borderId="0">
      <alignment vertical="center"/>
    </xf>
    <xf numFmtId="38"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cellStyleXfs>
  <cellXfs count="830">
    <xf numFmtId="0" fontId="0" fillId="0" borderId="0" xfId="0">
      <alignment vertical="center"/>
    </xf>
    <xf numFmtId="0" fontId="4" fillId="0" borderId="0" xfId="0" applyFont="1">
      <alignment vertical="center"/>
    </xf>
    <xf numFmtId="0" fontId="3" fillId="0" borderId="0" xfId="0" applyFont="1">
      <alignment vertical="center"/>
    </xf>
    <xf numFmtId="58" fontId="3" fillId="0" borderId="0" xfId="0" applyNumberFormat="1" applyFont="1" applyFill="1" applyAlignment="1">
      <alignment vertical="center"/>
    </xf>
    <xf numFmtId="0" fontId="6" fillId="0" borderId="0" xfId="0" applyFont="1">
      <alignment vertical="center"/>
    </xf>
    <xf numFmtId="0" fontId="3" fillId="0" borderId="4" xfId="0" applyFont="1" applyBorder="1">
      <alignment vertical="center"/>
    </xf>
    <xf numFmtId="0" fontId="3" fillId="0" borderId="4" xfId="0" applyFont="1" applyBorder="1" applyAlignment="1">
      <alignment vertical="center"/>
    </xf>
    <xf numFmtId="0" fontId="4" fillId="0" borderId="0" xfId="0" applyFont="1" applyBorder="1" applyAlignment="1">
      <alignment vertical="center"/>
    </xf>
    <xf numFmtId="0" fontId="3" fillId="0" borderId="8" xfId="0" applyFont="1" applyBorder="1">
      <alignment vertical="center"/>
    </xf>
    <xf numFmtId="0" fontId="8" fillId="0" borderId="9" xfId="0" applyFont="1" applyBorder="1">
      <alignment vertical="center"/>
    </xf>
    <xf numFmtId="0" fontId="3" fillId="0" borderId="9" xfId="0" applyFont="1" applyBorder="1">
      <alignment vertical="center"/>
    </xf>
    <xf numFmtId="38" fontId="3" fillId="0" borderId="8" xfId="0" applyNumberFormat="1" applyFont="1" applyBorder="1" applyAlignment="1">
      <alignment vertical="center"/>
    </xf>
    <xf numFmtId="38" fontId="3" fillId="0" borderId="10" xfId="0" applyNumberFormat="1" applyFont="1" applyBorder="1" applyAlignment="1">
      <alignment vertical="center"/>
    </xf>
    <xf numFmtId="38" fontId="3" fillId="0" borderId="0" xfId="0" applyNumberFormat="1" applyFont="1" applyBorder="1" applyAlignment="1">
      <alignment horizontal="center" vertical="center"/>
    </xf>
    <xf numFmtId="3" fontId="0" fillId="0" borderId="11" xfId="0" applyNumberFormat="1" applyFont="1" applyBorder="1">
      <alignment vertical="center"/>
    </xf>
    <xf numFmtId="3" fontId="8" fillId="0" borderId="12" xfId="0" applyNumberFormat="1" applyFont="1" applyBorder="1">
      <alignment vertical="center"/>
    </xf>
    <xf numFmtId="3" fontId="3" fillId="0" borderId="12" xfId="0" applyNumberFormat="1" applyFont="1" applyBorder="1">
      <alignment vertical="center"/>
    </xf>
    <xf numFmtId="3" fontId="3" fillId="0" borderId="11" xfId="0" applyNumberFormat="1" applyFont="1" applyBorder="1" applyAlignment="1">
      <alignment vertical="center"/>
    </xf>
    <xf numFmtId="3" fontId="3" fillId="0" borderId="13" xfId="0" applyNumberFormat="1" applyFont="1" applyBorder="1" applyAlignment="1">
      <alignment vertical="center"/>
    </xf>
    <xf numFmtId="0" fontId="0" fillId="0" borderId="14" xfId="0" applyFont="1" applyBorder="1">
      <alignment vertical="center"/>
    </xf>
    <xf numFmtId="0" fontId="8" fillId="0" borderId="4" xfId="0" applyFont="1" applyBorder="1">
      <alignment vertical="center"/>
    </xf>
    <xf numFmtId="38" fontId="3" fillId="0" borderId="14" xfId="0" applyNumberFormat="1" applyFont="1" applyBorder="1" applyAlignment="1">
      <alignment vertical="center"/>
    </xf>
    <xf numFmtId="38" fontId="3" fillId="0" borderId="15" xfId="0" applyNumberFormat="1" applyFont="1" applyBorder="1" applyAlignment="1">
      <alignment vertical="center"/>
    </xf>
    <xf numFmtId="0" fontId="3" fillId="2" borderId="5" xfId="0" applyFont="1" applyFill="1" applyBorder="1">
      <alignment vertical="center"/>
    </xf>
    <xf numFmtId="0" fontId="3" fillId="2" borderId="6" xfId="0" applyFont="1" applyFill="1" applyBorder="1">
      <alignment vertical="center"/>
    </xf>
    <xf numFmtId="38" fontId="3" fillId="2" borderId="6" xfId="0" applyNumberFormat="1" applyFont="1" applyFill="1" applyBorder="1" applyAlignment="1">
      <alignment horizontal="right" vertical="center"/>
    </xf>
    <xf numFmtId="38" fontId="3" fillId="2" borderId="5" xfId="0" applyNumberFormat="1" applyFont="1" applyFill="1" applyBorder="1" applyAlignment="1">
      <alignment vertical="center"/>
    </xf>
    <xf numFmtId="38" fontId="3" fillId="2" borderId="7" xfId="0" applyNumberFormat="1" applyFont="1" applyFill="1" applyBorder="1" applyAlignment="1">
      <alignment vertical="center"/>
    </xf>
    <xf numFmtId="0" fontId="3" fillId="0" borderId="0" xfId="0" applyFont="1" applyBorder="1">
      <alignment vertical="center"/>
    </xf>
    <xf numFmtId="0" fontId="3" fillId="0" borderId="0" xfId="0" applyFont="1" applyBorder="1" applyAlignment="1">
      <alignment vertical="center"/>
    </xf>
    <xf numFmtId="0" fontId="9" fillId="0" borderId="0" xfId="0" applyFont="1" applyAlignment="1">
      <alignment vertical="center" wrapText="1"/>
    </xf>
    <xf numFmtId="0" fontId="3" fillId="4" borderId="20" xfId="0" applyFont="1" applyFill="1" applyBorder="1" applyAlignment="1">
      <alignment horizontal="center" vertical="center"/>
    </xf>
    <xf numFmtId="0" fontId="3" fillId="4" borderId="21" xfId="0" applyFont="1" applyFill="1" applyBorder="1" applyAlignment="1">
      <alignment horizontal="center" vertical="center"/>
    </xf>
    <xf numFmtId="0" fontId="3" fillId="4" borderId="17" xfId="0" applyFont="1" applyFill="1" applyBorder="1" applyAlignment="1">
      <alignment horizontal="center" vertical="center"/>
    </xf>
    <xf numFmtId="0" fontId="8" fillId="0" borderId="22" xfId="0" applyFont="1" applyBorder="1" applyAlignment="1">
      <alignment horizontal="center" vertical="center" wrapText="1" shrinkToFit="1"/>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3" fillId="0" borderId="17" xfId="0" applyFont="1" applyBorder="1" applyAlignment="1">
      <alignment horizontal="center" vertical="center"/>
    </xf>
    <xf numFmtId="0" fontId="3" fillId="0" borderId="24" xfId="0" applyFont="1" applyBorder="1" applyAlignment="1">
      <alignment horizontal="center" vertical="center"/>
    </xf>
    <xf numFmtId="0" fontId="3" fillId="0" borderId="26" xfId="0" applyFont="1" applyFill="1" applyBorder="1" applyAlignment="1">
      <alignment vertical="center"/>
    </xf>
    <xf numFmtId="0" fontId="3" fillId="0" borderId="6" xfId="0" applyFont="1" applyFill="1" applyBorder="1" applyAlignment="1">
      <alignment vertical="center"/>
    </xf>
    <xf numFmtId="0" fontId="3" fillId="0" borderId="7" xfId="0" applyFont="1" applyFill="1" applyBorder="1" applyAlignment="1">
      <alignment vertical="center"/>
    </xf>
    <xf numFmtId="38" fontId="3" fillId="4" borderId="27" xfId="0" applyNumberFormat="1" applyFont="1" applyFill="1" applyBorder="1" applyAlignment="1">
      <alignment horizontal="right" vertical="center"/>
    </xf>
    <xf numFmtId="38" fontId="3" fillId="4" borderId="28" xfId="0" applyNumberFormat="1" applyFont="1" applyFill="1" applyBorder="1" applyAlignment="1">
      <alignment horizontal="right" vertical="center"/>
    </xf>
    <xf numFmtId="38" fontId="3" fillId="4" borderId="5" xfId="0" applyNumberFormat="1" applyFont="1" applyFill="1" applyBorder="1" applyAlignment="1">
      <alignment horizontal="right" vertical="center"/>
    </xf>
    <xf numFmtId="38" fontId="3" fillId="0" borderId="29" xfId="0" applyNumberFormat="1" applyFont="1" applyBorder="1" applyAlignment="1">
      <alignment horizontal="right" vertical="center"/>
    </xf>
    <xf numFmtId="38" fontId="3" fillId="0" borderId="30" xfId="0" applyNumberFormat="1" applyFont="1" applyBorder="1" applyAlignment="1">
      <alignment horizontal="right" vertical="center"/>
    </xf>
    <xf numFmtId="38" fontId="3" fillId="0" borderId="31" xfId="0" applyNumberFormat="1" applyFont="1" applyBorder="1" applyAlignment="1">
      <alignment horizontal="right" vertical="center"/>
    </xf>
    <xf numFmtId="38" fontId="3" fillId="0" borderId="32" xfId="0" applyNumberFormat="1" applyFont="1" applyBorder="1" applyAlignment="1">
      <alignment horizontal="right" vertical="center"/>
    </xf>
    <xf numFmtId="0" fontId="3" fillId="2" borderId="8" xfId="0" applyFont="1" applyFill="1" applyBorder="1">
      <alignment vertical="center"/>
    </xf>
    <xf numFmtId="0" fontId="3" fillId="2" borderId="33" xfId="0" applyFont="1" applyFill="1" applyBorder="1">
      <alignment vertical="center"/>
    </xf>
    <xf numFmtId="38" fontId="3" fillId="2" borderId="34" xfId="0" applyNumberFormat="1" applyFont="1" applyFill="1" applyBorder="1" applyAlignment="1">
      <alignment horizontal="right" vertical="center"/>
    </xf>
    <xf numFmtId="38" fontId="3" fillId="2" borderId="35" xfId="0" applyNumberFormat="1" applyFont="1" applyFill="1" applyBorder="1" applyAlignment="1">
      <alignment horizontal="right" vertical="center"/>
    </xf>
    <xf numFmtId="38" fontId="3" fillId="2" borderId="36" xfId="0" applyNumberFormat="1" applyFont="1" applyFill="1" applyBorder="1" applyAlignment="1">
      <alignment horizontal="right" vertical="center"/>
    </xf>
    <xf numFmtId="38" fontId="3" fillId="2" borderId="37" xfId="0" applyNumberFormat="1" applyFont="1" applyFill="1" applyBorder="1" applyAlignment="1">
      <alignment horizontal="right" vertical="center"/>
    </xf>
    <xf numFmtId="38" fontId="3" fillId="2" borderId="38" xfId="0" applyNumberFormat="1" applyFont="1" applyFill="1" applyBorder="1" applyAlignment="1">
      <alignment horizontal="right" vertical="center"/>
    </xf>
    <xf numFmtId="38" fontId="3" fillId="2" borderId="39" xfId="0" applyNumberFormat="1" applyFont="1" applyFill="1" applyBorder="1" applyAlignment="1">
      <alignment horizontal="right" vertical="center"/>
    </xf>
    <xf numFmtId="0" fontId="3" fillId="2" borderId="36" xfId="0" applyFont="1" applyFill="1" applyBorder="1">
      <alignment vertical="center"/>
    </xf>
    <xf numFmtId="0" fontId="3" fillId="2" borderId="12" xfId="0" applyFont="1" applyFill="1" applyBorder="1">
      <alignment vertical="center"/>
    </xf>
    <xf numFmtId="38" fontId="3" fillId="2" borderId="40" xfId="0" applyNumberFormat="1" applyFont="1" applyFill="1" applyBorder="1" applyAlignment="1">
      <alignment horizontal="right" vertical="center"/>
    </xf>
    <xf numFmtId="0" fontId="3" fillId="2" borderId="41" xfId="0" applyFont="1" applyFill="1" applyBorder="1">
      <alignment vertical="center"/>
    </xf>
    <xf numFmtId="0" fontId="3" fillId="2" borderId="42" xfId="0" applyFont="1" applyFill="1" applyBorder="1">
      <alignment vertical="center"/>
    </xf>
    <xf numFmtId="38" fontId="3" fillId="2" borderId="43" xfId="0" applyNumberFormat="1" applyFont="1" applyFill="1" applyBorder="1" applyAlignment="1">
      <alignment horizontal="right" vertical="center"/>
    </xf>
    <xf numFmtId="38" fontId="3" fillId="2" borderId="44" xfId="0" applyNumberFormat="1" applyFont="1" applyFill="1" applyBorder="1" applyAlignment="1">
      <alignment horizontal="right" vertical="center"/>
    </xf>
    <xf numFmtId="38" fontId="3" fillId="2" borderId="41" xfId="0" applyNumberFormat="1" applyFont="1" applyFill="1" applyBorder="1" applyAlignment="1">
      <alignment horizontal="right" vertical="center"/>
    </xf>
    <xf numFmtId="38" fontId="3" fillId="2" borderId="45" xfId="0" applyNumberFormat="1" applyFont="1" applyFill="1" applyBorder="1" applyAlignment="1">
      <alignment horizontal="right" vertical="center"/>
    </xf>
    <xf numFmtId="38" fontId="3" fillId="2" borderId="46" xfId="0" applyNumberFormat="1" applyFont="1" applyFill="1" applyBorder="1" applyAlignment="1">
      <alignment horizontal="right" vertical="center"/>
    </xf>
    <xf numFmtId="38" fontId="3" fillId="2" borderId="47" xfId="0" applyNumberFormat="1" applyFont="1" applyFill="1" applyBorder="1" applyAlignment="1">
      <alignment horizontal="right" vertical="center"/>
    </xf>
    <xf numFmtId="0" fontId="3" fillId="0" borderId="6" xfId="0" applyFont="1" applyBorder="1">
      <alignment vertical="center"/>
    </xf>
    <xf numFmtId="38" fontId="3" fillId="4" borderId="48" xfId="0" applyNumberFormat="1" applyFont="1" applyFill="1" applyBorder="1" applyAlignment="1">
      <alignment horizontal="right" vertical="center"/>
    </xf>
    <xf numFmtId="38" fontId="3" fillId="0" borderId="48" xfId="0" applyNumberFormat="1" applyFont="1" applyBorder="1" applyAlignment="1">
      <alignment horizontal="right" vertical="center"/>
    </xf>
    <xf numFmtId="38" fontId="3" fillId="0" borderId="5" xfId="0" applyNumberFormat="1" applyFont="1" applyBorder="1" applyAlignment="1">
      <alignment horizontal="right" vertical="center"/>
    </xf>
    <xf numFmtId="38" fontId="3" fillId="0" borderId="49" xfId="0" applyNumberFormat="1" applyFont="1" applyBorder="1" applyAlignment="1">
      <alignment horizontal="right" vertical="center"/>
    </xf>
    <xf numFmtId="38" fontId="3" fillId="2" borderId="54" xfId="0" applyNumberFormat="1" applyFont="1" applyFill="1" applyBorder="1" applyAlignment="1">
      <alignment horizontal="right" vertical="center"/>
    </xf>
    <xf numFmtId="38" fontId="3" fillId="2" borderId="55" xfId="0" applyNumberFormat="1" applyFont="1" applyFill="1" applyBorder="1" applyAlignment="1">
      <alignment horizontal="right" vertical="center"/>
    </xf>
    <xf numFmtId="38" fontId="3" fillId="2" borderId="51" xfId="0" applyNumberFormat="1" applyFont="1" applyFill="1" applyBorder="1" applyAlignment="1">
      <alignment horizontal="right" vertical="center"/>
    </xf>
    <xf numFmtId="38" fontId="3" fillId="2" borderId="56" xfId="0" applyNumberFormat="1" applyFont="1" applyFill="1" applyBorder="1" applyAlignment="1">
      <alignment horizontal="right" vertical="center"/>
    </xf>
    <xf numFmtId="38" fontId="3" fillId="2" borderId="57" xfId="0" applyNumberFormat="1" applyFont="1" applyFill="1" applyBorder="1" applyAlignment="1">
      <alignment horizontal="right" vertical="center"/>
    </xf>
    <xf numFmtId="38" fontId="3" fillId="2" borderId="58" xfId="0" applyNumberFormat="1" applyFont="1" applyFill="1" applyBorder="1" applyAlignment="1">
      <alignment horizontal="right" vertical="center"/>
    </xf>
    <xf numFmtId="0" fontId="3" fillId="0" borderId="18" xfId="0" applyFont="1" applyFill="1" applyBorder="1" applyAlignment="1">
      <alignment vertical="center"/>
    </xf>
    <xf numFmtId="0" fontId="3" fillId="0" borderId="19" xfId="0" applyFont="1" applyFill="1" applyBorder="1" applyAlignment="1">
      <alignment vertical="center"/>
    </xf>
    <xf numFmtId="0" fontId="3" fillId="2" borderId="9" xfId="0" applyFont="1" applyFill="1" applyBorder="1">
      <alignment vertical="center"/>
    </xf>
    <xf numFmtId="38" fontId="3" fillId="0" borderId="28" xfId="0" applyNumberFormat="1" applyFont="1" applyFill="1" applyBorder="1" applyAlignment="1">
      <alignment horizontal="right" vertical="center"/>
    </xf>
    <xf numFmtId="38" fontId="3" fillId="2" borderId="59" xfId="0" applyNumberFormat="1" applyFont="1" applyFill="1" applyBorder="1" applyAlignment="1">
      <alignment horizontal="right" vertical="center"/>
    </xf>
    <xf numFmtId="38" fontId="3" fillId="2" borderId="10" xfId="0" applyNumberFormat="1" applyFont="1" applyFill="1" applyBorder="1" applyAlignment="1">
      <alignment horizontal="right" vertical="center"/>
    </xf>
    <xf numFmtId="38" fontId="3" fillId="2" borderId="60" xfId="0" applyNumberFormat="1" applyFont="1" applyFill="1" applyBorder="1" applyAlignment="1">
      <alignment horizontal="right" vertical="center"/>
    </xf>
    <xf numFmtId="38" fontId="3" fillId="2" borderId="61" xfId="0" applyNumberFormat="1" applyFont="1" applyFill="1" applyBorder="1" applyAlignment="1">
      <alignment horizontal="right" vertical="center"/>
    </xf>
    <xf numFmtId="38" fontId="3" fillId="2" borderId="62" xfId="0" applyNumberFormat="1" applyFont="1" applyFill="1" applyBorder="1" applyAlignment="1">
      <alignment horizontal="right" vertical="center"/>
    </xf>
    <xf numFmtId="38" fontId="3" fillId="2" borderId="63" xfId="0" applyNumberFormat="1" applyFont="1" applyFill="1" applyBorder="1" applyAlignment="1">
      <alignment horizontal="right" vertical="center"/>
    </xf>
    <xf numFmtId="38" fontId="3" fillId="2" borderId="13" xfId="0" applyNumberFormat="1" applyFont="1" applyFill="1" applyBorder="1" applyAlignment="1">
      <alignment horizontal="right" vertical="center"/>
    </xf>
    <xf numFmtId="38" fontId="3" fillId="2" borderId="64" xfId="0" applyNumberFormat="1" applyFont="1" applyFill="1" applyBorder="1" applyAlignment="1">
      <alignment horizontal="right" vertical="center"/>
    </xf>
    <xf numFmtId="38" fontId="3" fillId="2" borderId="65" xfId="0" applyNumberFormat="1" applyFont="1" applyFill="1" applyBorder="1" applyAlignment="1">
      <alignment horizontal="right" vertical="center"/>
    </xf>
    <xf numFmtId="38" fontId="3" fillId="2" borderId="66" xfId="0" applyNumberFormat="1" applyFont="1" applyFill="1" applyBorder="1" applyAlignment="1">
      <alignment horizontal="right" vertical="center"/>
    </xf>
    <xf numFmtId="38" fontId="3" fillId="2" borderId="67" xfId="0" applyNumberFormat="1" applyFont="1" applyFill="1" applyBorder="1" applyAlignment="1">
      <alignment horizontal="right" vertical="center"/>
    </xf>
    <xf numFmtId="38" fontId="3" fillId="2" borderId="68" xfId="0" applyNumberFormat="1" applyFont="1" applyFill="1" applyBorder="1" applyAlignment="1">
      <alignment horizontal="right" vertical="center"/>
    </xf>
    <xf numFmtId="38" fontId="3" fillId="2" borderId="69" xfId="0" applyNumberFormat="1" applyFont="1" applyFill="1" applyBorder="1" applyAlignment="1">
      <alignment horizontal="right" vertical="center"/>
    </xf>
    <xf numFmtId="38" fontId="3" fillId="2" borderId="70" xfId="0" applyNumberFormat="1" applyFont="1" applyFill="1" applyBorder="1" applyAlignment="1">
      <alignment horizontal="right" vertical="center"/>
    </xf>
    <xf numFmtId="38" fontId="3" fillId="2" borderId="71" xfId="0" applyNumberFormat="1" applyFont="1" applyFill="1" applyBorder="1" applyAlignment="1">
      <alignment horizontal="right" vertical="center"/>
    </xf>
    <xf numFmtId="38" fontId="3" fillId="0" borderId="72" xfId="0" applyNumberFormat="1" applyFont="1" applyFill="1" applyBorder="1" applyAlignment="1">
      <alignment horizontal="right" vertical="center"/>
    </xf>
    <xf numFmtId="38" fontId="3" fillId="0" borderId="30" xfId="0" applyNumberFormat="1" applyFont="1" applyFill="1" applyBorder="1" applyAlignment="1">
      <alignment horizontal="right" vertical="center"/>
    </xf>
    <xf numFmtId="38" fontId="3" fillId="0" borderId="48" xfId="0" applyNumberFormat="1" applyFont="1" applyFill="1" applyBorder="1" applyAlignment="1">
      <alignment horizontal="right" vertical="center"/>
    </xf>
    <xf numFmtId="38" fontId="3" fillId="0" borderId="49" xfId="0" applyNumberFormat="1" applyFont="1" applyFill="1" applyBorder="1" applyAlignment="1">
      <alignment horizontal="right" vertical="center"/>
    </xf>
    <xf numFmtId="0" fontId="3" fillId="4" borderId="43" xfId="0" applyFont="1" applyFill="1" applyBorder="1" applyAlignment="1">
      <alignment horizontal="center" vertical="center"/>
    </xf>
    <xf numFmtId="0" fontId="3" fillId="4" borderId="44" xfId="0" applyFont="1" applyFill="1" applyBorder="1" applyAlignment="1">
      <alignment horizontal="center" vertical="center"/>
    </xf>
    <xf numFmtId="0" fontId="3" fillId="4" borderId="14" xfId="0" applyFont="1" applyFill="1" applyBorder="1" applyAlignment="1">
      <alignment horizontal="center" vertical="center"/>
    </xf>
    <xf numFmtId="0" fontId="8" fillId="0" borderId="78" xfId="0" applyFont="1" applyBorder="1" applyAlignment="1">
      <alignment horizontal="center" vertical="center" wrapText="1" shrinkToFit="1"/>
    </xf>
    <xf numFmtId="0" fontId="3" fillId="0" borderId="46" xfId="0" applyFont="1" applyBorder="1" applyAlignment="1">
      <alignment horizontal="center" vertical="center"/>
    </xf>
    <xf numFmtId="0" fontId="3" fillId="0" borderId="44" xfId="0" applyFont="1" applyBorder="1" applyAlignment="1">
      <alignment horizontal="center" vertical="center"/>
    </xf>
    <xf numFmtId="0" fontId="3" fillId="0" borderId="14" xfId="0" applyFont="1" applyBorder="1" applyAlignment="1">
      <alignment horizontal="center" vertical="center"/>
    </xf>
    <xf numFmtId="38" fontId="3" fillId="4" borderId="59" xfId="0" applyNumberFormat="1" applyFont="1" applyFill="1" applyBorder="1" applyAlignment="1">
      <alignment horizontal="right" vertical="center"/>
    </xf>
    <xf numFmtId="38" fontId="3" fillId="4" borderId="62" xfId="0" applyNumberFormat="1" applyFont="1" applyFill="1" applyBorder="1" applyAlignment="1">
      <alignment horizontal="right" vertical="center"/>
    </xf>
    <xf numFmtId="38" fontId="3" fillId="4" borderId="8" xfId="0" applyNumberFormat="1" applyFont="1" applyFill="1" applyBorder="1" applyAlignment="1">
      <alignment horizontal="right" vertical="center"/>
    </xf>
    <xf numFmtId="38" fontId="3" fillId="0" borderId="80" xfId="0" applyNumberFormat="1" applyFont="1" applyBorder="1" applyAlignment="1">
      <alignment horizontal="right" vertical="center"/>
    </xf>
    <xf numFmtId="38" fontId="3" fillId="0" borderId="61" xfId="0" applyNumberFormat="1" applyFont="1" applyBorder="1" applyAlignment="1">
      <alignment horizontal="right" vertical="center"/>
    </xf>
    <xf numFmtId="38" fontId="3" fillId="0" borderId="62" xfId="0" applyNumberFormat="1" applyFont="1" applyBorder="1" applyAlignment="1">
      <alignment horizontal="right" vertical="center"/>
    </xf>
    <xf numFmtId="38" fontId="3" fillId="0" borderId="8" xfId="0" applyNumberFormat="1" applyFont="1" applyBorder="1" applyAlignment="1">
      <alignment horizontal="right" vertical="center"/>
    </xf>
    <xf numFmtId="38" fontId="3" fillId="0" borderId="81" xfId="0" applyNumberFormat="1" applyFont="1" applyBorder="1" applyAlignment="1">
      <alignment horizontal="right" vertical="center"/>
    </xf>
    <xf numFmtId="0" fontId="3" fillId="0" borderId="41" xfId="0" applyFont="1" applyBorder="1">
      <alignment vertical="center"/>
    </xf>
    <xf numFmtId="0" fontId="3" fillId="0" borderId="42" xfId="0" applyFont="1" applyBorder="1">
      <alignment vertical="center"/>
    </xf>
    <xf numFmtId="38" fontId="3" fillId="4" borderId="43" xfId="0" applyNumberFormat="1" applyFont="1" applyFill="1" applyBorder="1" applyAlignment="1">
      <alignment horizontal="right" vertical="center"/>
    </xf>
    <xf numFmtId="38" fontId="3" fillId="4" borderId="44" xfId="0" applyNumberFormat="1" applyFont="1" applyFill="1" applyBorder="1" applyAlignment="1">
      <alignment horizontal="right" vertical="center"/>
    </xf>
    <xf numFmtId="38" fontId="3" fillId="4" borderId="41" xfId="0" applyNumberFormat="1" applyFont="1" applyFill="1" applyBorder="1" applyAlignment="1">
      <alignment horizontal="right" vertical="center"/>
    </xf>
    <xf numFmtId="38" fontId="3" fillId="0" borderId="78" xfId="0" applyNumberFormat="1" applyFont="1" applyBorder="1" applyAlignment="1">
      <alignment horizontal="right" vertical="center"/>
    </xf>
    <xf numFmtId="38" fontId="3" fillId="0" borderId="46" xfId="0" applyNumberFormat="1" applyFont="1" applyBorder="1" applyAlignment="1">
      <alignment horizontal="right" vertical="center"/>
    </xf>
    <xf numFmtId="38" fontId="3" fillId="0" borderId="44" xfId="0" applyNumberFormat="1" applyFont="1" applyBorder="1" applyAlignment="1">
      <alignment horizontal="right" vertical="center"/>
    </xf>
    <xf numFmtId="38" fontId="3" fillId="0" borderId="41" xfId="0" applyNumberFormat="1" applyFont="1" applyBorder="1" applyAlignment="1">
      <alignment horizontal="right" vertical="center"/>
    </xf>
    <xf numFmtId="38" fontId="3" fillId="0" borderId="82" xfId="0" applyNumberFormat="1" applyFont="1" applyBorder="1" applyAlignment="1">
      <alignment horizontal="right" vertical="center"/>
    </xf>
    <xf numFmtId="38" fontId="3" fillId="2" borderId="27" xfId="0" applyNumberFormat="1" applyFont="1" applyFill="1" applyBorder="1" applyAlignment="1">
      <alignment horizontal="right" vertical="center"/>
    </xf>
    <xf numFmtId="38" fontId="3" fillId="2" borderId="48" xfId="0" applyNumberFormat="1" applyFont="1" applyFill="1" applyBorder="1" applyAlignment="1">
      <alignment horizontal="right" vertical="center"/>
    </xf>
    <xf numFmtId="38" fontId="3" fillId="2" borderId="5" xfId="0" applyNumberFormat="1" applyFont="1" applyFill="1" applyBorder="1" applyAlignment="1">
      <alignment horizontal="right" vertical="center"/>
    </xf>
    <xf numFmtId="38" fontId="3" fillId="2" borderId="83" xfId="0" applyNumberFormat="1" applyFont="1" applyFill="1" applyBorder="1" applyAlignment="1">
      <alignment horizontal="right" vertical="center"/>
    </xf>
    <xf numFmtId="38" fontId="3" fillId="2" borderId="30" xfId="0" applyNumberFormat="1" applyFont="1" applyFill="1" applyBorder="1" applyAlignment="1">
      <alignment horizontal="right" vertical="center"/>
    </xf>
    <xf numFmtId="38" fontId="3" fillId="2" borderId="84" xfId="0" applyNumberFormat="1" applyFont="1" applyFill="1" applyBorder="1" applyAlignment="1">
      <alignment horizontal="right" vertical="center"/>
    </xf>
    <xf numFmtId="0" fontId="3" fillId="0" borderId="85" xfId="0" applyFont="1" applyBorder="1" applyAlignment="1">
      <alignment horizontal="center" vertical="center"/>
    </xf>
    <xf numFmtId="38" fontId="3" fillId="0" borderId="86" xfId="0" applyNumberFormat="1" applyFont="1" applyBorder="1" applyAlignment="1">
      <alignment horizontal="right" vertical="center"/>
    </xf>
    <xf numFmtId="38" fontId="3" fillId="0" borderId="10" xfId="0" applyNumberFormat="1" applyFont="1" applyBorder="1" applyAlignment="1">
      <alignment horizontal="right" vertical="center"/>
    </xf>
    <xf numFmtId="38" fontId="3" fillId="0" borderId="87" xfId="0" applyNumberFormat="1" applyFont="1" applyBorder="1" applyAlignment="1">
      <alignment horizontal="right" vertical="center"/>
    </xf>
    <xf numFmtId="38" fontId="3" fillId="0" borderId="67" xfId="0" applyNumberFormat="1" applyFont="1" applyBorder="1" applyAlignment="1">
      <alignment horizontal="right" vertical="center"/>
    </xf>
    <xf numFmtId="38" fontId="3" fillId="2" borderId="31" xfId="0" applyNumberFormat="1" applyFont="1" applyFill="1" applyBorder="1" applyAlignment="1">
      <alignment horizontal="right" vertical="center"/>
    </xf>
    <xf numFmtId="38" fontId="3" fillId="2" borderId="7" xfId="0" applyNumberFormat="1" applyFont="1" applyFill="1" applyBorder="1" applyAlignment="1">
      <alignment horizontal="right" vertical="center"/>
    </xf>
    <xf numFmtId="0" fontId="3" fillId="0" borderId="78" xfId="0" applyFont="1" applyBorder="1" applyAlignment="1">
      <alignment horizontal="center" vertical="center"/>
    </xf>
    <xf numFmtId="0" fontId="3" fillId="2" borderId="88" xfId="0" applyFont="1" applyFill="1" applyBorder="1" applyAlignment="1">
      <alignment horizontal="center" vertical="center"/>
    </xf>
    <xf numFmtId="0" fontId="3" fillId="2" borderId="89"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78" xfId="0" applyFont="1" applyFill="1" applyBorder="1" applyAlignment="1">
      <alignment horizontal="center" vertical="center"/>
    </xf>
    <xf numFmtId="0" fontId="3" fillId="2" borderId="46"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85"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44" xfId="0" applyFont="1" applyFill="1" applyBorder="1" applyAlignment="1">
      <alignment horizontal="center" vertical="center"/>
    </xf>
    <xf numFmtId="0" fontId="3" fillId="6" borderId="14" xfId="0" applyFont="1" applyFill="1" applyBorder="1" applyAlignment="1">
      <alignment horizontal="center" vertical="center"/>
    </xf>
    <xf numFmtId="0" fontId="3" fillId="6" borderId="78" xfId="0" applyFont="1" applyFill="1" applyBorder="1" applyAlignment="1">
      <alignment horizontal="center" vertical="center"/>
    </xf>
    <xf numFmtId="0" fontId="3" fillId="6" borderId="46" xfId="0" applyFont="1" applyFill="1" applyBorder="1" applyAlignment="1">
      <alignment horizontal="center" vertical="center"/>
    </xf>
    <xf numFmtId="0" fontId="3" fillId="6" borderId="85" xfId="0" applyFont="1" applyFill="1" applyBorder="1" applyAlignment="1">
      <alignment horizontal="center" vertical="center"/>
    </xf>
    <xf numFmtId="0" fontId="4" fillId="0" borderId="0" xfId="0" applyFont="1" applyFill="1">
      <alignment vertical="center"/>
    </xf>
    <xf numFmtId="0" fontId="3" fillId="0" borderId="0" xfId="0" applyFont="1" applyFill="1">
      <alignment vertical="center"/>
    </xf>
    <xf numFmtId="0" fontId="3" fillId="0" borderId="0" xfId="0" applyFont="1" applyFill="1" applyBorder="1" applyAlignment="1">
      <alignment horizontal="center" vertical="center"/>
    </xf>
    <xf numFmtId="0" fontId="3" fillId="0" borderId="4" xfId="0" applyFont="1" applyFill="1" applyBorder="1" applyAlignment="1">
      <alignment vertical="center"/>
    </xf>
    <xf numFmtId="0" fontId="3" fillId="0" borderId="73" xfId="0" applyFont="1" applyFill="1" applyBorder="1">
      <alignment vertical="center"/>
    </xf>
    <xf numFmtId="0" fontId="3" fillId="0" borderId="26" xfId="0" applyFont="1" applyFill="1" applyBorder="1">
      <alignment vertical="center"/>
    </xf>
    <xf numFmtId="0" fontId="3" fillId="0" borderId="74" xfId="0" applyFont="1" applyFill="1" applyBorder="1">
      <alignment vertical="center"/>
    </xf>
    <xf numFmtId="3" fontId="3" fillId="4" borderId="27" xfId="1" applyNumberFormat="1" applyFont="1" applyFill="1" applyBorder="1">
      <alignment vertical="center"/>
    </xf>
    <xf numFmtId="3" fontId="3" fillId="4" borderId="48" xfId="1" applyNumberFormat="1" applyFont="1" applyFill="1" applyBorder="1">
      <alignment vertical="center"/>
    </xf>
    <xf numFmtId="3" fontId="3" fillId="4" borderId="5" xfId="1" applyNumberFormat="1" applyFont="1" applyFill="1" applyBorder="1">
      <alignment vertical="center"/>
    </xf>
    <xf numFmtId="3" fontId="3" fillId="0" borderId="83" xfId="1" applyNumberFormat="1" applyFont="1" applyFill="1" applyBorder="1">
      <alignment vertical="center"/>
    </xf>
    <xf numFmtId="3" fontId="3" fillId="0" borderId="30" xfId="1" applyNumberFormat="1" applyFont="1" applyFill="1" applyBorder="1">
      <alignment vertical="center"/>
    </xf>
    <xf numFmtId="3" fontId="3" fillId="0" borderId="48" xfId="1" applyNumberFormat="1" applyFont="1" applyFill="1" applyBorder="1">
      <alignment vertical="center"/>
    </xf>
    <xf numFmtId="3" fontId="3" fillId="0" borderId="5" xfId="1" applyNumberFormat="1" applyFont="1" applyFill="1" applyBorder="1">
      <alignment vertical="center"/>
    </xf>
    <xf numFmtId="3" fontId="3" fillId="0" borderId="84" xfId="1" applyNumberFormat="1" applyFont="1" applyFill="1" applyBorder="1">
      <alignment vertical="center"/>
    </xf>
    <xf numFmtId="0" fontId="3" fillId="0" borderId="90" xfId="0" applyFont="1" applyFill="1" applyBorder="1">
      <alignment vertical="center"/>
    </xf>
    <xf numFmtId="0" fontId="3" fillId="2" borderId="10" xfId="0" applyFont="1" applyFill="1" applyBorder="1">
      <alignment vertical="center"/>
    </xf>
    <xf numFmtId="3" fontId="3" fillId="2" borderId="59" xfId="1" applyNumberFormat="1" applyFont="1" applyFill="1" applyBorder="1">
      <alignment vertical="center"/>
    </xf>
    <xf numFmtId="3" fontId="3" fillId="2" borderId="62" xfId="1" applyNumberFormat="1" applyFont="1" applyFill="1" applyBorder="1">
      <alignment vertical="center"/>
    </xf>
    <xf numFmtId="3" fontId="3" fillId="2" borderId="86" xfId="1" applyNumberFormat="1" applyFont="1" applyFill="1" applyBorder="1">
      <alignment vertical="center"/>
    </xf>
    <xf numFmtId="3" fontId="3" fillId="2" borderId="80" xfId="1" applyNumberFormat="1" applyFont="1" applyFill="1" applyBorder="1">
      <alignment vertical="center"/>
    </xf>
    <xf numFmtId="3" fontId="3" fillId="2" borderId="61" xfId="1" applyNumberFormat="1" applyFont="1" applyFill="1" applyBorder="1">
      <alignment vertical="center"/>
    </xf>
    <xf numFmtId="3" fontId="3" fillId="2" borderId="81" xfId="1" applyNumberFormat="1" applyFont="1" applyFill="1" applyBorder="1">
      <alignment vertical="center"/>
    </xf>
    <xf numFmtId="0" fontId="3" fillId="2" borderId="11" xfId="0" applyFont="1" applyFill="1" applyBorder="1">
      <alignment vertical="center"/>
    </xf>
    <xf numFmtId="0" fontId="3" fillId="2" borderId="13" xfId="0" applyFont="1" applyFill="1" applyBorder="1">
      <alignment vertical="center"/>
    </xf>
    <xf numFmtId="3" fontId="3" fillId="2" borderId="63" xfId="1" applyNumberFormat="1" applyFont="1" applyFill="1" applyBorder="1">
      <alignment vertical="center"/>
    </xf>
    <xf numFmtId="3" fontId="3" fillId="2" borderId="66" xfId="1" applyNumberFormat="1" applyFont="1" applyFill="1" applyBorder="1">
      <alignment vertical="center"/>
    </xf>
    <xf numFmtId="3" fontId="3" fillId="2" borderId="91" xfId="1" applyNumberFormat="1" applyFont="1" applyFill="1" applyBorder="1">
      <alignment vertical="center"/>
    </xf>
    <xf numFmtId="3" fontId="3" fillId="2" borderId="92" xfId="1" applyNumberFormat="1" applyFont="1" applyFill="1" applyBorder="1">
      <alignment vertical="center"/>
    </xf>
    <xf numFmtId="3" fontId="3" fillId="2" borderId="65" xfId="1" applyNumberFormat="1" applyFont="1" applyFill="1" applyBorder="1">
      <alignment vertical="center"/>
    </xf>
    <xf numFmtId="3" fontId="3" fillId="2" borderId="93" xfId="1" applyNumberFormat="1" applyFont="1" applyFill="1" applyBorder="1">
      <alignment vertical="center"/>
    </xf>
    <xf numFmtId="0" fontId="3" fillId="2" borderId="67" xfId="0" applyFont="1" applyFill="1" applyBorder="1">
      <alignment vertical="center"/>
    </xf>
    <xf numFmtId="3" fontId="3" fillId="2" borderId="43" xfId="1" applyNumberFormat="1" applyFont="1" applyFill="1" applyBorder="1">
      <alignment vertical="center"/>
    </xf>
    <xf numFmtId="3" fontId="3" fillId="2" borderId="44" xfId="1" applyNumberFormat="1" applyFont="1" applyFill="1" applyBorder="1">
      <alignment vertical="center"/>
    </xf>
    <xf numFmtId="3" fontId="3" fillId="2" borderId="87" xfId="1" applyNumberFormat="1" applyFont="1" applyFill="1" applyBorder="1">
      <alignment vertical="center"/>
    </xf>
    <xf numFmtId="3" fontId="3" fillId="2" borderId="78" xfId="1" applyNumberFormat="1" applyFont="1" applyFill="1" applyBorder="1">
      <alignment vertical="center"/>
    </xf>
    <xf numFmtId="3" fontId="3" fillId="2" borderId="46" xfId="1" applyNumberFormat="1" applyFont="1" applyFill="1" applyBorder="1">
      <alignment vertical="center"/>
    </xf>
    <xf numFmtId="3" fontId="3" fillId="2" borderId="82" xfId="1" applyNumberFormat="1" applyFont="1" applyFill="1" applyBorder="1">
      <alignment vertical="center"/>
    </xf>
    <xf numFmtId="3" fontId="3" fillId="2" borderId="8" xfId="1" applyNumberFormat="1" applyFont="1" applyFill="1" applyBorder="1">
      <alignment vertical="center"/>
    </xf>
    <xf numFmtId="3" fontId="3" fillId="2" borderId="41" xfId="1" applyNumberFormat="1" applyFont="1" applyFill="1" applyBorder="1">
      <alignment vertical="center"/>
    </xf>
    <xf numFmtId="3" fontId="3" fillId="2" borderId="11" xfId="1" applyNumberFormat="1" applyFont="1" applyFill="1" applyBorder="1">
      <alignment vertical="center"/>
    </xf>
    <xf numFmtId="0" fontId="3" fillId="0" borderId="14" xfId="0" applyFont="1" applyFill="1" applyBorder="1">
      <alignment vertical="center"/>
    </xf>
    <xf numFmtId="0" fontId="3" fillId="0" borderId="5" xfId="0" applyFont="1" applyFill="1" applyBorder="1">
      <alignment vertical="center"/>
    </xf>
    <xf numFmtId="0" fontId="3" fillId="0" borderId="6" xfId="0" applyFont="1" applyFill="1" applyBorder="1">
      <alignment vertical="center"/>
    </xf>
    <xf numFmtId="0" fontId="3" fillId="0" borderId="7" xfId="0" applyFont="1" applyFill="1" applyBorder="1">
      <alignment vertical="center"/>
    </xf>
    <xf numFmtId="3" fontId="3" fillId="2" borderId="60" xfId="1" applyNumberFormat="1" applyFont="1" applyFill="1" applyBorder="1">
      <alignment vertical="center"/>
    </xf>
    <xf numFmtId="0" fontId="3" fillId="2" borderId="94" xfId="0" applyFont="1" applyFill="1" applyBorder="1">
      <alignment vertical="center"/>
    </xf>
    <xf numFmtId="3" fontId="3" fillId="2" borderId="37" xfId="1" applyNumberFormat="1" applyFont="1" applyFill="1" applyBorder="1">
      <alignment vertical="center"/>
    </xf>
    <xf numFmtId="3" fontId="3" fillId="2" borderId="38" xfId="1" applyNumberFormat="1" applyFont="1" applyFill="1" applyBorder="1">
      <alignment vertical="center"/>
    </xf>
    <xf numFmtId="3" fontId="3" fillId="2" borderId="35" xfId="1" applyNumberFormat="1" applyFont="1" applyFill="1" applyBorder="1">
      <alignment vertical="center"/>
    </xf>
    <xf numFmtId="3" fontId="3" fillId="2" borderId="95" xfId="1" applyNumberFormat="1" applyFont="1" applyFill="1" applyBorder="1">
      <alignment vertical="center"/>
    </xf>
    <xf numFmtId="3" fontId="3" fillId="2" borderId="96" xfId="1" applyNumberFormat="1" applyFont="1" applyFill="1" applyBorder="1">
      <alignment vertical="center"/>
    </xf>
    <xf numFmtId="0" fontId="0" fillId="0" borderId="90" xfId="0" applyFont="1" applyFill="1" applyBorder="1">
      <alignment vertical="center"/>
    </xf>
    <xf numFmtId="0" fontId="0" fillId="2" borderId="11" xfId="0" applyFont="1" applyFill="1" applyBorder="1">
      <alignment vertical="center"/>
    </xf>
    <xf numFmtId="0" fontId="0" fillId="2" borderId="12" xfId="0" applyFont="1" applyFill="1" applyBorder="1">
      <alignment vertical="center"/>
    </xf>
    <xf numFmtId="0" fontId="0" fillId="2" borderId="13" xfId="0" applyFont="1" applyFill="1" applyBorder="1">
      <alignment vertical="center"/>
    </xf>
    <xf numFmtId="3" fontId="0" fillId="2" borderId="63" xfId="1" applyNumberFormat="1" applyFont="1" applyFill="1" applyBorder="1">
      <alignment vertical="center"/>
    </xf>
    <xf numFmtId="3" fontId="0" fillId="2" borderId="66" xfId="1" applyNumberFormat="1" applyFont="1" applyFill="1" applyBorder="1">
      <alignment vertical="center"/>
    </xf>
    <xf numFmtId="3" fontId="0" fillId="2" borderId="11" xfId="1" applyNumberFormat="1" applyFont="1" applyFill="1" applyBorder="1">
      <alignment vertical="center"/>
    </xf>
    <xf numFmtId="3" fontId="0" fillId="2" borderId="64" xfId="1" applyNumberFormat="1" applyFont="1" applyFill="1" applyBorder="1">
      <alignment vertical="center"/>
    </xf>
    <xf numFmtId="3" fontId="0" fillId="2" borderId="65" xfId="1" applyNumberFormat="1" applyFont="1" applyFill="1" applyBorder="1">
      <alignment vertical="center"/>
    </xf>
    <xf numFmtId="3" fontId="0" fillId="2" borderId="91" xfId="1" applyNumberFormat="1" applyFont="1" applyFill="1" applyBorder="1">
      <alignment vertical="center"/>
    </xf>
    <xf numFmtId="3" fontId="0" fillId="2" borderId="93" xfId="1" applyNumberFormat="1" applyFont="1" applyFill="1" applyBorder="1">
      <alignment vertical="center"/>
    </xf>
    <xf numFmtId="0" fontId="0" fillId="0" borderId="0" xfId="0" applyFont="1" applyFill="1">
      <alignment vertical="center"/>
    </xf>
    <xf numFmtId="3" fontId="3" fillId="2" borderId="64" xfId="1" applyNumberFormat="1" applyFont="1" applyFill="1" applyBorder="1">
      <alignment vertical="center"/>
    </xf>
    <xf numFmtId="0" fontId="10" fillId="2" borderId="11" xfId="0" applyFont="1" applyFill="1" applyBorder="1" applyAlignment="1">
      <alignment vertical="center"/>
    </xf>
    <xf numFmtId="0" fontId="3" fillId="2" borderId="12" xfId="0" applyFont="1" applyFill="1" applyBorder="1" applyAlignment="1">
      <alignment vertical="center" wrapText="1"/>
    </xf>
    <xf numFmtId="0" fontId="3" fillId="2" borderId="13" xfId="0" applyFont="1" applyFill="1" applyBorder="1" applyAlignment="1">
      <alignment vertical="center" wrapText="1"/>
    </xf>
    <xf numFmtId="0" fontId="3" fillId="0" borderId="97" xfId="0" applyFont="1" applyFill="1" applyBorder="1">
      <alignment vertical="center"/>
    </xf>
    <xf numFmtId="0" fontId="11" fillId="2" borderId="11" xfId="0" applyFont="1" applyFill="1" applyBorder="1" applyAlignment="1">
      <alignment vertical="center"/>
    </xf>
    <xf numFmtId="0" fontId="3" fillId="0" borderId="98" xfId="0" applyFont="1" applyFill="1" applyBorder="1">
      <alignment vertical="center"/>
    </xf>
    <xf numFmtId="0" fontId="11" fillId="2" borderId="14" xfId="0" applyFont="1" applyFill="1" applyBorder="1" applyAlignment="1">
      <alignment vertical="center"/>
    </xf>
    <xf numFmtId="0" fontId="3" fillId="2" borderId="4" xfId="0" applyFont="1" applyFill="1" applyBorder="1" applyAlignment="1">
      <alignment vertical="center" wrapText="1"/>
    </xf>
    <xf numFmtId="0" fontId="3" fillId="2" borderId="15" xfId="0" applyFont="1" applyFill="1" applyBorder="1" applyAlignment="1">
      <alignment vertical="center" wrapText="1"/>
    </xf>
    <xf numFmtId="3" fontId="3" fillId="2" borderId="88" xfId="1" applyNumberFormat="1" applyFont="1" applyFill="1" applyBorder="1">
      <alignment vertical="center"/>
    </xf>
    <xf numFmtId="3" fontId="3" fillId="2" borderId="89" xfId="1" applyNumberFormat="1" applyFont="1" applyFill="1" applyBorder="1">
      <alignment vertical="center"/>
    </xf>
    <xf numFmtId="3" fontId="3" fillId="2" borderId="14" xfId="1" applyNumberFormat="1" applyFont="1" applyFill="1" applyBorder="1">
      <alignment vertical="center"/>
    </xf>
    <xf numFmtId="3" fontId="3" fillId="2" borderId="99" xfId="1" applyNumberFormat="1" applyFont="1" applyFill="1" applyBorder="1">
      <alignment vertical="center"/>
    </xf>
    <xf numFmtId="3" fontId="3" fillId="2" borderId="100" xfId="1" applyNumberFormat="1" applyFont="1" applyFill="1" applyBorder="1">
      <alignment vertical="center"/>
    </xf>
    <xf numFmtId="3" fontId="3" fillId="2" borderId="85" xfId="1" applyNumberFormat="1" applyFont="1" applyFill="1" applyBorder="1">
      <alignment vertical="center"/>
    </xf>
    <xf numFmtId="3" fontId="3" fillId="2" borderId="79" xfId="1" applyNumberFormat="1" applyFont="1" applyFill="1" applyBorder="1">
      <alignment vertical="center"/>
    </xf>
    <xf numFmtId="3" fontId="3" fillId="0" borderId="29" xfId="1" applyNumberFormat="1" applyFont="1" applyFill="1" applyBorder="1">
      <alignment vertical="center"/>
    </xf>
    <xf numFmtId="3" fontId="3" fillId="2" borderId="45" xfId="1" applyNumberFormat="1" applyFont="1" applyFill="1" applyBorder="1">
      <alignment vertical="center"/>
    </xf>
    <xf numFmtId="0" fontId="3" fillId="0" borderId="5" xfId="0" applyFont="1" applyFill="1" applyBorder="1" applyAlignment="1">
      <alignment vertical="center"/>
    </xf>
    <xf numFmtId="0" fontId="3" fillId="0" borderId="0" xfId="0" applyFont="1" applyFill="1" applyBorder="1" applyAlignment="1">
      <alignment vertical="center"/>
    </xf>
    <xf numFmtId="3" fontId="3" fillId="0" borderId="0" xfId="1" applyNumberFormat="1" applyFont="1" applyFill="1" applyBorder="1">
      <alignment vertical="center"/>
    </xf>
    <xf numFmtId="0" fontId="3" fillId="2" borderId="73" xfId="0" applyFont="1" applyFill="1" applyBorder="1">
      <alignment vertical="center"/>
    </xf>
    <xf numFmtId="0" fontId="3" fillId="2" borderId="26" xfId="0" applyFont="1" applyFill="1" applyBorder="1">
      <alignment vertical="center"/>
    </xf>
    <xf numFmtId="0" fontId="3" fillId="2" borderId="74" xfId="0" applyFont="1" applyFill="1" applyBorder="1">
      <alignment vertical="center"/>
    </xf>
    <xf numFmtId="3" fontId="3" fillId="2" borderId="72" xfId="1" applyNumberFormat="1" applyFont="1" applyFill="1" applyBorder="1">
      <alignment vertical="center"/>
    </xf>
    <xf numFmtId="3" fontId="3" fillId="2" borderId="101" xfId="1" applyNumberFormat="1" applyFont="1" applyFill="1" applyBorder="1">
      <alignment vertical="center"/>
    </xf>
    <xf numFmtId="3" fontId="3" fillId="2" borderId="102" xfId="1" applyNumberFormat="1" applyFont="1" applyFill="1" applyBorder="1">
      <alignment vertical="center"/>
    </xf>
    <xf numFmtId="3" fontId="3" fillId="2" borderId="103" xfId="1" applyNumberFormat="1" applyFont="1" applyFill="1" applyBorder="1">
      <alignment vertical="center"/>
    </xf>
    <xf numFmtId="3" fontId="3" fillId="2" borderId="77" xfId="1" applyNumberFormat="1" applyFont="1" applyFill="1" applyBorder="1">
      <alignment vertical="center"/>
    </xf>
    <xf numFmtId="3" fontId="0" fillId="2" borderId="46" xfId="1" applyNumberFormat="1" applyFont="1" applyFill="1" applyBorder="1">
      <alignment vertical="center"/>
    </xf>
    <xf numFmtId="0" fontId="13" fillId="0" borderId="0" xfId="2" applyFont="1">
      <alignment vertical="center"/>
    </xf>
    <xf numFmtId="0" fontId="2" fillId="0" borderId="0" xfId="2">
      <alignment vertical="center"/>
    </xf>
    <xf numFmtId="0" fontId="2" fillId="7" borderId="104" xfId="2" applyFill="1" applyBorder="1" applyAlignment="1">
      <alignment horizontal="center" vertical="center"/>
    </xf>
    <xf numFmtId="0" fontId="2" fillId="8" borderId="105" xfId="2" applyFill="1" applyBorder="1">
      <alignment vertical="center"/>
    </xf>
    <xf numFmtId="38" fontId="0" fillId="0" borderId="105" xfId="3" applyFont="1" applyBorder="1">
      <alignment vertical="center"/>
    </xf>
    <xf numFmtId="0" fontId="2" fillId="8" borderId="98" xfId="2" applyFill="1" applyBorder="1">
      <alignment vertical="center"/>
    </xf>
    <xf numFmtId="176" fontId="0" fillId="0" borderId="98" xfId="4" applyNumberFormat="1" applyFont="1" applyBorder="1">
      <alignment vertical="center"/>
    </xf>
    <xf numFmtId="38" fontId="0" fillId="0" borderId="105" xfId="3" applyFont="1" applyBorder="1" applyAlignment="1">
      <alignment horizontal="center" vertical="center"/>
    </xf>
    <xf numFmtId="38" fontId="0" fillId="0" borderId="98" xfId="3" applyFont="1" applyBorder="1" applyAlignment="1">
      <alignment horizontal="center" vertical="center"/>
    </xf>
    <xf numFmtId="0" fontId="13" fillId="0" borderId="0" xfId="5" applyFont="1">
      <alignment vertical="center"/>
    </xf>
    <xf numFmtId="0" fontId="1" fillId="0" borderId="0" xfId="5">
      <alignment vertical="center"/>
    </xf>
    <xf numFmtId="0" fontId="1" fillId="0" borderId="5" xfId="5" applyBorder="1" applyAlignment="1">
      <alignment vertical="center"/>
    </xf>
    <xf numFmtId="0" fontId="1" fillId="7" borderId="104" xfId="5" applyFill="1" applyBorder="1" applyAlignment="1">
      <alignment horizontal="center" vertical="center"/>
    </xf>
    <xf numFmtId="0" fontId="1" fillId="7" borderId="5" xfId="5" applyFill="1" applyBorder="1" applyAlignment="1">
      <alignment horizontal="center" vertical="center"/>
    </xf>
    <xf numFmtId="0" fontId="1" fillId="7" borderId="106" xfId="5" applyFill="1" applyBorder="1" applyAlignment="1">
      <alignment horizontal="center" vertical="center"/>
    </xf>
    <xf numFmtId="0" fontId="1" fillId="7" borderId="7" xfId="5" applyFill="1" applyBorder="1" applyAlignment="1">
      <alignment horizontal="center" vertical="center"/>
    </xf>
    <xf numFmtId="0" fontId="1" fillId="8" borderId="105" xfId="5" applyFill="1" applyBorder="1">
      <alignment vertical="center"/>
    </xf>
    <xf numFmtId="38" fontId="0" fillId="0" borderId="105" xfId="6" applyFont="1" applyBorder="1">
      <alignment vertical="center"/>
    </xf>
    <xf numFmtId="38" fontId="0" fillId="0" borderId="8" xfId="6" applyFont="1" applyBorder="1">
      <alignment vertical="center"/>
    </xf>
    <xf numFmtId="38" fontId="0" fillId="0" borderId="107" xfId="6" applyFont="1" applyBorder="1">
      <alignment vertical="center"/>
    </xf>
    <xf numFmtId="38" fontId="0" fillId="0" borderId="10" xfId="6" applyFont="1" applyBorder="1">
      <alignment vertical="center"/>
    </xf>
    <xf numFmtId="0" fontId="1" fillId="8" borderId="98" xfId="5" applyFill="1" applyBorder="1">
      <alignment vertical="center"/>
    </xf>
    <xf numFmtId="177" fontId="0" fillId="0" borderId="98" xfId="7" applyNumberFormat="1" applyFont="1" applyBorder="1">
      <alignment vertical="center"/>
    </xf>
    <xf numFmtId="177" fontId="0" fillId="0" borderId="14" xfId="7" applyNumberFormat="1" applyFont="1" applyBorder="1">
      <alignment vertical="center"/>
    </xf>
    <xf numFmtId="177" fontId="0" fillId="0" borderId="108" xfId="7" applyNumberFormat="1" applyFont="1" applyBorder="1">
      <alignment vertical="center"/>
    </xf>
    <xf numFmtId="177" fontId="0" fillId="0" borderId="15" xfId="7" applyNumberFormat="1" applyFont="1" applyBorder="1">
      <alignment vertical="center"/>
    </xf>
    <xf numFmtId="0" fontId="16" fillId="0" borderId="0" xfId="5" applyFont="1" applyAlignment="1">
      <alignment horizontal="center" vertical="center"/>
    </xf>
    <xf numFmtId="0" fontId="1" fillId="0" borderId="0" xfId="5" applyAlignment="1">
      <alignment horizontal="center" vertical="center"/>
    </xf>
    <xf numFmtId="0" fontId="16" fillId="0" borderId="0" xfId="5" applyFont="1" applyFill="1" applyAlignment="1">
      <alignment horizontal="center" vertical="center" wrapText="1"/>
    </xf>
    <xf numFmtId="0" fontId="17" fillId="0" borderId="0" xfId="5" applyFont="1">
      <alignment vertical="center"/>
    </xf>
    <xf numFmtId="0" fontId="1" fillId="0" borderId="0" xfId="5" applyFont="1">
      <alignment vertical="center"/>
    </xf>
    <xf numFmtId="0" fontId="1" fillId="0" borderId="0" xfId="5" applyFont="1" applyAlignment="1">
      <alignment horizontal="center" vertical="center"/>
    </xf>
    <xf numFmtId="0" fontId="13" fillId="9" borderId="104" xfId="5" applyFont="1" applyFill="1" applyBorder="1" applyAlignment="1">
      <alignment horizontal="center" vertical="center" wrapText="1"/>
    </xf>
    <xf numFmtId="0" fontId="13" fillId="10" borderId="104" xfId="5" applyFont="1" applyFill="1" applyBorder="1" applyAlignment="1">
      <alignment horizontal="center" vertical="center" wrapText="1"/>
    </xf>
    <xf numFmtId="0" fontId="19" fillId="9" borderId="27" xfId="5" applyFont="1" applyFill="1" applyBorder="1" applyAlignment="1">
      <alignment horizontal="center" vertical="center" wrapText="1"/>
    </xf>
    <xf numFmtId="0" fontId="19" fillId="9" borderId="30" xfId="5" applyFont="1" applyFill="1" applyBorder="1" applyAlignment="1">
      <alignment horizontal="center" vertical="center" wrapText="1"/>
    </xf>
    <xf numFmtId="0" fontId="20" fillId="9" borderId="48" xfId="5" applyFont="1" applyFill="1" applyBorder="1" applyAlignment="1">
      <alignment horizontal="center" vertical="center" wrapText="1"/>
    </xf>
    <xf numFmtId="0" fontId="19" fillId="10" borderId="27" xfId="5" applyFont="1" applyFill="1" applyBorder="1" applyAlignment="1">
      <alignment horizontal="center" vertical="center" wrapText="1"/>
    </xf>
    <xf numFmtId="0" fontId="19" fillId="10" borderId="30" xfId="5" applyFont="1" applyFill="1" applyBorder="1" applyAlignment="1">
      <alignment horizontal="center" vertical="center" wrapText="1"/>
    </xf>
    <xf numFmtId="0" fontId="20" fillId="10" borderId="48" xfId="5" applyFont="1" applyFill="1" applyBorder="1" applyAlignment="1">
      <alignment horizontal="center" vertical="center" wrapText="1"/>
    </xf>
    <xf numFmtId="0" fontId="19" fillId="9" borderId="104" xfId="5" applyFont="1" applyFill="1" applyBorder="1" applyAlignment="1">
      <alignment horizontal="center" vertical="center" wrapText="1"/>
    </xf>
    <xf numFmtId="0" fontId="19" fillId="10" borderId="104" xfId="5" applyFont="1" applyFill="1" applyBorder="1" applyAlignment="1">
      <alignment horizontal="center" vertical="center" wrapText="1"/>
    </xf>
    <xf numFmtId="0" fontId="22" fillId="11" borderId="105" xfId="5" applyFont="1" applyFill="1" applyBorder="1" applyAlignment="1">
      <alignment horizontal="left" vertical="center" shrinkToFit="1"/>
    </xf>
    <xf numFmtId="0" fontId="22" fillId="11" borderId="105" xfId="5" applyFont="1" applyFill="1" applyBorder="1" applyAlignment="1">
      <alignment horizontal="center" vertical="center"/>
    </xf>
    <xf numFmtId="3" fontId="23" fillId="0" borderId="59" xfId="5" applyNumberFormat="1" applyFont="1" applyBorder="1">
      <alignment vertical="center"/>
    </xf>
    <xf numFmtId="3" fontId="23" fillId="0" borderId="61" xfId="5" applyNumberFormat="1" applyFont="1" applyBorder="1">
      <alignment vertical="center"/>
    </xf>
    <xf numFmtId="3" fontId="1" fillId="0" borderId="61" xfId="5" applyNumberFormat="1" applyFont="1" applyBorder="1">
      <alignment vertical="center"/>
    </xf>
    <xf numFmtId="3" fontId="23" fillId="0" borderId="62" xfId="5" applyNumberFormat="1" applyFont="1" applyBorder="1" applyAlignment="1">
      <alignment horizontal="center" vertical="center"/>
    </xf>
    <xf numFmtId="0" fontId="22" fillId="11" borderId="110" xfId="5" applyFont="1" applyFill="1" applyBorder="1" applyAlignment="1">
      <alignment horizontal="left" vertical="center" shrinkToFit="1"/>
    </xf>
    <xf numFmtId="0" fontId="22" fillId="11" borderId="110" xfId="5" applyFont="1" applyFill="1" applyBorder="1" applyAlignment="1">
      <alignment horizontal="center" vertical="center"/>
    </xf>
    <xf numFmtId="177" fontId="25" fillId="12" borderId="63" xfId="7" applyNumberFormat="1" applyFont="1" applyFill="1" applyBorder="1">
      <alignment vertical="center"/>
    </xf>
    <xf numFmtId="177" fontId="25" fillId="12" borderId="65" xfId="7" applyNumberFormat="1" applyFont="1" applyFill="1" applyBorder="1">
      <alignment vertical="center"/>
    </xf>
    <xf numFmtId="178" fontId="25" fillId="0" borderId="65" xfId="5" applyNumberFormat="1" applyFont="1" applyBorder="1">
      <alignment vertical="center"/>
    </xf>
    <xf numFmtId="3" fontId="25" fillId="0" borderId="66" xfId="5" applyNumberFormat="1" applyFont="1" applyBorder="1" applyAlignment="1">
      <alignment horizontal="center" vertical="center"/>
    </xf>
    <xf numFmtId="0" fontId="22" fillId="11" borderId="111" xfId="5" applyFont="1" applyFill="1" applyBorder="1" applyAlignment="1">
      <alignment horizontal="left" vertical="center" shrinkToFit="1"/>
    </xf>
    <xf numFmtId="0" fontId="22" fillId="11" borderId="111" xfId="5" applyFont="1" applyFill="1" applyBorder="1" applyAlignment="1">
      <alignment horizontal="center" vertical="center"/>
    </xf>
    <xf numFmtId="3" fontId="25" fillId="0" borderId="43" xfId="5" applyNumberFormat="1" applyFont="1" applyBorder="1">
      <alignment vertical="center"/>
    </xf>
    <xf numFmtId="3" fontId="25" fillId="0" borderId="46" xfId="5" applyNumberFormat="1" applyFont="1" applyBorder="1">
      <alignment vertical="center"/>
    </xf>
    <xf numFmtId="3" fontId="25" fillId="0" borderId="44" xfId="5" applyNumberFormat="1" applyFont="1" applyBorder="1" applyAlignment="1">
      <alignment horizontal="center" vertical="center"/>
    </xf>
    <xf numFmtId="0" fontId="22" fillId="11" borderId="105" xfId="8" applyFont="1" applyFill="1" applyBorder="1" applyAlignment="1">
      <alignment horizontal="left" vertical="center" shrinkToFit="1"/>
    </xf>
    <xf numFmtId="0" fontId="22" fillId="11" borderId="105" xfId="8" applyFont="1" applyFill="1" applyBorder="1" applyAlignment="1">
      <alignment horizontal="center" vertical="center"/>
    </xf>
    <xf numFmtId="0" fontId="25" fillId="12" borderId="59" xfId="5" applyFont="1" applyFill="1" applyBorder="1">
      <alignment vertical="center"/>
    </xf>
    <xf numFmtId="179" fontId="25" fillId="0" borderId="61" xfId="5" applyNumberFormat="1" applyFont="1" applyFill="1" applyBorder="1">
      <alignment vertical="center"/>
    </xf>
    <xf numFmtId="0" fontId="25" fillId="0" borderId="61" xfId="5" applyFont="1" applyBorder="1">
      <alignment vertical="center"/>
    </xf>
    <xf numFmtId="0" fontId="22" fillId="11" borderId="111" xfId="8" applyFont="1" applyFill="1" applyBorder="1" applyAlignment="1">
      <alignment horizontal="left" vertical="center" shrinkToFit="1"/>
    </xf>
    <xf numFmtId="0" fontId="22" fillId="11" borderId="111" xfId="8" applyFont="1" applyFill="1" applyBorder="1" applyAlignment="1">
      <alignment horizontal="center" vertical="center"/>
    </xf>
    <xf numFmtId="0" fontId="25" fillId="12" borderId="43" xfId="5" applyFont="1" applyFill="1" applyBorder="1">
      <alignment vertical="center"/>
    </xf>
    <xf numFmtId="179" fontId="25" fillId="12" borderId="46" xfId="5" applyNumberFormat="1" applyFont="1" applyFill="1" applyBorder="1">
      <alignment vertical="center"/>
    </xf>
    <xf numFmtId="0" fontId="25" fillId="0" borderId="46" xfId="5" applyFont="1" applyBorder="1">
      <alignment vertical="center"/>
    </xf>
    <xf numFmtId="0" fontId="25" fillId="0" borderId="59" xfId="5" applyFont="1" applyFill="1" applyBorder="1">
      <alignment vertical="center"/>
    </xf>
    <xf numFmtId="180" fontId="25" fillId="0" borderId="43" xfId="5" applyNumberFormat="1" applyFont="1" applyBorder="1">
      <alignment vertical="center"/>
    </xf>
    <xf numFmtId="180" fontId="25" fillId="0" borderId="46" xfId="5" applyNumberFormat="1" applyFont="1" applyBorder="1">
      <alignment vertical="center"/>
    </xf>
    <xf numFmtId="179" fontId="25" fillId="12" borderId="61" xfId="5" applyNumberFormat="1" applyFont="1" applyFill="1" applyBorder="1">
      <alignment vertical="center"/>
    </xf>
    <xf numFmtId="180" fontId="25" fillId="0" borderId="44" xfId="5" applyNumberFormat="1" applyFont="1" applyBorder="1" applyAlignment="1">
      <alignment horizontal="center" vertical="center"/>
    </xf>
    <xf numFmtId="181" fontId="25" fillId="0" borderId="59" xfId="5" applyNumberFormat="1" applyFont="1" applyFill="1" applyBorder="1">
      <alignment vertical="center"/>
    </xf>
    <xf numFmtId="177" fontId="25" fillId="0" borderId="61" xfId="5" applyNumberFormat="1" applyFont="1" applyFill="1" applyBorder="1">
      <alignment vertical="center"/>
    </xf>
    <xf numFmtId="0" fontId="25" fillId="0" borderId="61" xfId="5" applyFont="1" applyFill="1" applyBorder="1">
      <alignment vertical="center"/>
    </xf>
    <xf numFmtId="180" fontId="25" fillId="0" borderId="43" xfId="5" applyNumberFormat="1" applyFont="1" applyFill="1" applyBorder="1">
      <alignment vertical="center"/>
    </xf>
    <xf numFmtId="180" fontId="25" fillId="0" borderId="46" xfId="5" applyNumberFormat="1" applyFont="1" applyFill="1" applyBorder="1">
      <alignment vertical="center"/>
    </xf>
    <xf numFmtId="0" fontId="25" fillId="0" borderId="44" xfId="5" applyFont="1" applyBorder="1" applyAlignment="1">
      <alignment horizontal="center" vertical="center"/>
    </xf>
    <xf numFmtId="179" fontId="25" fillId="0" borderId="59" xfId="5" applyNumberFormat="1" applyFont="1" applyBorder="1">
      <alignment vertical="center"/>
    </xf>
    <xf numFmtId="179" fontId="25" fillId="0" borderId="61" xfId="5" applyNumberFormat="1" applyFont="1" applyBorder="1">
      <alignment vertical="center"/>
    </xf>
    <xf numFmtId="0" fontId="25" fillId="0" borderId="62" xfId="5" applyFont="1" applyBorder="1" applyAlignment="1">
      <alignment horizontal="center" vertical="center"/>
    </xf>
    <xf numFmtId="0" fontId="1" fillId="0" borderId="90" xfId="5" applyBorder="1" applyAlignment="1">
      <alignment vertical="center" wrapText="1"/>
    </xf>
    <xf numFmtId="0" fontId="1" fillId="0" borderId="0" xfId="5" applyBorder="1" applyAlignment="1">
      <alignment vertical="center" wrapText="1"/>
    </xf>
    <xf numFmtId="179" fontId="25" fillId="0" borderId="63" xfId="5" applyNumberFormat="1" applyFont="1" applyBorder="1">
      <alignment vertical="center"/>
    </xf>
    <xf numFmtId="179" fontId="25" fillId="0" borderId="65" xfId="5" applyNumberFormat="1" applyFont="1" applyBorder="1">
      <alignment vertical="center"/>
    </xf>
    <xf numFmtId="0" fontId="25" fillId="0" borderId="66" xfId="5" applyFont="1" applyBorder="1" applyAlignment="1">
      <alignment horizontal="center" vertical="center"/>
    </xf>
    <xf numFmtId="179" fontId="25" fillId="12" borderId="63" xfId="5" applyNumberFormat="1" applyFont="1" applyFill="1" applyBorder="1">
      <alignment vertical="center"/>
    </xf>
    <xf numFmtId="179" fontId="25" fillId="12" borderId="65" xfId="5" applyNumberFormat="1" applyFont="1" applyFill="1" applyBorder="1">
      <alignment vertical="center"/>
    </xf>
    <xf numFmtId="179" fontId="25" fillId="12" borderId="43" xfId="5" applyNumberFormat="1" applyFont="1" applyFill="1" applyBorder="1">
      <alignment vertical="center"/>
    </xf>
    <xf numFmtId="179" fontId="25" fillId="0" borderId="46" xfId="5" applyNumberFormat="1" applyFont="1" applyBorder="1">
      <alignment vertical="center"/>
    </xf>
    <xf numFmtId="0" fontId="22" fillId="11" borderId="104" xfId="5" applyFont="1" applyFill="1" applyBorder="1" applyAlignment="1">
      <alignment horizontal="left" vertical="center" shrinkToFit="1"/>
    </xf>
    <xf numFmtId="0" fontId="22" fillId="11" borderId="104" xfId="5" applyFont="1" applyFill="1" applyBorder="1" applyAlignment="1">
      <alignment horizontal="center" vertical="center"/>
    </xf>
    <xf numFmtId="179" fontId="25" fillId="0" borderId="27" xfId="5" applyNumberFormat="1" applyFont="1" applyFill="1" applyBorder="1">
      <alignment vertical="center"/>
    </xf>
    <xf numFmtId="179" fontId="25" fillId="0" borderId="30" xfId="5" applyNumberFormat="1" applyFont="1" applyFill="1" applyBorder="1">
      <alignment vertical="center"/>
    </xf>
    <xf numFmtId="179" fontId="25" fillId="0" borderId="30" xfId="5" applyNumberFormat="1" applyFont="1" applyBorder="1">
      <alignment vertical="center"/>
    </xf>
    <xf numFmtId="3" fontId="25" fillId="0" borderId="48" xfId="5" applyNumberFormat="1" applyFont="1" applyBorder="1" applyAlignment="1">
      <alignment horizontal="center" vertical="center"/>
    </xf>
    <xf numFmtId="0" fontId="21" fillId="11" borderId="98" xfId="5" applyFont="1" applyFill="1" applyBorder="1" applyAlignment="1">
      <alignment horizontal="center" vertical="center"/>
    </xf>
    <xf numFmtId="0" fontId="22" fillId="11" borderId="104" xfId="8" applyFont="1" applyFill="1" applyBorder="1" applyAlignment="1">
      <alignment horizontal="left" vertical="center" shrinkToFit="1"/>
    </xf>
    <xf numFmtId="0" fontId="22" fillId="11" borderId="104" xfId="8" applyFont="1" applyFill="1" applyBorder="1" applyAlignment="1">
      <alignment horizontal="center" vertical="center"/>
    </xf>
    <xf numFmtId="182" fontId="25" fillId="0" borderId="27" xfId="5" applyNumberFormat="1" applyFont="1" applyFill="1" applyBorder="1">
      <alignment vertical="center"/>
    </xf>
    <xf numFmtId="182" fontId="25" fillId="0" borderId="30" xfId="5" applyNumberFormat="1" applyFont="1" applyFill="1" applyBorder="1">
      <alignment vertical="center"/>
    </xf>
    <xf numFmtId="182" fontId="25" fillId="0" borderId="30" xfId="5" applyNumberFormat="1" applyFont="1" applyBorder="1">
      <alignment vertical="center"/>
    </xf>
    <xf numFmtId="0" fontId="21" fillId="11" borderId="104" xfId="5" applyFont="1" applyFill="1" applyBorder="1" applyAlignment="1">
      <alignment horizontal="center" vertical="center"/>
    </xf>
    <xf numFmtId="0" fontId="25" fillId="0" borderId="48" xfId="5" applyFont="1" applyBorder="1" applyAlignment="1">
      <alignment horizontal="center" vertical="center"/>
    </xf>
    <xf numFmtId="3" fontId="25" fillId="12" borderId="27" xfId="5" applyNumberFormat="1" applyFont="1" applyFill="1" applyBorder="1">
      <alignment vertical="center"/>
    </xf>
    <xf numFmtId="3" fontId="25" fillId="12" borderId="30" xfId="5" applyNumberFormat="1" applyFont="1" applyFill="1" applyBorder="1">
      <alignment vertical="center"/>
    </xf>
    <xf numFmtId="3" fontId="25" fillId="0" borderId="30" xfId="5" applyNumberFormat="1" applyFont="1" applyBorder="1">
      <alignment vertical="center"/>
    </xf>
    <xf numFmtId="3" fontId="25" fillId="0" borderId="48" xfId="5" applyNumberFormat="1" applyFont="1" applyFill="1" applyBorder="1" applyAlignment="1">
      <alignment horizontal="center" vertical="center"/>
    </xf>
    <xf numFmtId="0" fontId="24" fillId="0" borderId="109" xfId="5" applyFont="1" applyFill="1" applyBorder="1" applyAlignment="1">
      <alignment horizontal="left" vertical="center" wrapText="1"/>
    </xf>
    <xf numFmtId="180" fontId="25" fillId="0" borderId="27" xfId="5" applyNumberFormat="1" applyFont="1" applyFill="1" applyBorder="1">
      <alignment vertical="center"/>
    </xf>
    <xf numFmtId="180" fontId="25" fillId="0" borderId="30" xfId="5" applyNumberFormat="1" applyFont="1" applyFill="1" applyBorder="1">
      <alignment vertical="center"/>
    </xf>
    <xf numFmtId="180" fontId="25" fillId="0" borderId="30" xfId="5" applyNumberFormat="1" applyFont="1" applyBorder="1">
      <alignment vertical="center"/>
    </xf>
    <xf numFmtId="180" fontId="25" fillId="12" borderId="27" xfId="5" applyNumberFormat="1" applyFont="1" applyFill="1" applyBorder="1">
      <alignment vertical="center"/>
    </xf>
    <xf numFmtId="180" fontId="25" fillId="12" borderId="30" xfId="5" applyNumberFormat="1" applyFont="1" applyFill="1" applyBorder="1">
      <alignment vertical="center"/>
    </xf>
    <xf numFmtId="183" fontId="25" fillId="12" borderId="27" xfId="5" applyNumberFormat="1" applyFont="1" applyFill="1" applyBorder="1">
      <alignment vertical="center"/>
    </xf>
    <xf numFmtId="183" fontId="25" fillId="12" borderId="30" xfId="5" applyNumberFormat="1" applyFont="1" applyFill="1" applyBorder="1">
      <alignment vertical="center"/>
    </xf>
    <xf numFmtId="183" fontId="25" fillId="0" borderId="30" xfId="5" applyNumberFormat="1" applyFont="1" applyBorder="1">
      <alignment vertical="center"/>
    </xf>
    <xf numFmtId="183" fontId="25" fillId="0" borderId="27" xfId="5" applyNumberFormat="1" applyFont="1" applyFill="1" applyBorder="1">
      <alignment vertical="center"/>
    </xf>
    <xf numFmtId="183" fontId="25" fillId="0" borderId="30" xfId="5" applyNumberFormat="1" applyFont="1" applyFill="1" applyBorder="1">
      <alignment vertical="center"/>
    </xf>
    <xf numFmtId="0" fontId="1" fillId="0" borderId="104" xfId="5" applyBorder="1" applyAlignment="1">
      <alignment horizontal="center" vertical="center" textRotation="255" wrapText="1"/>
    </xf>
    <xf numFmtId="0" fontId="25" fillId="0" borderId="27" xfId="5" applyFont="1" applyFill="1" applyBorder="1">
      <alignment vertical="center"/>
    </xf>
    <xf numFmtId="0" fontId="25" fillId="0" borderId="30" xfId="5" applyFont="1" applyBorder="1">
      <alignment vertical="center"/>
    </xf>
    <xf numFmtId="0" fontId="21" fillId="0" borderId="104" xfId="5" applyFont="1" applyFill="1" applyBorder="1" applyAlignment="1">
      <alignment horizontal="left" vertical="center" wrapText="1"/>
    </xf>
    <xf numFmtId="0" fontId="1" fillId="0" borderId="0" xfId="5" applyBorder="1" applyAlignment="1">
      <alignment vertical="center" textRotation="255"/>
    </xf>
    <xf numFmtId="0" fontId="16" fillId="0" borderId="0" xfId="5" applyFont="1" applyBorder="1" applyAlignment="1">
      <alignment horizontal="center" vertical="center"/>
    </xf>
    <xf numFmtId="0" fontId="1" fillId="0" borderId="0" xfId="5" applyBorder="1">
      <alignment vertical="center"/>
    </xf>
    <xf numFmtId="0" fontId="1" fillId="0" borderId="0" xfId="5" applyBorder="1" applyAlignment="1">
      <alignment vertical="center"/>
    </xf>
    <xf numFmtId="0" fontId="1" fillId="0" borderId="0" xfId="5" applyBorder="1" applyAlignment="1">
      <alignment horizontal="center" vertical="center"/>
    </xf>
    <xf numFmtId="0" fontId="16" fillId="0" borderId="0" xfId="5" applyFont="1" applyFill="1" applyBorder="1" applyAlignment="1">
      <alignment horizontal="center" vertical="center" wrapText="1"/>
    </xf>
    <xf numFmtId="0" fontId="3" fillId="0" borderId="14" xfId="0" applyFont="1" applyBorder="1" applyAlignment="1">
      <alignment horizontal="center" vertical="center"/>
    </xf>
    <xf numFmtId="0" fontId="3" fillId="6" borderId="14" xfId="0" applyFont="1" applyFill="1" applyBorder="1" applyAlignment="1">
      <alignment horizontal="center" vertical="center"/>
    </xf>
    <xf numFmtId="176" fontId="3" fillId="0" borderId="0" xfId="0" applyNumberFormat="1" applyFont="1" applyAlignment="1">
      <alignment horizontal="center" vertical="center"/>
    </xf>
    <xf numFmtId="0" fontId="3" fillId="0" borderId="0" xfId="0" applyFont="1" applyBorder="1" applyAlignment="1">
      <alignment horizontal="right" vertical="center"/>
    </xf>
    <xf numFmtId="0" fontId="31" fillId="0" borderId="0" xfId="0" applyFont="1">
      <alignment vertical="center"/>
    </xf>
    <xf numFmtId="184" fontId="3" fillId="0" borderId="0" xfId="0" applyNumberFormat="1" applyFont="1" applyBorder="1" applyAlignment="1">
      <alignment horizontal="center" vertical="center"/>
    </xf>
    <xf numFmtId="0" fontId="32" fillId="0" borderId="0" xfId="0" applyFont="1">
      <alignment vertical="center"/>
    </xf>
    <xf numFmtId="0" fontId="32" fillId="0" borderId="0" xfId="0" applyFont="1" applyFill="1">
      <alignment vertical="center"/>
    </xf>
    <xf numFmtId="0" fontId="0" fillId="0" borderId="0" xfId="0" applyFont="1" applyBorder="1">
      <alignment vertical="center"/>
    </xf>
    <xf numFmtId="0" fontId="0" fillId="0" borderId="11" xfId="0" applyFont="1" applyBorder="1">
      <alignment vertical="center"/>
    </xf>
    <xf numFmtId="0" fontId="8" fillId="0" borderId="12" xfId="0" applyFont="1" applyBorder="1">
      <alignment vertical="center"/>
    </xf>
    <xf numFmtId="0" fontId="0" fillId="0" borderId="12" xfId="0" applyFont="1" applyBorder="1">
      <alignment vertical="center"/>
    </xf>
    <xf numFmtId="38" fontId="0" fillId="0" borderId="11" xfId="0" applyNumberFormat="1" applyFont="1" applyBorder="1" applyAlignment="1">
      <alignment vertical="center"/>
    </xf>
    <xf numFmtId="38" fontId="0" fillId="0" borderId="13" xfId="0" applyNumberFormat="1" applyFont="1" applyBorder="1" applyAlignment="1">
      <alignment vertical="center"/>
    </xf>
    <xf numFmtId="0" fontId="0" fillId="0" borderId="4" xfId="0" applyFont="1" applyBorder="1">
      <alignment vertical="center"/>
    </xf>
    <xf numFmtId="38" fontId="0" fillId="0" borderId="14" xfId="0" applyNumberFormat="1" applyFont="1" applyBorder="1" applyAlignment="1">
      <alignment vertical="center"/>
    </xf>
    <xf numFmtId="38" fontId="0" fillId="0" borderId="15" xfId="0" applyNumberFormat="1" applyFont="1" applyBorder="1" applyAlignment="1">
      <alignment vertical="center"/>
    </xf>
    <xf numFmtId="0" fontId="0" fillId="0" borderId="0" xfId="0" applyFont="1">
      <alignment vertical="center"/>
    </xf>
    <xf numFmtId="0" fontId="0" fillId="0" borderId="8" xfId="0" applyFont="1" applyBorder="1">
      <alignment vertical="center"/>
    </xf>
    <xf numFmtId="0" fontId="0" fillId="0" borderId="9" xfId="0" applyFont="1" applyBorder="1">
      <alignment vertical="center"/>
    </xf>
    <xf numFmtId="38" fontId="0" fillId="4" borderId="59" xfId="0" applyNumberFormat="1" applyFont="1" applyFill="1" applyBorder="1" applyAlignment="1">
      <alignment horizontal="right" vertical="center"/>
    </xf>
    <xf numFmtId="38" fontId="0" fillId="4" borderId="62" xfId="0" applyNumberFormat="1" applyFont="1" applyFill="1" applyBorder="1" applyAlignment="1">
      <alignment horizontal="right" vertical="center"/>
    </xf>
    <xf numFmtId="38" fontId="0" fillId="4" borderId="8" xfId="0" applyNumberFormat="1" applyFont="1" applyFill="1" applyBorder="1" applyAlignment="1">
      <alignment horizontal="right" vertical="center"/>
    </xf>
    <xf numFmtId="38" fontId="0" fillId="0" borderId="80" xfId="0" applyNumberFormat="1" applyFont="1" applyBorder="1" applyAlignment="1">
      <alignment horizontal="right" vertical="center"/>
    </xf>
    <xf numFmtId="38" fontId="0" fillId="0" borderId="61" xfId="0" applyNumberFormat="1" applyFont="1" applyBorder="1" applyAlignment="1">
      <alignment horizontal="right" vertical="center"/>
    </xf>
    <xf numFmtId="38" fontId="0" fillId="0" borderId="62" xfId="0" applyNumberFormat="1" applyFont="1" applyBorder="1" applyAlignment="1">
      <alignment horizontal="right" vertical="center"/>
    </xf>
    <xf numFmtId="38" fontId="0" fillId="0" borderId="86" xfId="0" applyNumberFormat="1" applyFont="1" applyBorder="1" applyAlignment="1">
      <alignment horizontal="right" vertical="center"/>
    </xf>
    <xf numFmtId="38" fontId="0" fillId="0" borderId="10" xfId="0" applyNumberFormat="1" applyFont="1" applyBorder="1" applyAlignment="1">
      <alignment horizontal="right" vertical="center"/>
    </xf>
    <xf numFmtId="0" fontId="0" fillId="0" borderId="41" xfId="0" applyFont="1" applyBorder="1">
      <alignment vertical="center"/>
    </xf>
    <xf numFmtId="0" fontId="0" fillId="0" borderId="42" xfId="0" applyFont="1" applyBorder="1">
      <alignment vertical="center"/>
    </xf>
    <xf numFmtId="38" fontId="0" fillId="4" borderId="43" xfId="0" applyNumberFormat="1" applyFont="1" applyFill="1" applyBorder="1" applyAlignment="1">
      <alignment horizontal="right" vertical="center"/>
    </xf>
    <xf numFmtId="38" fontId="0" fillId="4" borderId="44" xfId="0" applyNumberFormat="1" applyFont="1" applyFill="1" applyBorder="1" applyAlignment="1">
      <alignment horizontal="right" vertical="center"/>
    </xf>
    <xf numFmtId="38" fontId="0" fillId="4" borderId="41" xfId="0" applyNumberFormat="1" applyFont="1" applyFill="1" applyBorder="1" applyAlignment="1">
      <alignment horizontal="right" vertical="center"/>
    </xf>
    <xf numFmtId="38" fontId="0" fillId="0" borderId="78" xfId="0" applyNumberFormat="1" applyFont="1" applyBorder="1" applyAlignment="1">
      <alignment horizontal="right" vertical="center"/>
    </xf>
    <xf numFmtId="38" fontId="0" fillId="0" borderId="46" xfId="0" applyNumberFormat="1" applyFont="1" applyBorder="1" applyAlignment="1">
      <alignment horizontal="right" vertical="center"/>
    </xf>
    <xf numFmtId="38" fontId="0" fillId="0" borderId="44" xfId="0" applyNumberFormat="1" applyFont="1" applyBorder="1" applyAlignment="1">
      <alignment horizontal="right" vertical="center"/>
    </xf>
    <xf numFmtId="38" fontId="0" fillId="0" borderId="87" xfId="0" applyNumberFormat="1" applyFont="1" applyBorder="1" applyAlignment="1">
      <alignment horizontal="right" vertical="center"/>
    </xf>
    <xf numFmtId="38" fontId="0" fillId="0" borderId="67" xfId="0" applyNumberFormat="1" applyFont="1" applyBorder="1" applyAlignment="1">
      <alignment horizontal="right" vertical="center"/>
    </xf>
    <xf numFmtId="0" fontId="0" fillId="2" borderId="5" xfId="0" applyFont="1" applyFill="1" applyBorder="1">
      <alignment vertical="center"/>
    </xf>
    <xf numFmtId="0" fontId="0" fillId="2" borderId="6" xfId="0" applyFont="1" applyFill="1" applyBorder="1">
      <alignment vertical="center"/>
    </xf>
    <xf numFmtId="38" fontId="0" fillId="2" borderId="27" xfId="0" applyNumberFormat="1" applyFont="1" applyFill="1" applyBorder="1" applyAlignment="1">
      <alignment horizontal="right" vertical="center"/>
    </xf>
    <xf numFmtId="38" fontId="0" fillId="2" borderId="48" xfId="0" applyNumberFormat="1" applyFont="1" applyFill="1" applyBorder="1" applyAlignment="1">
      <alignment horizontal="right" vertical="center"/>
    </xf>
    <xf numFmtId="38" fontId="0" fillId="2" borderId="5" xfId="0" applyNumberFormat="1" applyFont="1" applyFill="1" applyBorder="1" applyAlignment="1">
      <alignment horizontal="right" vertical="center"/>
    </xf>
    <xf numFmtId="38" fontId="0" fillId="2" borderId="83" xfId="0" applyNumberFormat="1" applyFont="1" applyFill="1" applyBorder="1" applyAlignment="1">
      <alignment horizontal="right" vertical="center"/>
    </xf>
    <xf numFmtId="38" fontId="0" fillId="2" borderId="30" xfId="0" applyNumberFormat="1" applyFont="1" applyFill="1" applyBorder="1" applyAlignment="1">
      <alignment horizontal="right" vertical="center"/>
    </xf>
    <xf numFmtId="38" fontId="0" fillId="2" borderId="31" xfId="0" applyNumberFormat="1" applyFont="1" applyFill="1" applyBorder="1" applyAlignment="1">
      <alignment horizontal="right" vertical="center"/>
    </xf>
    <xf numFmtId="38" fontId="0" fillId="2" borderId="7" xfId="0" applyNumberFormat="1" applyFont="1" applyFill="1" applyBorder="1" applyAlignment="1">
      <alignment horizontal="right" vertical="center"/>
    </xf>
    <xf numFmtId="0" fontId="0" fillId="0" borderId="4" xfId="0" applyFont="1" applyBorder="1" applyAlignment="1">
      <alignment vertical="center"/>
    </xf>
    <xf numFmtId="0" fontId="0" fillId="6" borderId="43" xfId="0" applyFont="1" applyFill="1" applyBorder="1" applyAlignment="1">
      <alignment horizontal="center" vertical="center"/>
    </xf>
    <xf numFmtId="0" fontId="0" fillId="6" borderId="44"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78"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4" xfId="0" applyFont="1" applyFill="1" applyBorder="1" applyAlignment="1">
      <alignment vertical="center"/>
    </xf>
    <xf numFmtId="0" fontId="0" fillId="4" borderId="43"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14" xfId="0" applyFont="1" applyFill="1" applyBorder="1" applyAlignment="1">
      <alignment horizontal="center" vertical="center"/>
    </xf>
    <xf numFmtId="0" fontId="0" fillId="0" borderId="46" xfId="0" applyFont="1" applyBorder="1" applyAlignment="1">
      <alignment horizontal="center" vertical="center"/>
    </xf>
    <xf numFmtId="0" fontId="0" fillId="0" borderId="44" xfId="0" applyFont="1" applyBorder="1" applyAlignment="1">
      <alignment horizontal="center" vertical="center"/>
    </xf>
    <xf numFmtId="0" fontId="0" fillId="0" borderId="14" xfId="0" applyFont="1" applyBorder="1" applyAlignment="1">
      <alignment horizontal="center" vertical="center"/>
    </xf>
    <xf numFmtId="0" fontId="0" fillId="0" borderId="73" xfId="0" applyFont="1" applyFill="1" applyBorder="1">
      <alignment vertical="center"/>
    </xf>
    <xf numFmtId="0" fontId="0" fillId="0" borderId="26" xfId="0" applyFont="1" applyFill="1" applyBorder="1">
      <alignment vertical="center"/>
    </xf>
    <xf numFmtId="0" fontId="0" fillId="0" borderId="74" xfId="0" applyFont="1" applyFill="1" applyBorder="1">
      <alignment vertical="center"/>
    </xf>
    <xf numFmtId="3" fontId="0" fillId="4" borderId="27" xfId="1" applyNumberFormat="1" applyFont="1" applyFill="1" applyBorder="1">
      <alignment vertical="center"/>
    </xf>
    <xf numFmtId="3" fontId="0" fillId="4" borderId="48" xfId="1" applyNumberFormat="1" applyFont="1" applyFill="1" applyBorder="1">
      <alignment vertical="center"/>
    </xf>
    <xf numFmtId="3" fontId="0" fillId="4" borderId="5" xfId="1" applyNumberFormat="1" applyFont="1" applyFill="1" applyBorder="1">
      <alignment vertical="center"/>
    </xf>
    <xf numFmtId="3" fontId="0" fillId="0" borderId="83" xfId="1" applyNumberFormat="1" applyFont="1" applyFill="1" applyBorder="1">
      <alignment vertical="center"/>
    </xf>
    <xf numFmtId="3" fontId="0" fillId="0" borderId="30" xfId="1" applyNumberFormat="1" applyFont="1" applyFill="1" applyBorder="1">
      <alignment vertical="center"/>
    </xf>
    <xf numFmtId="3" fontId="0" fillId="0" borderId="48" xfId="1" applyNumberFormat="1" applyFont="1" applyFill="1" applyBorder="1">
      <alignment vertical="center"/>
    </xf>
    <xf numFmtId="3" fontId="0" fillId="0" borderId="5" xfId="1" applyNumberFormat="1" applyFont="1" applyFill="1" applyBorder="1">
      <alignment vertical="center"/>
    </xf>
    <xf numFmtId="3" fontId="0" fillId="0" borderId="84" xfId="1" applyNumberFormat="1" applyFont="1" applyFill="1" applyBorder="1">
      <alignment vertical="center"/>
    </xf>
    <xf numFmtId="0" fontId="0" fillId="2" borderId="8" xfId="0" applyFont="1" applyFill="1" applyBorder="1">
      <alignment vertical="center"/>
    </xf>
    <xf numFmtId="0" fontId="0" fillId="2" borderId="9" xfId="0" applyFont="1" applyFill="1" applyBorder="1">
      <alignment vertical="center"/>
    </xf>
    <xf numFmtId="0" fontId="0" fillId="2" borderId="10" xfId="0" applyFont="1" applyFill="1" applyBorder="1">
      <alignment vertical="center"/>
    </xf>
    <xf numFmtId="3" fontId="0" fillId="2" borderId="59" xfId="1" applyNumberFormat="1" applyFont="1" applyFill="1" applyBorder="1">
      <alignment vertical="center"/>
    </xf>
    <xf numFmtId="3" fontId="0" fillId="2" borderId="62" xfId="1" applyNumberFormat="1" applyFont="1" applyFill="1" applyBorder="1">
      <alignment vertical="center"/>
    </xf>
    <xf numFmtId="3" fontId="0" fillId="2" borderId="86" xfId="1" applyNumberFormat="1" applyFont="1" applyFill="1" applyBorder="1">
      <alignment vertical="center"/>
    </xf>
    <xf numFmtId="3" fontId="0" fillId="2" borderId="80" xfId="1" applyNumberFormat="1" applyFont="1" applyFill="1" applyBorder="1">
      <alignment vertical="center"/>
    </xf>
    <xf numFmtId="3" fontId="0" fillId="2" borderId="61" xfId="1" applyNumberFormat="1" applyFont="1" applyFill="1" applyBorder="1">
      <alignment vertical="center"/>
    </xf>
    <xf numFmtId="3" fontId="0" fillId="2" borderId="81" xfId="1" applyNumberFormat="1" applyFont="1" applyFill="1" applyBorder="1">
      <alignment vertical="center"/>
    </xf>
    <xf numFmtId="3" fontId="0" fillId="2" borderId="92" xfId="1" applyNumberFormat="1" applyFont="1" applyFill="1" applyBorder="1">
      <alignment vertical="center"/>
    </xf>
    <xf numFmtId="0" fontId="0" fillId="0" borderId="97" xfId="0" applyFont="1" applyFill="1" applyBorder="1">
      <alignment vertical="center"/>
    </xf>
    <xf numFmtId="0" fontId="0" fillId="0" borderId="14" xfId="0" applyFont="1" applyFill="1" applyBorder="1">
      <alignment vertical="center"/>
    </xf>
    <xf numFmtId="0" fontId="0" fillId="2" borderId="14" xfId="0" applyFont="1" applyFill="1" applyBorder="1">
      <alignment vertical="center"/>
    </xf>
    <xf numFmtId="0" fontId="0" fillId="2" borderId="4" xfId="0" applyFont="1" applyFill="1" applyBorder="1">
      <alignment vertical="center"/>
    </xf>
    <xf numFmtId="0" fontId="0" fillId="2" borderId="15" xfId="0" applyFont="1" applyFill="1" applyBorder="1">
      <alignment vertical="center"/>
    </xf>
    <xf numFmtId="3" fontId="0" fillId="2" borderId="88" xfId="1" applyNumberFormat="1" applyFont="1" applyFill="1" applyBorder="1">
      <alignment vertical="center"/>
    </xf>
    <xf numFmtId="3" fontId="0" fillId="2" borderId="89" xfId="1" applyNumberFormat="1" applyFont="1" applyFill="1" applyBorder="1">
      <alignment vertical="center"/>
    </xf>
    <xf numFmtId="3" fontId="0" fillId="2" borderId="14" xfId="1" applyNumberFormat="1" applyFont="1" applyFill="1" applyBorder="1">
      <alignment vertical="center"/>
    </xf>
    <xf numFmtId="3" fontId="0" fillId="2" borderId="112" xfId="1" applyNumberFormat="1" applyFont="1" applyFill="1" applyBorder="1">
      <alignment vertical="center"/>
    </xf>
    <xf numFmtId="3" fontId="0" fillId="2" borderId="100" xfId="1" applyNumberFormat="1" applyFont="1" applyFill="1" applyBorder="1">
      <alignment vertical="center"/>
    </xf>
    <xf numFmtId="3" fontId="0" fillId="2" borderId="85" xfId="1" applyNumberFormat="1" applyFont="1" applyFill="1" applyBorder="1">
      <alignment vertical="center"/>
    </xf>
    <xf numFmtId="3" fontId="0" fillId="2" borderId="79" xfId="1" applyNumberFormat="1" applyFont="1" applyFill="1" applyBorder="1">
      <alignment vertical="center"/>
    </xf>
    <xf numFmtId="3" fontId="0" fillId="2" borderId="8" xfId="1" applyNumberFormat="1" applyFont="1" applyFill="1" applyBorder="1">
      <alignment vertical="center"/>
    </xf>
    <xf numFmtId="0" fontId="0" fillId="2" borderId="41" xfId="0" applyFont="1" applyFill="1" applyBorder="1">
      <alignment vertical="center"/>
    </xf>
    <xf numFmtId="0" fontId="0" fillId="2" borderId="42" xfId="0" applyFont="1" applyFill="1" applyBorder="1">
      <alignment vertical="center"/>
    </xf>
    <xf numFmtId="0" fontId="0" fillId="2" borderId="67" xfId="0" applyFont="1" applyFill="1" applyBorder="1">
      <alignment vertical="center"/>
    </xf>
    <xf numFmtId="3" fontId="0" fillId="2" borderId="43" xfId="1" applyNumberFormat="1" applyFont="1" applyFill="1" applyBorder="1">
      <alignment vertical="center"/>
    </xf>
    <xf numFmtId="3" fontId="0" fillId="2" borderId="44" xfId="1" applyNumberFormat="1" applyFont="1" applyFill="1" applyBorder="1">
      <alignment vertical="center"/>
    </xf>
    <xf numFmtId="3" fontId="0" fillId="2" borderId="41" xfId="1" applyNumberFormat="1" applyFont="1" applyFill="1" applyBorder="1">
      <alignment vertical="center"/>
    </xf>
    <xf numFmtId="3" fontId="0" fillId="2" borderId="78" xfId="1" applyNumberFormat="1" applyFont="1" applyFill="1" applyBorder="1">
      <alignment vertical="center"/>
    </xf>
    <xf numFmtId="3" fontId="0" fillId="2" borderId="87" xfId="1" applyNumberFormat="1" applyFont="1" applyFill="1" applyBorder="1">
      <alignment vertical="center"/>
    </xf>
    <xf numFmtId="3" fontId="0" fillId="2" borderId="82" xfId="1" applyNumberFormat="1" applyFont="1" applyFill="1" applyBorder="1">
      <alignment vertical="center"/>
    </xf>
    <xf numFmtId="0" fontId="0" fillId="0" borderId="5" xfId="0" applyFont="1" applyFill="1" applyBorder="1">
      <alignment vertical="center"/>
    </xf>
    <xf numFmtId="0" fontId="0" fillId="0" borderId="6" xfId="0" applyFont="1" applyFill="1" applyBorder="1">
      <alignment vertical="center"/>
    </xf>
    <xf numFmtId="0" fontId="0" fillId="0" borderId="7" xfId="0" applyFont="1" applyFill="1" applyBorder="1">
      <alignment vertical="center"/>
    </xf>
    <xf numFmtId="3" fontId="0" fillId="2" borderId="60" xfId="1" applyNumberFormat="1" applyFont="1" applyFill="1" applyBorder="1">
      <alignment vertical="center"/>
    </xf>
    <xf numFmtId="0" fontId="0" fillId="2" borderId="36" xfId="0" applyFont="1" applyFill="1" applyBorder="1">
      <alignment vertical="center"/>
    </xf>
    <xf numFmtId="0" fontId="0" fillId="2" borderId="33" xfId="0" applyFont="1" applyFill="1" applyBorder="1">
      <alignment vertical="center"/>
    </xf>
    <xf numFmtId="0" fontId="0" fillId="2" borderId="94" xfId="0" applyFont="1" applyFill="1" applyBorder="1">
      <alignment vertical="center"/>
    </xf>
    <xf numFmtId="3" fontId="0" fillId="2" borderId="37" xfId="1" applyNumberFormat="1" applyFont="1" applyFill="1" applyBorder="1">
      <alignment vertical="center"/>
    </xf>
    <xf numFmtId="3" fontId="0" fillId="2" borderId="38" xfId="1" applyNumberFormat="1" applyFont="1" applyFill="1" applyBorder="1">
      <alignment vertical="center"/>
    </xf>
    <xf numFmtId="3" fontId="0" fillId="2" borderId="35" xfId="1" applyNumberFormat="1" applyFont="1" applyFill="1" applyBorder="1">
      <alignment vertical="center"/>
    </xf>
    <xf numFmtId="3" fontId="0" fillId="2" borderId="95" xfId="1" applyNumberFormat="1" applyFont="1" applyFill="1" applyBorder="1">
      <alignment vertical="center"/>
    </xf>
    <xf numFmtId="3" fontId="0" fillId="2" borderId="96" xfId="1" applyNumberFormat="1" applyFont="1" applyFill="1" applyBorder="1">
      <alignment vertical="center"/>
    </xf>
    <xf numFmtId="0" fontId="0" fillId="2" borderId="12" xfId="0" applyFont="1" applyFill="1" applyBorder="1" applyAlignment="1">
      <alignment vertical="center" wrapText="1"/>
    </xf>
    <xf numFmtId="0" fontId="0" fillId="2" borderId="13" xfId="0" applyFont="1" applyFill="1" applyBorder="1" applyAlignment="1">
      <alignment vertical="center" wrapText="1"/>
    </xf>
    <xf numFmtId="0" fontId="0" fillId="0" borderId="98" xfId="0" applyFont="1" applyFill="1" applyBorder="1">
      <alignment vertical="center"/>
    </xf>
    <xf numFmtId="0" fontId="0" fillId="2" borderId="4" xfId="0" applyFont="1" applyFill="1" applyBorder="1" applyAlignment="1">
      <alignment vertical="center" wrapText="1"/>
    </xf>
    <xf numFmtId="0" fontId="0" fillId="2" borderId="15" xfId="0" applyFont="1" applyFill="1" applyBorder="1" applyAlignment="1">
      <alignment vertical="center" wrapText="1"/>
    </xf>
    <xf numFmtId="3" fontId="0" fillId="2" borderId="99" xfId="1" applyNumberFormat="1" applyFont="1" applyFill="1" applyBorder="1">
      <alignment vertical="center"/>
    </xf>
    <xf numFmtId="3" fontId="0" fillId="0" borderId="29" xfId="1" applyNumberFormat="1" applyFont="1" applyFill="1" applyBorder="1">
      <alignment vertical="center"/>
    </xf>
    <xf numFmtId="0" fontId="0" fillId="0" borderId="5" xfId="0" applyFont="1" applyFill="1" applyBorder="1" applyAlignment="1">
      <alignment vertical="center"/>
    </xf>
    <xf numFmtId="0" fontId="0" fillId="0" borderId="6" xfId="0" applyFont="1" applyFill="1" applyBorder="1" applyAlignment="1">
      <alignment vertical="center"/>
    </xf>
    <xf numFmtId="0" fontId="0" fillId="0" borderId="7" xfId="0" applyFont="1" applyFill="1" applyBorder="1" applyAlignment="1">
      <alignment vertical="center"/>
    </xf>
    <xf numFmtId="0" fontId="0" fillId="0" borderId="0" xfId="0" applyFont="1" applyFill="1" applyBorder="1" applyAlignment="1">
      <alignment vertical="center"/>
    </xf>
    <xf numFmtId="3" fontId="0" fillId="0" borderId="0" xfId="1" applyNumberFormat="1" applyFont="1" applyFill="1" applyBorder="1">
      <alignment vertical="center"/>
    </xf>
    <xf numFmtId="0" fontId="0" fillId="2" borderId="73" xfId="0" applyFont="1" applyFill="1" applyBorder="1">
      <alignment vertical="center"/>
    </xf>
    <xf numFmtId="0" fontId="0" fillId="2" borderId="26" xfId="0" applyFont="1" applyFill="1" applyBorder="1">
      <alignment vertical="center"/>
    </xf>
    <xf numFmtId="0" fontId="0" fillId="2" borderId="74" xfId="0" applyFont="1" applyFill="1" applyBorder="1">
      <alignment vertical="center"/>
    </xf>
    <xf numFmtId="3" fontId="0" fillId="2" borderId="72" xfId="1" applyNumberFormat="1" applyFont="1" applyFill="1" applyBorder="1">
      <alignment vertical="center"/>
    </xf>
    <xf numFmtId="3" fontId="0" fillId="2" borderId="101" xfId="1" applyNumberFormat="1" applyFont="1" applyFill="1" applyBorder="1">
      <alignment vertical="center"/>
    </xf>
    <xf numFmtId="3" fontId="0" fillId="2" borderId="102" xfId="1" applyNumberFormat="1" applyFont="1" applyFill="1" applyBorder="1">
      <alignment vertical="center"/>
    </xf>
    <xf numFmtId="3" fontId="0" fillId="2" borderId="103" xfId="1" applyNumberFormat="1" applyFont="1" applyFill="1" applyBorder="1">
      <alignment vertical="center"/>
    </xf>
    <xf numFmtId="3" fontId="0" fillId="2" borderId="77" xfId="1" applyNumberFormat="1" applyFont="1" applyFill="1" applyBorder="1">
      <alignment vertical="center"/>
    </xf>
    <xf numFmtId="58" fontId="0" fillId="0" borderId="0" xfId="0" applyNumberFormat="1" applyFont="1" applyFill="1" applyAlignment="1">
      <alignment vertical="center"/>
    </xf>
    <xf numFmtId="0" fontId="0" fillId="0" borderId="0" xfId="0" applyFont="1" applyBorder="1" applyAlignment="1">
      <alignment horizontal="right" vertical="center"/>
    </xf>
    <xf numFmtId="38" fontId="0" fillId="0" borderId="8" xfId="0" applyNumberFormat="1" applyFont="1" applyBorder="1" applyAlignment="1">
      <alignment vertical="center"/>
    </xf>
    <xf numFmtId="38" fontId="0" fillId="0" borderId="10" xfId="0" applyNumberFormat="1" applyFont="1" applyBorder="1" applyAlignment="1">
      <alignment vertical="center"/>
    </xf>
    <xf numFmtId="184" fontId="0" fillId="0" borderId="0" xfId="0" applyNumberFormat="1" applyFont="1" applyBorder="1" applyAlignment="1">
      <alignment horizontal="center" vertical="center"/>
    </xf>
    <xf numFmtId="38" fontId="0" fillId="0" borderId="0" xfId="0" applyNumberFormat="1" applyFont="1" applyBorder="1" applyAlignment="1">
      <alignment horizontal="center" vertical="center"/>
    </xf>
    <xf numFmtId="176" fontId="0" fillId="0" borderId="0" xfId="0" applyNumberFormat="1" applyFont="1" applyAlignment="1">
      <alignment horizontal="center" vertical="center"/>
    </xf>
    <xf numFmtId="38" fontId="0" fillId="2" borderId="6" xfId="0" applyNumberFormat="1" applyFont="1" applyFill="1" applyBorder="1" applyAlignment="1">
      <alignment horizontal="right" vertical="center"/>
    </xf>
    <xf numFmtId="38" fontId="0" fillId="2" borderId="5" xfId="0" applyNumberFormat="1" applyFont="1" applyFill="1" applyBorder="1" applyAlignment="1">
      <alignment vertical="center"/>
    </xf>
    <xf numFmtId="38" fontId="0" fillId="2" borderId="7" xfId="0" applyNumberFormat="1" applyFont="1" applyFill="1" applyBorder="1" applyAlignment="1">
      <alignment vertical="center"/>
    </xf>
    <xf numFmtId="0" fontId="0" fillId="0" borderId="0" xfId="0" applyFont="1" applyBorder="1" applyAlignment="1">
      <alignment vertical="center"/>
    </xf>
    <xf numFmtId="0" fontId="0" fillId="4" borderId="20" xfId="0" applyFont="1" applyFill="1" applyBorder="1" applyAlignment="1">
      <alignment horizontal="center" vertical="center"/>
    </xf>
    <xf numFmtId="0" fontId="0" fillId="4" borderId="21" xfId="0" applyFont="1" applyFill="1" applyBorder="1" applyAlignment="1">
      <alignment horizontal="center" vertical="center"/>
    </xf>
    <xf numFmtId="0" fontId="0" fillId="4" borderId="17" xfId="0" applyFont="1" applyFill="1" applyBorder="1" applyAlignment="1">
      <alignment horizontal="center" vertical="center"/>
    </xf>
    <xf numFmtId="0" fontId="0" fillId="0" borderId="23" xfId="0" applyFont="1" applyBorder="1" applyAlignment="1">
      <alignment horizontal="center" vertical="center"/>
    </xf>
    <xf numFmtId="0" fontId="0" fillId="0" borderId="21" xfId="0" applyFont="1" applyBorder="1" applyAlignment="1">
      <alignment horizontal="center" vertical="center"/>
    </xf>
    <xf numFmtId="0" fontId="0" fillId="0" borderId="17" xfId="0" applyFont="1" applyBorder="1" applyAlignment="1">
      <alignment horizontal="center" vertical="center"/>
    </xf>
    <xf numFmtId="0" fontId="0" fillId="0" borderId="24" xfId="0" applyFont="1" applyBorder="1" applyAlignment="1">
      <alignment horizontal="center" vertical="center"/>
    </xf>
    <xf numFmtId="0" fontId="0" fillId="0" borderId="26" xfId="0" applyFont="1" applyFill="1" applyBorder="1" applyAlignment="1">
      <alignment vertical="center"/>
    </xf>
    <xf numFmtId="38" fontId="0" fillId="4" borderId="27" xfId="0" applyNumberFormat="1" applyFont="1" applyFill="1" applyBorder="1" applyAlignment="1">
      <alignment horizontal="right" vertical="center"/>
    </xf>
    <xf numFmtId="38" fontId="0" fillId="4" borderId="28" xfId="0" applyNumberFormat="1" applyFont="1" applyFill="1" applyBorder="1" applyAlignment="1">
      <alignment horizontal="right" vertical="center"/>
    </xf>
    <xf numFmtId="38" fontId="0" fillId="4" borderId="5" xfId="0" applyNumberFormat="1" applyFont="1" applyFill="1" applyBorder="1" applyAlignment="1">
      <alignment horizontal="right" vertical="center"/>
    </xf>
    <xf numFmtId="38" fontId="0" fillId="0" borderId="29" xfId="0" applyNumberFormat="1" applyFont="1" applyBorder="1" applyAlignment="1">
      <alignment horizontal="right" vertical="center"/>
    </xf>
    <xf numFmtId="38" fontId="0" fillId="0" borderId="30" xfId="0" applyNumberFormat="1" applyFont="1" applyBorder="1" applyAlignment="1">
      <alignment horizontal="right" vertical="center"/>
    </xf>
    <xf numFmtId="38" fontId="0" fillId="0" borderId="31" xfId="0" applyNumberFormat="1" applyFont="1" applyBorder="1" applyAlignment="1">
      <alignment horizontal="right" vertical="center"/>
    </xf>
    <xf numFmtId="38" fontId="0" fillId="0" borderId="32" xfId="0" applyNumberFormat="1" applyFont="1" applyBorder="1" applyAlignment="1">
      <alignment horizontal="right" vertical="center"/>
    </xf>
    <xf numFmtId="38" fontId="0" fillId="2" borderId="34" xfId="0" applyNumberFormat="1" applyFont="1" applyFill="1" applyBorder="1" applyAlignment="1">
      <alignment horizontal="right" vertical="center"/>
    </xf>
    <xf numFmtId="38" fontId="0" fillId="2" borderId="35" xfId="0" applyNumberFormat="1" applyFont="1" applyFill="1" applyBorder="1" applyAlignment="1">
      <alignment horizontal="right" vertical="center"/>
    </xf>
    <xf numFmtId="38" fontId="0" fillId="2" borderId="36" xfId="0" applyNumberFormat="1" applyFont="1" applyFill="1" applyBorder="1" applyAlignment="1">
      <alignment horizontal="right" vertical="center"/>
    </xf>
    <xf numFmtId="38" fontId="0" fillId="2" borderId="37" xfId="0" applyNumberFormat="1" applyFont="1" applyFill="1" applyBorder="1" applyAlignment="1">
      <alignment horizontal="right" vertical="center"/>
    </xf>
    <xf numFmtId="38" fontId="0" fillId="2" borderId="38" xfId="0" applyNumberFormat="1" applyFont="1" applyFill="1" applyBorder="1" applyAlignment="1">
      <alignment horizontal="right" vertical="center"/>
    </xf>
    <xf numFmtId="38" fontId="0" fillId="2" borderId="39" xfId="0" applyNumberFormat="1" applyFont="1" applyFill="1" applyBorder="1" applyAlignment="1">
      <alignment horizontal="right" vertical="center"/>
    </xf>
    <xf numFmtId="38" fontId="0" fillId="2" borderId="40" xfId="0" applyNumberFormat="1" applyFont="1" applyFill="1" applyBorder="1" applyAlignment="1">
      <alignment horizontal="right" vertical="center"/>
    </xf>
    <xf numFmtId="38" fontId="0" fillId="2" borderId="43" xfId="0" applyNumberFormat="1" applyFont="1" applyFill="1" applyBorder="1" applyAlignment="1">
      <alignment horizontal="right" vertical="center"/>
    </xf>
    <xf numFmtId="38" fontId="0" fillId="2" borderId="44" xfId="0" applyNumberFormat="1" applyFont="1" applyFill="1" applyBorder="1" applyAlignment="1">
      <alignment horizontal="right" vertical="center"/>
    </xf>
    <xf numFmtId="38" fontId="0" fillId="2" borderId="41" xfId="0" applyNumberFormat="1" applyFont="1" applyFill="1" applyBorder="1" applyAlignment="1">
      <alignment horizontal="right" vertical="center"/>
    </xf>
    <xf numFmtId="38" fontId="0" fillId="2" borderId="45" xfId="0" applyNumberFormat="1" applyFont="1" applyFill="1" applyBorder="1" applyAlignment="1">
      <alignment horizontal="right" vertical="center"/>
    </xf>
    <xf numFmtId="38" fontId="0" fillId="2" borderId="46" xfId="0" applyNumberFormat="1" applyFont="1" applyFill="1" applyBorder="1" applyAlignment="1">
      <alignment horizontal="right" vertical="center"/>
    </xf>
    <xf numFmtId="38" fontId="0" fillId="2" borderId="47" xfId="0" applyNumberFormat="1" applyFont="1" applyFill="1" applyBorder="1" applyAlignment="1">
      <alignment horizontal="right" vertical="center"/>
    </xf>
    <xf numFmtId="0" fontId="0" fillId="0" borderId="6" xfId="0" applyFont="1" applyBorder="1">
      <alignment vertical="center"/>
    </xf>
    <xf numFmtId="38" fontId="0" fillId="4" borderId="48" xfId="0" applyNumberFormat="1" applyFont="1" applyFill="1" applyBorder="1" applyAlignment="1">
      <alignment horizontal="right" vertical="center"/>
    </xf>
    <xf numFmtId="38" fontId="0" fillId="0" borderId="48" xfId="0" applyNumberFormat="1" applyFont="1" applyBorder="1" applyAlignment="1">
      <alignment horizontal="right" vertical="center"/>
    </xf>
    <xf numFmtId="38" fontId="0" fillId="0" borderId="5" xfId="0" applyNumberFormat="1" applyFont="1" applyBorder="1" applyAlignment="1">
      <alignment horizontal="right" vertical="center"/>
    </xf>
    <xf numFmtId="38" fontId="0" fillId="0" borderId="49" xfId="0" applyNumberFormat="1" applyFont="1" applyBorder="1" applyAlignment="1">
      <alignment horizontal="right" vertical="center"/>
    </xf>
    <xf numFmtId="38" fontId="0" fillId="2" borderId="54" xfId="0" applyNumberFormat="1" applyFont="1" applyFill="1" applyBorder="1" applyAlignment="1">
      <alignment horizontal="right" vertical="center"/>
    </xf>
    <xf numFmtId="38" fontId="0" fillId="2" borderId="55" xfId="0" applyNumberFormat="1" applyFont="1" applyFill="1" applyBorder="1" applyAlignment="1">
      <alignment horizontal="right" vertical="center"/>
    </xf>
    <xf numFmtId="38" fontId="0" fillId="2" borderId="51" xfId="0" applyNumberFormat="1" applyFont="1" applyFill="1" applyBorder="1" applyAlignment="1">
      <alignment horizontal="right" vertical="center"/>
    </xf>
    <xf numFmtId="38" fontId="0" fillId="2" borderId="56" xfId="0" applyNumberFormat="1" applyFont="1" applyFill="1" applyBorder="1" applyAlignment="1">
      <alignment horizontal="right" vertical="center"/>
    </xf>
    <xf numFmtId="38" fontId="0" fillId="2" borderId="57" xfId="0" applyNumberFormat="1" applyFont="1" applyFill="1" applyBorder="1" applyAlignment="1">
      <alignment horizontal="right" vertical="center"/>
    </xf>
    <xf numFmtId="38" fontId="0" fillId="2" borderId="58" xfId="0" applyNumberFormat="1" applyFont="1" applyFill="1" applyBorder="1" applyAlignment="1">
      <alignment horizontal="right" vertical="center"/>
    </xf>
    <xf numFmtId="0" fontId="0" fillId="0" borderId="18" xfId="0" applyFont="1" applyFill="1" applyBorder="1" applyAlignment="1">
      <alignment vertical="center"/>
    </xf>
    <xf numFmtId="0" fontId="0" fillId="0" borderId="19" xfId="0" applyFont="1" applyFill="1" applyBorder="1" applyAlignment="1">
      <alignment vertical="center"/>
    </xf>
    <xf numFmtId="38" fontId="0" fillId="0" borderId="28" xfId="0" applyNumberFormat="1" applyFont="1" applyFill="1" applyBorder="1" applyAlignment="1">
      <alignment horizontal="right" vertical="center"/>
    </xf>
    <xf numFmtId="38" fontId="0" fillId="2" borderId="59" xfId="0" applyNumberFormat="1" applyFont="1" applyFill="1" applyBorder="1" applyAlignment="1">
      <alignment horizontal="right" vertical="center"/>
    </xf>
    <xf numFmtId="38" fontId="0" fillId="2" borderId="10" xfId="0" applyNumberFormat="1" applyFont="1" applyFill="1" applyBorder="1" applyAlignment="1">
      <alignment horizontal="right" vertical="center"/>
    </xf>
    <xf numFmtId="38" fontId="0" fillId="2" borderId="60" xfId="0" applyNumberFormat="1" applyFont="1" applyFill="1" applyBorder="1" applyAlignment="1">
      <alignment horizontal="right" vertical="center"/>
    </xf>
    <xf numFmtId="38" fontId="0" fillId="2" borderId="61" xfId="0" applyNumberFormat="1" applyFont="1" applyFill="1" applyBorder="1" applyAlignment="1">
      <alignment horizontal="right" vertical="center"/>
    </xf>
    <xf numFmtId="38" fontId="0" fillId="2" borderId="62" xfId="0" applyNumberFormat="1" applyFont="1" applyFill="1" applyBorder="1" applyAlignment="1">
      <alignment horizontal="right" vertical="center"/>
    </xf>
    <xf numFmtId="38" fontId="0" fillId="2" borderId="63" xfId="0" applyNumberFormat="1" applyFont="1" applyFill="1" applyBorder="1" applyAlignment="1">
      <alignment horizontal="right" vertical="center"/>
    </xf>
    <xf numFmtId="38" fontId="0" fillId="2" borderId="13" xfId="0" applyNumberFormat="1" applyFont="1" applyFill="1" applyBorder="1" applyAlignment="1">
      <alignment horizontal="right" vertical="center"/>
    </xf>
    <xf numFmtId="38" fontId="0" fillId="2" borderId="64" xfId="0" applyNumberFormat="1" applyFont="1" applyFill="1" applyBorder="1" applyAlignment="1">
      <alignment horizontal="right" vertical="center"/>
    </xf>
    <xf numFmtId="38" fontId="0" fillId="2" borderId="65" xfId="0" applyNumberFormat="1" applyFont="1" applyFill="1" applyBorder="1" applyAlignment="1">
      <alignment horizontal="right" vertical="center"/>
    </xf>
    <xf numFmtId="38" fontId="0" fillId="2" borderId="66" xfId="0" applyNumberFormat="1" applyFont="1" applyFill="1" applyBorder="1" applyAlignment="1">
      <alignment horizontal="right" vertical="center"/>
    </xf>
    <xf numFmtId="38" fontId="0" fillId="2" borderId="67" xfId="0" applyNumberFormat="1" applyFont="1" applyFill="1" applyBorder="1" applyAlignment="1">
      <alignment horizontal="right" vertical="center"/>
    </xf>
    <xf numFmtId="38" fontId="0" fillId="2" borderId="68" xfId="0" applyNumberFormat="1" applyFont="1" applyFill="1" applyBorder="1" applyAlignment="1">
      <alignment horizontal="right" vertical="center"/>
    </xf>
    <xf numFmtId="38" fontId="0" fillId="2" borderId="69" xfId="0" applyNumberFormat="1" applyFont="1" applyFill="1" applyBorder="1" applyAlignment="1">
      <alignment horizontal="right" vertical="center"/>
    </xf>
    <xf numFmtId="38" fontId="0" fillId="2" borderId="70" xfId="0" applyNumberFormat="1" applyFont="1" applyFill="1" applyBorder="1" applyAlignment="1">
      <alignment horizontal="right" vertical="center"/>
    </xf>
    <xf numFmtId="38" fontId="0" fillId="2" borderId="71" xfId="0" applyNumberFormat="1" applyFont="1" applyFill="1" applyBorder="1" applyAlignment="1">
      <alignment horizontal="right" vertical="center"/>
    </xf>
    <xf numFmtId="38" fontId="0" fillId="0" borderId="72" xfId="0" applyNumberFormat="1" applyFont="1" applyFill="1" applyBorder="1" applyAlignment="1">
      <alignment horizontal="right" vertical="center"/>
    </xf>
    <xf numFmtId="38" fontId="0" fillId="0" borderId="30" xfId="0" applyNumberFormat="1" applyFont="1" applyFill="1" applyBorder="1" applyAlignment="1">
      <alignment horizontal="right" vertical="center"/>
    </xf>
    <xf numFmtId="38" fontId="0" fillId="0" borderId="48" xfId="0" applyNumberFormat="1" applyFont="1" applyFill="1" applyBorder="1" applyAlignment="1">
      <alignment horizontal="right" vertical="center"/>
    </xf>
    <xf numFmtId="38" fontId="0" fillId="0" borderId="49" xfId="0" applyNumberFormat="1" applyFont="1" applyFill="1" applyBorder="1" applyAlignment="1">
      <alignment horizontal="right" vertical="center"/>
    </xf>
    <xf numFmtId="38" fontId="0" fillId="0" borderId="8" xfId="0" applyNumberFormat="1" applyFont="1" applyBorder="1" applyAlignment="1">
      <alignment horizontal="right" vertical="center"/>
    </xf>
    <xf numFmtId="38" fontId="0" fillId="0" borderId="81" xfId="0" applyNumberFormat="1" applyFont="1" applyBorder="1" applyAlignment="1">
      <alignment horizontal="right" vertical="center"/>
    </xf>
    <xf numFmtId="38" fontId="0" fillId="0" borderId="41" xfId="0" applyNumberFormat="1" applyFont="1" applyBorder="1" applyAlignment="1">
      <alignment horizontal="right" vertical="center"/>
    </xf>
    <xf numFmtId="38" fontId="0" fillId="0" borderId="82" xfId="0" applyNumberFormat="1" applyFont="1" applyBorder="1" applyAlignment="1">
      <alignment horizontal="right" vertical="center"/>
    </xf>
    <xf numFmtId="38" fontId="0" fillId="2" borderId="84" xfId="0" applyNumberFormat="1" applyFont="1" applyFill="1" applyBorder="1" applyAlignment="1">
      <alignment horizontal="right" vertical="center"/>
    </xf>
    <xf numFmtId="0" fontId="0" fillId="0" borderId="85" xfId="0" applyFont="1" applyBorder="1" applyAlignment="1">
      <alignment horizontal="center" vertical="center"/>
    </xf>
    <xf numFmtId="0" fontId="0" fillId="0" borderId="78" xfId="0" applyFont="1" applyBorder="1" applyAlignment="1">
      <alignment horizontal="center" vertical="center"/>
    </xf>
    <xf numFmtId="0" fontId="0" fillId="2" borderId="88"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78" xfId="0" applyFont="1" applyFill="1" applyBorder="1" applyAlignment="1">
      <alignment horizontal="center" vertical="center"/>
    </xf>
    <xf numFmtId="0" fontId="0" fillId="2" borderId="46" xfId="0" applyFont="1" applyFill="1" applyBorder="1" applyAlignment="1">
      <alignment horizontal="center" vertical="center"/>
    </xf>
    <xf numFmtId="0" fontId="0" fillId="2" borderId="44" xfId="0" applyFont="1" applyFill="1" applyBorder="1" applyAlignment="1">
      <alignment horizontal="center" vertical="center"/>
    </xf>
    <xf numFmtId="0" fontId="0" fillId="2" borderId="85" xfId="0" applyFont="1" applyFill="1" applyBorder="1" applyAlignment="1">
      <alignment horizontal="center" vertical="center"/>
    </xf>
    <xf numFmtId="0" fontId="33" fillId="0" borderId="0" xfId="0" applyFont="1" applyAlignment="1">
      <alignment vertical="center" wrapText="1"/>
    </xf>
    <xf numFmtId="176" fontId="3" fillId="0" borderId="0" xfId="0" applyNumberFormat="1" applyFont="1" applyAlignment="1">
      <alignment horizontal="center" vertical="center"/>
    </xf>
    <xf numFmtId="0" fontId="3" fillId="0" borderId="0" xfId="0" applyFont="1" applyBorder="1" applyAlignment="1">
      <alignment horizontal="right" vertical="center"/>
    </xf>
    <xf numFmtId="0" fontId="3" fillId="0" borderId="14" xfId="0" applyFont="1" applyBorder="1" applyAlignment="1">
      <alignment horizontal="center" vertical="center"/>
    </xf>
    <xf numFmtId="0" fontId="3" fillId="6" borderId="14" xfId="0" applyFont="1" applyFill="1" applyBorder="1" applyAlignment="1">
      <alignment horizontal="center" vertical="center"/>
    </xf>
    <xf numFmtId="0" fontId="0" fillId="6" borderId="14" xfId="0" applyFont="1" applyFill="1" applyBorder="1" applyAlignment="1">
      <alignment horizontal="center" vertical="center"/>
    </xf>
    <xf numFmtId="176" fontId="0" fillId="0" borderId="0" xfId="0" applyNumberFormat="1" applyFont="1" applyAlignment="1">
      <alignment horizontal="center" vertical="center"/>
    </xf>
    <xf numFmtId="0" fontId="34" fillId="0" borderId="12" xfId="0" applyFont="1" applyBorder="1">
      <alignment vertical="center"/>
    </xf>
    <xf numFmtId="0" fontId="32" fillId="0" borderId="12" xfId="0" applyFont="1" applyBorder="1">
      <alignment vertical="center"/>
    </xf>
    <xf numFmtId="38" fontId="32" fillId="0" borderId="11" xfId="0" applyNumberFormat="1" applyFont="1" applyBorder="1" applyAlignment="1">
      <alignment vertical="center"/>
    </xf>
    <xf numFmtId="0" fontId="34" fillId="0" borderId="4" xfId="0" applyFont="1" applyBorder="1">
      <alignment vertical="center"/>
    </xf>
    <xf numFmtId="0" fontId="32" fillId="0" borderId="4" xfId="0" applyFont="1" applyBorder="1">
      <alignment vertical="center"/>
    </xf>
    <xf numFmtId="38" fontId="32" fillId="0" borderId="14" xfId="0" applyNumberFormat="1" applyFont="1" applyBorder="1" applyAlignment="1">
      <alignment vertical="center"/>
    </xf>
    <xf numFmtId="3" fontId="3" fillId="2" borderId="113" xfId="1" applyNumberFormat="1" applyFont="1" applyFill="1" applyBorder="1">
      <alignment vertical="center"/>
    </xf>
    <xf numFmtId="0" fontId="3" fillId="0" borderId="0" xfId="0" applyFont="1" applyBorder="1" applyAlignment="1">
      <alignment horizontal="right" vertical="center"/>
    </xf>
    <xf numFmtId="0" fontId="3" fillId="0" borderId="14" xfId="0" applyFont="1" applyBorder="1" applyAlignment="1">
      <alignment horizontal="center" vertical="center"/>
    </xf>
    <xf numFmtId="0" fontId="3" fillId="6" borderId="14" xfId="0" applyFont="1" applyFill="1" applyBorder="1" applyAlignment="1">
      <alignment horizontal="center" vertical="center"/>
    </xf>
    <xf numFmtId="0" fontId="0" fillId="6" borderId="14" xfId="0" applyFont="1" applyFill="1" applyBorder="1" applyAlignment="1">
      <alignment horizontal="center" vertical="center"/>
    </xf>
    <xf numFmtId="176" fontId="0" fillId="0" borderId="0" xfId="0" applyNumberFormat="1" applyFont="1" applyAlignment="1">
      <alignment horizontal="center" vertical="center"/>
    </xf>
    <xf numFmtId="0" fontId="32" fillId="0" borderId="14" xfId="0" applyFont="1" applyFill="1" applyBorder="1">
      <alignment vertical="center"/>
    </xf>
    <xf numFmtId="0" fontId="32" fillId="0" borderId="90" xfId="0" applyFont="1" applyFill="1" applyBorder="1">
      <alignment vertical="center"/>
    </xf>
    <xf numFmtId="0" fontId="3" fillId="0" borderId="0" xfId="0" applyFont="1" applyBorder="1" applyAlignment="1">
      <alignment horizontal="right" vertical="center"/>
    </xf>
    <xf numFmtId="0" fontId="3" fillId="0" borderId="14" xfId="0" applyFont="1" applyBorder="1" applyAlignment="1">
      <alignment horizontal="center" vertical="center"/>
    </xf>
    <xf numFmtId="0" fontId="3" fillId="6" borderId="14" xfId="0" applyFont="1" applyFill="1" applyBorder="1" applyAlignment="1">
      <alignment horizontal="center" vertical="center"/>
    </xf>
    <xf numFmtId="0" fontId="0" fillId="6" borderId="14" xfId="0" applyFont="1" applyFill="1" applyBorder="1" applyAlignment="1">
      <alignment horizontal="center" vertical="center"/>
    </xf>
    <xf numFmtId="176" fontId="0" fillId="0" borderId="0" xfId="0" applyNumberFormat="1" applyFont="1" applyAlignment="1">
      <alignment horizontal="center" vertical="center"/>
    </xf>
    <xf numFmtId="0" fontId="3" fillId="0" borderId="14" xfId="0" applyFont="1" applyBorder="1" applyAlignment="1">
      <alignment horizontal="center" vertical="center"/>
    </xf>
    <xf numFmtId="0" fontId="3" fillId="6" borderId="14" xfId="0" applyFont="1" applyFill="1" applyBorder="1" applyAlignment="1">
      <alignment horizontal="center" vertical="center"/>
    </xf>
    <xf numFmtId="176" fontId="3" fillId="0" borderId="0" xfId="0" applyNumberFormat="1" applyFont="1" applyAlignment="1">
      <alignment horizontal="center" vertical="center"/>
    </xf>
    <xf numFmtId="0" fontId="3" fillId="0" borderId="0" xfId="0" applyFont="1" applyBorder="1" applyAlignment="1">
      <alignment horizontal="right" vertical="center"/>
    </xf>
    <xf numFmtId="0" fontId="0" fillId="6" borderId="14" xfId="0" applyFont="1" applyFill="1" applyBorder="1" applyAlignment="1">
      <alignment horizontal="center" vertical="center"/>
    </xf>
    <xf numFmtId="0" fontId="32" fillId="0" borderId="98" xfId="0" applyFont="1" applyFill="1" applyBorder="1">
      <alignment vertical="center"/>
    </xf>
    <xf numFmtId="38" fontId="0" fillId="2" borderId="14" xfId="0" applyNumberFormat="1" applyFont="1" applyFill="1" applyBorder="1">
      <alignment vertical="center"/>
    </xf>
    <xf numFmtId="176" fontId="3" fillId="0" borderId="0" xfId="0" applyNumberFormat="1" applyFont="1" applyAlignment="1">
      <alignment horizontal="center" vertical="center"/>
    </xf>
    <xf numFmtId="0" fontId="3" fillId="0" borderId="14" xfId="0" applyFont="1" applyBorder="1" applyAlignment="1">
      <alignment horizontal="center" vertical="center"/>
    </xf>
    <xf numFmtId="0" fontId="3" fillId="6" borderId="14" xfId="0" applyFont="1" applyFill="1" applyBorder="1" applyAlignment="1">
      <alignment horizontal="center" vertical="center"/>
    </xf>
    <xf numFmtId="0" fontId="0" fillId="6" borderId="14" xfId="0" applyFont="1" applyFill="1" applyBorder="1" applyAlignment="1">
      <alignment horizontal="center" vertical="center"/>
    </xf>
    <xf numFmtId="0" fontId="35" fillId="0" borderId="0" xfId="0" applyFont="1">
      <alignment vertical="center"/>
    </xf>
    <xf numFmtId="0" fontId="36" fillId="0" borderId="0" xfId="0" applyFont="1">
      <alignment vertical="center"/>
    </xf>
    <xf numFmtId="0" fontId="36" fillId="0" borderId="11" xfId="0" applyFont="1" applyBorder="1">
      <alignment vertical="center"/>
    </xf>
    <xf numFmtId="38" fontId="36" fillId="0" borderId="13" xfId="0" applyNumberFormat="1" applyFont="1" applyBorder="1" applyAlignment="1">
      <alignment vertical="center"/>
    </xf>
    <xf numFmtId="0" fontId="36" fillId="0" borderId="14" xfId="0" applyFont="1" applyBorder="1">
      <alignment vertical="center"/>
    </xf>
    <xf numFmtId="38" fontId="36" fillId="0" borderId="15" xfId="0" applyNumberFormat="1" applyFont="1" applyBorder="1" applyAlignment="1">
      <alignment vertical="center"/>
    </xf>
    <xf numFmtId="0" fontId="3" fillId="0" borderId="14" xfId="0" applyFont="1" applyBorder="1" applyAlignment="1">
      <alignment horizontal="center" vertical="center"/>
    </xf>
    <xf numFmtId="0" fontId="3" fillId="6" borderId="14" xfId="0" applyFont="1" applyFill="1" applyBorder="1" applyAlignment="1">
      <alignment horizontal="center" vertical="center"/>
    </xf>
    <xf numFmtId="176" fontId="3" fillId="0" borderId="0" xfId="0" applyNumberFormat="1" applyFont="1" applyAlignment="1">
      <alignment horizontal="center" vertical="center"/>
    </xf>
    <xf numFmtId="0" fontId="0" fillId="6" borderId="14" xfId="0" applyFont="1" applyFill="1" applyBorder="1" applyAlignment="1">
      <alignment horizontal="center" vertical="center"/>
    </xf>
    <xf numFmtId="38" fontId="36" fillId="0" borderId="10" xfId="0" applyNumberFormat="1" applyFont="1" applyBorder="1" applyAlignment="1">
      <alignment vertical="center"/>
    </xf>
    <xf numFmtId="38" fontId="3" fillId="0" borderId="60" xfId="0" applyNumberFormat="1" applyFont="1" applyBorder="1" applyAlignment="1">
      <alignment horizontal="right" vertical="center"/>
    </xf>
    <xf numFmtId="38" fontId="3" fillId="0" borderId="45" xfId="0" applyNumberFormat="1" applyFont="1" applyBorder="1" applyAlignment="1">
      <alignment horizontal="right" vertical="center"/>
    </xf>
    <xf numFmtId="38" fontId="3" fillId="2" borderId="29" xfId="0" applyNumberFormat="1" applyFont="1" applyFill="1" applyBorder="1" applyAlignment="1">
      <alignment horizontal="right" vertical="center"/>
    </xf>
    <xf numFmtId="0" fontId="3" fillId="0" borderId="14" xfId="0" applyFont="1" applyBorder="1" applyAlignment="1">
      <alignment horizontal="center" vertical="center"/>
    </xf>
    <xf numFmtId="0" fontId="3" fillId="6" borderId="14" xfId="0" applyFont="1" applyFill="1" applyBorder="1" applyAlignment="1">
      <alignment horizontal="center" vertical="center"/>
    </xf>
    <xf numFmtId="0" fontId="0" fillId="0" borderId="14" xfId="0" applyFont="1" applyBorder="1" applyAlignment="1">
      <alignment horizontal="center" vertical="center"/>
    </xf>
    <xf numFmtId="0" fontId="0" fillId="6" borderId="14" xfId="0" applyFont="1" applyFill="1" applyBorder="1" applyAlignment="1">
      <alignment horizontal="center" vertical="center"/>
    </xf>
    <xf numFmtId="176" fontId="0" fillId="0" borderId="0" xfId="0" applyNumberFormat="1" applyFont="1" applyAlignment="1">
      <alignment horizontal="center" vertical="center"/>
    </xf>
    <xf numFmtId="55" fontId="15" fillId="9" borderId="104" xfId="5" applyNumberFormat="1" applyFont="1" applyFill="1" applyBorder="1" applyAlignment="1">
      <alignment horizontal="center" vertical="center"/>
    </xf>
    <xf numFmtId="55" fontId="13" fillId="10" borderId="5" xfId="5" applyNumberFormat="1" applyFont="1" applyFill="1" applyBorder="1" applyAlignment="1">
      <alignment horizontal="center" vertical="center"/>
    </xf>
    <xf numFmtId="55" fontId="13" fillId="10" borderId="6" xfId="5" applyNumberFormat="1" applyFont="1" applyFill="1" applyBorder="1" applyAlignment="1">
      <alignment horizontal="center" vertical="center"/>
    </xf>
    <xf numFmtId="55" fontId="13" fillId="10" borderId="7" xfId="5" applyNumberFormat="1" applyFont="1" applyFill="1" applyBorder="1" applyAlignment="1">
      <alignment horizontal="center" vertical="center"/>
    </xf>
    <xf numFmtId="0" fontId="18" fillId="11" borderId="104" xfId="5" applyFont="1" applyFill="1" applyBorder="1" applyAlignment="1">
      <alignment horizontal="center" vertical="center" wrapText="1"/>
    </xf>
    <xf numFmtId="0" fontId="1" fillId="0" borderId="104" xfId="5" applyBorder="1" applyAlignment="1">
      <alignment horizontal="center" vertical="center" textRotation="255"/>
    </xf>
    <xf numFmtId="0" fontId="21" fillId="11" borderId="109" xfId="5" applyFont="1" applyFill="1" applyBorder="1" applyAlignment="1">
      <alignment horizontal="center" vertical="center"/>
    </xf>
    <xf numFmtId="0" fontId="21" fillId="11" borderId="97" xfId="5" applyFont="1" applyFill="1" applyBorder="1" applyAlignment="1">
      <alignment horizontal="center" vertical="center"/>
    </xf>
    <xf numFmtId="0" fontId="21" fillId="11" borderId="98" xfId="5" applyFont="1" applyFill="1" applyBorder="1" applyAlignment="1">
      <alignment horizontal="center" vertical="center"/>
    </xf>
    <xf numFmtId="0" fontId="24" fillId="0" borderId="104" xfId="5" applyFont="1" applyFill="1" applyBorder="1" applyAlignment="1">
      <alignment vertical="center" wrapText="1"/>
    </xf>
    <xf numFmtId="0" fontId="21" fillId="0" borderId="109" xfId="5" applyFont="1" applyFill="1" applyBorder="1" applyAlignment="1">
      <alignment vertical="center" wrapText="1"/>
    </xf>
    <xf numFmtId="0" fontId="21" fillId="0" borderId="97" xfId="5" applyFont="1" applyFill="1" applyBorder="1" applyAlignment="1">
      <alignment vertical="center" wrapText="1"/>
    </xf>
    <xf numFmtId="0" fontId="21" fillId="0" borderId="98" xfId="5" applyFont="1" applyFill="1" applyBorder="1" applyAlignment="1">
      <alignment vertical="center" wrapText="1"/>
    </xf>
    <xf numFmtId="0" fontId="1" fillId="0" borderId="109" xfId="5" applyBorder="1" applyAlignment="1">
      <alignment vertical="center" textRotation="255"/>
    </xf>
    <xf numFmtId="0" fontId="1" fillId="0" borderId="97" xfId="5" applyBorder="1" applyAlignment="1">
      <alignment vertical="center" textRotation="255"/>
    </xf>
    <xf numFmtId="0" fontId="1" fillId="0" borderId="98" xfId="5" applyBorder="1" applyAlignment="1">
      <alignment vertical="center" textRotation="255"/>
    </xf>
    <xf numFmtId="0" fontId="21" fillId="11" borderId="104" xfId="5" applyFont="1" applyFill="1" applyBorder="1" applyAlignment="1">
      <alignment horizontal="center" vertical="center"/>
    </xf>
    <xf numFmtId="0" fontId="21" fillId="0" borderId="104" xfId="5" applyFont="1" applyFill="1" applyBorder="1" applyAlignment="1">
      <alignment horizontal="left" vertical="center" wrapText="1"/>
    </xf>
    <xf numFmtId="0" fontId="21" fillId="0" borderId="109" xfId="5" applyFont="1" applyFill="1" applyBorder="1" applyAlignment="1">
      <alignment horizontal="left" vertical="center" wrapText="1"/>
    </xf>
    <xf numFmtId="0" fontId="21" fillId="0" borderId="97" xfId="5" applyFont="1" applyFill="1" applyBorder="1" applyAlignment="1">
      <alignment horizontal="left" vertical="center" wrapText="1"/>
    </xf>
    <xf numFmtId="0" fontId="21" fillId="0" borderId="98" xfId="5" applyFont="1" applyFill="1" applyBorder="1" applyAlignment="1">
      <alignment horizontal="left" vertical="center" wrapText="1"/>
    </xf>
    <xf numFmtId="0" fontId="26" fillId="0" borderId="104" xfId="5" applyFont="1" applyBorder="1" applyAlignment="1">
      <alignment vertical="center" textRotation="255" wrapText="1"/>
    </xf>
    <xf numFmtId="0" fontId="28" fillId="0" borderId="104" xfId="5" applyFont="1" applyBorder="1" applyAlignment="1">
      <alignment vertical="center" textRotation="255" wrapText="1"/>
    </xf>
    <xf numFmtId="0" fontId="29" fillId="0" borderId="109" xfId="5" applyFont="1" applyFill="1" applyBorder="1" applyAlignment="1">
      <alignment horizontal="left" vertical="center" wrapText="1" shrinkToFit="1"/>
    </xf>
    <xf numFmtId="0" fontId="29" fillId="0" borderId="98" xfId="5" applyFont="1" applyFill="1" applyBorder="1" applyAlignment="1">
      <alignment horizontal="left" vertical="center" wrapText="1" shrinkToFit="1"/>
    </xf>
    <xf numFmtId="0" fontId="1" fillId="0" borderId="104" xfId="5" applyBorder="1" applyAlignment="1">
      <alignment vertical="center" textRotation="255"/>
    </xf>
    <xf numFmtId="0" fontId="1" fillId="0" borderId="0" xfId="5" applyAlignment="1">
      <alignment vertical="center" wrapText="1"/>
    </xf>
    <xf numFmtId="0" fontId="2" fillId="0" borderId="5" xfId="2" applyBorder="1" applyAlignment="1">
      <alignment horizontal="center" vertical="center"/>
    </xf>
    <xf numFmtId="0" fontId="2" fillId="0" borderId="7" xfId="2" applyBorder="1" applyAlignment="1">
      <alignment horizontal="center" vertical="center"/>
    </xf>
    <xf numFmtId="0" fontId="2" fillId="8" borderId="104" xfId="2" applyFill="1" applyBorder="1" applyAlignment="1">
      <alignment vertical="center" wrapText="1"/>
    </xf>
    <xf numFmtId="0" fontId="3" fillId="5" borderId="16" xfId="0" applyFont="1" applyFill="1" applyBorder="1" applyAlignment="1">
      <alignment horizontal="center" vertical="center"/>
    </xf>
    <xf numFmtId="0" fontId="3" fillId="5" borderId="25" xfId="0" applyFont="1" applyFill="1" applyBorder="1" applyAlignment="1">
      <alignment horizontal="center" vertical="center"/>
    </xf>
    <xf numFmtId="0" fontId="3" fillId="5" borderId="50" xfId="0" applyFont="1" applyFill="1" applyBorder="1" applyAlignment="1">
      <alignment horizontal="center" vertical="center"/>
    </xf>
    <xf numFmtId="0" fontId="3" fillId="2" borderId="51" xfId="0" applyFont="1" applyFill="1" applyBorder="1" applyAlignment="1">
      <alignment horizontal="center" vertical="center"/>
    </xf>
    <xf numFmtId="0" fontId="3" fillId="2" borderId="52" xfId="0" applyFont="1" applyFill="1" applyBorder="1" applyAlignment="1">
      <alignment horizontal="center" vertical="center"/>
    </xf>
    <xf numFmtId="0" fontId="3" fillId="2" borderId="53" xfId="0" applyFont="1" applyFill="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58" fontId="0" fillId="0" borderId="0" xfId="0" applyNumberFormat="1" applyFont="1" applyFill="1" applyAlignment="1">
      <alignment horizontal="right" vertical="center"/>
    </xf>
    <xf numFmtId="0" fontId="3" fillId="0" borderId="4" xfId="0" applyFont="1" applyBorder="1" applyAlignment="1">
      <alignment horizontal="right"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38" fontId="3" fillId="0" borderId="5" xfId="0" applyNumberFormat="1" applyFont="1" applyFill="1" applyBorder="1" applyAlignment="1">
      <alignment horizontal="center" vertical="center"/>
    </xf>
    <xf numFmtId="38" fontId="3" fillId="0" borderId="7" xfId="0" applyNumberFormat="1" applyFont="1" applyFill="1" applyBorder="1" applyAlignment="1">
      <alignment horizontal="center" vertical="center"/>
    </xf>
    <xf numFmtId="176" fontId="3" fillId="0" borderId="0" xfId="0" applyNumberFormat="1" applyFont="1" applyAlignment="1">
      <alignment horizontal="center" vertical="center"/>
    </xf>
    <xf numFmtId="0" fontId="3" fillId="0" borderId="0" xfId="0" applyFont="1" applyBorder="1" applyAlignment="1">
      <alignment horizontal="right" vertical="center"/>
    </xf>
    <xf numFmtId="0" fontId="3" fillId="3" borderId="16" xfId="0" applyFont="1" applyFill="1" applyBorder="1" applyAlignment="1">
      <alignment horizontal="center" vertical="center"/>
    </xf>
    <xf numFmtId="0" fontId="3" fillId="3" borderId="25" xfId="0" applyFont="1" applyFill="1" applyBorder="1" applyAlignment="1">
      <alignment horizontal="center" vertical="center"/>
    </xf>
    <xf numFmtId="0" fontId="3" fillId="3" borderId="50"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50" xfId="0" applyFont="1" applyFill="1" applyBorder="1" applyAlignment="1">
      <alignment horizontal="center" vertical="center"/>
    </xf>
    <xf numFmtId="0" fontId="3" fillId="0" borderId="73" xfId="0" applyFont="1" applyBorder="1" applyAlignment="1">
      <alignment horizontal="center" vertical="center"/>
    </xf>
    <xf numFmtId="0" fontId="3" fillId="0" borderId="26" xfId="0" applyFont="1" applyBorder="1" applyAlignment="1">
      <alignment horizontal="center" vertical="center"/>
    </xf>
    <xf numFmtId="0" fontId="3" fillId="0" borderId="74" xfId="0" applyFont="1" applyBorder="1" applyAlignment="1">
      <alignment horizontal="center" vertical="center"/>
    </xf>
    <xf numFmtId="0" fontId="3" fillId="0" borderId="14" xfId="0" applyFont="1" applyBorder="1" applyAlignment="1">
      <alignment horizontal="center" vertical="center"/>
    </xf>
    <xf numFmtId="0" fontId="3" fillId="0" borderId="4" xfId="0" applyFont="1" applyBorder="1" applyAlignment="1">
      <alignment horizontal="center" vertical="center"/>
    </xf>
    <xf numFmtId="0" fontId="3" fillId="0" borderId="15" xfId="0" applyFont="1" applyBorder="1" applyAlignment="1">
      <alignment horizontal="center" vertical="center"/>
    </xf>
    <xf numFmtId="0" fontId="3" fillId="4" borderId="8" xfId="0" applyFont="1" applyFill="1" applyBorder="1" applyAlignment="1">
      <alignment horizontal="center" vertical="center"/>
    </xf>
    <xf numFmtId="0" fontId="3" fillId="4" borderId="9" xfId="0" applyFont="1" applyFill="1" applyBorder="1" applyAlignment="1">
      <alignment horizontal="center" vertical="center"/>
    </xf>
    <xf numFmtId="0" fontId="3" fillId="0" borderId="75" xfId="0" applyFont="1" applyBorder="1" applyAlignment="1">
      <alignment horizontal="center" vertical="center"/>
    </xf>
    <xf numFmtId="0" fontId="3" fillId="0" borderId="9"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79" xfId="0" applyFont="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75" xfId="0" applyFont="1" applyFill="1" applyBorder="1" applyAlignment="1">
      <alignment horizontal="center" vertical="center"/>
    </xf>
    <xf numFmtId="0" fontId="3" fillId="2" borderId="76" xfId="0" applyFont="1" applyFill="1" applyBorder="1" applyAlignment="1">
      <alignment horizontal="center" vertical="center"/>
    </xf>
    <xf numFmtId="0" fontId="3" fillId="2" borderId="74" xfId="0" applyFont="1" applyFill="1" applyBorder="1" applyAlignment="1">
      <alignment horizontal="center" vertical="center"/>
    </xf>
    <xf numFmtId="0" fontId="3" fillId="2" borderId="15" xfId="0" applyFont="1" applyFill="1" applyBorder="1" applyAlignment="1">
      <alignment horizontal="center" vertical="center"/>
    </xf>
    <xf numFmtId="0" fontId="3" fillId="6" borderId="73"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74" xfId="0" applyFont="1" applyFill="1" applyBorder="1" applyAlignment="1">
      <alignment horizontal="center" vertical="center"/>
    </xf>
    <xf numFmtId="0" fontId="3" fillId="6" borderId="14" xfId="0" applyFont="1" applyFill="1" applyBorder="1" applyAlignment="1">
      <alignment horizontal="center" vertical="center"/>
    </xf>
    <xf numFmtId="0" fontId="3" fillId="6" borderId="4"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8" xfId="0" applyFont="1" applyFill="1" applyBorder="1" applyAlignment="1">
      <alignment horizontal="center" vertical="center"/>
    </xf>
    <xf numFmtId="0" fontId="3" fillId="6" borderId="9" xfId="0" applyFont="1" applyFill="1" applyBorder="1" applyAlignment="1">
      <alignment horizontal="center" vertical="center"/>
    </xf>
    <xf numFmtId="0" fontId="3" fillId="6" borderId="75" xfId="0" applyFont="1" applyFill="1" applyBorder="1" applyAlignment="1">
      <alignment horizontal="center" vertical="center"/>
    </xf>
    <xf numFmtId="0" fontId="3" fillId="6" borderId="76" xfId="0" applyFont="1" applyFill="1" applyBorder="1" applyAlignment="1">
      <alignment horizontal="center" vertical="center"/>
    </xf>
    <xf numFmtId="0" fontId="0" fillId="0" borderId="73" xfId="0" applyFont="1" applyBorder="1" applyAlignment="1">
      <alignment horizontal="center" vertical="center"/>
    </xf>
    <xf numFmtId="0" fontId="0" fillId="0" borderId="26" xfId="0" applyFont="1" applyBorder="1" applyAlignment="1">
      <alignment horizontal="center" vertical="center"/>
    </xf>
    <xf numFmtId="0" fontId="0" fillId="0" borderId="74" xfId="0" applyFont="1" applyBorder="1" applyAlignment="1">
      <alignment horizontal="center" vertical="center"/>
    </xf>
    <xf numFmtId="0" fontId="0" fillId="0" borderId="14" xfId="0" applyFont="1" applyBorder="1" applyAlignment="1">
      <alignment horizontal="center" vertical="center"/>
    </xf>
    <xf numFmtId="0" fontId="0" fillId="0" borderId="4" xfId="0" applyFont="1" applyBorder="1" applyAlignment="1">
      <alignment horizontal="center" vertical="center"/>
    </xf>
    <xf numFmtId="0" fontId="0" fillId="0" borderId="15" xfId="0" applyFont="1" applyBorder="1" applyAlignment="1">
      <alignment horizontal="center" vertical="center"/>
    </xf>
    <xf numFmtId="0" fontId="0" fillId="4" borderId="8" xfId="0" applyFont="1" applyFill="1" applyBorder="1" applyAlignment="1">
      <alignment horizontal="center" vertical="center"/>
    </xf>
    <xf numFmtId="0" fontId="0" fillId="4" borderId="9" xfId="0" applyFont="1" applyFill="1" applyBorder="1" applyAlignment="1">
      <alignment horizontal="center" vertical="center"/>
    </xf>
    <xf numFmtId="0" fontId="0" fillId="0" borderId="75" xfId="0" applyFont="1" applyBorder="1" applyAlignment="1">
      <alignment horizontal="center" vertical="center"/>
    </xf>
    <xf numFmtId="0" fontId="0" fillId="0" borderId="9"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79" xfId="0" applyFont="1" applyBorder="1" applyAlignment="1">
      <alignment horizontal="center" vertical="center"/>
    </xf>
    <xf numFmtId="0" fontId="0" fillId="0" borderId="4" xfId="0" applyFont="1" applyBorder="1" applyAlignment="1">
      <alignment horizontal="right" vertical="center"/>
    </xf>
    <xf numFmtId="0" fontId="0" fillId="6" borderId="73" xfId="0" applyFont="1" applyFill="1" applyBorder="1" applyAlignment="1">
      <alignment horizontal="center" vertical="center"/>
    </xf>
    <xf numFmtId="0" fontId="0" fillId="6" borderId="26"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4"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8" xfId="0" applyFont="1" applyFill="1" applyBorder="1" applyAlignment="1">
      <alignment horizontal="center" vertical="center"/>
    </xf>
    <xf numFmtId="0" fontId="0" fillId="6" borderId="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76" xfId="0" applyFont="1" applyFill="1" applyBorder="1" applyAlignment="1">
      <alignment horizontal="center" vertical="center"/>
    </xf>
    <xf numFmtId="176" fontId="0" fillId="0" borderId="0" xfId="0" applyNumberFormat="1" applyFont="1" applyAlignment="1">
      <alignment horizontal="center" vertic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5"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7" xfId="0" applyFont="1" applyFill="1" applyBorder="1" applyAlignment="1">
      <alignment horizontal="center" vertical="center"/>
    </xf>
    <xf numFmtId="38" fontId="0" fillId="0" borderId="5" xfId="0" applyNumberFormat="1" applyFont="1" applyFill="1" applyBorder="1" applyAlignment="1">
      <alignment horizontal="center" vertical="center"/>
    </xf>
    <xf numFmtId="38" fontId="0" fillId="0" borderId="7" xfId="0" applyNumberFormat="1" applyFont="1" applyFill="1" applyBorder="1" applyAlignment="1">
      <alignment horizontal="center" vertical="center"/>
    </xf>
    <xf numFmtId="0" fontId="0" fillId="0" borderId="0" xfId="0" applyFont="1" applyBorder="1" applyAlignment="1">
      <alignment horizontal="right" vertical="center"/>
    </xf>
    <xf numFmtId="0" fontId="0" fillId="3" borderId="16"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0"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2" borderId="51" xfId="0" applyFont="1" applyFill="1" applyBorder="1" applyAlignment="1">
      <alignment horizontal="center" vertical="center"/>
    </xf>
    <xf numFmtId="0" fontId="0" fillId="2" borderId="52" xfId="0" applyFont="1" applyFill="1" applyBorder="1" applyAlignment="1">
      <alignment horizontal="center" vertical="center"/>
    </xf>
    <xf numFmtId="0" fontId="0" fillId="2" borderId="53" xfId="0" applyFont="1" applyFill="1" applyBorder="1" applyAlignment="1">
      <alignment horizontal="center" vertical="center"/>
    </xf>
    <xf numFmtId="0" fontId="0" fillId="5" borderId="16"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50"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50"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75"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74" xfId="0" applyFont="1" applyFill="1" applyBorder="1" applyAlignment="1">
      <alignment horizontal="center" vertical="center"/>
    </xf>
    <xf numFmtId="0" fontId="0" fillId="2" borderId="15" xfId="0" applyFont="1" applyFill="1" applyBorder="1" applyAlignment="1">
      <alignment horizontal="center" vertical="center"/>
    </xf>
    <xf numFmtId="0" fontId="8" fillId="13" borderId="22" xfId="0" applyFont="1" applyFill="1" applyBorder="1" applyAlignment="1">
      <alignment horizontal="center" vertical="center" wrapText="1" shrinkToFit="1"/>
    </xf>
    <xf numFmtId="38" fontId="3" fillId="13" borderId="29" xfId="0" applyNumberFormat="1" applyFont="1" applyFill="1" applyBorder="1" applyAlignment="1">
      <alignment horizontal="right" vertical="center"/>
    </xf>
    <xf numFmtId="38" fontId="3" fillId="13" borderId="37" xfId="0" applyNumberFormat="1" applyFont="1" applyFill="1" applyBorder="1" applyAlignment="1">
      <alignment horizontal="right" vertical="center"/>
    </xf>
    <xf numFmtId="38" fontId="3" fillId="13" borderId="45" xfId="0" applyNumberFormat="1" applyFont="1" applyFill="1" applyBorder="1" applyAlignment="1">
      <alignment horizontal="right" vertical="center"/>
    </xf>
    <xf numFmtId="38" fontId="3" fillId="13" borderId="56" xfId="0" applyNumberFormat="1" applyFont="1" applyFill="1" applyBorder="1" applyAlignment="1">
      <alignment horizontal="right" vertical="center"/>
    </xf>
    <xf numFmtId="38" fontId="3" fillId="13" borderId="60" xfId="0" applyNumberFormat="1" applyFont="1" applyFill="1" applyBorder="1" applyAlignment="1">
      <alignment horizontal="right" vertical="center"/>
    </xf>
    <xf numFmtId="38" fontId="3" fillId="13" borderId="64" xfId="0" applyNumberFormat="1" applyFont="1" applyFill="1" applyBorder="1" applyAlignment="1">
      <alignment horizontal="right" vertical="center"/>
    </xf>
    <xf numFmtId="38" fontId="3" fillId="13" borderId="68" xfId="0" applyNumberFormat="1" applyFont="1" applyFill="1" applyBorder="1" applyAlignment="1">
      <alignment horizontal="right" vertical="center"/>
    </xf>
    <xf numFmtId="38" fontId="3" fillId="13" borderId="72" xfId="0" applyNumberFormat="1" applyFont="1" applyFill="1" applyBorder="1" applyAlignment="1">
      <alignment horizontal="right" vertical="center"/>
    </xf>
    <xf numFmtId="0" fontId="8" fillId="13" borderId="78" xfId="0" applyFont="1" applyFill="1" applyBorder="1" applyAlignment="1">
      <alignment horizontal="center" vertical="center" wrapText="1" shrinkToFit="1"/>
    </xf>
    <xf numFmtId="38" fontId="3" fillId="13" borderId="80" xfId="0" applyNumberFormat="1" applyFont="1" applyFill="1" applyBorder="1" applyAlignment="1">
      <alignment horizontal="right" vertical="center"/>
    </xf>
    <xf numFmtId="38" fontId="3" fillId="13" borderId="78" xfId="0" applyNumberFormat="1" applyFont="1" applyFill="1" applyBorder="1" applyAlignment="1">
      <alignment horizontal="right" vertical="center"/>
    </xf>
    <xf numFmtId="38" fontId="3" fillId="13" borderId="83" xfId="0" applyNumberFormat="1" applyFont="1" applyFill="1" applyBorder="1" applyAlignment="1">
      <alignment horizontal="right" vertical="center"/>
    </xf>
    <xf numFmtId="3" fontId="0" fillId="13" borderId="83" xfId="1" applyNumberFormat="1" applyFont="1" applyFill="1" applyBorder="1">
      <alignment vertical="center"/>
    </xf>
    <xf numFmtId="3" fontId="0" fillId="13" borderId="80" xfId="1" applyNumberFormat="1" applyFont="1" applyFill="1" applyBorder="1">
      <alignment vertical="center"/>
    </xf>
    <xf numFmtId="3" fontId="0" fillId="13" borderId="92" xfId="1" applyNumberFormat="1" applyFont="1" applyFill="1" applyBorder="1">
      <alignment vertical="center"/>
    </xf>
    <xf numFmtId="3" fontId="0" fillId="13" borderId="78" xfId="1" applyNumberFormat="1" applyFont="1" applyFill="1" applyBorder="1">
      <alignment vertical="center"/>
    </xf>
    <xf numFmtId="3" fontId="0" fillId="13" borderId="112" xfId="1" applyNumberFormat="1" applyFont="1" applyFill="1" applyBorder="1">
      <alignment vertical="center"/>
    </xf>
    <xf numFmtId="3" fontId="3" fillId="13" borderId="80" xfId="1" applyNumberFormat="1" applyFont="1" applyFill="1" applyBorder="1">
      <alignment vertical="center"/>
    </xf>
    <xf numFmtId="3" fontId="3" fillId="13" borderId="92" xfId="1" applyNumberFormat="1" applyFont="1" applyFill="1" applyBorder="1">
      <alignment vertical="center"/>
    </xf>
    <xf numFmtId="3" fontId="3" fillId="13" borderId="78" xfId="1" applyNumberFormat="1" applyFont="1" applyFill="1" applyBorder="1">
      <alignment vertical="center"/>
    </xf>
    <xf numFmtId="3" fontId="3" fillId="13" borderId="83" xfId="1" applyNumberFormat="1" applyFont="1" applyFill="1" applyBorder="1">
      <alignment vertical="center"/>
    </xf>
    <xf numFmtId="3" fontId="3" fillId="13" borderId="60" xfId="1" applyNumberFormat="1" applyFont="1" applyFill="1" applyBorder="1">
      <alignment vertical="center"/>
    </xf>
    <xf numFmtId="3" fontId="3" fillId="13" borderId="37" xfId="1" applyNumberFormat="1" applyFont="1" applyFill="1" applyBorder="1">
      <alignment vertical="center"/>
    </xf>
    <xf numFmtId="3" fontId="0" fillId="13" borderId="64" xfId="1" applyNumberFormat="1" applyFont="1" applyFill="1" applyBorder="1">
      <alignment vertical="center"/>
    </xf>
    <xf numFmtId="3" fontId="3" fillId="13" borderId="64" xfId="1" applyNumberFormat="1" applyFont="1" applyFill="1" applyBorder="1">
      <alignment vertical="center"/>
    </xf>
    <xf numFmtId="3" fontId="3" fillId="13" borderId="99" xfId="1" applyNumberFormat="1" applyFont="1" applyFill="1" applyBorder="1">
      <alignment vertical="center"/>
    </xf>
    <xf numFmtId="3" fontId="3" fillId="13" borderId="29" xfId="1" applyNumberFormat="1" applyFont="1" applyFill="1" applyBorder="1">
      <alignment vertical="center"/>
    </xf>
    <xf numFmtId="3" fontId="0" fillId="13" borderId="99" xfId="1" applyNumberFormat="1" applyFont="1" applyFill="1" applyBorder="1">
      <alignment vertical="center"/>
    </xf>
    <xf numFmtId="3" fontId="3" fillId="13" borderId="72" xfId="1" applyNumberFormat="1" applyFont="1" applyFill="1" applyBorder="1">
      <alignment vertical="center"/>
    </xf>
  </cellXfs>
  <cellStyles count="9">
    <cellStyle name="パーセント 2" xfId="4"/>
    <cellStyle name="パーセント 3" xfId="7"/>
    <cellStyle name="桁区切り" xfId="1" builtinId="6"/>
    <cellStyle name="桁区切り 2" xfId="3"/>
    <cellStyle name="桁区切り 3" xfId="6"/>
    <cellStyle name="標準" xfId="0" builtinId="0"/>
    <cellStyle name="標準 2" xfId="2"/>
    <cellStyle name="標準 2 2" xfId="8"/>
    <cellStyle name="標準 3" xfId="5"/>
  </cellStyles>
  <dxfs count="4">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tyles" Target="styles.xml" />
  <Relationship Id="rId2" Type="http://schemas.openxmlformats.org/officeDocument/2006/relationships/worksheet" Target="worksheets/sheet2.xml" />
  <Relationship Id="rId16" Type="http://schemas.openxmlformats.org/officeDocument/2006/relationships/theme" Target="theme/theme1.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3" Type="http://schemas.openxmlformats.org/officeDocument/2006/relationships/chartUserShapes" Target="../drawings/drawing3.xml" />
  <Relationship Id="rId2" Type="http://schemas.microsoft.com/office/2011/relationships/chartColorStyle" Target="colors1.xml" />
  <Relationship Id="rId1" Type="http://schemas.microsoft.com/office/2011/relationships/chartStyle" Target="style1.xml" />
</Relationships>
</file>

<file path=xl/charts/_rels/chart2.xml.rels>&#65279;<?xml version="1.0" encoding="utf-8" standalone="yes"?>
<Relationships xmlns="http://schemas.openxmlformats.org/package/2006/relationships">
  <Relationship Id="rId2" Type="http://schemas.microsoft.com/office/2011/relationships/chartColorStyle" Target="colors2.xml" />
  <Relationship Id="rId1" Type="http://schemas.microsoft.com/office/2011/relationships/chartStyle" Target="style2.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高知市における一人暮らし高齢者の推計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tx>
            <c:strRef>
              <c:f>【推計】一人暮らし高齢者数!$B$5</c:f>
              <c:strCache>
                <c:ptCount val="1"/>
                <c:pt idx="0">
                  <c:v>一人暮らし高齢者数（人）</c:v>
                </c:pt>
              </c:strCache>
            </c:strRef>
          </c:tx>
          <c:spPr>
            <a:solidFill>
              <a:schemeClr val="accent1"/>
            </a:solidFill>
            <a:ln>
              <a:noFill/>
            </a:ln>
            <a:effectLst/>
          </c:spPr>
          <c:invertIfNegative val="0"/>
          <c:cat>
            <c:numRef>
              <c:f>【推計】一人暮らし高齢者数!$C$4:$J$4</c:f>
              <c:numCache>
                <c:formatCode>General</c:formatCode>
                <c:ptCount val="8"/>
                <c:pt idx="0">
                  <c:v>2010</c:v>
                </c:pt>
                <c:pt idx="1">
                  <c:v>2011</c:v>
                </c:pt>
                <c:pt idx="2">
                  <c:v>2012</c:v>
                </c:pt>
                <c:pt idx="3">
                  <c:v>2013</c:v>
                </c:pt>
                <c:pt idx="4">
                  <c:v>2014</c:v>
                </c:pt>
                <c:pt idx="5">
                  <c:v>2015</c:v>
                </c:pt>
                <c:pt idx="6">
                  <c:v>2020</c:v>
                </c:pt>
                <c:pt idx="7">
                  <c:v>2025</c:v>
                </c:pt>
              </c:numCache>
            </c:numRef>
          </c:cat>
          <c:val>
            <c:numRef>
              <c:f>【推計】一人暮らし高齢者数!$C$5:$J$5</c:f>
              <c:numCache>
                <c:formatCode>#,##0_);[Red]\(#,##0\)</c:formatCode>
                <c:ptCount val="8"/>
                <c:pt idx="0">
                  <c:v>18241</c:v>
                </c:pt>
                <c:pt idx="1">
                  <c:v>19060</c:v>
                </c:pt>
                <c:pt idx="2">
                  <c:v>19882</c:v>
                </c:pt>
                <c:pt idx="3">
                  <c:v>20701</c:v>
                </c:pt>
                <c:pt idx="4">
                  <c:v>21521</c:v>
                </c:pt>
                <c:pt idx="5">
                  <c:v>22340</c:v>
                </c:pt>
                <c:pt idx="6">
                  <c:v>23395.383070246884</c:v>
                </c:pt>
                <c:pt idx="7">
                  <c:v>23358.55261412515</c:v>
                </c:pt>
              </c:numCache>
            </c:numRef>
          </c:val>
        </c:ser>
        <c:dLbls>
          <c:showLegendKey val="0"/>
          <c:showVal val="0"/>
          <c:showCatName val="0"/>
          <c:showSerName val="0"/>
          <c:showPercent val="0"/>
          <c:showBubbleSize val="0"/>
        </c:dLbls>
        <c:gapWidth val="219"/>
        <c:overlap val="-27"/>
        <c:axId val="467138240"/>
        <c:axId val="467136672"/>
      </c:barChart>
      <c:lineChart>
        <c:grouping val="standard"/>
        <c:varyColors val="0"/>
        <c:ser>
          <c:idx val="1"/>
          <c:order val="1"/>
          <c:tx>
            <c:strRef>
              <c:f>【推計】一人暮らし高齢者数!$B$6</c:f>
              <c:strCache>
                <c:ptCount val="1"/>
                <c:pt idx="0">
                  <c:v>一人暮らし高齢者世帯の割合（％）</c:v>
                </c:pt>
              </c:strCache>
            </c:strRef>
          </c:tx>
          <c:spPr>
            <a:ln w="28575" cap="rnd">
              <a:solidFill>
                <a:schemeClr val="accent2"/>
              </a:solidFill>
              <a:round/>
            </a:ln>
            <a:effectLst/>
          </c:spPr>
          <c:marker>
            <c:symbol val="circle"/>
            <c:size val="8"/>
            <c:spPr>
              <a:solidFill>
                <a:schemeClr val="accent2"/>
              </a:solidFill>
              <a:ln w="25400">
                <a:solidFill>
                  <a:schemeClr val="accent2">
                    <a:lumMod val="50000"/>
                  </a:schemeClr>
                </a:solidFill>
              </a:ln>
              <a:effectLst/>
            </c:spPr>
          </c:marker>
          <c:cat>
            <c:numRef>
              <c:f>【推計】一人暮らし高齢者数!$C$4:$J$4</c:f>
              <c:numCache>
                <c:formatCode>General</c:formatCode>
                <c:ptCount val="8"/>
                <c:pt idx="0">
                  <c:v>2010</c:v>
                </c:pt>
                <c:pt idx="1">
                  <c:v>2011</c:v>
                </c:pt>
                <c:pt idx="2">
                  <c:v>2012</c:v>
                </c:pt>
                <c:pt idx="3">
                  <c:v>2013</c:v>
                </c:pt>
                <c:pt idx="4">
                  <c:v>2014</c:v>
                </c:pt>
                <c:pt idx="5">
                  <c:v>2015</c:v>
                </c:pt>
                <c:pt idx="6">
                  <c:v>2020</c:v>
                </c:pt>
                <c:pt idx="7">
                  <c:v>2025</c:v>
                </c:pt>
              </c:numCache>
            </c:numRef>
          </c:cat>
          <c:val>
            <c:numRef>
              <c:f>【推計】一人暮らし高齢者数!$C$6:$J$6</c:f>
              <c:numCache>
                <c:formatCode>0.0_);[Red]\(0.0\)</c:formatCode>
                <c:ptCount val="8"/>
                <c:pt idx="0">
                  <c:v>12.1</c:v>
                </c:pt>
                <c:pt idx="1">
                  <c:v>12.6</c:v>
                </c:pt>
                <c:pt idx="2">
                  <c:v>13.1</c:v>
                </c:pt>
                <c:pt idx="3">
                  <c:v>13.6</c:v>
                </c:pt>
                <c:pt idx="4">
                  <c:v>14.1</c:v>
                </c:pt>
                <c:pt idx="5">
                  <c:v>14.6</c:v>
                </c:pt>
                <c:pt idx="6">
                  <c:v>15.74337349397593</c:v>
                </c:pt>
                <c:pt idx="7">
                  <c:v>16.359036144578344</c:v>
                </c:pt>
              </c:numCache>
            </c:numRef>
          </c:val>
          <c:smooth val="0"/>
        </c:ser>
        <c:dLbls>
          <c:showLegendKey val="0"/>
          <c:showVal val="0"/>
          <c:showCatName val="0"/>
          <c:showSerName val="0"/>
          <c:showPercent val="0"/>
          <c:showBubbleSize val="0"/>
        </c:dLbls>
        <c:marker val="1"/>
        <c:smooth val="0"/>
        <c:axId val="467137456"/>
        <c:axId val="467137064"/>
      </c:lineChart>
      <c:catAx>
        <c:axId val="4671382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67136672"/>
        <c:crosses val="autoZero"/>
        <c:auto val="1"/>
        <c:lblAlgn val="ctr"/>
        <c:lblOffset val="100"/>
        <c:noMultiLvlLbl val="0"/>
      </c:catAx>
      <c:valAx>
        <c:axId val="4671366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vert="eaVert" wrap="square" anchor="ctr" anchorCtr="1"/>
              <a:lstStyle/>
              <a:p>
                <a:pPr>
                  <a:defRPr sz="900" b="0" i="0" u="none" strike="noStrike" kern="1200" baseline="0">
                    <a:solidFill>
                      <a:schemeClr val="tx1">
                        <a:lumMod val="65000"/>
                        <a:lumOff val="35000"/>
                      </a:schemeClr>
                    </a:solidFill>
                    <a:latin typeface="+mn-lt"/>
                    <a:ea typeface="+mn-ea"/>
                    <a:cs typeface="+mn-cs"/>
                  </a:defRPr>
                </a:pPr>
                <a:r>
                  <a:rPr lang="ja-JP" altLang="en-US" sz="900"/>
                  <a:t>一人暮らし高齢者数</a:t>
                </a:r>
                <a:endParaRPr lang="en-US" altLang="ja-JP" sz="900"/>
              </a:p>
            </c:rich>
          </c:tx>
          <c:layout>
            <c:manualLayout>
              <c:xMode val="edge"/>
              <c:yMode val="edge"/>
              <c:x val="2.3014959723820484E-2"/>
              <c:y val="0.35602896641431303"/>
            </c:manualLayout>
          </c:layout>
          <c:overlay val="0"/>
          <c:spPr>
            <a:noFill/>
            <a:ln>
              <a:noFill/>
            </a:ln>
            <a:effectLst/>
          </c:spPr>
          <c:txPr>
            <a:bodyPr rot="0" spcFirstLastPara="1" vertOverflow="ellipsis" vert="eaVert"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title>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67138240"/>
        <c:crosses val="autoZero"/>
        <c:crossBetween val="between"/>
      </c:valAx>
      <c:valAx>
        <c:axId val="467137064"/>
        <c:scaling>
          <c:orientation val="minMax"/>
        </c:scaling>
        <c:delete val="0"/>
        <c:axPos val="r"/>
        <c:title>
          <c:tx>
            <c:rich>
              <a:bodyPr rot="0" spcFirstLastPara="1" vertOverflow="ellipsis" vert="eaVert" wrap="square" anchor="ctr" anchorCtr="1"/>
              <a:lstStyle/>
              <a:p>
                <a:pPr>
                  <a:defRPr sz="1000" b="0" i="0" u="none" strike="noStrike" kern="1200" baseline="0">
                    <a:solidFill>
                      <a:schemeClr val="tx1">
                        <a:lumMod val="65000"/>
                        <a:lumOff val="35000"/>
                      </a:schemeClr>
                    </a:solidFill>
                    <a:latin typeface="+mn-lt"/>
                    <a:ea typeface="+mn-ea"/>
                    <a:cs typeface="+mn-cs"/>
                  </a:defRPr>
                </a:pPr>
                <a:r>
                  <a:rPr lang="ja-JP" altLang="en-US"/>
                  <a:t>一人暮らし高齢者世帯の割合</a:t>
                </a:r>
              </a:p>
            </c:rich>
          </c:tx>
          <c:overlay val="0"/>
          <c:spPr>
            <a:noFill/>
            <a:ln>
              <a:noFill/>
            </a:ln>
            <a:effectLst/>
          </c:spPr>
          <c:txPr>
            <a:bodyPr rot="0" spcFirstLastPara="1" vertOverflow="ellipsis" vert="eaVert"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title>
        <c:numFmt formatCode="#,##0.0_);[Red]\(#,##0.0\)" sourceLinked="0"/>
        <c:majorTickMark val="none"/>
        <c:minorTickMark val="none"/>
        <c:tickLblPos val="nextTo"/>
        <c:spPr>
          <a:noFill/>
          <a:ln>
            <a:solidFill>
              <a:schemeClr val="tx1">
                <a:alpha val="99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67137456"/>
        <c:crosses val="max"/>
        <c:crossBetween val="between"/>
      </c:valAx>
      <c:catAx>
        <c:axId val="467137456"/>
        <c:scaling>
          <c:orientation val="minMax"/>
        </c:scaling>
        <c:delete val="1"/>
        <c:axPos val="b"/>
        <c:numFmt formatCode="General" sourceLinked="1"/>
        <c:majorTickMark val="out"/>
        <c:minorTickMark val="none"/>
        <c:tickLblPos val="nextTo"/>
        <c:crossAx val="467137064"/>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高知市における認知症患者の推定</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tx>
            <c:v>①認知症患者の推定数</c:v>
          </c:tx>
          <c:spPr>
            <a:solidFill>
              <a:schemeClr val="accent1"/>
            </a:solidFill>
            <a:ln>
              <a:noFill/>
            </a:ln>
            <a:effectLst/>
          </c:spPr>
          <c:invertIfNegative val="0"/>
          <c:cat>
            <c:numRef>
              <c:f>【推計】認知症高齢者数!$D$4:$O$4</c:f>
              <c:numCache>
                <c:formatCode>General</c:formatCode>
                <c:ptCount val="12"/>
                <c:pt idx="0">
                  <c:v>2014</c:v>
                </c:pt>
                <c:pt idx="1">
                  <c:v>2015</c:v>
                </c:pt>
                <c:pt idx="2">
                  <c:v>2016</c:v>
                </c:pt>
                <c:pt idx="3">
                  <c:v>2017</c:v>
                </c:pt>
                <c:pt idx="4">
                  <c:v>2018</c:v>
                </c:pt>
                <c:pt idx="5">
                  <c:v>2019</c:v>
                </c:pt>
                <c:pt idx="6">
                  <c:v>2020</c:v>
                </c:pt>
                <c:pt idx="7">
                  <c:v>2021</c:v>
                </c:pt>
                <c:pt idx="8">
                  <c:v>2022</c:v>
                </c:pt>
                <c:pt idx="9">
                  <c:v>2023</c:v>
                </c:pt>
                <c:pt idx="10">
                  <c:v>2024</c:v>
                </c:pt>
                <c:pt idx="11">
                  <c:v>2025</c:v>
                </c:pt>
              </c:numCache>
            </c:numRef>
          </c:cat>
          <c:val>
            <c:numRef>
              <c:f>【推計】認知症高齢者数!$D$5:$O$5</c:f>
              <c:numCache>
                <c:formatCode>#,##0_);[Red]\(#,##0\)</c:formatCode>
                <c:ptCount val="12"/>
                <c:pt idx="0">
                  <c:v>11778</c:v>
                </c:pt>
                <c:pt idx="1">
                  <c:v>12471</c:v>
                </c:pt>
                <c:pt idx="2">
                  <c:v>12851</c:v>
                </c:pt>
                <c:pt idx="3">
                  <c:v>13036</c:v>
                </c:pt>
                <c:pt idx="4">
                  <c:v>13328.439578926682</c:v>
                </c:pt>
                <c:pt idx="5">
                  <c:v>13627.439522023571</c:v>
                </c:pt>
                <c:pt idx="6">
                  <c:v>13933.14699944528</c:v>
                </c:pt>
                <c:pt idx="7">
                  <c:v>14245.712482848267</c:v>
                </c:pt>
                <c:pt idx="8">
                  <c:v>14565.289819454183</c:v>
                </c:pt>
                <c:pt idx="9">
                  <c:v>14892.036307774701</c:v>
                </c:pt>
                <c:pt idx="10">
                  <c:v>15226.112775035093</c:v>
                </c:pt>
                <c:pt idx="11">
                  <c:v>15567.683656334681</c:v>
                </c:pt>
              </c:numCache>
            </c:numRef>
          </c:val>
        </c:ser>
        <c:ser>
          <c:idx val="2"/>
          <c:order val="2"/>
          <c:tx>
            <c:v>②認知症患者の推定数</c:v>
          </c:tx>
          <c:spPr>
            <a:solidFill>
              <a:schemeClr val="accent3"/>
            </a:solidFill>
            <a:ln>
              <a:noFill/>
            </a:ln>
            <a:effectLst/>
          </c:spPr>
          <c:invertIfNegative val="0"/>
          <c:cat>
            <c:numRef>
              <c:f>【推計】認知症高齢者数!$D$4:$O$4</c:f>
              <c:numCache>
                <c:formatCode>General</c:formatCode>
                <c:ptCount val="12"/>
                <c:pt idx="0">
                  <c:v>2014</c:v>
                </c:pt>
                <c:pt idx="1">
                  <c:v>2015</c:v>
                </c:pt>
                <c:pt idx="2">
                  <c:v>2016</c:v>
                </c:pt>
                <c:pt idx="3">
                  <c:v>2017</c:v>
                </c:pt>
                <c:pt idx="4">
                  <c:v>2018</c:v>
                </c:pt>
                <c:pt idx="5">
                  <c:v>2019</c:v>
                </c:pt>
                <c:pt idx="6">
                  <c:v>2020</c:v>
                </c:pt>
                <c:pt idx="7">
                  <c:v>2021</c:v>
                </c:pt>
                <c:pt idx="8">
                  <c:v>2022</c:v>
                </c:pt>
                <c:pt idx="9">
                  <c:v>2023</c:v>
                </c:pt>
                <c:pt idx="10">
                  <c:v>2024</c:v>
                </c:pt>
                <c:pt idx="11">
                  <c:v>2025</c:v>
                </c:pt>
              </c:numCache>
            </c:numRef>
          </c:cat>
          <c:val>
            <c:numRef>
              <c:f>【推計】認知症高齢者数!$D$7:$O$7</c:f>
              <c:numCache>
                <c:formatCode>#,##0_);[Red]\(#,##0\)</c:formatCode>
                <c:ptCount val="12"/>
                <c:pt idx="0">
                  <c:v>#N/A</c:v>
                </c:pt>
                <c:pt idx="1">
                  <c:v>14068.815999999999</c:v>
                </c:pt>
                <c:pt idx="2">
                  <c:v>#N/A</c:v>
                </c:pt>
                <c:pt idx="3">
                  <c:v>#N/A</c:v>
                </c:pt>
                <c:pt idx="4">
                  <c:v>#N/A</c:v>
                </c:pt>
                <c:pt idx="5">
                  <c:v>#N/A</c:v>
                </c:pt>
                <c:pt idx="6">
                  <c:v>16078.593000000001</c:v>
                </c:pt>
                <c:pt idx="7">
                  <c:v>#N/A</c:v>
                </c:pt>
                <c:pt idx="8">
                  <c:v>#N/A</c:v>
                </c:pt>
                <c:pt idx="9">
                  <c:v>#N/A</c:v>
                </c:pt>
                <c:pt idx="10">
                  <c:v>#N/A</c:v>
                </c:pt>
                <c:pt idx="11">
                  <c:v>17890.055</c:v>
                </c:pt>
              </c:numCache>
            </c:numRef>
          </c:val>
        </c:ser>
        <c:dLbls>
          <c:showLegendKey val="0"/>
          <c:showVal val="0"/>
          <c:showCatName val="0"/>
          <c:showSerName val="0"/>
          <c:showPercent val="0"/>
          <c:showBubbleSize val="0"/>
        </c:dLbls>
        <c:gapWidth val="219"/>
        <c:overlap val="-27"/>
        <c:axId val="532330672"/>
        <c:axId val="532331064"/>
      </c:barChart>
      <c:lineChart>
        <c:grouping val="standard"/>
        <c:varyColors val="0"/>
        <c:ser>
          <c:idx val="1"/>
          <c:order val="1"/>
          <c:tx>
            <c:v>①認定者数に占める割合</c:v>
          </c:tx>
          <c:spPr>
            <a:ln w="28575" cap="rnd">
              <a:solidFill>
                <a:schemeClr val="accent2"/>
              </a:solidFill>
              <a:round/>
            </a:ln>
            <a:effectLst/>
          </c:spPr>
          <c:marker>
            <c:symbol val="circle"/>
            <c:size val="8"/>
            <c:spPr>
              <a:solidFill>
                <a:schemeClr val="accent2"/>
              </a:solidFill>
              <a:ln w="9525">
                <a:solidFill>
                  <a:schemeClr val="accent2"/>
                </a:solidFill>
              </a:ln>
              <a:effectLst/>
            </c:spPr>
          </c:marker>
          <c:cat>
            <c:numRef>
              <c:f>【推計】認知症高齢者数!$D$4:$O$4</c:f>
              <c:numCache>
                <c:formatCode>General</c:formatCode>
                <c:ptCount val="12"/>
                <c:pt idx="0">
                  <c:v>2014</c:v>
                </c:pt>
                <c:pt idx="1">
                  <c:v>2015</c:v>
                </c:pt>
                <c:pt idx="2">
                  <c:v>2016</c:v>
                </c:pt>
                <c:pt idx="3">
                  <c:v>2017</c:v>
                </c:pt>
                <c:pt idx="4">
                  <c:v>2018</c:v>
                </c:pt>
                <c:pt idx="5">
                  <c:v>2019</c:v>
                </c:pt>
                <c:pt idx="6">
                  <c:v>2020</c:v>
                </c:pt>
                <c:pt idx="7">
                  <c:v>2021</c:v>
                </c:pt>
                <c:pt idx="8">
                  <c:v>2022</c:v>
                </c:pt>
                <c:pt idx="9">
                  <c:v>2023</c:v>
                </c:pt>
                <c:pt idx="10">
                  <c:v>2024</c:v>
                </c:pt>
                <c:pt idx="11">
                  <c:v>2025</c:v>
                </c:pt>
              </c:numCache>
            </c:numRef>
          </c:cat>
          <c:val>
            <c:numRef>
              <c:f>【推計】認知症高齢者数!$D$6:$O$6</c:f>
              <c:numCache>
                <c:formatCode>0.0%</c:formatCode>
                <c:ptCount val="12"/>
                <c:pt idx="0">
                  <c:v>0.63414634146341464</c:v>
                </c:pt>
                <c:pt idx="1">
                  <c:v>0.65740643120716924</c:v>
                </c:pt>
                <c:pt idx="2">
                  <c:v>0.67215858570008891</c:v>
                </c:pt>
                <c:pt idx="3">
                  <c:v>0.67519552493914126</c:v>
                </c:pt>
                <c:pt idx="4">
                  <c:v>0.68429652554889975</c:v>
                </c:pt>
                <c:pt idx="5">
                  <c:v>0.69352019908677975</c:v>
                </c:pt>
                <c:pt idx="6">
                  <c:v>0.70286819906847031</c:v>
                </c:pt>
                <c:pt idx="7">
                  <c:v>0.71234220129749659</c:v>
                </c:pt>
                <c:pt idx="8">
                  <c:v>0.72194390416563925</c:v>
                </c:pt>
                <c:pt idx="9">
                  <c:v>0.73167502895740255</c:v>
                </c:pt>
                <c:pt idx="10">
                  <c:v>0.74153732015858698</c:v>
                </c:pt>
                <c:pt idx="11">
                  <c:v>0.75153254576902073</c:v>
                </c:pt>
              </c:numCache>
            </c:numRef>
          </c:val>
          <c:smooth val="0"/>
        </c:ser>
        <c:ser>
          <c:idx val="3"/>
          <c:order val="3"/>
          <c:tx>
            <c:v>②認定者数に占める割合</c:v>
          </c:tx>
          <c:spPr>
            <a:ln w="28575" cap="rnd">
              <a:solidFill>
                <a:schemeClr val="accent4"/>
              </a:solidFill>
              <a:round/>
            </a:ln>
            <a:effectLst/>
          </c:spPr>
          <c:marker>
            <c:symbol val="circle"/>
            <c:size val="8"/>
            <c:spPr>
              <a:solidFill>
                <a:schemeClr val="accent4"/>
              </a:solidFill>
              <a:ln w="9525">
                <a:solidFill>
                  <a:schemeClr val="accent4"/>
                </a:solidFill>
              </a:ln>
              <a:effectLst/>
            </c:spPr>
          </c:marker>
          <c:cat>
            <c:numRef>
              <c:f>【推計】認知症高齢者数!$D$4:$O$4</c:f>
              <c:numCache>
                <c:formatCode>General</c:formatCode>
                <c:ptCount val="12"/>
                <c:pt idx="0">
                  <c:v>2014</c:v>
                </c:pt>
                <c:pt idx="1">
                  <c:v>2015</c:v>
                </c:pt>
                <c:pt idx="2">
                  <c:v>2016</c:v>
                </c:pt>
                <c:pt idx="3">
                  <c:v>2017</c:v>
                </c:pt>
                <c:pt idx="4">
                  <c:v>2018</c:v>
                </c:pt>
                <c:pt idx="5">
                  <c:v>2019</c:v>
                </c:pt>
                <c:pt idx="6">
                  <c:v>2020</c:v>
                </c:pt>
                <c:pt idx="7">
                  <c:v>2021</c:v>
                </c:pt>
                <c:pt idx="8">
                  <c:v>2022</c:v>
                </c:pt>
                <c:pt idx="9">
                  <c:v>2023</c:v>
                </c:pt>
                <c:pt idx="10">
                  <c:v>2024</c:v>
                </c:pt>
                <c:pt idx="11">
                  <c:v>2025</c:v>
                </c:pt>
              </c:numCache>
            </c:numRef>
          </c:cat>
          <c:val>
            <c:numRef>
              <c:f>【推計】認知症高齢者数!$D$8:$O$8</c:f>
              <c:numCache>
                <c:formatCode>0.0%</c:formatCode>
                <c:ptCount val="12"/>
                <c:pt idx="0" formatCode="#,##0_);[Red]\(#,##0\)">
                  <c:v>#N/A</c:v>
                </c:pt>
                <c:pt idx="1">
                  <c:v>0.74163500263574056</c:v>
                </c:pt>
                <c:pt idx="2" formatCode="#,##0_);[Red]\(#,##0\)">
                  <c:v>#N/A</c:v>
                </c:pt>
                <c:pt idx="3" formatCode="#,##0_);[Red]\(#,##0\)">
                  <c:v>#N/A</c:v>
                </c:pt>
                <c:pt idx="4" formatCode="#,##0_);[Red]\(#,##0\)">
                  <c:v>#N/A</c:v>
                </c:pt>
                <c:pt idx="5" formatCode="#,##0_);[Red]\(#,##0\)">
                  <c:v>#N/A</c:v>
                </c:pt>
                <c:pt idx="6">
                  <c:v>0.81109685456665637</c:v>
                </c:pt>
                <c:pt idx="7" formatCode="#,##0_);[Red]\(#,##0\)">
                  <c:v>#N/A</c:v>
                </c:pt>
                <c:pt idx="8" formatCode="#,##0_);[Red]\(#,##0\)">
                  <c:v>#N/A</c:v>
                </c:pt>
                <c:pt idx="9" formatCode="#,##0_);[Red]\(#,##0\)">
                  <c:v>#N/A</c:v>
                </c:pt>
                <c:pt idx="10" formatCode="#,##0_);[Red]\(#,##0\)">
                  <c:v>#N/A</c:v>
                </c:pt>
                <c:pt idx="11">
                  <c:v>0.86364541282459073</c:v>
                </c:pt>
              </c:numCache>
            </c:numRef>
          </c:val>
          <c:smooth val="0"/>
        </c:ser>
        <c:dLbls>
          <c:showLegendKey val="0"/>
          <c:showVal val="0"/>
          <c:showCatName val="0"/>
          <c:showSerName val="0"/>
          <c:showPercent val="0"/>
          <c:showBubbleSize val="0"/>
        </c:dLbls>
        <c:marker val="1"/>
        <c:smooth val="0"/>
        <c:axId val="532331848"/>
        <c:axId val="532331456"/>
      </c:lineChart>
      <c:catAx>
        <c:axId val="532330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32331064"/>
        <c:crosses val="autoZero"/>
        <c:auto val="1"/>
        <c:lblAlgn val="ctr"/>
        <c:lblOffset val="100"/>
        <c:noMultiLvlLbl val="0"/>
      </c:catAx>
      <c:valAx>
        <c:axId val="5323310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vert="eaVert" wrap="square" anchor="ctr" anchorCtr="1"/>
              <a:lstStyle/>
              <a:p>
                <a:pPr>
                  <a:defRPr sz="900" b="0" i="0" u="none" strike="noStrike" kern="1200" baseline="0">
                    <a:solidFill>
                      <a:schemeClr val="tx1">
                        <a:lumMod val="65000"/>
                        <a:lumOff val="35000"/>
                      </a:schemeClr>
                    </a:solidFill>
                    <a:latin typeface="+mn-lt"/>
                    <a:ea typeface="+mn-ea"/>
                    <a:cs typeface="+mn-cs"/>
                  </a:defRPr>
                </a:pPr>
                <a:r>
                  <a:rPr lang="ja-JP" altLang="en-US" sz="900"/>
                  <a:t>認知症患者の推定数</a:t>
                </a:r>
                <a:endParaRPr lang="en-US" altLang="ja-JP" sz="900"/>
              </a:p>
            </c:rich>
          </c:tx>
          <c:overlay val="0"/>
          <c:spPr>
            <a:noFill/>
            <a:ln>
              <a:noFill/>
            </a:ln>
            <a:effectLst/>
          </c:spPr>
          <c:txPr>
            <a:bodyPr rot="0" spcFirstLastPara="1" vertOverflow="ellipsis" vert="eaVert"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title>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32330672"/>
        <c:crosses val="autoZero"/>
        <c:crossBetween val="between"/>
      </c:valAx>
      <c:valAx>
        <c:axId val="532331456"/>
        <c:scaling>
          <c:orientation val="minMax"/>
        </c:scaling>
        <c:delete val="0"/>
        <c:axPos val="r"/>
        <c:title>
          <c:tx>
            <c:rich>
              <a:bodyPr rot="0" spcFirstLastPara="1" vertOverflow="ellipsis" vert="eaVert" wrap="square" anchor="ctr" anchorCtr="1"/>
              <a:lstStyle/>
              <a:p>
                <a:pPr>
                  <a:defRPr sz="1000" b="0" i="0" u="none" strike="noStrike" kern="1200" baseline="0">
                    <a:solidFill>
                      <a:schemeClr val="tx1">
                        <a:lumMod val="65000"/>
                        <a:lumOff val="35000"/>
                      </a:schemeClr>
                    </a:solidFill>
                    <a:latin typeface="+mn-lt"/>
                    <a:ea typeface="+mn-ea"/>
                    <a:cs typeface="+mn-cs"/>
                  </a:defRPr>
                </a:pPr>
                <a:r>
                  <a:rPr lang="ja-JP" altLang="en-US"/>
                  <a:t>認定者数に占める割合</a:t>
                </a:r>
              </a:p>
            </c:rich>
          </c:tx>
          <c:overlay val="0"/>
          <c:spPr>
            <a:noFill/>
            <a:ln>
              <a:noFill/>
            </a:ln>
            <a:effectLst/>
          </c:spPr>
          <c:txPr>
            <a:bodyPr rot="0" spcFirstLastPara="1" vertOverflow="ellipsis" vert="eaVert"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32331848"/>
        <c:crosses val="max"/>
        <c:crossBetween val="between"/>
      </c:valAx>
      <c:catAx>
        <c:axId val="532331848"/>
        <c:scaling>
          <c:orientation val="minMax"/>
        </c:scaling>
        <c:delete val="1"/>
        <c:axPos val="b"/>
        <c:numFmt formatCode="General" sourceLinked="1"/>
        <c:majorTickMark val="out"/>
        <c:minorTickMark val="none"/>
        <c:tickLblPos val="nextTo"/>
        <c:crossAx val="532331456"/>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2.xml" />
</Relationships>
</file>

<file path=xl/drawings/drawing1.xml><?xml version="1.0" encoding="utf-8"?>
<xdr:wsDr xmlns:xdr="http://schemas.openxmlformats.org/drawingml/2006/spreadsheetDrawing" xmlns:a="http://schemas.openxmlformats.org/drawingml/2006/main">
  <xdr:twoCellAnchor>
    <xdr:from>
      <xdr:col>1</xdr:col>
      <xdr:colOff>82925</xdr:colOff>
      <xdr:row>36</xdr:row>
      <xdr:rowOff>134470</xdr:rowOff>
    </xdr:from>
    <xdr:to>
      <xdr:col>13</xdr:col>
      <xdr:colOff>708213</xdr:colOff>
      <xdr:row>64</xdr:row>
      <xdr:rowOff>80682</xdr:rowOff>
    </xdr:to>
    <xdr:sp macro="" textlink="">
      <xdr:nvSpPr>
        <xdr:cNvPr id="2" name="角丸四角形 1"/>
        <xdr:cNvSpPr/>
      </xdr:nvSpPr>
      <xdr:spPr>
        <a:xfrm>
          <a:off x="159125" y="8844130"/>
          <a:ext cx="12276268" cy="4640132"/>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b="1"/>
            <a:t>＜高知市の現状分析と課題　～中核市平均との比較～＞</a:t>
          </a:r>
          <a:endParaRPr kumimoji="1" lang="en-US" altLang="ja-JP" sz="1100" b="1"/>
        </a:p>
        <a:p>
          <a:pPr algn="l"/>
          <a:endParaRPr kumimoji="1" lang="en-US" altLang="ja-JP" sz="1100" b="1"/>
        </a:p>
        <a:p>
          <a:pPr algn="l"/>
          <a:r>
            <a:rPr kumimoji="1" lang="en-US" altLang="ja-JP" sz="1100" b="1"/>
            <a:t>【</a:t>
          </a:r>
          <a:r>
            <a:rPr kumimoji="1" lang="ja-JP" altLang="en-US" sz="1100" b="1"/>
            <a:t>指標</a:t>
          </a:r>
          <a:r>
            <a:rPr kumimoji="1" lang="en-US" altLang="ja-JP" sz="1100" b="1"/>
            <a:t>A】</a:t>
          </a:r>
          <a:r>
            <a:rPr kumimoji="1" lang="ja-JP" altLang="en-US" sz="1100" b="1"/>
            <a:t>人口・世帯</a:t>
          </a:r>
          <a:endParaRPr kumimoji="1" lang="en-US" altLang="ja-JP" sz="1100" b="1"/>
        </a:p>
        <a:p>
          <a:pPr algn="l"/>
          <a:r>
            <a:rPr kumimoji="1" lang="ja-JP" altLang="en-US" sz="1100"/>
            <a:t>・高齢化率，特に後期高齢者の割合が高い傾向が続く。</a:t>
          </a:r>
          <a:endParaRPr kumimoji="1" lang="en-US" altLang="ja-JP" sz="1100"/>
        </a:p>
        <a:p>
          <a:pPr algn="l"/>
          <a:r>
            <a:rPr kumimoji="1" lang="ja-JP" altLang="en-US" sz="1100"/>
            <a:t>　また平成</a:t>
          </a:r>
          <a:r>
            <a:rPr kumimoji="1" lang="en-US" altLang="ja-JP" sz="1100"/>
            <a:t>22</a:t>
          </a:r>
          <a:r>
            <a:rPr kumimoji="1" lang="ja-JP" altLang="en-US" sz="1100"/>
            <a:t>年の調査では後期高齢者数が前期高齢者数を上回ったが，平成</a:t>
          </a:r>
          <a:r>
            <a:rPr kumimoji="1" lang="en-US" altLang="ja-JP" sz="1100"/>
            <a:t>27</a:t>
          </a:r>
          <a:r>
            <a:rPr kumimoji="1" lang="ja-JP" altLang="en-US" sz="1100"/>
            <a:t>年度の調査では逆転し，前期高齢者数の方が多くなっている。</a:t>
          </a:r>
          <a:endParaRPr kumimoji="1" lang="en-US" altLang="ja-JP" sz="1100"/>
        </a:p>
        <a:p>
          <a:pPr algn="l"/>
          <a:r>
            <a:rPr kumimoji="1" lang="ja-JP" altLang="en-US" sz="1100"/>
            <a:t>・高齢者を含む世帯の割合は平均以下だが増加傾向にあり，高齢独居世帯率が高い。</a:t>
          </a:r>
          <a:endParaRPr kumimoji="1" lang="en-US" altLang="ja-JP" sz="1100"/>
        </a:p>
        <a:p>
          <a:pPr algn="l"/>
          <a:endParaRPr kumimoji="1" lang="en-US" altLang="ja-JP" sz="1100"/>
        </a:p>
        <a:p>
          <a:pPr algn="l"/>
          <a:r>
            <a:rPr kumimoji="1" lang="en-US" altLang="ja-JP" sz="1100" b="1"/>
            <a:t>【</a:t>
          </a:r>
          <a:r>
            <a:rPr kumimoji="1" lang="ja-JP" altLang="ja-JP" sz="1100" b="1">
              <a:solidFill>
                <a:schemeClr val="dk1"/>
              </a:solidFill>
              <a:effectLst/>
              <a:latin typeface="+mn-lt"/>
              <a:ea typeface="+mn-ea"/>
              <a:cs typeface="+mn-cs"/>
            </a:rPr>
            <a:t>指標</a:t>
          </a:r>
          <a:r>
            <a:rPr kumimoji="1" lang="en-US" altLang="ja-JP" sz="1100" b="1"/>
            <a:t>B】</a:t>
          </a:r>
          <a:r>
            <a:rPr kumimoji="1" lang="ja-JP" altLang="en-US" sz="1100" b="1"/>
            <a:t>要介護認定率</a:t>
          </a:r>
          <a:endParaRPr kumimoji="1" lang="en-US" altLang="ja-JP" sz="1100" b="1"/>
        </a:p>
        <a:p>
          <a:pPr algn="l"/>
          <a:r>
            <a:rPr kumimoji="1" lang="ja-JP" altLang="en-US" sz="1100"/>
            <a:t>・</a:t>
          </a:r>
          <a:r>
            <a:rPr kumimoji="1" lang="ja-JP" altLang="ja-JP" sz="1100">
              <a:solidFill>
                <a:schemeClr val="dk1"/>
              </a:solidFill>
              <a:effectLst/>
              <a:latin typeface="+mn-lt"/>
              <a:ea typeface="+mn-ea"/>
              <a:cs typeface="+mn-cs"/>
            </a:rPr>
            <a:t>調整済み</a:t>
          </a:r>
          <a:r>
            <a:rPr kumimoji="1" lang="ja-JP" altLang="en-US" sz="1100">
              <a:solidFill>
                <a:schemeClr val="dk1"/>
              </a:solidFill>
              <a:effectLst/>
              <a:latin typeface="+mn-lt"/>
              <a:ea typeface="+mn-ea"/>
              <a:cs typeface="+mn-cs"/>
            </a:rPr>
            <a:t>の合計</a:t>
          </a:r>
          <a:r>
            <a:rPr kumimoji="1" lang="ja-JP" altLang="en-US" sz="1100"/>
            <a:t>認定率は中核市平均並みだが，要介護度別に見ると要介護１と要介護５は高い傾向にある。</a:t>
          </a:r>
          <a:endParaRPr kumimoji="1" lang="en-US" altLang="ja-JP" sz="1100"/>
        </a:p>
        <a:p>
          <a:pPr algn="l"/>
          <a:endParaRPr kumimoji="1" lang="en-US" altLang="ja-JP" sz="1100"/>
        </a:p>
        <a:p>
          <a:pPr algn="l"/>
          <a:r>
            <a:rPr kumimoji="1" lang="en-US" altLang="ja-JP" sz="1100" b="1"/>
            <a:t>【</a:t>
          </a:r>
          <a:r>
            <a:rPr kumimoji="1" lang="ja-JP" altLang="ja-JP" sz="1100" b="1">
              <a:solidFill>
                <a:schemeClr val="dk1"/>
              </a:solidFill>
              <a:effectLst/>
              <a:latin typeface="+mn-lt"/>
              <a:ea typeface="+mn-ea"/>
              <a:cs typeface="+mn-cs"/>
            </a:rPr>
            <a:t>指標</a:t>
          </a:r>
          <a:r>
            <a:rPr kumimoji="1" lang="en-US" altLang="ja-JP" sz="1100" b="1"/>
            <a:t>C</a:t>
          </a:r>
          <a:r>
            <a:rPr kumimoji="1" lang="ja-JP" altLang="en-US" sz="1100" b="1"/>
            <a:t>・</a:t>
          </a:r>
          <a:r>
            <a:rPr kumimoji="1" lang="en-US" altLang="ja-JP" sz="1100" b="1"/>
            <a:t>D】</a:t>
          </a:r>
          <a:r>
            <a:rPr kumimoji="1" lang="ja-JP" altLang="ja-JP" sz="1100" b="1">
              <a:solidFill>
                <a:schemeClr val="dk1"/>
              </a:solidFill>
              <a:effectLst/>
              <a:latin typeface="+mn-lt"/>
              <a:ea typeface="+mn-ea"/>
              <a:cs typeface="+mn-cs"/>
            </a:rPr>
            <a:t>受給率・</a:t>
          </a:r>
          <a:r>
            <a:rPr kumimoji="1" lang="ja-JP" altLang="en-US" sz="1100" b="1">
              <a:solidFill>
                <a:schemeClr val="dk1"/>
              </a:solidFill>
              <a:effectLst/>
              <a:latin typeface="+mn-lt"/>
              <a:ea typeface="+mn-ea"/>
              <a:cs typeface="+mn-cs"/>
            </a:rPr>
            <a:t>１人あたり</a:t>
          </a:r>
          <a:r>
            <a:rPr kumimoji="1" lang="ja-JP" altLang="ja-JP" sz="1100" b="1">
              <a:solidFill>
                <a:schemeClr val="dk1"/>
              </a:solidFill>
              <a:effectLst/>
              <a:latin typeface="+mn-lt"/>
              <a:ea typeface="+mn-ea"/>
              <a:cs typeface="+mn-cs"/>
            </a:rPr>
            <a:t>給付月額</a:t>
          </a:r>
          <a:r>
            <a:rPr kumimoji="1" lang="ja-JP" altLang="en-US" sz="1100" b="1"/>
            <a:t>・定員・利用回数</a:t>
          </a:r>
          <a:r>
            <a:rPr kumimoji="1" lang="ja-JP" altLang="en-US" sz="1100"/>
            <a:t>。</a:t>
          </a:r>
          <a:endParaRPr kumimoji="1" lang="en-US" altLang="ja-JP" sz="1100"/>
        </a:p>
        <a:p>
          <a:pPr algn="l"/>
          <a:r>
            <a:rPr kumimoji="1" lang="ja-JP" altLang="en-US" sz="1100"/>
            <a:t>・第１号被保険者１人あたりの給付月額は中核市平均並みだが，施設および居住系サービスで高い。</a:t>
          </a:r>
          <a:endParaRPr kumimoji="1" lang="en-US" altLang="ja-JP" sz="1100"/>
        </a:p>
        <a:p>
          <a:pPr algn="l"/>
          <a:r>
            <a:rPr kumimoji="1" lang="ja-JP" altLang="en-US" sz="1100"/>
            <a:t>・要支援・要介護者１人あたりの定員は，施設サービスで中核市平均より高い。</a:t>
          </a:r>
          <a:endParaRPr kumimoji="1" lang="en-US" altLang="ja-JP" sz="1100"/>
        </a:p>
        <a:p>
          <a:pPr algn="l"/>
          <a:r>
            <a:rPr kumimoji="1" lang="ja-JP" altLang="en-US" sz="1100"/>
            <a:t>・平成</a:t>
          </a:r>
          <a:r>
            <a:rPr kumimoji="1" lang="en-US" altLang="ja-JP" sz="1100"/>
            <a:t>30</a:t>
          </a:r>
          <a:r>
            <a:rPr kumimoji="1" lang="ja-JP" altLang="en-US" sz="1100"/>
            <a:t>年度</a:t>
          </a:r>
          <a:r>
            <a:rPr kumimoji="1" lang="en-US" altLang="ja-JP" sz="1100"/>
            <a:t>10</a:t>
          </a:r>
          <a:r>
            <a:rPr kumimoji="1" lang="ja-JP" altLang="en-US" sz="1100"/>
            <a:t>月より，利用回数が規定数を超えた場合に届け出が必要となる訪問介護については，受給者１人あたりの利用回数は中核市平均以下となっている。</a:t>
          </a:r>
          <a:endParaRPr kumimoji="1" lang="en-US" altLang="ja-JP" sz="1100"/>
        </a:p>
        <a:p>
          <a:pPr algn="l"/>
          <a:endParaRPr kumimoji="1" lang="en-US" altLang="ja-JP" sz="1100"/>
        </a:p>
        <a:p>
          <a:pPr algn="l"/>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〇高齢化率</a:t>
          </a:r>
          <a:r>
            <a:rPr kumimoji="1" lang="ja-JP" altLang="ja-JP" sz="1100">
              <a:solidFill>
                <a:schemeClr val="dk1"/>
              </a:solidFill>
              <a:effectLst/>
              <a:latin typeface="+mn-lt"/>
              <a:ea typeface="+mn-ea"/>
              <a:cs typeface="+mn-cs"/>
            </a:rPr>
            <a:t>は高め</a:t>
          </a:r>
          <a:r>
            <a:rPr kumimoji="1" lang="ja-JP" altLang="en-US" sz="1100">
              <a:solidFill>
                <a:schemeClr val="dk1"/>
              </a:solidFill>
              <a:effectLst/>
              <a:latin typeface="+mn-lt"/>
              <a:ea typeface="+mn-ea"/>
              <a:cs typeface="+mn-cs"/>
            </a:rPr>
            <a:t>の傾向であるが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認定率と</a:t>
          </a:r>
          <a:r>
            <a:rPr kumimoji="1" lang="ja-JP" altLang="ja-JP" sz="1100">
              <a:solidFill>
                <a:schemeClr val="dk1"/>
              </a:solidFill>
              <a:effectLst/>
              <a:latin typeface="+mn-lt"/>
              <a:ea typeface="+mn-ea"/>
              <a:cs typeface="+mn-cs"/>
            </a:rPr>
            <a:t>給付費は抑えられている</a:t>
          </a:r>
          <a:r>
            <a:rPr kumimoji="1" lang="ja-JP" altLang="en-US" sz="1100">
              <a:solidFill>
                <a:schemeClr val="dk1"/>
              </a:solidFill>
              <a:effectLst/>
              <a:latin typeface="+mn-lt"/>
              <a:ea typeface="+mn-ea"/>
              <a:cs typeface="+mn-cs"/>
            </a:rPr>
            <a:t>傾向が見える。</a:t>
          </a:r>
          <a:endParaRPr lang="ja-JP" altLang="ja-JP">
            <a:effectLst/>
          </a:endParaRPr>
        </a:p>
        <a:p>
          <a:pPr eaLnBrk="1" fontAlgn="auto" latinLnBrk="0" hangingPunct="1"/>
          <a:r>
            <a:rPr kumimoji="1" lang="ja-JP" altLang="en-US" sz="1100">
              <a:solidFill>
                <a:schemeClr val="dk1"/>
              </a:solidFill>
              <a:effectLst/>
              <a:latin typeface="+mn-lt"/>
              <a:ea typeface="+mn-ea"/>
              <a:cs typeface="+mn-cs"/>
            </a:rPr>
            <a:t>　しかし，</a:t>
          </a:r>
          <a:r>
            <a:rPr kumimoji="1" lang="ja-JP" altLang="ja-JP" sz="1100">
              <a:solidFill>
                <a:schemeClr val="dk1"/>
              </a:solidFill>
              <a:effectLst/>
              <a:latin typeface="+mn-lt"/>
              <a:ea typeface="+mn-ea"/>
              <a:cs typeface="+mn-cs"/>
            </a:rPr>
            <a:t>重度の要介護認定率は今後も高く，また身近な介護者不足</a:t>
          </a:r>
          <a:r>
            <a:rPr kumimoji="1" lang="ja-JP" altLang="en-US" sz="1100">
              <a:solidFill>
                <a:schemeClr val="dk1"/>
              </a:solidFill>
              <a:effectLst/>
              <a:latin typeface="+mn-lt"/>
              <a:ea typeface="+mn-ea"/>
              <a:cs typeface="+mn-cs"/>
            </a:rPr>
            <a:t>が課題である</a:t>
          </a:r>
          <a:r>
            <a:rPr kumimoji="1" lang="ja-JP" altLang="ja-JP" sz="1100">
              <a:solidFill>
                <a:schemeClr val="dk1"/>
              </a:solidFill>
              <a:effectLst/>
              <a:latin typeface="+mn-lt"/>
              <a:ea typeface="+mn-ea"/>
              <a:cs typeface="+mn-cs"/>
            </a:rPr>
            <a:t>。</a:t>
          </a:r>
          <a:endParaRPr kumimoji="1" lang="en-US" altLang="ja-JP" sz="1100"/>
        </a:p>
        <a:p>
          <a:pPr algn="l"/>
          <a:r>
            <a:rPr kumimoji="1" lang="ja-JP" altLang="en-US" sz="1100"/>
            <a:t>〇施設サービスの受給率は高く，今後もこの傾向は続く。　</a:t>
          </a:r>
          <a:endParaRPr kumimoji="1" lang="en-US" altLang="ja-JP" sz="1100"/>
        </a:p>
        <a:p>
          <a:pPr algn="l"/>
          <a:r>
            <a:rPr kumimoji="1" lang="ja-JP" altLang="en-US" sz="1100"/>
            <a:t>　なお，施設サービスの受給率が高い理由の一つとして，高知県，高知市ともに介護施設が充実していることが考えられる。（指標</a:t>
          </a:r>
          <a:r>
            <a:rPr kumimoji="1" lang="en-US" altLang="ja-JP" sz="1100"/>
            <a:t>D28</a:t>
          </a:r>
          <a:r>
            <a:rPr kumimoji="1" lang="ja-JP" altLang="en-US" sz="1100"/>
            <a:t>からも読み取れる）</a:t>
          </a:r>
          <a:endParaRPr kumimoji="1" lang="en-US" altLang="ja-JP" sz="1100"/>
        </a:p>
        <a:p>
          <a:pPr algn="l"/>
          <a:r>
            <a:rPr kumimoji="1" lang="ja-JP" altLang="en-US" sz="1100"/>
            <a:t>　また，施設はあるが介護職員が不足し十分なサービスが行えなくなると，入所人数に制限をかけることとなり，そのせいで空き床数が増えてはならない。介護職員の確保も必須の課題である。</a:t>
          </a:r>
          <a:endParaRPr kumimoji="1" lang="en-US" altLang="ja-JP"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16</xdr:col>
      <xdr:colOff>85725</xdr:colOff>
      <xdr:row>6</xdr:row>
      <xdr:rowOff>0</xdr:rowOff>
    </xdr:from>
    <xdr:to>
      <xdr:col>16</xdr:col>
      <xdr:colOff>914400</xdr:colOff>
      <xdr:row>6</xdr:row>
      <xdr:rowOff>0</xdr:rowOff>
    </xdr:to>
    <xdr:cxnSp macro="">
      <xdr:nvCxnSpPr>
        <xdr:cNvPr id="2" name="AutoShape 5"/>
        <xdr:cNvCxnSpPr>
          <a:cxnSpLocks noChangeShapeType="1"/>
        </xdr:cNvCxnSpPr>
      </xdr:nvCxnSpPr>
      <xdr:spPr bwMode="auto">
        <a:xfrm>
          <a:off x="10287000" y="1257300"/>
          <a:ext cx="828675"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55245</xdr:colOff>
      <xdr:row>5</xdr:row>
      <xdr:rowOff>114300</xdr:rowOff>
    </xdr:from>
    <xdr:to>
      <xdr:col>17</xdr:col>
      <xdr:colOff>310529</xdr:colOff>
      <xdr:row>7</xdr:row>
      <xdr:rowOff>0</xdr:rowOff>
    </xdr:to>
    <xdr:sp macro="" textlink="">
      <xdr:nvSpPr>
        <xdr:cNvPr id="3" name="Text Box 6"/>
        <xdr:cNvSpPr txBox="1">
          <a:spLocks noChangeArrowheads="1"/>
        </xdr:cNvSpPr>
      </xdr:nvSpPr>
      <xdr:spPr bwMode="auto">
        <a:xfrm>
          <a:off x="11218545" y="1162050"/>
          <a:ext cx="255284" cy="30480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16</xdr:col>
      <xdr:colOff>85725</xdr:colOff>
      <xdr:row>6</xdr:row>
      <xdr:rowOff>0</xdr:rowOff>
    </xdr:from>
    <xdr:to>
      <xdr:col>16</xdr:col>
      <xdr:colOff>914400</xdr:colOff>
      <xdr:row>6</xdr:row>
      <xdr:rowOff>0</xdr:rowOff>
    </xdr:to>
    <xdr:cxnSp macro="">
      <xdr:nvCxnSpPr>
        <xdr:cNvPr id="2" name="AutoShape 5"/>
        <xdr:cNvCxnSpPr>
          <a:cxnSpLocks noChangeShapeType="1"/>
        </xdr:cNvCxnSpPr>
      </xdr:nvCxnSpPr>
      <xdr:spPr bwMode="auto">
        <a:xfrm>
          <a:off x="9382125" y="1028700"/>
          <a:ext cx="49530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55245</xdr:colOff>
      <xdr:row>5</xdr:row>
      <xdr:rowOff>114300</xdr:rowOff>
    </xdr:from>
    <xdr:to>
      <xdr:col>17</xdr:col>
      <xdr:colOff>310529</xdr:colOff>
      <xdr:row>7</xdr:row>
      <xdr:rowOff>0</xdr:rowOff>
    </xdr:to>
    <xdr:sp macro="" textlink="">
      <xdr:nvSpPr>
        <xdr:cNvPr id="3" name="Text Box 6"/>
        <xdr:cNvSpPr txBox="1">
          <a:spLocks noChangeArrowheads="1"/>
        </xdr:cNvSpPr>
      </xdr:nvSpPr>
      <xdr:spPr bwMode="auto">
        <a:xfrm>
          <a:off x="9932670" y="971550"/>
          <a:ext cx="255284" cy="22860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16</xdr:col>
      <xdr:colOff>85725</xdr:colOff>
      <xdr:row>6</xdr:row>
      <xdr:rowOff>0</xdr:rowOff>
    </xdr:from>
    <xdr:to>
      <xdr:col>16</xdr:col>
      <xdr:colOff>914400</xdr:colOff>
      <xdr:row>6</xdr:row>
      <xdr:rowOff>0</xdr:rowOff>
    </xdr:to>
    <xdr:cxnSp macro="">
      <xdr:nvCxnSpPr>
        <xdr:cNvPr id="2" name="AutoShape 5"/>
        <xdr:cNvCxnSpPr>
          <a:cxnSpLocks noChangeShapeType="1"/>
        </xdr:cNvCxnSpPr>
      </xdr:nvCxnSpPr>
      <xdr:spPr bwMode="auto">
        <a:xfrm>
          <a:off x="10287000" y="1257300"/>
          <a:ext cx="828675"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47625</xdr:colOff>
      <xdr:row>5</xdr:row>
      <xdr:rowOff>114300</xdr:rowOff>
    </xdr:from>
    <xdr:to>
      <xdr:col>17</xdr:col>
      <xdr:colOff>301032</xdr:colOff>
      <xdr:row>7</xdr:row>
      <xdr:rowOff>0</xdr:rowOff>
    </xdr:to>
    <xdr:sp macro="" textlink="">
      <xdr:nvSpPr>
        <xdr:cNvPr id="3" name="Text Box 6"/>
        <xdr:cNvSpPr txBox="1">
          <a:spLocks noChangeArrowheads="1"/>
        </xdr:cNvSpPr>
      </xdr:nvSpPr>
      <xdr:spPr bwMode="auto">
        <a:xfrm>
          <a:off x="11210925" y="1162050"/>
          <a:ext cx="253407" cy="30480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16</xdr:col>
      <xdr:colOff>85725</xdr:colOff>
      <xdr:row>6</xdr:row>
      <xdr:rowOff>0</xdr:rowOff>
    </xdr:from>
    <xdr:to>
      <xdr:col>16</xdr:col>
      <xdr:colOff>914400</xdr:colOff>
      <xdr:row>6</xdr:row>
      <xdr:rowOff>0</xdr:rowOff>
    </xdr:to>
    <xdr:cxnSp macro="">
      <xdr:nvCxnSpPr>
        <xdr:cNvPr id="2" name="AutoShape 5"/>
        <xdr:cNvCxnSpPr>
          <a:cxnSpLocks noChangeShapeType="1"/>
        </xdr:cNvCxnSpPr>
      </xdr:nvCxnSpPr>
      <xdr:spPr bwMode="auto">
        <a:xfrm>
          <a:off x="10287000" y="1257300"/>
          <a:ext cx="828675"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55245</xdr:colOff>
      <xdr:row>5</xdr:row>
      <xdr:rowOff>114300</xdr:rowOff>
    </xdr:from>
    <xdr:to>
      <xdr:col>17</xdr:col>
      <xdr:colOff>310529</xdr:colOff>
      <xdr:row>7</xdr:row>
      <xdr:rowOff>0</xdr:rowOff>
    </xdr:to>
    <xdr:sp macro="" textlink="">
      <xdr:nvSpPr>
        <xdr:cNvPr id="3" name="Text Box 6"/>
        <xdr:cNvSpPr txBox="1">
          <a:spLocks noChangeArrowheads="1"/>
        </xdr:cNvSpPr>
      </xdr:nvSpPr>
      <xdr:spPr bwMode="auto">
        <a:xfrm>
          <a:off x="11218545" y="1162050"/>
          <a:ext cx="255284" cy="30480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16</xdr:col>
      <xdr:colOff>85725</xdr:colOff>
      <xdr:row>6</xdr:row>
      <xdr:rowOff>0</xdr:rowOff>
    </xdr:from>
    <xdr:to>
      <xdr:col>16</xdr:col>
      <xdr:colOff>914400</xdr:colOff>
      <xdr:row>6</xdr:row>
      <xdr:rowOff>0</xdr:rowOff>
    </xdr:to>
    <xdr:cxnSp macro="">
      <xdr:nvCxnSpPr>
        <xdr:cNvPr id="5" name="AutoShape 5"/>
        <xdr:cNvCxnSpPr>
          <a:cxnSpLocks noChangeShapeType="1"/>
        </xdr:cNvCxnSpPr>
      </xdr:nvCxnSpPr>
      <xdr:spPr bwMode="auto">
        <a:xfrm>
          <a:off x="10287000" y="1257300"/>
          <a:ext cx="828675"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55245</xdr:colOff>
      <xdr:row>5</xdr:row>
      <xdr:rowOff>114300</xdr:rowOff>
    </xdr:from>
    <xdr:to>
      <xdr:col>17</xdr:col>
      <xdr:colOff>310529</xdr:colOff>
      <xdr:row>7</xdr:row>
      <xdr:rowOff>0</xdr:rowOff>
    </xdr:to>
    <xdr:sp macro="" textlink="">
      <xdr:nvSpPr>
        <xdr:cNvPr id="6" name="Text Box 6"/>
        <xdr:cNvSpPr txBox="1">
          <a:spLocks noChangeArrowheads="1"/>
        </xdr:cNvSpPr>
      </xdr:nvSpPr>
      <xdr:spPr bwMode="auto">
        <a:xfrm>
          <a:off x="11218545" y="1162050"/>
          <a:ext cx="255284" cy="30480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16</xdr:col>
      <xdr:colOff>85725</xdr:colOff>
      <xdr:row>6</xdr:row>
      <xdr:rowOff>0</xdr:rowOff>
    </xdr:from>
    <xdr:to>
      <xdr:col>16</xdr:col>
      <xdr:colOff>914400</xdr:colOff>
      <xdr:row>6</xdr:row>
      <xdr:rowOff>0</xdr:rowOff>
    </xdr:to>
    <xdr:cxnSp macro="">
      <xdr:nvCxnSpPr>
        <xdr:cNvPr id="5" name="AutoShape 5"/>
        <xdr:cNvCxnSpPr>
          <a:cxnSpLocks noChangeShapeType="1"/>
        </xdr:cNvCxnSpPr>
      </xdr:nvCxnSpPr>
      <xdr:spPr bwMode="auto">
        <a:xfrm>
          <a:off x="10287000" y="1257300"/>
          <a:ext cx="828675"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55245</xdr:colOff>
      <xdr:row>5</xdr:row>
      <xdr:rowOff>114300</xdr:rowOff>
    </xdr:from>
    <xdr:to>
      <xdr:col>17</xdr:col>
      <xdr:colOff>310529</xdr:colOff>
      <xdr:row>7</xdr:row>
      <xdr:rowOff>0</xdr:rowOff>
    </xdr:to>
    <xdr:sp macro="" textlink="">
      <xdr:nvSpPr>
        <xdr:cNvPr id="6" name="Text Box 6"/>
        <xdr:cNvSpPr txBox="1">
          <a:spLocks noChangeArrowheads="1"/>
        </xdr:cNvSpPr>
      </xdr:nvSpPr>
      <xdr:spPr bwMode="auto">
        <a:xfrm>
          <a:off x="11218545" y="1162050"/>
          <a:ext cx="255284" cy="30480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16</xdr:col>
      <xdr:colOff>85725</xdr:colOff>
      <xdr:row>6</xdr:row>
      <xdr:rowOff>0</xdr:rowOff>
    </xdr:from>
    <xdr:to>
      <xdr:col>16</xdr:col>
      <xdr:colOff>914400</xdr:colOff>
      <xdr:row>6</xdr:row>
      <xdr:rowOff>0</xdr:rowOff>
    </xdr:to>
    <xdr:cxnSp macro="">
      <xdr:nvCxnSpPr>
        <xdr:cNvPr id="5" name="AutoShape 5"/>
        <xdr:cNvCxnSpPr>
          <a:cxnSpLocks noChangeShapeType="1"/>
        </xdr:cNvCxnSpPr>
      </xdr:nvCxnSpPr>
      <xdr:spPr bwMode="auto">
        <a:xfrm>
          <a:off x="10420350" y="1257300"/>
          <a:ext cx="828675"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55245</xdr:colOff>
      <xdr:row>5</xdr:row>
      <xdr:rowOff>114300</xdr:rowOff>
    </xdr:from>
    <xdr:to>
      <xdr:col>17</xdr:col>
      <xdr:colOff>310529</xdr:colOff>
      <xdr:row>7</xdr:row>
      <xdr:rowOff>0</xdr:rowOff>
    </xdr:to>
    <xdr:sp macro="" textlink="">
      <xdr:nvSpPr>
        <xdr:cNvPr id="6" name="Text Box 6"/>
        <xdr:cNvSpPr txBox="1">
          <a:spLocks noChangeArrowheads="1"/>
        </xdr:cNvSpPr>
      </xdr:nvSpPr>
      <xdr:spPr bwMode="auto">
        <a:xfrm>
          <a:off x="11351895" y="1162050"/>
          <a:ext cx="255284" cy="30480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30480</xdr:colOff>
      <xdr:row>13</xdr:row>
      <xdr:rowOff>45944</xdr:rowOff>
    </xdr:from>
    <xdr:to>
      <xdr:col>10</xdr:col>
      <xdr:colOff>422686</xdr:colOff>
      <xdr:row>39</xdr:row>
      <xdr:rowOff>9413</xdr:rowOff>
    </xdr:to>
    <xdr:grpSp>
      <xdr:nvGrpSpPr>
        <xdr:cNvPr id="2" name="グループ化 1"/>
        <xdr:cNvGrpSpPr/>
      </xdr:nvGrpSpPr>
      <xdr:grpSpPr>
        <a:xfrm>
          <a:off x="706755" y="2436719"/>
          <a:ext cx="8240806" cy="4421169"/>
          <a:chOff x="640080" y="2240504"/>
          <a:chExt cx="7455946" cy="4322109"/>
        </a:xfrm>
      </xdr:grpSpPr>
      <xdr:sp macro="" textlink="">
        <xdr:nvSpPr>
          <xdr:cNvPr id="3" name="テキスト ボックス 2"/>
          <xdr:cNvSpPr txBox="1"/>
        </xdr:nvSpPr>
        <xdr:spPr>
          <a:xfrm>
            <a:off x="668084" y="4841587"/>
            <a:ext cx="467839" cy="2423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l"/>
            <a:r>
              <a:rPr kumimoji="1" lang="ja-JP" altLang="en-US" sz="900"/>
              <a:t>（人）</a:t>
            </a:r>
          </a:p>
        </xdr:txBody>
      </xdr:sp>
      <xdr:graphicFrame macro="">
        <xdr:nvGraphicFramePr>
          <xdr:cNvPr id="4" name="グラフ 3"/>
          <xdr:cNvGraphicFramePr/>
        </xdr:nvGraphicFramePr>
        <xdr:xfrm>
          <a:off x="640080" y="2240504"/>
          <a:ext cx="7455946" cy="4322109"/>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9</xdr:col>
      <xdr:colOff>42135</xdr:colOff>
      <xdr:row>2</xdr:row>
      <xdr:rowOff>130436</xdr:rowOff>
    </xdr:from>
    <xdr:to>
      <xdr:col>9</xdr:col>
      <xdr:colOff>601981</xdr:colOff>
      <xdr:row>6</xdr:row>
      <xdr:rowOff>40790</xdr:rowOff>
    </xdr:to>
    <xdr:sp macro="" textlink="">
      <xdr:nvSpPr>
        <xdr:cNvPr id="5" name="角丸四角形 4"/>
        <xdr:cNvSpPr/>
      </xdr:nvSpPr>
      <xdr:spPr>
        <a:xfrm>
          <a:off x="7105875" y="465716"/>
          <a:ext cx="559846" cy="763794"/>
        </a:xfrm>
        <a:prstGeom prst="roundRect">
          <a:avLst/>
        </a:prstGeom>
        <a:no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1971788</xdr:colOff>
      <xdr:row>15</xdr:row>
      <xdr:rowOff>2017</xdr:rowOff>
    </xdr:from>
    <xdr:to>
      <xdr:col>7</xdr:col>
      <xdr:colOff>426720</xdr:colOff>
      <xdr:row>17</xdr:row>
      <xdr:rowOff>135815</xdr:rowOff>
    </xdr:to>
    <xdr:sp macro="" textlink="">
      <xdr:nvSpPr>
        <xdr:cNvPr id="6" name="テキスト ボックス 3"/>
        <xdr:cNvSpPr txBox="1"/>
      </xdr:nvSpPr>
      <xdr:spPr>
        <a:xfrm>
          <a:off x="2581388" y="2699497"/>
          <a:ext cx="3682252" cy="469078"/>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kumimoji="1" lang="en-US" altLang="ja-JP" sz="1100"/>
            <a:t>2025</a:t>
          </a:r>
          <a:r>
            <a:rPr kumimoji="1" lang="ja-JP" altLang="en-US" sz="1100"/>
            <a:t>年には一人暮らし高齢世帯の割合は</a:t>
          </a:r>
          <a:r>
            <a:rPr kumimoji="1" lang="en-US" altLang="ja-JP" sz="1100"/>
            <a:t>16</a:t>
          </a:r>
          <a:r>
            <a:rPr kumimoji="1" lang="ja-JP" altLang="en-US" sz="1100"/>
            <a:t>％を超える。</a:t>
          </a:r>
          <a:endParaRPr kumimoji="1" lang="en-US" altLang="ja-JP" sz="1100"/>
        </a:p>
        <a:p>
          <a:r>
            <a:rPr kumimoji="1" lang="ja-JP" altLang="en-US" sz="1100"/>
            <a:t>一人暮らし高齢者数は</a:t>
          </a:r>
          <a:r>
            <a:rPr kumimoji="1" lang="en-US" altLang="ja-JP" sz="1100">
              <a:solidFill>
                <a:schemeClr val="tx1"/>
              </a:solidFill>
              <a:effectLst/>
              <a:latin typeface="+mn-lt"/>
              <a:ea typeface="+mn-ea"/>
              <a:cs typeface="+mn-cs"/>
            </a:rPr>
            <a:t>23,000</a:t>
          </a:r>
          <a:r>
            <a:rPr kumimoji="1" lang="ja-JP" altLang="ja-JP" sz="1100">
              <a:solidFill>
                <a:schemeClr val="tx1"/>
              </a:solidFill>
              <a:effectLst/>
              <a:latin typeface="+mn-lt"/>
              <a:ea typeface="+mn-ea"/>
              <a:cs typeface="+mn-cs"/>
            </a:rPr>
            <a:t>人を超え</a:t>
          </a:r>
          <a:r>
            <a:rPr kumimoji="1" lang="ja-JP" altLang="en-US" sz="1100">
              <a:solidFill>
                <a:schemeClr val="tx1"/>
              </a:solidFill>
              <a:effectLst/>
              <a:latin typeface="+mn-lt"/>
              <a:ea typeface="+mn-ea"/>
              <a:cs typeface="+mn-cs"/>
            </a:rPr>
            <a:t>るが，</a:t>
          </a:r>
          <a:r>
            <a:rPr kumimoji="1" lang="en-US" altLang="ja-JP" sz="1100"/>
            <a:t>2020</a:t>
          </a:r>
          <a:r>
            <a:rPr kumimoji="1" lang="ja-JP" altLang="en-US" sz="1100"/>
            <a:t>年と比較して減少する。</a:t>
          </a:r>
        </a:p>
      </xdr:txBody>
    </xdr:sp>
    <xdr:clientData/>
  </xdr:twoCellAnchor>
  <xdr:twoCellAnchor>
    <xdr:from>
      <xdr:col>2</xdr:col>
      <xdr:colOff>34290</xdr:colOff>
      <xdr:row>1</xdr:row>
      <xdr:rowOff>137160</xdr:rowOff>
    </xdr:from>
    <xdr:to>
      <xdr:col>7</xdr:col>
      <xdr:colOff>579120</xdr:colOff>
      <xdr:row>2</xdr:row>
      <xdr:rowOff>133350</xdr:rowOff>
    </xdr:to>
    <xdr:sp macro="" textlink="">
      <xdr:nvSpPr>
        <xdr:cNvPr id="7" name="右中かっこ 6"/>
        <xdr:cNvSpPr/>
      </xdr:nvSpPr>
      <xdr:spPr>
        <a:xfrm rot="16200000">
          <a:off x="4518660" y="-1428750"/>
          <a:ext cx="163830" cy="3630930"/>
        </a:xfrm>
        <a:prstGeom prst="rightBrace">
          <a:avLst>
            <a:gd name="adj1" fmla="val 27899"/>
            <a:gd name="adj2" fmla="val 4882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xdr:col>
      <xdr:colOff>289560</xdr:colOff>
      <xdr:row>0</xdr:row>
      <xdr:rowOff>30480</xdr:rowOff>
    </xdr:from>
    <xdr:ext cx="986424" cy="275717"/>
    <xdr:sp macro="" textlink="">
      <xdr:nvSpPr>
        <xdr:cNvPr id="8" name="テキスト ボックス 7"/>
        <xdr:cNvSpPr txBox="1"/>
      </xdr:nvSpPr>
      <xdr:spPr>
        <a:xfrm>
          <a:off x="4274820" y="30480"/>
          <a:ext cx="98642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実績値（</a:t>
          </a:r>
          <a:r>
            <a:rPr kumimoji="1" lang="en-US" altLang="ja-JP" sz="1100"/>
            <a:t>※</a:t>
          </a:r>
          <a:r>
            <a:rPr kumimoji="1" lang="ja-JP" altLang="en-US" sz="1100"/>
            <a:t>１）</a:t>
          </a:r>
        </a:p>
      </xdr:txBody>
    </xdr:sp>
    <xdr:clientData/>
  </xdr:oneCellAnchor>
  <xdr:twoCellAnchor>
    <xdr:from>
      <xdr:col>8</xdr:col>
      <xdr:colOff>7620</xdr:colOff>
      <xdr:row>1</xdr:row>
      <xdr:rowOff>129540</xdr:rowOff>
    </xdr:from>
    <xdr:to>
      <xdr:col>9</xdr:col>
      <xdr:colOff>601980</xdr:colOff>
      <xdr:row>2</xdr:row>
      <xdr:rowOff>129540</xdr:rowOff>
    </xdr:to>
    <xdr:sp macro="" textlink="">
      <xdr:nvSpPr>
        <xdr:cNvPr id="9" name="右中かっこ 8"/>
        <xdr:cNvSpPr/>
      </xdr:nvSpPr>
      <xdr:spPr>
        <a:xfrm rot="16200000">
          <a:off x="6979920" y="-220980"/>
          <a:ext cx="167640" cy="1203960"/>
        </a:xfrm>
        <a:prstGeom prst="rightBrace">
          <a:avLst>
            <a:gd name="adj1" fmla="val 27899"/>
            <a:gd name="adj2" fmla="val 4882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8</xdr:col>
      <xdr:colOff>308610</xdr:colOff>
      <xdr:row>0</xdr:row>
      <xdr:rowOff>45720</xdr:rowOff>
    </xdr:from>
    <xdr:ext cx="986424" cy="447943"/>
    <xdr:sp macro="" textlink="">
      <xdr:nvSpPr>
        <xdr:cNvPr id="10" name="テキスト ボックス 9"/>
        <xdr:cNvSpPr txBox="1"/>
      </xdr:nvSpPr>
      <xdr:spPr>
        <a:xfrm>
          <a:off x="6762750" y="45720"/>
          <a:ext cx="986424" cy="447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推計値（</a:t>
          </a:r>
          <a:r>
            <a:rPr kumimoji="1" lang="en-US" altLang="ja-JP" sz="1100"/>
            <a:t>※</a:t>
          </a:r>
          <a:r>
            <a:rPr kumimoji="1" lang="ja-JP" altLang="en-US" sz="1100"/>
            <a:t>２）</a:t>
          </a:r>
          <a:endParaRPr kumimoji="1" lang="en-US" altLang="ja-JP" sz="1100"/>
        </a:p>
        <a:p>
          <a:endParaRPr kumimoji="1" lang="ja-JP" altLang="en-US" sz="1100"/>
        </a:p>
      </xdr:txBody>
    </xdr:sp>
    <xdr:clientData/>
  </xdr:oneCellAnchor>
  <xdr:twoCellAnchor>
    <xdr:from>
      <xdr:col>6</xdr:col>
      <xdr:colOff>518160</xdr:colOff>
      <xdr:row>17</xdr:row>
      <xdr:rowOff>83820</xdr:rowOff>
    </xdr:from>
    <xdr:to>
      <xdr:col>7</xdr:col>
      <xdr:colOff>87406</xdr:colOff>
      <xdr:row>35</xdr:row>
      <xdr:rowOff>99060</xdr:rowOff>
    </xdr:to>
    <xdr:grpSp>
      <xdr:nvGrpSpPr>
        <xdr:cNvPr id="11" name="グループ化 10"/>
        <xdr:cNvGrpSpPr/>
      </xdr:nvGrpSpPr>
      <xdr:grpSpPr>
        <a:xfrm>
          <a:off x="6318885" y="3160395"/>
          <a:ext cx="255046" cy="3101340"/>
          <a:chOff x="7559040" y="3093720"/>
          <a:chExt cx="186466" cy="3032760"/>
        </a:xfrm>
        <a:solidFill>
          <a:schemeClr val="accent1">
            <a:lumMod val="20000"/>
            <a:lumOff val="80000"/>
          </a:schemeClr>
        </a:solidFill>
      </xdr:grpSpPr>
      <xdr:sp macro="" textlink="">
        <xdr:nvSpPr>
          <xdr:cNvPr id="12" name="大波 11"/>
          <xdr:cNvSpPr/>
        </xdr:nvSpPr>
        <xdr:spPr>
          <a:xfrm rot="5400000">
            <a:off x="7307580" y="3352800"/>
            <a:ext cx="693420" cy="175260"/>
          </a:xfrm>
          <a:prstGeom prst="wav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kumimoji="1" lang="ja-JP" altLang="en-US" sz="1100"/>
          </a:p>
        </xdr:txBody>
      </xdr:sp>
      <xdr:sp macro="" textlink="">
        <xdr:nvSpPr>
          <xdr:cNvPr id="13" name="大波 12"/>
          <xdr:cNvSpPr/>
        </xdr:nvSpPr>
        <xdr:spPr>
          <a:xfrm rot="5400000">
            <a:off x="7311166" y="4046444"/>
            <a:ext cx="693420" cy="175260"/>
          </a:xfrm>
          <a:prstGeom prst="wav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kumimoji="1" lang="ja-JP" altLang="en-US" sz="1100"/>
          </a:p>
        </xdr:txBody>
      </xdr:sp>
      <xdr:sp macro="" textlink="">
        <xdr:nvSpPr>
          <xdr:cNvPr id="14" name="大波 13"/>
          <xdr:cNvSpPr/>
        </xdr:nvSpPr>
        <xdr:spPr>
          <a:xfrm rot="5400000">
            <a:off x="7311166" y="4739864"/>
            <a:ext cx="693420" cy="175260"/>
          </a:xfrm>
          <a:prstGeom prst="wav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kumimoji="1" lang="ja-JP" altLang="en-US" sz="1100"/>
          </a:p>
        </xdr:txBody>
      </xdr:sp>
      <xdr:sp macro="" textlink="">
        <xdr:nvSpPr>
          <xdr:cNvPr id="15" name="大波 14"/>
          <xdr:cNvSpPr/>
        </xdr:nvSpPr>
        <xdr:spPr>
          <a:xfrm rot="5400000">
            <a:off x="7307132" y="5433508"/>
            <a:ext cx="693420" cy="175260"/>
          </a:xfrm>
          <a:prstGeom prst="wav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kumimoji="1" lang="ja-JP" altLang="en-US" sz="1100"/>
          </a:p>
        </xdr:txBody>
      </xdr:sp>
      <xdr:sp macro="" textlink="">
        <xdr:nvSpPr>
          <xdr:cNvPr id="16" name="大波 15"/>
          <xdr:cNvSpPr/>
        </xdr:nvSpPr>
        <xdr:spPr>
          <a:xfrm rot="5400000">
            <a:off x="7520940" y="5905948"/>
            <a:ext cx="258632" cy="182432"/>
          </a:xfrm>
          <a:prstGeom prst="wav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kumimoji="1" lang="ja-JP" altLang="en-US" sz="1100"/>
          </a:p>
        </xdr:txBody>
      </xdr:sp>
    </xdr:grpSp>
    <xdr:clientData/>
  </xdr:twoCellAnchor>
  <xdr:twoCellAnchor>
    <xdr:from>
      <xdr:col>8</xdr:col>
      <xdr:colOff>83820</xdr:colOff>
      <xdr:row>17</xdr:row>
      <xdr:rowOff>83820</xdr:rowOff>
    </xdr:from>
    <xdr:to>
      <xdr:col>8</xdr:col>
      <xdr:colOff>270286</xdr:colOff>
      <xdr:row>35</xdr:row>
      <xdr:rowOff>99060</xdr:rowOff>
    </xdr:to>
    <xdr:grpSp>
      <xdr:nvGrpSpPr>
        <xdr:cNvPr id="17" name="グループ化 16"/>
        <xdr:cNvGrpSpPr/>
      </xdr:nvGrpSpPr>
      <xdr:grpSpPr>
        <a:xfrm>
          <a:off x="7256145" y="3160395"/>
          <a:ext cx="186466" cy="3101340"/>
          <a:chOff x="7559040" y="3093720"/>
          <a:chExt cx="186466" cy="3032760"/>
        </a:xfrm>
        <a:solidFill>
          <a:schemeClr val="accent1">
            <a:lumMod val="20000"/>
            <a:lumOff val="80000"/>
          </a:schemeClr>
        </a:solidFill>
      </xdr:grpSpPr>
      <xdr:sp macro="" textlink="">
        <xdr:nvSpPr>
          <xdr:cNvPr id="18" name="大波 17"/>
          <xdr:cNvSpPr/>
        </xdr:nvSpPr>
        <xdr:spPr>
          <a:xfrm rot="5400000">
            <a:off x="7307580" y="3352800"/>
            <a:ext cx="693420" cy="175260"/>
          </a:xfrm>
          <a:prstGeom prst="wav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kumimoji="1" lang="ja-JP" altLang="en-US" sz="1100"/>
          </a:p>
        </xdr:txBody>
      </xdr:sp>
      <xdr:sp macro="" textlink="">
        <xdr:nvSpPr>
          <xdr:cNvPr id="19" name="大波 18"/>
          <xdr:cNvSpPr/>
        </xdr:nvSpPr>
        <xdr:spPr>
          <a:xfrm rot="5400000">
            <a:off x="7311166" y="4046444"/>
            <a:ext cx="693420" cy="175260"/>
          </a:xfrm>
          <a:prstGeom prst="wav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kumimoji="1" lang="ja-JP" altLang="en-US" sz="1100"/>
          </a:p>
        </xdr:txBody>
      </xdr:sp>
      <xdr:sp macro="" textlink="">
        <xdr:nvSpPr>
          <xdr:cNvPr id="20" name="大波 19"/>
          <xdr:cNvSpPr/>
        </xdr:nvSpPr>
        <xdr:spPr>
          <a:xfrm rot="5400000">
            <a:off x="7311166" y="4739864"/>
            <a:ext cx="693420" cy="175260"/>
          </a:xfrm>
          <a:prstGeom prst="wav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kumimoji="1" lang="ja-JP" altLang="en-US" sz="1100"/>
          </a:p>
        </xdr:txBody>
      </xdr:sp>
      <xdr:sp macro="" textlink="">
        <xdr:nvSpPr>
          <xdr:cNvPr id="21" name="大波 20"/>
          <xdr:cNvSpPr/>
        </xdr:nvSpPr>
        <xdr:spPr>
          <a:xfrm rot="5400000">
            <a:off x="7307132" y="5433508"/>
            <a:ext cx="693420" cy="175260"/>
          </a:xfrm>
          <a:prstGeom prst="wav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kumimoji="1" lang="ja-JP" altLang="en-US" sz="1100"/>
          </a:p>
        </xdr:txBody>
      </xdr:sp>
      <xdr:sp macro="" textlink="">
        <xdr:nvSpPr>
          <xdr:cNvPr id="22" name="大波 21"/>
          <xdr:cNvSpPr/>
        </xdr:nvSpPr>
        <xdr:spPr>
          <a:xfrm rot="5400000">
            <a:off x="7520940" y="5905948"/>
            <a:ext cx="258632" cy="182432"/>
          </a:xfrm>
          <a:prstGeom prst="wav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kumimoji="1" lang="ja-JP" altLang="en-US" sz="1100"/>
          </a:p>
        </xdr:txBody>
      </xdr:sp>
    </xdr:grpSp>
    <xdr:clientData/>
  </xdr:twoCellAnchor>
</xdr:wsDr>
</file>

<file path=xl/drawings/drawing3.xml><?xml version="1.0" encoding="utf-8"?>
<c:userShapes xmlns:c="http://schemas.openxmlformats.org/drawingml/2006/chart">
  <cdr:relSizeAnchor xmlns:cdr="http://schemas.openxmlformats.org/drawingml/2006/chartDrawing">
    <cdr:from>
      <cdr:x>0.93725</cdr:x>
      <cdr:y>0.68171</cdr:y>
    </cdr:from>
    <cdr:to>
      <cdr:x>1</cdr:x>
      <cdr:y>0.73778</cdr:y>
    </cdr:to>
    <cdr:sp macro="" textlink="">
      <cdr:nvSpPr>
        <cdr:cNvPr id="2" name="テキスト ボックス 3"/>
        <cdr:cNvSpPr txBox="1"/>
      </cdr:nvSpPr>
      <cdr:spPr>
        <a:xfrm xmlns:a="http://schemas.openxmlformats.org/drawingml/2006/main">
          <a:off x="6988085" y="2946417"/>
          <a:ext cx="467861" cy="242341"/>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r>
            <a:rPr kumimoji="1" lang="ja-JP" altLang="en-US" sz="900"/>
            <a:t>（％）</a:t>
          </a:r>
        </a:p>
      </cdr:txBody>
    </cdr:sp>
  </cdr:relSizeAnchor>
  <cdr:relSizeAnchor xmlns:cdr="http://schemas.openxmlformats.org/drawingml/2006/chartDrawing">
    <cdr:from>
      <cdr:x>0.00579</cdr:x>
      <cdr:y>0.60589</cdr:y>
    </cdr:from>
    <cdr:to>
      <cdr:x>0.06854</cdr:x>
      <cdr:y>0.66196</cdr:y>
    </cdr:to>
    <cdr:sp macro="" textlink="">
      <cdr:nvSpPr>
        <cdr:cNvPr id="3" name="テキスト ボックス 3"/>
        <cdr:cNvSpPr txBox="1"/>
      </cdr:nvSpPr>
      <cdr:spPr>
        <a:xfrm xmlns:a="http://schemas.openxmlformats.org/drawingml/2006/main">
          <a:off x="43180" y="2618740"/>
          <a:ext cx="467861" cy="242341"/>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r>
            <a:rPr kumimoji="1" lang="ja-JP" altLang="en-US" sz="900"/>
            <a:t>（人）</a:t>
          </a:r>
        </a:p>
      </cdr:txBody>
    </cdr:sp>
  </cdr:relSizeAnchor>
</c:userShapes>
</file>

<file path=xl/drawings/drawing4.xml><?xml version="1.0" encoding="utf-8"?>
<xdr:wsDr xmlns:xdr="http://schemas.openxmlformats.org/drawingml/2006/spreadsheetDrawing" xmlns:a="http://schemas.openxmlformats.org/drawingml/2006/main">
  <xdr:twoCellAnchor>
    <xdr:from>
      <xdr:col>1</xdr:col>
      <xdr:colOff>666526</xdr:colOff>
      <xdr:row>11</xdr:row>
      <xdr:rowOff>99284</xdr:rowOff>
    </xdr:from>
    <xdr:to>
      <xdr:col>14</xdr:col>
      <xdr:colOff>117886</xdr:colOff>
      <xdr:row>37</xdr:row>
      <xdr:rowOff>62753</xdr:rowOff>
    </xdr:to>
    <xdr:grpSp>
      <xdr:nvGrpSpPr>
        <xdr:cNvPr id="2" name="グループ化 1"/>
        <xdr:cNvGrpSpPr/>
      </xdr:nvGrpSpPr>
      <xdr:grpSpPr>
        <a:xfrm>
          <a:off x="1338879" y="3158490"/>
          <a:ext cx="11172713" cy="4333763"/>
          <a:chOff x="1303020" y="2693670"/>
          <a:chExt cx="10302240" cy="2743200"/>
        </a:xfrm>
      </xdr:grpSpPr>
      <xdr:graphicFrame macro="">
        <xdr:nvGraphicFramePr>
          <xdr:cNvPr id="3" name="グラフ 2"/>
          <xdr:cNvGraphicFramePr/>
        </xdr:nvGraphicFramePr>
        <xdr:xfrm>
          <a:off x="1303020" y="2693670"/>
          <a:ext cx="10302240" cy="274320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 name="テキスト ボックス 3"/>
          <xdr:cNvSpPr txBox="1"/>
        </xdr:nvSpPr>
        <xdr:spPr>
          <a:xfrm>
            <a:off x="1325880" y="4518660"/>
            <a:ext cx="41549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（人）</a:t>
            </a:r>
          </a:p>
        </xdr:txBody>
      </xdr:sp>
    </xdr:grpSp>
    <xdr:clientData/>
  </xdr:twoCellAnchor>
  <xdr:twoCellAnchor>
    <xdr:from>
      <xdr:col>14</xdr:col>
      <xdr:colOff>26894</xdr:colOff>
      <xdr:row>2</xdr:row>
      <xdr:rowOff>107576</xdr:rowOff>
    </xdr:from>
    <xdr:to>
      <xdr:col>15</xdr:col>
      <xdr:colOff>8965</xdr:colOff>
      <xdr:row>8</xdr:row>
      <xdr:rowOff>17930</xdr:rowOff>
    </xdr:to>
    <xdr:sp macro="" textlink="">
      <xdr:nvSpPr>
        <xdr:cNvPr id="5" name="角丸四角形 4"/>
        <xdr:cNvSpPr/>
      </xdr:nvSpPr>
      <xdr:spPr>
        <a:xfrm>
          <a:off x="11235914" y="442856"/>
          <a:ext cx="591671" cy="2135394"/>
        </a:xfrm>
        <a:prstGeom prst="roundRect">
          <a:avLst/>
        </a:prstGeom>
        <a:no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1240268</xdr:colOff>
      <xdr:row>14</xdr:row>
      <xdr:rowOff>9637</xdr:rowOff>
    </xdr:from>
    <xdr:to>
      <xdr:col>10</xdr:col>
      <xdr:colOff>493060</xdr:colOff>
      <xdr:row>16</xdr:row>
      <xdr:rowOff>143435</xdr:rowOff>
    </xdr:to>
    <xdr:sp macro="" textlink="">
      <xdr:nvSpPr>
        <xdr:cNvPr id="6" name="テキスト ボックス 3"/>
        <xdr:cNvSpPr txBox="1"/>
      </xdr:nvSpPr>
      <xdr:spPr>
        <a:xfrm>
          <a:off x="3991088" y="3575797"/>
          <a:ext cx="5272592" cy="469078"/>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kumimoji="1" lang="en-US" altLang="ja-JP" sz="1100"/>
            <a:t>2025</a:t>
          </a:r>
          <a:r>
            <a:rPr kumimoji="1" lang="ja-JP" altLang="en-US" sz="1100"/>
            <a:t>年には，認知症患者がパターン①では</a:t>
          </a:r>
          <a:r>
            <a:rPr kumimoji="1" lang="en-US" altLang="ja-JP" sz="1100"/>
            <a:t>15,000</a:t>
          </a:r>
          <a:r>
            <a:rPr kumimoji="1" lang="ja-JP" altLang="en-US" sz="1100"/>
            <a:t>人，パターン②では</a:t>
          </a:r>
          <a:r>
            <a:rPr kumimoji="1" lang="en-US" altLang="ja-JP" sz="1100"/>
            <a:t>17,000</a:t>
          </a:r>
          <a:r>
            <a:rPr kumimoji="1" lang="ja-JP" altLang="en-US" sz="1100"/>
            <a:t>人を超え，</a:t>
          </a:r>
          <a:endParaRPr kumimoji="1" lang="en-US" altLang="ja-JP" sz="1100"/>
        </a:p>
        <a:p>
          <a:r>
            <a:rPr kumimoji="1" lang="ja-JP" altLang="en-US" sz="1100"/>
            <a:t>認定者に占める割合もパターン①では</a:t>
          </a:r>
          <a:r>
            <a:rPr kumimoji="1" lang="en-US" altLang="ja-JP" sz="1100"/>
            <a:t>75</a:t>
          </a:r>
          <a:r>
            <a:rPr kumimoji="1" lang="ja-JP" altLang="en-US" sz="1100"/>
            <a:t>％に，パターン②では</a:t>
          </a:r>
          <a:r>
            <a:rPr kumimoji="1" lang="en-US" altLang="ja-JP" sz="1100"/>
            <a:t>86</a:t>
          </a:r>
          <a:r>
            <a:rPr kumimoji="1" lang="ja-JP" altLang="en-US" sz="1100"/>
            <a:t>％に達する。</a:t>
          </a:r>
          <a:endParaRPr kumimoji="1" lang="en-US" altLang="ja-JP" sz="1100"/>
        </a:p>
        <a:p>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76200</xdr:colOff>
      <xdr:row>6</xdr:row>
      <xdr:rowOff>0</xdr:rowOff>
    </xdr:from>
    <xdr:to>
      <xdr:col>16</xdr:col>
      <xdr:colOff>822960</xdr:colOff>
      <xdr:row>6</xdr:row>
      <xdr:rowOff>0</xdr:rowOff>
    </xdr:to>
    <xdr:cxnSp macro="">
      <xdr:nvCxnSpPr>
        <xdr:cNvPr id="6" name="AutoShape 5"/>
        <xdr:cNvCxnSpPr>
          <a:cxnSpLocks noChangeShapeType="1"/>
        </xdr:cNvCxnSpPr>
      </xdr:nvCxnSpPr>
      <xdr:spPr bwMode="auto">
        <a:xfrm>
          <a:off x="9555480" y="1280160"/>
          <a:ext cx="74676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45720</xdr:colOff>
      <xdr:row>5</xdr:row>
      <xdr:rowOff>114300</xdr:rowOff>
    </xdr:from>
    <xdr:to>
      <xdr:col>17</xdr:col>
      <xdr:colOff>272639</xdr:colOff>
      <xdr:row>7</xdr:row>
      <xdr:rowOff>0</xdr:rowOff>
    </xdr:to>
    <xdr:sp macro="" textlink="">
      <xdr:nvSpPr>
        <xdr:cNvPr id="7" name="Text Box 6"/>
        <xdr:cNvSpPr txBox="1">
          <a:spLocks noChangeArrowheads="1"/>
        </xdr:cNvSpPr>
      </xdr:nvSpPr>
      <xdr:spPr bwMode="auto">
        <a:xfrm>
          <a:off x="10431780" y="1181100"/>
          <a:ext cx="226919" cy="31242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16</xdr:col>
      <xdr:colOff>76200</xdr:colOff>
      <xdr:row>6</xdr:row>
      <xdr:rowOff>0</xdr:rowOff>
    </xdr:from>
    <xdr:to>
      <xdr:col>16</xdr:col>
      <xdr:colOff>822960</xdr:colOff>
      <xdr:row>6</xdr:row>
      <xdr:rowOff>0</xdr:rowOff>
    </xdr:to>
    <xdr:cxnSp macro="">
      <xdr:nvCxnSpPr>
        <xdr:cNvPr id="6" name="AutoShape 5"/>
        <xdr:cNvCxnSpPr>
          <a:cxnSpLocks noChangeShapeType="1"/>
        </xdr:cNvCxnSpPr>
      </xdr:nvCxnSpPr>
      <xdr:spPr bwMode="auto">
        <a:xfrm>
          <a:off x="9448800" y="1280160"/>
          <a:ext cx="74676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45720</xdr:colOff>
      <xdr:row>5</xdr:row>
      <xdr:rowOff>114300</xdr:rowOff>
    </xdr:from>
    <xdr:to>
      <xdr:col>17</xdr:col>
      <xdr:colOff>272639</xdr:colOff>
      <xdr:row>7</xdr:row>
      <xdr:rowOff>0</xdr:rowOff>
    </xdr:to>
    <xdr:sp macro="" textlink="">
      <xdr:nvSpPr>
        <xdr:cNvPr id="7" name="Text Box 6"/>
        <xdr:cNvSpPr txBox="1">
          <a:spLocks noChangeArrowheads="1"/>
        </xdr:cNvSpPr>
      </xdr:nvSpPr>
      <xdr:spPr bwMode="auto">
        <a:xfrm>
          <a:off x="10287000" y="1181100"/>
          <a:ext cx="226919" cy="31242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16</xdr:col>
      <xdr:colOff>85725</xdr:colOff>
      <xdr:row>6</xdr:row>
      <xdr:rowOff>0</xdr:rowOff>
    </xdr:from>
    <xdr:to>
      <xdr:col>16</xdr:col>
      <xdr:colOff>914400</xdr:colOff>
      <xdr:row>6</xdr:row>
      <xdr:rowOff>0</xdr:rowOff>
    </xdr:to>
    <xdr:cxnSp macro="">
      <xdr:nvCxnSpPr>
        <xdr:cNvPr id="5" name="AutoShape 5"/>
        <xdr:cNvCxnSpPr>
          <a:cxnSpLocks noChangeShapeType="1"/>
        </xdr:cNvCxnSpPr>
      </xdr:nvCxnSpPr>
      <xdr:spPr bwMode="auto">
        <a:xfrm>
          <a:off x="10448925" y="1257300"/>
          <a:ext cx="828675"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45720</xdr:colOff>
      <xdr:row>5</xdr:row>
      <xdr:rowOff>114300</xdr:rowOff>
    </xdr:from>
    <xdr:to>
      <xdr:col>17</xdr:col>
      <xdr:colOff>301004</xdr:colOff>
      <xdr:row>7</xdr:row>
      <xdr:rowOff>0</xdr:rowOff>
    </xdr:to>
    <xdr:sp macro="" textlink="">
      <xdr:nvSpPr>
        <xdr:cNvPr id="6" name="Text Box 6"/>
        <xdr:cNvSpPr txBox="1">
          <a:spLocks noChangeArrowheads="1"/>
        </xdr:cNvSpPr>
      </xdr:nvSpPr>
      <xdr:spPr bwMode="auto">
        <a:xfrm>
          <a:off x="11370945" y="1162050"/>
          <a:ext cx="255284" cy="30480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16</xdr:col>
      <xdr:colOff>85725</xdr:colOff>
      <xdr:row>6</xdr:row>
      <xdr:rowOff>0</xdr:rowOff>
    </xdr:from>
    <xdr:to>
      <xdr:col>16</xdr:col>
      <xdr:colOff>914400</xdr:colOff>
      <xdr:row>6</xdr:row>
      <xdr:rowOff>0</xdr:rowOff>
    </xdr:to>
    <xdr:cxnSp macro="">
      <xdr:nvCxnSpPr>
        <xdr:cNvPr id="5" name="AutoShape 5"/>
        <xdr:cNvCxnSpPr>
          <a:cxnSpLocks noChangeShapeType="1"/>
        </xdr:cNvCxnSpPr>
      </xdr:nvCxnSpPr>
      <xdr:spPr bwMode="auto">
        <a:xfrm>
          <a:off x="10439400" y="1257300"/>
          <a:ext cx="828675"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55245</xdr:colOff>
      <xdr:row>5</xdr:row>
      <xdr:rowOff>114300</xdr:rowOff>
    </xdr:from>
    <xdr:to>
      <xdr:col>17</xdr:col>
      <xdr:colOff>310529</xdr:colOff>
      <xdr:row>7</xdr:row>
      <xdr:rowOff>0</xdr:rowOff>
    </xdr:to>
    <xdr:sp macro="" textlink="">
      <xdr:nvSpPr>
        <xdr:cNvPr id="6" name="Text Box 6"/>
        <xdr:cNvSpPr txBox="1">
          <a:spLocks noChangeArrowheads="1"/>
        </xdr:cNvSpPr>
      </xdr:nvSpPr>
      <xdr:spPr bwMode="auto">
        <a:xfrm>
          <a:off x="11370945" y="1162050"/>
          <a:ext cx="255284" cy="30480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16</xdr:col>
      <xdr:colOff>85725</xdr:colOff>
      <xdr:row>6</xdr:row>
      <xdr:rowOff>0</xdr:rowOff>
    </xdr:from>
    <xdr:to>
      <xdr:col>16</xdr:col>
      <xdr:colOff>914400</xdr:colOff>
      <xdr:row>6</xdr:row>
      <xdr:rowOff>0</xdr:rowOff>
    </xdr:to>
    <xdr:cxnSp macro="">
      <xdr:nvCxnSpPr>
        <xdr:cNvPr id="2" name="AutoShape 5"/>
        <xdr:cNvCxnSpPr>
          <a:cxnSpLocks noChangeShapeType="1"/>
        </xdr:cNvCxnSpPr>
      </xdr:nvCxnSpPr>
      <xdr:spPr bwMode="auto">
        <a:xfrm>
          <a:off x="10287000" y="1257300"/>
          <a:ext cx="828675"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55245</xdr:colOff>
      <xdr:row>5</xdr:row>
      <xdr:rowOff>114300</xdr:rowOff>
    </xdr:from>
    <xdr:to>
      <xdr:col>17</xdr:col>
      <xdr:colOff>310529</xdr:colOff>
      <xdr:row>7</xdr:row>
      <xdr:rowOff>0</xdr:rowOff>
    </xdr:to>
    <xdr:sp macro="" textlink="">
      <xdr:nvSpPr>
        <xdr:cNvPr id="3" name="Text Box 6"/>
        <xdr:cNvSpPr txBox="1">
          <a:spLocks noChangeArrowheads="1"/>
        </xdr:cNvSpPr>
      </xdr:nvSpPr>
      <xdr:spPr bwMode="auto">
        <a:xfrm>
          <a:off x="11218545" y="1162050"/>
          <a:ext cx="255284" cy="30480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1" Type="http://schemas.openxmlformats.org/officeDocument/2006/relationships/printerSettings" Target="../printerSettings/printerSettings1.bin" />
  <Relationship Id="rId4" Type="http://schemas.openxmlformats.org/officeDocument/2006/relationships/comments" Target="../comments1.xml"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9.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0.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3.xml" />
  <Relationship Id="rId1" Type="http://schemas.openxmlformats.org/officeDocument/2006/relationships/printerSettings" Target="../printerSettings/printerSettings11.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4.xml" />
  <Relationship Id="rId1" Type="http://schemas.openxmlformats.org/officeDocument/2006/relationships/printerSettings" Target="../printerSettings/printerSettings12.bin"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5.xml" />
  <Relationship Id="rId1" Type="http://schemas.openxmlformats.org/officeDocument/2006/relationships/printerSettings" Target="../printerSettings/printerSettings13.bin"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6.xml" />
  <Relationship Id="rId1" Type="http://schemas.openxmlformats.org/officeDocument/2006/relationships/printerSettings" Target="../printerSettings/printerSettings14.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drawing" Target="../drawings/drawing4.xml"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5.xml" />
  <Relationship Id="rId1" Type="http://schemas.openxmlformats.org/officeDocument/2006/relationships/printerSettings" Target="../printerSettings/printerSettings3.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4.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5.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6.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7.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8.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U48"/>
  <sheetViews>
    <sheetView zoomScale="70" zoomScaleNormal="70" workbookViewId="0">
      <selection activeCell="D22" sqref="D22"/>
    </sheetView>
  </sheetViews>
  <sheetFormatPr defaultColWidth="8.875" defaultRowHeight="13.5" x14ac:dyDescent="0.15"/>
  <cols>
    <col min="1" max="1" width="1.125" style="376" customWidth="1"/>
    <col min="2" max="2" width="5" style="376" customWidth="1"/>
    <col min="3" max="3" width="6.5" style="375" bestFit="1" customWidth="1"/>
    <col min="4" max="4" width="58.75" style="376" customWidth="1"/>
    <col min="5" max="5" width="8.875" style="376"/>
    <col min="6" max="7" width="10.375" style="376" customWidth="1"/>
    <col min="8" max="9" width="12" style="376" customWidth="1"/>
    <col min="10" max="10" width="13.5" style="378" customWidth="1"/>
    <col min="11" max="12" width="10.375" style="376" customWidth="1"/>
    <col min="13" max="14" width="12" style="376" customWidth="1"/>
    <col min="15" max="15" width="13.5" style="378" customWidth="1"/>
    <col min="16" max="17" width="45.125" style="379" customWidth="1"/>
    <col min="18" max="16384" width="8.875" style="376"/>
  </cols>
  <sheetData>
    <row r="1" spans="2:21" s="259" customFormat="1" ht="4.1500000000000004" customHeight="1" x14ac:dyDescent="0.15">
      <c r="C1" s="275"/>
      <c r="J1" s="276"/>
      <c r="O1" s="276"/>
      <c r="P1" s="277"/>
      <c r="Q1" s="277"/>
    </row>
    <row r="2" spans="2:21" s="259" customFormat="1" ht="14.25" x14ac:dyDescent="0.15">
      <c r="B2" s="278" t="s">
        <v>107</v>
      </c>
      <c r="C2" s="275"/>
      <c r="J2" s="276"/>
      <c r="O2" s="276"/>
      <c r="P2" s="277"/>
      <c r="Q2" s="277"/>
    </row>
    <row r="3" spans="2:21" s="279" customFormat="1" ht="17.45" customHeight="1" x14ac:dyDescent="0.15">
      <c r="C3" s="280"/>
      <c r="F3" s="659" t="s">
        <v>108</v>
      </c>
      <c r="G3" s="659"/>
      <c r="H3" s="659"/>
      <c r="I3" s="659"/>
      <c r="J3" s="659"/>
      <c r="K3" s="660" t="s">
        <v>109</v>
      </c>
      <c r="L3" s="661"/>
      <c r="M3" s="661"/>
      <c r="N3" s="661"/>
      <c r="O3" s="662"/>
      <c r="P3" s="281" t="s">
        <v>110</v>
      </c>
      <c r="Q3" s="282" t="s">
        <v>111</v>
      </c>
    </row>
    <row r="4" spans="2:21" s="259" customFormat="1" ht="35.25" x14ac:dyDescent="0.15">
      <c r="C4" s="663" t="s">
        <v>112</v>
      </c>
      <c r="D4" s="663"/>
      <c r="E4" s="663"/>
      <c r="F4" s="283" t="s">
        <v>113</v>
      </c>
      <c r="G4" s="284" t="s">
        <v>114</v>
      </c>
      <c r="H4" s="284" t="s">
        <v>115</v>
      </c>
      <c r="I4" s="284" t="s">
        <v>116</v>
      </c>
      <c r="J4" s="285" t="s">
        <v>117</v>
      </c>
      <c r="K4" s="286" t="s">
        <v>113</v>
      </c>
      <c r="L4" s="287" t="s">
        <v>118</v>
      </c>
      <c r="M4" s="287" t="s">
        <v>115</v>
      </c>
      <c r="N4" s="287" t="s">
        <v>116</v>
      </c>
      <c r="O4" s="288" t="s">
        <v>117</v>
      </c>
      <c r="P4" s="289" t="s">
        <v>119</v>
      </c>
      <c r="Q4" s="290" t="s">
        <v>119</v>
      </c>
    </row>
    <row r="5" spans="2:21" s="259" customFormat="1" ht="18.75" customHeight="1" x14ac:dyDescent="0.15">
      <c r="B5" s="664" t="s">
        <v>120</v>
      </c>
      <c r="C5" s="665" t="s">
        <v>121</v>
      </c>
      <c r="D5" s="291" t="s">
        <v>122</v>
      </c>
      <c r="E5" s="292" t="s">
        <v>123</v>
      </c>
      <c r="F5" s="293">
        <v>330019</v>
      </c>
      <c r="G5" s="294">
        <v>383000.94444444444</v>
      </c>
      <c r="H5" s="295">
        <v>127094745</v>
      </c>
      <c r="I5" s="294">
        <v>728276</v>
      </c>
      <c r="J5" s="296" t="s">
        <v>124</v>
      </c>
      <c r="K5" s="293">
        <v>343393</v>
      </c>
      <c r="L5" s="294">
        <v>395261</v>
      </c>
      <c r="M5" s="295">
        <v>128057352</v>
      </c>
      <c r="N5" s="294">
        <v>764456</v>
      </c>
      <c r="O5" s="296" t="s">
        <v>124</v>
      </c>
      <c r="P5" s="668" t="s">
        <v>125</v>
      </c>
      <c r="Q5" s="668" t="s">
        <v>126</v>
      </c>
    </row>
    <row r="6" spans="2:21" s="259" customFormat="1" ht="18.75" customHeight="1" x14ac:dyDescent="0.15">
      <c r="B6" s="664"/>
      <c r="C6" s="666"/>
      <c r="D6" s="297" t="s">
        <v>127</v>
      </c>
      <c r="E6" s="298" t="s">
        <v>128</v>
      </c>
      <c r="F6" s="299">
        <v>28.75</v>
      </c>
      <c r="G6" s="300">
        <v>27.5</v>
      </c>
      <c r="H6" s="301">
        <v>26.3</v>
      </c>
      <c r="I6" s="301">
        <v>32.5</v>
      </c>
      <c r="J6" s="302" t="s">
        <v>129</v>
      </c>
      <c r="K6" s="299">
        <v>23.3</v>
      </c>
      <c r="L6" s="300">
        <v>22.4</v>
      </c>
      <c r="M6" s="301">
        <v>22.8</v>
      </c>
      <c r="N6" s="301">
        <v>28.5</v>
      </c>
      <c r="O6" s="302" t="s">
        <v>129</v>
      </c>
      <c r="P6" s="668"/>
      <c r="Q6" s="668"/>
    </row>
    <row r="7" spans="2:21" s="259" customFormat="1" ht="18.75" customHeight="1" x14ac:dyDescent="0.15">
      <c r="B7" s="664"/>
      <c r="C7" s="667"/>
      <c r="D7" s="303" t="s">
        <v>130</v>
      </c>
      <c r="E7" s="304" t="s">
        <v>123</v>
      </c>
      <c r="F7" s="305">
        <v>94888</v>
      </c>
      <c r="G7" s="306">
        <v>103992.94444444444</v>
      </c>
      <c r="H7" s="306">
        <v>33465391</v>
      </c>
      <c r="I7" s="306">
        <v>237012</v>
      </c>
      <c r="J7" s="307" t="s">
        <v>131</v>
      </c>
      <c r="K7" s="305">
        <v>79935</v>
      </c>
      <c r="L7" s="306">
        <v>87587</v>
      </c>
      <c r="M7" s="306">
        <v>29245685</v>
      </c>
      <c r="N7" s="306">
        <v>218148</v>
      </c>
      <c r="O7" s="307" t="s">
        <v>124</v>
      </c>
      <c r="P7" s="668"/>
      <c r="Q7" s="668"/>
    </row>
    <row r="8" spans="2:21" s="259" customFormat="1" ht="18.75" customHeight="1" x14ac:dyDescent="0.15">
      <c r="B8" s="664"/>
      <c r="C8" s="665" t="s">
        <v>132</v>
      </c>
      <c r="D8" s="308" t="s">
        <v>133</v>
      </c>
      <c r="E8" s="309" t="s">
        <v>128</v>
      </c>
      <c r="F8" s="310">
        <v>51.1</v>
      </c>
      <c r="G8" s="311">
        <v>52.816666666666649</v>
      </c>
      <c r="H8" s="312">
        <v>51.8</v>
      </c>
      <c r="I8" s="312">
        <v>47.7</v>
      </c>
      <c r="J8" s="296" t="s">
        <v>134</v>
      </c>
      <c r="K8" s="310">
        <v>48.4</v>
      </c>
      <c r="L8" s="311">
        <v>53.177083333333336</v>
      </c>
      <c r="M8" s="312">
        <v>51.9</v>
      </c>
      <c r="N8" s="312">
        <v>44.8</v>
      </c>
      <c r="O8" s="296" t="s">
        <v>135</v>
      </c>
      <c r="P8" s="669" t="s">
        <v>136</v>
      </c>
      <c r="Q8" s="669" t="s">
        <v>137</v>
      </c>
    </row>
    <row r="9" spans="2:21" s="259" customFormat="1" ht="18.75" customHeight="1" x14ac:dyDescent="0.15">
      <c r="B9" s="664"/>
      <c r="C9" s="667"/>
      <c r="D9" s="313" t="s">
        <v>138</v>
      </c>
      <c r="E9" s="314" t="s">
        <v>128</v>
      </c>
      <c r="F9" s="315">
        <v>48.9</v>
      </c>
      <c r="G9" s="316">
        <v>47.183333333333344</v>
      </c>
      <c r="H9" s="317">
        <v>48.2</v>
      </c>
      <c r="I9" s="317">
        <v>52.3</v>
      </c>
      <c r="J9" s="307" t="s">
        <v>139</v>
      </c>
      <c r="K9" s="315">
        <v>51.6</v>
      </c>
      <c r="L9" s="316">
        <v>46.822916666666664</v>
      </c>
      <c r="M9" s="317">
        <v>48.1</v>
      </c>
      <c r="N9" s="317">
        <v>55.2</v>
      </c>
      <c r="O9" s="307" t="s">
        <v>140</v>
      </c>
      <c r="P9" s="670"/>
      <c r="Q9" s="670"/>
    </row>
    <row r="10" spans="2:21" s="259" customFormat="1" ht="18.75" customHeight="1" x14ac:dyDescent="0.15">
      <c r="B10" s="664"/>
      <c r="C10" s="665" t="s">
        <v>141</v>
      </c>
      <c r="D10" s="308" t="s">
        <v>142</v>
      </c>
      <c r="E10" s="309" t="s">
        <v>128</v>
      </c>
      <c r="F10" s="318">
        <v>39.5</v>
      </c>
      <c r="G10" s="311">
        <v>40.564814814814817</v>
      </c>
      <c r="H10" s="312">
        <v>40.700000000000003</v>
      </c>
      <c r="I10" s="312">
        <v>48.1</v>
      </c>
      <c r="J10" s="296" t="s">
        <v>131</v>
      </c>
      <c r="K10" s="318">
        <v>35.299999999999997</v>
      </c>
      <c r="L10" s="311">
        <v>36.493749999999999</v>
      </c>
      <c r="M10" s="312">
        <v>37.299999999999997</v>
      </c>
      <c r="N10" s="312">
        <v>44.4</v>
      </c>
      <c r="O10" s="296" t="s">
        <v>131</v>
      </c>
      <c r="P10" s="670"/>
      <c r="Q10" s="670"/>
    </row>
    <row r="11" spans="2:21" s="259" customFormat="1" ht="18.75" customHeight="1" x14ac:dyDescent="0.15">
      <c r="B11" s="664"/>
      <c r="C11" s="666"/>
      <c r="D11" s="313" t="s">
        <v>143</v>
      </c>
      <c r="E11" s="314" t="s">
        <v>144</v>
      </c>
      <c r="F11" s="319">
        <v>60513</v>
      </c>
      <c r="G11" s="320">
        <v>64366.111111111109</v>
      </c>
      <c r="H11" s="320">
        <v>21713302</v>
      </c>
      <c r="I11" s="320">
        <v>152948</v>
      </c>
      <c r="J11" s="307" t="s">
        <v>131</v>
      </c>
      <c r="K11" s="319">
        <v>53173</v>
      </c>
      <c r="L11" s="320">
        <v>57890.8125</v>
      </c>
      <c r="M11" s="320">
        <v>19337687</v>
      </c>
      <c r="N11" s="320">
        <v>142421</v>
      </c>
      <c r="O11" s="307" t="s">
        <v>131</v>
      </c>
      <c r="P11" s="670"/>
      <c r="Q11" s="670"/>
    </row>
    <row r="12" spans="2:21" s="259" customFormat="1" ht="18.75" customHeight="1" x14ac:dyDescent="0.15">
      <c r="B12" s="664"/>
      <c r="C12" s="665" t="s">
        <v>145</v>
      </c>
      <c r="D12" s="291" t="s">
        <v>146</v>
      </c>
      <c r="E12" s="292" t="s">
        <v>128</v>
      </c>
      <c r="F12" s="310">
        <v>14.6</v>
      </c>
      <c r="G12" s="321">
        <v>11.251851851851857</v>
      </c>
      <c r="H12" s="312">
        <v>11.1</v>
      </c>
      <c r="I12" s="312">
        <v>16.5</v>
      </c>
      <c r="J12" s="296" t="s">
        <v>147</v>
      </c>
      <c r="K12" s="310">
        <v>12.1</v>
      </c>
      <c r="L12" s="321">
        <v>9.3312499999999989</v>
      </c>
      <c r="M12" s="312">
        <v>9.1999999999999993</v>
      </c>
      <c r="N12" s="312">
        <v>13.9</v>
      </c>
      <c r="O12" s="296" t="s">
        <v>148</v>
      </c>
      <c r="P12" s="670"/>
      <c r="Q12" s="670"/>
    </row>
    <row r="13" spans="2:21" s="259" customFormat="1" ht="18.75" customHeight="1" x14ac:dyDescent="0.15">
      <c r="B13" s="664"/>
      <c r="C13" s="666"/>
      <c r="D13" s="303" t="s">
        <v>149</v>
      </c>
      <c r="E13" s="304" t="s">
        <v>144</v>
      </c>
      <c r="F13" s="319">
        <v>22340</v>
      </c>
      <c r="G13" s="320">
        <v>17955.629629629631</v>
      </c>
      <c r="H13" s="320">
        <v>5927685</v>
      </c>
      <c r="I13" s="320">
        <v>52459</v>
      </c>
      <c r="J13" s="322" t="s">
        <v>150</v>
      </c>
      <c r="K13" s="319">
        <v>18241</v>
      </c>
      <c r="L13" s="320">
        <v>14911.208333333334</v>
      </c>
      <c r="M13" s="320">
        <v>4790768</v>
      </c>
      <c r="N13" s="320">
        <v>44773</v>
      </c>
      <c r="O13" s="322" t="s">
        <v>150</v>
      </c>
      <c r="P13" s="670"/>
      <c r="Q13" s="670"/>
    </row>
    <row r="14" spans="2:21" s="259" customFormat="1" ht="18.75" customHeight="1" x14ac:dyDescent="0.15">
      <c r="B14" s="664"/>
      <c r="C14" s="665" t="s">
        <v>151</v>
      </c>
      <c r="D14" s="308" t="s">
        <v>152</v>
      </c>
      <c r="E14" s="309" t="s">
        <v>128</v>
      </c>
      <c r="F14" s="323">
        <v>9</v>
      </c>
      <c r="G14" s="324">
        <v>10.120370370370368</v>
      </c>
      <c r="H14" s="325">
        <v>9.8000000000000007</v>
      </c>
      <c r="I14" s="325">
        <v>11.4</v>
      </c>
      <c r="J14" s="296" t="s">
        <v>150</v>
      </c>
      <c r="K14" s="318">
        <v>7.7</v>
      </c>
      <c r="L14" s="324">
        <v>8.5583333333333353</v>
      </c>
      <c r="M14" s="325">
        <v>8.4</v>
      </c>
      <c r="N14" s="325">
        <v>10.199999999999999</v>
      </c>
      <c r="O14" s="296" t="s">
        <v>150</v>
      </c>
      <c r="P14" s="670"/>
      <c r="Q14" s="670"/>
    </row>
    <row r="15" spans="2:21" s="259" customFormat="1" ht="18.75" customHeight="1" x14ac:dyDescent="0.15">
      <c r="B15" s="664"/>
      <c r="C15" s="666"/>
      <c r="D15" s="313" t="s">
        <v>153</v>
      </c>
      <c r="E15" s="314" t="s">
        <v>144</v>
      </c>
      <c r="F15" s="326">
        <v>13827</v>
      </c>
      <c r="G15" s="327">
        <v>16205.851851851852</v>
      </c>
      <c r="H15" s="327">
        <v>5247935</v>
      </c>
      <c r="I15" s="327">
        <v>36339</v>
      </c>
      <c r="J15" s="328" t="s">
        <v>150</v>
      </c>
      <c r="K15" s="326">
        <v>11654</v>
      </c>
      <c r="L15" s="327">
        <v>13686.520833333334</v>
      </c>
      <c r="M15" s="327">
        <v>4339235</v>
      </c>
      <c r="N15" s="327">
        <v>32730</v>
      </c>
      <c r="O15" s="328" t="s">
        <v>150</v>
      </c>
      <c r="P15" s="671"/>
      <c r="Q15" s="671"/>
    </row>
    <row r="16" spans="2:21" s="259" customFormat="1" ht="18.75" customHeight="1" x14ac:dyDescent="0.15">
      <c r="B16" s="672" t="s">
        <v>154</v>
      </c>
      <c r="C16" s="675" t="s">
        <v>155</v>
      </c>
      <c r="D16" s="291" t="s">
        <v>156</v>
      </c>
      <c r="E16" s="292" t="s">
        <v>128</v>
      </c>
      <c r="F16" s="329">
        <v>2.9</v>
      </c>
      <c r="G16" s="330">
        <v>2.8981481481481488</v>
      </c>
      <c r="H16" s="330">
        <v>2.5</v>
      </c>
      <c r="I16" s="330">
        <v>2.1</v>
      </c>
      <c r="J16" s="331" t="s">
        <v>150</v>
      </c>
      <c r="K16" s="329">
        <v>2.9</v>
      </c>
      <c r="L16" s="330">
        <v>3.0062499999999996</v>
      </c>
      <c r="M16" s="330">
        <v>2.6</v>
      </c>
      <c r="N16" s="330">
        <v>2.1</v>
      </c>
      <c r="O16" s="331" t="s">
        <v>150</v>
      </c>
      <c r="P16" s="676" t="s">
        <v>157</v>
      </c>
      <c r="Q16" s="676" t="s">
        <v>158</v>
      </c>
      <c r="R16" s="332"/>
      <c r="S16" s="333"/>
      <c r="T16" s="333"/>
      <c r="U16" s="333"/>
    </row>
    <row r="17" spans="2:21" s="259" customFormat="1" ht="18.75" customHeight="1" x14ac:dyDescent="0.15">
      <c r="B17" s="673"/>
      <c r="C17" s="675"/>
      <c r="D17" s="297" t="s">
        <v>159</v>
      </c>
      <c r="E17" s="298" t="s">
        <v>128</v>
      </c>
      <c r="F17" s="334">
        <v>2.4</v>
      </c>
      <c r="G17" s="335">
        <v>2.6981481481481477</v>
      </c>
      <c r="H17" s="335">
        <v>2.5</v>
      </c>
      <c r="I17" s="335">
        <v>1.9</v>
      </c>
      <c r="J17" s="336" t="s">
        <v>150</v>
      </c>
      <c r="K17" s="334">
        <v>2.2999999999999998</v>
      </c>
      <c r="L17" s="335">
        <v>2.7166666666666672</v>
      </c>
      <c r="M17" s="335">
        <v>2.5</v>
      </c>
      <c r="N17" s="335">
        <v>1.8</v>
      </c>
      <c r="O17" s="336" t="s">
        <v>150</v>
      </c>
      <c r="P17" s="676" t="s">
        <v>160</v>
      </c>
      <c r="Q17" s="676" t="s">
        <v>160</v>
      </c>
      <c r="R17" s="332"/>
      <c r="S17" s="333"/>
      <c r="T17" s="333"/>
      <c r="U17" s="333"/>
    </row>
    <row r="18" spans="2:21" s="259" customFormat="1" ht="18.75" customHeight="1" x14ac:dyDescent="0.15">
      <c r="B18" s="673"/>
      <c r="C18" s="675"/>
      <c r="D18" s="297" t="s">
        <v>161</v>
      </c>
      <c r="E18" s="298" t="s">
        <v>128</v>
      </c>
      <c r="F18" s="337">
        <v>4.5</v>
      </c>
      <c r="G18" s="338">
        <v>3.9092592592592608</v>
      </c>
      <c r="H18" s="335">
        <v>3.6</v>
      </c>
      <c r="I18" s="335">
        <v>3.6</v>
      </c>
      <c r="J18" s="336" t="s">
        <v>150</v>
      </c>
      <c r="K18" s="337">
        <v>4.4000000000000004</v>
      </c>
      <c r="L18" s="338">
        <v>3.90625</v>
      </c>
      <c r="M18" s="335">
        <v>3.6</v>
      </c>
      <c r="N18" s="335">
        <v>3.6</v>
      </c>
      <c r="O18" s="336" t="s">
        <v>150</v>
      </c>
      <c r="P18" s="676" t="s">
        <v>160</v>
      </c>
      <c r="Q18" s="676" t="s">
        <v>160</v>
      </c>
      <c r="R18" s="332"/>
      <c r="S18" s="333"/>
      <c r="T18" s="333"/>
      <c r="U18" s="333"/>
    </row>
    <row r="19" spans="2:21" s="259" customFormat="1" ht="18.75" customHeight="1" x14ac:dyDescent="0.15">
      <c r="B19" s="673"/>
      <c r="C19" s="675"/>
      <c r="D19" s="297" t="s">
        <v>162</v>
      </c>
      <c r="E19" s="298" t="s">
        <v>128</v>
      </c>
      <c r="F19" s="334">
        <v>3</v>
      </c>
      <c r="G19" s="335">
        <v>3.159259259259259</v>
      </c>
      <c r="H19" s="335">
        <v>3.1</v>
      </c>
      <c r="I19" s="335">
        <v>2.7</v>
      </c>
      <c r="J19" s="336" t="s">
        <v>150</v>
      </c>
      <c r="K19" s="334">
        <v>3</v>
      </c>
      <c r="L19" s="335">
        <v>3.1354166666666665</v>
      </c>
      <c r="M19" s="335">
        <v>3.1</v>
      </c>
      <c r="N19" s="335">
        <v>2.6</v>
      </c>
      <c r="O19" s="336" t="s">
        <v>150</v>
      </c>
      <c r="P19" s="676" t="s">
        <v>160</v>
      </c>
      <c r="Q19" s="676" t="s">
        <v>160</v>
      </c>
      <c r="R19" s="332"/>
      <c r="S19" s="333"/>
      <c r="T19" s="333"/>
      <c r="U19" s="333"/>
    </row>
    <row r="20" spans="2:21" s="259" customFormat="1" ht="18.75" customHeight="1" x14ac:dyDescent="0.15">
      <c r="B20" s="673"/>
      <c r="C20" s="675"/>
      <c r="D20" s="297" t="s">
        <v>163</v>
      </c>
      <c r="E20" s="298" t="s">
        <v>128</v>
      </c>
      <c r="F20" s="334">
        <v>2.2000000000000002</v>
      </c>
      <c r="G20" s="335">
        <v>2.412962962962963</v>
      </c>
      <c r="H20" s="335">
        <v>2.4</v>
      </c>
      <c r="I20" s="335">
        <v>2.2000000000000002</v>
      </c>
      <c r="J20" s="336" t="s">
        <v>150</v>
      </c>
      <c r="K20" s="334">
        <v>2.2000000000000002</v>
      </c>
      <c r="L20" s="335">
        <v>2.4041666666666663</v>
      </c>
      <c r="M20" s="335">
        <v>2.4</v>
      </c>
      <c r="N20" s="335">
        <v>2.1</v>
      </c>
      <c r="O20" s="336" t="s">
        <v>150</v>
      </c>
      <c r="P20" s="676" t="s">
        <v>160</v>
      </c>
      <c r="Q20" s="676" t="s">
        <v>160</v>
      </c>
    </row>
    <row r="21" spans="2:21" s="259" customFormat="1" ht="18.75" customHeight="1" x14ac:dyDescent="0.15">
      <c r="B21" s="673"/>
      <c r="C21" s="675"/>
      <c r="D21" s="297" t="s">
        <v>164</v>
      </c>
      <c r="E21" s="298" t="s">
        <v>128</v>
      </c>
      <c r="F21" s="334">
        <v>2.2999999999999998</v>
      </c>
      <c r="G21" s="335">
        <v>2.1870370370370371</v>
      </c>
      <c r="H21" s="335">
        <v>2.2000000000000002</v>
      </c>
      <c r="I21" s="335">
        <v>2.2000000000000002</v>
      </c>
      <c r="J21" s="336" t="s">
        <v>150</v>
      </c>
      <c r="K21" s="334">
        <v>2.2000000000000002</v>
      </c>
      <c r="L21" s="335">
        <v>2.1333333333333324</v>
      </c>
      <c r="M21" s="335">
        <v>2.2000000000000002</v>
      </c>
      <c r="N21" s="335">
        <v>2.2000000000000002</v>
      </c>
      <c r="O21" s="336" t="s">
        <v>150</v>
      </c>
      <c r="P21" s="676" t="s">
        <v>160</v>
      </c>
      <c r="Q21" s="676" t="s">
        <v>160</v>
      </c>
    </row>
    <row r="22" spans="2:21" s="259" customFormat="1" ht="18.75" customHeight="1" x14ac:dyDescent="0.15">
      <c r="B22" s="673"/>
      <c r="C22" s="675"/>
      <c r="D22" s="303" t="s">
        <v>165</v>
      </c>
      <c r="E22" s="304" t="s">
        <v>128</v>
      </c>
      <c r="F22" s="339">
        <v>2</v>
      </c>
      <c r="G22" s="316">
        <v>1.7277777777777776</v>
      </c>
      <c r="H22" s="340">
        <v>1.7</v>
      </c>
      <c r="I22" s="340">
        <v>2</v>
      </c>
      <c r="J22" s="307" t="s">
        <v>150</v>
      </c>
      <c r="K22" s="339">
        <v>2</v>
      </c>
      <c r="L22" s="316">
        <v>1.7291666666666667</v>
      </c>
      <c r="M22" s="340">
        <v>1.7</v>
      </c>
      <c r="N22" s="340">
        <v>2</v>
      </c>
      <c r="O22" s="307" t="s">
        <v>150</v>
      </c>
      <c r="P22" s="676" t="s">
        <v>160</v>
      </c>
      <c r="Q22" s="676" t="s">
        <v>160</v>
      </c>
    </row>
    <row r="23" spans="2:21" s="279" customFormat="1" ht="18.75" customHeight="1" x14ac:dyDescent="0.15">
      <c r="B23" s="674"/>
      <c r="C23" s="675"/>
      <c r="D23" s="341" t="s">
        <v>166</v>
      </c>
      <c r="E23" s="342" t="s">
        <v>128</v>
      </c>
      <c r="F23" s="343">
        <v>19.100000000000001</v>
      </c>
      <c r="G23" s="344">
        <v>18.987037037037037</v>
      </c>
      <c r="H23" s="345">
        <v>18</v>
      </c>
      <c r="I23" s="345">
        <v>16.600000000000001</v>
      </c>
      <c r="J23" s="346" t="s">
        <v>167</v>
      </c>
      <c r="K23" s="343">
        <v>19</v>
      </c>
      <c r="L23" s="344">
        <v>19.027083333333334</v>
      </c>
      <c r="M23" s="345">
        <v>18</v>
      </c>
      <c r="N23" s="345">
        <v>16.5</v>
      </c>
      <c r="O23" s="346" t="s">
        <v>167</v>
      </c>
      <c r="P23" s="676" t="s">
        <v>160</v>
      </c>
      <c r="Q23" s="676" t="s">
        <v>160</v>
      </c>
    </row>
    <row r="24" spans="2:21" s="259" customFormat="1" ht="18.600000000000001" customHeight="1" x14ac:dyDescent="0.15">
      <c r="B24" s="673" t="s">
        <v>168</v>
      </c>
      <c r="C24" s="347" t="s">
        <v>169</v>
      </c>
      <c r="D24" s="348" t="s">
        <v>170</v>
      </c>
      <c r="E24" s="349" t="s">
        <v>128</v>
      </c>
      <c r="F24" s="350">
        <v>2.5</v>
      </c>
      <c r="G24" s="351">
        <v>2.5056603773584909</v>
      </c>
      <c r="H24" s="352">
        <v>2.8</v>
      </c>
      <c r="I24" s="352">
        <v>3.4</v>
      </c>
      <c r="J24" s="346" t="s">
        <v>150</v>
      </c>
      <c r="K24" s="350">
        <v>2.6</v>
      </c>
      <c r="L24" s="351">
        <v>2.4812499999999997</v>
      </c>
      <c r="M24" s="352">
        <v>2.8</v>
      </c>
      <c r="N24" s="352">
        <v>3.4</v>
      </c>
      <c r="O24" s="346" t="s">
        <v>150</v>
      </c>
      <c r="P24" s="677" t="s">
        <v>171</v>
      </c>
      <c r="Q24" s="677" t="s">
        <v>172</v>
      </c>
    </row>
    <row r="25" spans="2:21" s="259" customFormat="1" ht="18.75" customHeight="1" x14ac:dyDescent="0.15">
      <c r="B25" s="673"/>
      <c r="C25" s="353" t="s">
        <v>173</v>
      </c>
      <c r="D25" s="348" t="s">
        <v>174</v>
      </c>
      <c r="E25" s="349" t="s">
        <v>128</v>
      </c>
      <c r="F25" s="350">
        <v>1.5</v>
      </c>
      <c r="G25" s="351">
        <v>1.2207547169811319</v>
      </c>
      <c r="H25" s="352">
        <v>1.2</v>
      </c>
      <c r="I25" s="352">
        <v>1.6</v>
      </c>
      <c r="J25" s="354" t="s">
        <v>150</v>
      </c>
      <c r="K25" s="350">
        <v>1.5</v>
      </c>
      <c r="L25" s="351">
        <v>1.2124999999999997</v>
      </c>
      <c r="M25" s="352">
        <v>1.2</v>
      </c>
      <c r="N25" s="352">
        <v>1.6</v>
      </c>
      <c r="O25" s="354" t="s">
        <v>150</v>
      </c>
      <c r="P25" s="678"/>
      <c r="Q25" s="678"/>
    </row>
    <row r="26" spans="2:21" s="259" customFormat="1" ht="18.75" customHeight="1" x14ac:dyDescent="0.15">
      <c r="B26" s="674"/>
      <c r="C26" s="347" t="s">
        <v>175</v>
      </c>
      <c r="D26" s="348" t="s">
        <v>176</v>
      </c>
      <c r="E26" s="349" t="s">
        <v>128</v>
      </c>
      <c r="F26" s="350">
        <v>10.199999999999999</v>
      </c>
      <c r="G26" s="351">
        <v>10.647169811320756</v>
      </c>
      <c r="H26" s="352">
        <v>9.9</v>
      </c>
      <c r="I26" s="352">
        <v>8.9</v>
      </c>
      <c r="J26" s="354" t="s">
        <v>150</v>
      </c>
      <c r="K26" s="350">
        <v>10.8</v>
      </c>
      <c r="L26" s="351">
        <v>11.316666666666668</v>
      </c>
      <c r="M26" s="352">
        <v>10.4</v>
      </c>
      <c r="N26" s="352">
        <v>9.1999999999999993</v>
      </c>
      <c r="O26" s="354" t="s">
        <v>150</v>
      </c>
      <c r="P26" s="679"/>
      <c r="Q26" s="679"/>
    </row>
    <row r="27" spans="2:21" s="259" customFormat="1" ht="30" x14ac:dyDescent="0.15">
      <c r="B27" s="680" t="s">
        <v>177</v>
      </c>
      <c r="C27" s="353" t="s">
        <v>178</v>
      </c>
      <c r="D27" s="341" t="s">
        <v>179</v>
      </c>
      <c r="E27" s="342" t="s">
        <v>180</v>
      </c>
      <c r="F27" s="355">
        <v>22026</v>
      </c>
      <c r="G27" s="356">
        <v>21402.207547169812</v>
      </c>
      <c r="H27" s="357">
        <v>21380</v>
      </c>
      <c r="I27" s="357">
        <v>22372</v>
      </c>
      <c r="J27" s="358" t="s">
        <v>181</v>
      </c>
      <c r="K27" s="355">
        <v>22048</v>
      </c>
      <c r="L27" s="356">
        <v>21025.270833333332</v>
      </c>
      <c r="M27" s="357">
        <v>21041</v>
      </c>
      <c r="N27" s="357">
        <v>22291</v>
      </c>
      <c r="O27" s="358" t="s">
        <v>182</v>
      </c>
      <c r="P27" s="359" t="s">
        <v>183</v>
      </c>
      <c r="Q27" s="359" t="s">
        <v>184</v>
      </c>
    </row>
    <row r="28" spans="2:21" s="279" customFormat="1" ht="24" customHeight="1" x14ac:dyDescent="0.15">
      <c r="B28" s="681"/>
      <c r="C28" s="347" t="s">
        <v>185</v>
      </c>
      <c r="D28" s="348" t="s">
        <v>186</v>
      </c>
      <c r="E28" s="349" t="s">
        <v>187</v>
      </c>
      <c r="F28" s="360">
        <v>10601</v>
      </c>
      <c r="G28" s="361">
        <v>11781.708333333334</v>
      </c>
      <c r="H28" s="362">
        <v>10614</v>
      </c>
      <c r="I28" s="362">
        <v>8380</v>
      </c>
      <c r="J28" s="346" t="s">
        <v>219</v>
      </c>
      <c r="K28" s="360">
        <v>10434</v>
      </c>
      <c r="L28" s="361">
        <v>11682.770833333334</v>
      </c>
      <c r="M28" s="362">
        <v>10584</v>
      </c>
      <c r="N28" s="362">
        <v>8350</v>
      </c>
      <c r="O28" s="346" t="s">
        <v>188</v>
      </c>
      <c r="P28" s="682" t="s">
        <v>221</v>
      </c>
      <c r="Q28" s="682" t="s">
        <v>189</v>
      </c>
    </row>
    <row r="29" spans="2:21" s="279" customFormat="1" ht="24" customHeight="1" x14ac:dyDescent="0.15">
      <c r="B29" s="681"/>
      <c r="C29" s="347" t="s">
        <v>190</v>
      </c>
      <c r="D29" s="348" t="s">
        <v>191</v>
      </c>
      <c r="E29" s="349" t="s">
        <v>187</v>
      </c>
      <c r="F29" s="363">
        <v>9364</v>
      </c>
      <c r="G29" s="364">
        <v>8874.0625</v>
      </c>
      <c r="H29" s="362">
        <v>9358</v>
      </c>
      <c r="I29" s="362">
        <v>10246</v>
      </c>
      <c r="J29" s="346" t="s">
        <v>220</v>
      </c>
      <c r="K29" s="363">
        <v>9367</v>
      </c>
      <c r="L29" s="364">
        <v>8999.3125</v>
      </c>
      <c r="M29" s="362">
        <v>9429</v>
      </c>
      <c r="N29" s="362">
        <v>10226</v>
      </c>
      <c r="O29" s="346" t="s">
        <v>192</v>
      </c>
      <c r="P29" s="683"/>
      <c r="Q29" s="683"/>
    </row>
    <row r="30" spans="2:21" s="259" customFormat="1" ht="18.75" customHeight="1" x14ac:dyDescent="0.15">
      <c r="B30" s="684" t="s">
        <v>193</v>
      </c>
      <c r="C30" s="347" t="s">
        <v>194</v>
      </c>
      <c r="D30" s="348" t="s">
        <v>195</v>
      </c>
      <c r="E30" s="349" t="s">
        <v>123</v>
      </c>
      <c r="F30" s="365">
        <v>0.14199999999999999</v>
      </c>
      <c r="G30" s="366">
        <v>0.1335925925925926</v>
      </c>
      <c r="H30" s="367">
        <v>0.154</v>
      </c>
      <c r="I30" s="367">
        <v>0.17299999999999999</v>
      </c>
      <c r="J30" s="346" t="s">
        <v>150</v>
      </c>
      <c r="K30" s="365">
        <v>0.151</v>
      </c>
      <c r="L30" s="366">
        <v>0.13264583333333335</v>
      </c>
      <c r="M30" s="367">
        <v>0.155</v>
      </c>
      <c r="N30" s="367">
        <v>0.185</v>
      </c>
      <c r="O30" s="346" t="s">
        <v>150</v>
      </c>
      <c r="P30" s="678" t="s">
        <v>196</v>
      </c>
      <c r="Q30" s="678" t="s">
        <v>196</v>
      </c>
    </row>
    <row r="31" spans="2:21" s="259" customFormat="1" ht="18.75" customHeight="1" x14ac:dyDescent="0.15">
      <c r="B31" s="684"/>
      <c r="C31" s="353" t="s">
        <v>197</v>
      </c>
      <c r="D31" s="348" t="s">
        <v>198</v>
      </c>
      <c r="E31" s="349" t="s">
        <v>123</v>
      </c>
      <c r="F31" s="368">
        <v>7.4999999999999997E-2</v>
      </c>
      <c r="G31" s="369">
        <v>7.4481481481481468E-2</v>
      </c>
      <c r="H31" s="367">
        <v>7.8E-2</v>
      </c>
      <c r="I31" s="367">
        <v>8.5999999999999993E-2</v>
      </c>
      <c r="J31" s="354" t="s">
        <v>150</v>
      </c>
      <c r="K31" s="368">
        <v>7.8E-2</v>
      </c>
      <c r="L31" s="369">
        <v>7.337500000000001E-2</v>
      </c>
      <c r="M31" s="367">
        <v>7.6999999999999999E-2</v>
      </c>
      <c r="N31" s="367">
        <v>0.09</v>
      </c>
      <c r="O31" s="354" t="s">
        <v>150</v>
      </c>
      <c r="P31" s="678"/>
      <c r="Q31" s="678"/>
    </row>
    <row r="32" spans="2:21" s="259" customFormat="1" ht="39" customHeight="1" x14ac:dyDescent="0.15">
      <c r="B32" s="370" t="s">
        <v>199</v>
      </c>
      <c r="C32" s="353" t="s">
        <v>200</v>
      </c>
      <c r="D32" s="348" t="s">
        <v>201</v>
      </c>
      <c r="E32" s="349" t="s">
        <v>202</v>
      </c>
      <c r="F32" s="371">
        <v>14.7</v>
      </c>
      <c r="G32" s="344">
        <v>21.211111111111109</v>
      </c>
      <c r="H32" s="372">
        <v>20.9</v>
      </c>
      <c r="I32" s="372">
        <v>16.7</v>
      </c>
      <c r="J32" s="354" t="s">
        <v>150</v>
      </c>
      <c r="K32" s="371">
        <v>11.4</v>
      </c>
      <c r="L32" s="344">
        <v>17.804166666666667</v>
      </c>
      <c r="M32" s="372">
        <v>17.3</v>
      </c>
      <c r="N32" s="372">
        <v>14</v>
      </c>
      <c r="O32" s="354" t="s">
        <v>150</v>
      </c>
      <c r="P32" s="373" t="s">
        <v>203</v>
      </c>
      <c r="Q32" s="373" t="s">
        <v>204</v>
      </c>
    </row>
    <row r="33" spans="2:2" x14ac:dyDescent="0.15">
      <c r="B33" s="374"/>
    </row>
    <row r="34" spans="2:2" x14ac:dyDescent="0.15">
      <c r="B34" s="376" t="s">
        <v>205</v>
      </c>
    </row>
    <row r="35" spans="2:2" x14ac:dyDescent="0.15">
      <c r="B35" s="376" t="s">
        <v>206</v>
      </c>
    </row>
    <row r="36" spans="2:2" x14ac:dyDescent="0.15">
      <c r="B36" s="377" t="s">
        <v>207</v>
      </c>
    </row>
    <row r="37" spans="2:2" x14ac:dyDescent="0.15">
      <c r="B37" s="377"/>
    </row>
    <row r="38" spans="2:2" x14ac:dyDescent="0.15">
      <c r="B38" s="374"/>
    </row>
    <row r="39" spans="2:2" x14ac:dyDescent="0.15">
      <c r="B39" s="374"/>
    </row>
    <row r="40" spans="2:2" x14ac:dyDescent="0.15">
      <c r="B40" s="374"/>
    </row>
    <row r="41" spans="2:2" x14ac:dyDescent="0.15">
      <c r="B41" s="374"/>
    </row>
    <row r="42" spans="2:2" x14ac:dyDescent="0.15">
      <c r="B42" s="374"/>
    </row>
    <row r="43" spans="2:2" x14ac:dyDescent="0.15">
      <c r="B43" s="374"/>
    </row>
    <row r="44" spans="2:2" x14ac:dyDescent="0.15">
      <c r="B44" s="374"/>
    </row>
    <row r="45" spans="2:2" x14ac:dyDescent="0.15">
      <c r="B45" s="374"/>
    </row>
    <row r="46" spans="2:2" x14ac:dyDescent="0.15">
      <c r="B46" s="374"/>
    </row>
    <row r="47" spans="2:2" x14ac:dyDescent="0.15">
      <c r="B47" s="374"/>
    </row>
    <row r="48" spans="2:2" x14ac:dyDescent="0.15">
      <c r="B48" s="374"/>
    </row>
  </sheetData>
  <mergeCells count="26">
    <mergeCell ref="B27:B29"/>
    <mergeCell ref="P28:P29"/>
    <mergeCell ref="Q28:Q29"/>
    <mergeCell ref="B30:B31"/>
    <mergeCell ref="P30:P31"/>
    <mergeCell ref="Q30:Q31"/>
    <mergeCell ref="B16:B23"/>
    <mergeCell ref="C16:C23"/>
    <mergeCell ref="P16:P23"/>
    <mergeCell ref="Q16:Q23"/>
    <mergeCell ref="B24:B26"/>
    <mergeCell ref="P24:P26"/>
    <mergeCell ref="Q24:Q26"/>
    <mergeCell ref="Q5:Q7"/>
    <mergeCell ref="C8:C9"/>
    <mergeCell ref="P8:P15"/>
    <mergeCell ref="Q8:Q15"/>
    <mergeCell ref="C10:C11"/>
    <mergeCell ref="C12:C13"/>
    <mergeCell ref="C14:C15"/>
    <mergeCell ref="P5:P7"/>
    <mergeCell ref="F3:J3"/>
    <mergeCell ref="K3:O3"/>
    <mergeCell ref="C4:E4"/>
    <mergeCell ref="B5:B15"/>
    <mergeCell ref="C5:C7"/>
  </mergeCells>
  <phoneticPr fontId="5"/>
  <pageMargins left="0.23622047244094491" right="3.937007874015748E-2" top="0.55118110236220474" bottom="0.35433070866141736" header="0.31496062992125984" footer="0.31496062992125984"/>
  <pageSetup paperSize="8" scale="72" orientation="landscape"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8"/>
  <sheetViews>
    <sheetView view="pageBreakPreview" zoomScaleNormal="100" zoomScaleSheetLayoutView="100" workbookViewId="0">
      <selection activeCell="T18" sqref="T18"/>
    </sheetView>
  </sheetViews>
  <sheetFormatPr defaultColWidth="7.625" defaultRowHeight="17.100000000000001" customHeight="1" x14ac:dyDescent="0.15"/>
  <cols>
    <col min="1" max="2" width="2.625" style="2" customWidth="1"/>
    <col min="3" max="3" width="5.625" style="2" customWidth="1"/>
    <col min="4" max="4" width="7.625" style="2" customWidth="1"/>
    <col min="5" max="5" width="2.625" style="2" customWidth="1"/>
    <col min="6" max="6" width="6.625" style="2" customWidth="1"/>
    <col min="7" max="7" width="10.5" style="2" customWidth="1"/>
    <col min="8" max="16" width="10.625" style="2" customWidth="1"/>
    <col min="17" max="18" width="12.625" style="2" customWidth="1"/>
    <col min="19" max="19" width="7.625" style="2" customWidth="1"/>
    <col min="20" max="22" width="9.375" style="2" customWidth="1"/>
    <col min="23" max="16384" width="7.625" style="2"/>
  </cols>
  <sheetData>
    <row r="1" spans="1:18" ht="17.100000000000001" customHeight="1" thickTop="1" thickBot="1" x14ac:dyDescent="0.2">
      <c r="A1" s="1" t="str">
        <f>"介護保険事業状況報告　平成" &amp; DBCS($A$2) &amp; "年（" &amp; DBCS($B$2) &amp; "年）" &amp; DBCS($C$2) &amp; "月※"</f>
        <v>介護保険事業状況報告　平成３０年（２０１８年）１０月※</v>
      </c>
      <c r="J1" s="695" t="s">
        <v>0</v>
      </c>
      <c r="K1" s="696"/>
      <c r="L1" s="696"/>
      <c r="M1" s="696"/>
      <c r="N1" s="696"/>
      <c r="O1" s="697"/>
      <c r="P1" s="698">
        <v>43486</v>
      </c>
      <c r="Q1" s="698"/>
      <c r="R1" s="3" t="s">
        <v>1</v>
      </c>
    </row>
    <row r="2" spans="1:18" ht="17.100000000000001" customHeight="1" thickTop="1" x14ac:dyDescent="0.15">
      <c r="A2" s="4">
        <v>30</v>
      </c>
      <c r="B2" s="4">
        <v>2018</v>
      </c>
      <c r="C2" s="4">
        <v>10</v>
      </c>
      <c r="D2" s="4">
        <v>1</v>
      </c>
      <c r="E2" s="4">
        <v>31</v>
      </c>
      <c r="Q2" s="3"/>
    </row>
    <row r="3" spans="1:18" ht="17.100000000000001" customHeight="1" x14ac:dyDescent="0.15">
      <c r="A3" s="1" t="s">
        <v>2</v>
      </c>
    </row>
    <row r="4" spans="1:18" ht="17.100000000000001" customHeight="1" x14ac:dyDescent="0.15">
      <c r="B4" s="5"/>
      <c r="C4" s="5"/>
      <c r="D4" s="5"/>
      <c r="E4" s="6"/>
      <c r="F4" s="6"/>
      <c r="G4" s="6"/>
      <c r="H4" s="699" t="s">
        <v>3</v>
      </c>
      <c r="I4" s="699"/>
      <c r="K4" s="28"/>
      <c r="L4" s="28"/>
    </row>
    <row r="5" spans="1:18" ht="17.100000000000001" customHeight="1" x14ac:dyDescent="0.15">
      <c r="B5" s="700" t="str">
        <f>"平成" &amp; DBCS($A$2) &amp; "年（" &amp; DBCS($B$2) &amp; "年）" &amp; DBCS($C$2) &amp; "月末日現在"</f>
        <v>平成３０年（２０１８年）１０月末日現在</v>
      </c>
      <c r="C5" s="701"/>
      <c r="D5" s="701"/>
      <c r="E5" s="701"/>
      <c r="F5" s="701"/>
      <c r="G5" s="702"/>
      <c r="H5" s="703" t="s">
        <v>4</v>
      </c>
      <c r="I5" s="704"/>
      <c r="K5" s="28"/>
      <c r="L5" s="617"/>
      <c r="Q5" s="7" t="s">
        <v>5</v>
      </c>
    </row>
    <row r="6" spans="1:18" ht="17.100000000000001" customHeight="1" x14ac:dyDescent="0.15">
      <c r="B6" s="8" t="s">
        <v>6</v>
      </c>
      <c r="C6" s="9"/>
      <c r="D6" s="9"/>
      <c r="E6" s="9"/>
      <c r="F6" s="9"/>
      <c r="G6" s="10"/>
      <c r="H6" s="11"/>
      <c r="I6" s="12">
        <v>47633</v>
      </c>
      <c r="K6" s="388"/>
      <c r="L6" s="385"/>
      <c r="Q6" s="385">
        <f>R42</f>
        <v>19659</v>
      </c>
      <c r="R6" s="705">
        <f>Q6/Q7</f>
        <v>0.2059871330078166</v>
      </c>
    </row>
    <row r="7" spans="1:18" s="397" customFormat="1" ht="17.100000000000001" customHeight="1" x14ac:dyDescent="0.15">
      <c r="B7" s="389" t="s">
        <v>208</v>
      </c>
      <c r="C7" s="390"/>
      <c r="D7" s="390"/>
      <c r="E7" s="390"/>
      <c r="F7" s="390"/>
      <c r="G7" s="391"/>
      <c r="H7" s="392"/>
      <c r="I7" s="393">
        <v>30871</v>
      </c>
      <c r="K7" s="388"/>
      <c r="L7" s="388"/>
      <c r="Q7" s="521">
        <f>I9</f>
        <v>95438</v>
      </c>
      <c r="R7" s="769"/>
    </row>
    <row r="8" spans="1:18" s="397" customFormat="1" ht="17.100000000000001" customHeight="1" x14ac:dyDescent="0.15">
      <c r="B8" s="19" t="s">
        <v>209</v>
      </c>
      <c r="C8" s="20"/>
      <c r="D8" s="20"/>
      <c r="E8" s="20"/>
      <c r="F8" s="20"/>
      <c r="G8" s="394"/>
      <c r="H8" s="395"/>
      <c r="I8" s="396">
        <v>16934</v>
      </c>
      <c r="Q8" s="522"/>
      <c r="R8" s="621"/>
    </row>
    <row r="9" spans="1:18" ht="17.100000000000001" customHeight="1" x14ac:dyDescent="0.15">
      <c r="B9" s="23" t="s">
        <v>9</v>
      </c>
      <c r="C9" s="24"/>
      <c r="D9" s="24"/>
      <c r="E9" s="24"/>
      <c r="F9" s="24"/>
      <c r="G9" s="25"/>
      <c r="H9" s="26"/>
      <c r="I9" s="27">
        <f>I6+I7+I8</f>
        <v>95438</v>
      </c>
    </row>
    <row r="11" spans="1:18" ht="17.100000000000001" customHeight="1" x14ac:dyDescent="0.15">
      <c r="A11" s="1" t="s">
        <v>10</v>
      </c>
    </row>
    <row r="12" spans="1:18" ht="17.100000000000001" customHeight="1" thickBot="1" x14ac:dyDescent="0.2">
      <c r="B12" s="28"/>
      <c r="C12" s="28"/>
      <c r="D12" s="28"/>
      <c r="E12" s="29"/>
      <c r="F12" s="29"/>
      <c r="G12" s="29"/>
      <c r="H12" s="29"/>
      <c r="I12" s="29"/>
      <c r="J12" s="29"/>
      <c r="K12" s="29"/>
      <c r="L12" s="29"/>
      <c r="M12" s="29"/>
      <c r="P12" s="29"/>
      <c r="Q12" s="706" t="s">
        <v>3</v>
      </c>
      <c r="R12" s="706"/>
    </row>
    <row r="13" spans="1:18" ht="17.100000000000001" customHeight="1" x14ac:dyDescent="0.15">
      <c r="A13" s="30" t="s">
        <v>11</v>
      </c>
      <c r="B13" s="707" t="s">
        <v>12</v>
      </c>
      <c r="C13" s="710" t="str">
        <f>"平成" &amp; DBCS($A$2) &amp; "年（" &amp; DBCS($B$2) &amp; "年）" &amp; DBCS($C$2) &amp; "月末日現在"</f>
        <v>平成３０年（２０１８年）１０月末日現在</v>
      </c>
      <c r="D13" s="711"/>
      <c r="E13" s="711"/>
      <c r="F13" s="711"/>
      <c r="G13" s="712"/>
      <c r="H13" s="31" t="s">
        <v>13</v>
      </c>
      <c r="I13" s="32" t="s">
        <v>14</v>
      </c>
      <c r="J13" s="33" t="s">
        <v>15</v>
      </c>
      <c r="K13" s="34" t="s">
        <v>16</v>
      </c>
      <c r="L13" s="35" t="s">
        <v>17</v>
      </c>
      <c r="M13" s="35" t="s">
        <v>18</v>
      </c>
      <c r="N13" s="35" t="s">
        <v>19</v>
      </c>
      <c r="O13" s="35" t="s">
        <v>20</v>
      </c>
      <c r="P13" s="36" t="s">
        <v>21</v>
      </c>
      <c r="Q13" s="37" t="s">
        <v>15</v>
      </c>
      <c r="R13" s="38" t="s">
        <v>22</v>
      </c>
    </row>
    <row r="14" spans="1:18" ht="17.100000000000001" customHeight="1" x14ac:dyDescent="0.15">
      <c r="A14" s="4">
        <v>875</v>
      </c>
      <c r="B14" s="708"/>
      <c r="C14" s="39" t="s">
        <v>23</v>
      </c>
      <c r="D14" s="40"/>
      <c r="E14" s="40"/>
      <c r="F14" s="40"/>
      <c r="G14" s="41"/>
      <c r="H14" s="42">
        <f>H15+H16+H17+H18+H19+H20</f>
        <v>801</v>
      </c>
      <c r="I14" s="43">
        <f>I15+I16+I17+I18+I19+I20</f>
        <v>594</v>
      </c>
      <c r="J14" s="44">
        <f t="shared" ref="J14:J22" si="0">SUM(H14:I14)</f>
        <v>1395</v>
      </c>
      <c r="K14" s="45" t="s">
        <v>218</v>
      </c>
      <c r="L14" s="46">
        <f>L15+L16+L17+L18+L19+L20</f>
        <v>1403</v>
      </c>
      <c r="M14" s="46">
        <f>M15+M16+M17+M18+M19+M20</f>
        <v>973</v>
      </c>
      <c r="N14" s="46">
        <f>N15+N16+N17+N18+N19+N20</f>
        <v>714</v>
      </c>
      <c r="O14" s="46">
        <f>O15+O16+O17+O18+O19+O20</f>
        <v>681</v>
      </c>
      <c r="P14" s="46">
        <f>P15+P16+P17+P18+P19+P20</f>
        <v>531</v>
      </c>
      <c r="Q14" s="47">
        <f t="shared" ref="Q14:Q22" si="1">SUM(K14:P14)</f>
        <v>4302</v>
      </c>
      <c r="R14" s="48">
        <f t="shared" ref="R14:R22" si="2">SUM(J14,Q14)</f>
        <v>5697</v>
      </c>
    </row>
    <row r="15" spans="1:18" ht="17.100000000000001" customHeight="1" x14ac:dyDescent="0.15">
      <c r="A15" s="4">
        <v>156</v>
      </c>
      <c r="B15" s="708"/>
      <c r="C15" s="49"/>
      <c r="D15" s="50" t="s">
        <v>25</v>
      </c>
      <c r="E15" s="50"/>
      <c r="F15" s="50"/>
      <c r="G15" s="50"/>
      <c r="H15" s="51">
        <v>74</v>
      </c>
      <c r="I15" s="52">
        <v>67</v>
      </c>
      <c r="J15" s="53">
        <f t="shared" si="0"/>
        <v>141</v>
      </c>
      <c r="K15" s="54" t="s">
        <v>218</v>
      </c>
      <c r="L15" s="55">
        <v>102</v>
      </c>
      <c r="M15" s="55">
        <v>89</v>
      </c>
      <c r="N15" s="55">
        <v>46</v>
      </c>
      <c r="O15" s="55">
        <v>45</v>
      </c>
      <c r="P15" s="52">
        <v>35</v>
      </c>
      <c r="Q15" s="53">
        <f t="shared" si="1"/>
        <v>317</v>
      </c>
      <c r="R15" s="56">
        <f t="shared" si="2"/>
        <v>458</v>
      </c>
    </row>
    <row r="16" spans="1:18" ht="16.5" customHeight="1" x14ac:dyDescent="0.15">
      <c r="A16" s="4"/>
      <c r="B16" s="708"/>
      <c r="C16" s="57"/>
      <c r="D16" s="58" t="s">
        <v>27</v>
      </c>
      <c r="E16" s="58"/>
      <c r="F16" s="58"/>
      <c r="G16" s="58"/>
      <c r="H16" s="51">
        <v>113</v>
      </c>
      <c r="I16" s="52">
        <v>109</v>
      </c>
      <c r="J16" s="53">
        <f t="shared" si="0"/>
        <v>222</v>
      </c>
      <c r="K16" s="54" t="s">
        <v>218</v>
      </c>
      <c r="L16" s="55">
        <v>161</v>
      </c>
      <c r="M16" s="55">
        <v>148</v>
      </c>
      <c r="N16" s="55">
        <v>93</v>
      </c>
      <c r="O16" s="55">
        <v>69</v>
      </c>
      <c r="P16" s="52">
        <v>82</v>
      </c>
      <c r="Q16" s="53">
        <f t="shared" si="1"/>
        <v>553</v>
      </c>
      <c r="R16" s="59">
        <f t="shared" si="2"/>
        <v>775</v>
      </c>
    </row>
    <row r="17" spans="1:18" ht="17.100000000000001" customHeight="1" x14ac:dyDescent="0.15">
      <c r="A17" s="4"/>
      <c r="B17" s="708"/>
      <c r="C17" s="57"/>
      <c r="D17" s="58" t="s">
        <v>28</v>
      </c>
      <c r="E17" s="58"/>
      <c r="F17" s="58"/>
      <c r="G17" s="58"/>
      <c r="H17" s="51">
        <v>130</v>
      </c>
      <c r="I17" s="52">
        <v>116</v>
      </c>
      <c r="J17" s="53">
        <f t="shared" si="0"/>
        <v>246</v>
      </c>
      <c r="K17" s="54" t="s">
        <v>218</v>
      </c>
      <c r="L17" s="55">
        <v>240</v>
      </c>
      <c r="M17" s="55">
        <v>159</v>
      </c>
      <c r="N17" s="55">
        <v>123</v>
      </c>
      <c r="O17" s="55">
        <v>109</v>
      </c>
      <c r="P17" s="52">
        <v>83</v>
      </c>
      <c r="Q17" s="53">
        <f t="shared" si="1"/>
        <v>714</v>
      </c>
      <c r="R17" s="59">
        <f t="shared" si="2"/>
        <v>960</v>
      </c>
    </row>
    <row r="18" spans="1:18" ht="17.100000000000001" customHeight="1" x14ac:dyDescent="0.15">
      <c r="A18" s="4"/>
      <c r="B18" s="708"/>
      <c r="C18" s="57"/>
      <c r="D18" s="58" t="s">
        <v>29</v>
      </c>
      <c r="E18" s="58"/>
      <c r="F18" s="58"/>
      <c r="G18" s="58"/>
      <c r="H18" s="51">
        <v>178</v>
      </c>
      <c r="I18" s="52">
        <v>114</v>
      </c>
      <c r="J18" s="53">
        <f t="shared" si="0"/>
        <v>292</v>
      </c>
      <c r="K18" s="54" t="s">
        <v>218</v>
      </c>
      <c r="L18" s="55">
        <v>323</v>
      </c>
      <c r="M18" s="55">
        <v>201</v>
      </c>
      <c r="N18" s="55">
        <v>162</v>
      </c>
      <c r="O18" s="55">
        <v>133</v>
      </c>
      <c r="P18" s="52">
        <v>123</v>
      </c>
      <c r="Q18" s="53">
        <f t="shared" si="1"/>
        <v>942</v>
      </c>
      <c r="R18" s="59">
        <f t="shared" si="2"/>
        <v>1234</v>
      </c>
    </row>
    <row r="19" spans="1:18" ht="17.100000000000001" customHeight="1" x14ac:dyDescent="0.15">
      <c r="A19" s="4"/>
      <c r="B19" s="708"/>
      <c r="C19" s="57"/>
      <c r="D19" s="58" t="s">
        <v>30</v>
      </c>
      <c r="E19" s="58"/>
      <c r="F19" s="58"/>
      <c r="G19" s="58"/>
      <c r="H19" s="51">
        <v>190</v>
      </c>
      <c r="I19" s="52">
        <v>112</v>
      </c>
      <c r="J19" s="53">
        <f t="shared" si="0"/>
        <v>302</v>
      </c>
      <c r="K19" s="54" t="s">
        <v>218</v>
      </c>
      <c r="L19" s="55">
        <v>330</v>
      </c>
      <c r="M19" s="55">
        <v>207</v>
      </c>
      <c r="N19" s="55">
        <v>162</v>
      </c>
      <c r="O19" s="55">
        <v>170</v>
      </c>
      <c r="P19" s="52">
        <v>111</v>
      </c>
      <c r="Q19" s="53">
        <f t="shared" si="1"/>
        <v>980</v>
      </c>
      <c r="R19" s="59">
        <f t="shared" si="2"/>
        <v>1282</v>
      </c>
    </row>
    <row r="20" spans="1:18" ht="17.100000000000001" customHeight="1" x14ac:dyDescent="0.15">
      <c r="A20" s="4">
        <v>719</v>
      </c>
      <c r="B20" s="708"/>
      <c r="C20" s="60"/>
      <c r="D20" s="61" t="s">
        <v>31</v>
      </c>
      <c r="E20" s="61"/>
      <c r="F20" s="61"/>
      <c r="G20" s="61"/>
      <c r="H20" s="62">
        <v>116</v>
      </c>
      <c r="I20" s="63">
        <v>76</v>
      </c>
      <c r="J20" s="64">
        <f t="shared" si="0"/>
        <v>192</v>
      </c>
      <c r="K20" s="65" t="s">
        <v>218</v>
      </c>
      <c r="L20" s="66">
        <v>247</v>
      </c>
      <c r="M20" s="66">
        <v>169</v>
      </c>
      <c r="N20" s="66">
        <v>128</v>
      </c>
      <c r="O20" s="66">
        <v>155</v>
      </c>
      <c r="P20" s="63">
        <v>97</v>
      </c>
      <c r="Q20" s="53">
        <f t="shared" si="1"/>
        <v>796</v>
      </c>
      <c r="R20" s="67">
        <f t="shared" si="2"/>
        <v>988</v>
      </c>
    </row>
    <row r="21" spans="1:18" ht="17.100000000000001" customHeight="1" x14ac:dyDescent="0.15">
      <c r="A21" s="4">
        <v>25</v>
      </c>
      <c r="B21" s="708"/>
      <c r="C21" s="68" t="s">
        <v>33</v>
      </c>
      <c r="D21" s="68"/>
      <c r="E21" s="68"/>
      <c r="F21" s="68"/>
      <c r="G21" s="68"/>
      <c r="H21" s="42">
        <v>17</v>
      </c>
      <c r="I21" s="69">
        <v>27</v>
      </c>
      <c r="J21" s="44">
        <f t="shared" si="0"/>
        <v>44</v>
      </c>
      <c r="K21" s="45" t="s">
        <v>218</v>
      </c>
      <c r="L21" s="46">
        <v>60</v>
      </c>
      <c r="M21" s="46">
        <v>29</v>
      </c>
      <c r="N21" s="46">
        <v>19</v>
      </c>
      <c r="O21" s="46">
        <v>6</v>
      </c>
      <c r="P21" s="70">
        <v>23</v>
      </c>
      <c r="Q21" s="71">
        <f t="shared" si="1"/>
        <v>137</v>
      </c>
      <c r="R21" s="72">
        <f t="shared" si="2"/>
        <v>181</v>
      </c>
    </row>
    <row r="22" spans="1:18" ht="17.100000000000001" customHeight="1" thickBot="1" x14ac:dyDescent="0.2">
      <c r="A22" s="4">
        <v>900</v>
      </c>
      <c r="B22" s="709"/>
      <c r="C22" s="692" t="s">
        <v>34</v>
      </c>
      <c r="D22" s="693"/>
      <c r="E22" s="693"/>
      <c r="F22" s="693"/>
      <c r="G22" s="694"/>
      <c r="H22" s="73">
        <f>H14+H21</f>
        <v>818</v>
      </c>
      <c r="I22" s="74">
        <f>I14+I21</f>
        <v>621</v>
      </c>
      <c r="J22" s="75">
        <f t="shared" si="0"/>
        <v>1439</v>
      </c>
      <c r="K22" s="76" t="s">
        <v>218</v>
      </c>
      <c r="L22" s="77">
        <f>L14+L21</f>
        <v>1463</v>
      </c>
      <c r="M22" s="77">
        <f>M14+M21</f>
        <v>1002</v>
      </c>
      <c r="N22" s="77">
        <f>N14+N21</f>
        <v>733</v>
      </c>
      <c r="O22" s="77">
        <f>O14+O21</f>
        <v>687</v>
      </c>
      <c r="P22" s="74">
        <f>P14+P21</f>
        <v>554</v>
      </c>
      <c r="Q22" s="75">
        <f t="shared" si="1"/>
        <v>4439</v>
      </c>
      <c r="R22" s="78">
        <f t="shared" si="2"/>
        <v>5878</v>
      </c>
    </row>
    <row r="23" spans="1:18" ht="17.100000000000001" customHeight="1" x14ac:dyDescent="0.15">
      <c r="B23" s="689" t="s">
        <v>36</v>
      </c>
      <c r="C23" s="79"/>
      <c r="D23" s="79"/>
      <c r="E23" s="79"/>
      <c r="F23" s="79"/>
      <c r="G23" s="80"/>
      <c r="H23" s="31" t="s">
        <v>13</v>
      </c>
      <c r="I23" s="32" t="s">
        <v>14</v>
      </c>
      <c r="J23" s="33" t="s">
        <v>15</v>
      </c>
      <c r="K23" s="34" t="s">
        <v>16</v>
      </c>
      <c r="L23" s="35" t="s">
        <v>17</v>
      </c>
      <c r="M23" s="35" t="s">
        <v>18</v>
      </c>
      <c r="N23" s="35" t="s">
        <v>19</v>
      </c>
      <c r="O23" s="35" t="s">
        <v>20</v>
      </c>
      <c r="P23" s="36" t="s">
        <v>21</v>
      </c>
      <c r="Q23" s="37" t="s">
        <v>15</v>
      </c>
      <c r="R23" s="38" t="s">
        <v>22</v>
      </c>
    </row>
    <row r="24" spans="1:18" ht="16.5" customHeight="1" x14ac:dyDescent="0.15">
      <c r="B24" s="690"/>
      <c r="C24" s="39" t="s">
        <v>23</v>
      </c>
      <c r="D24" s="40"/>
      <c r="E24" s="40"/>
      <c r="F24" s="40"/>
      <c r="G24" s="41"/>
      <c r="H24" s="42">
        <f>H25+H26+H27+H28+H29+H30</f>
        <v>2064</v>
      </c>
      <c r="I24" s="43">
        <f>I25+I26+I27+I28+I29+I30</f>
        <v>1768</v>
      </c>
      <c r="J24" s="44">
        <f t="shared" ref="J24:J32" si="3">SUM(H24:I24)</f>
        <v>3832</v>
      </c>
      <c r="K24" s="45" t="s">
        <v>217</v>
      </c>
      <c r="L24" s="46">
        <f>L25+L26+L27+L28+L29+L30</f>
        <v>3106</v>
      </c>
      <c r="M24" s="46">
        <f>M25+M26+M27+M28+M29+M30</f>
        <v>1981</v>
      </c>
      <c r="N24" s="46">
        <f>N25+N26+N27+N28+N29+N30</f>
        <v>1514</v>
      </c>
      <c r="O24" s="46">
        <f>O25+O26+O27+O28+O29+O30</f>
        <v>1696</v>
      </c>
      <c r="P24" s="46">
        <f>P25+P26+P27+P28+P29+P30</f>
        <v>1524</v>
      </c>
      <c r="Q24" s="47">
        <f t="shared" ref="Q24:Q32" si="4">SUM(K24:P24)</f>
        <v>9821</v>
      </c>
      <c r="R24" s="48">
        <f t="shared" ref="R24:R32" si="5">SUM(J24,Q24)</f>
        <v>13653</v>
      </c>
    </row>
    <row r="25" spans="1:18" ht="17.100000000000001" customHeight="1" x14ac:dyDescent="0.15">
      <c r="B25" s="690"/>
      <c r="C25" s="81"/>
      <c r="D25" s="50" t="s">
        <v>25</v>
      </c>
      <c r="E25" s="50"/>
      <c r="F25" s="50"/>
      <c r="G25" s="50"/>
      <c r="H25" s="51">
        <v>67</v>
      </c>
      <c r="I25" s="52">
        <v>78</v>
      </c>
      <c r="J25" s="53">
        <f t="shared" si="3"/>
        <v>145</v>
      </c>
      <c r="K25" s="54" t="s">
        <v>217</v>
      </c>
      <c r="L25" s="55">
        <v>89</v>
      </c>
      <c r="M25" s="55">
        <v>57</v>
      </c>
      <c r="N25" s="55">
        <v>38</v>
      </c>
      <c r="O25" s="55">
        <v>34</v>
      </c>
      <c r="P25" s="52">
        <v>38</v>
      </c>
      <c r="Q25" s="53">
        <f t="shared" si="4"/>
        <v>256</v>
      </c>
      <c r="R25" s="56">
        <f t="shared" si="5"/>
        <v>401</v>
      </c>
    </row>
    <row r="26" spans="1:18" ht="17.100000000000001" customHeight="1" x14ac:dyDescent="0.15">
      <c r="B26" s="690"/>
      <c r="C26" s="50"/>
      <c r="D26" s="58" t="s">
        <v>27</v>
      </c>
      <c r="E26" s="58"/>
      <c r="F26" s="58"/>
      <c r="G26" s="58"/>
      <c r="H26" s="51">
        <v>160</v>
      </c>
      <c r="I26" s="52">
        <v>130</v>
      </c>
      <c r="J26" s="53">
        <f t="shared" si="3"/>
        <v>290</v>
      </c>
      <c r="K26" s="54" t="s">
        <v>217</v>
      </c>
      <c r="L26" s="55">
        <v>152</v>
      </c>
      <c r="M26" s="55">
        <v>127</v>
      </c>
      <c r="N26" s="55">
        <v>68</v>
      </c>
      <c r="O26" s="55">
        <v>56</v>
      </c>
      <c r="P26" s="52">
        <v>78</v>
      </c>
      <c r="Q26" s="53">
        <f t="shared" si="4"/>
        <v>481</v>
      </c>
      <c r="R26" s="59">
        <f t="shared" si="5"/>
        <v>771</v>
      </c>
    </row>
    <row r="27" spans="1:18" ht="17.100000000000001" customHeight="1" x14ac:dyDescent="0.15">
      <c r="B27" s="690"/>
      <c r="C27" s="50"/>
      <c r="D27" s="58" t="s">
        <v>28</v>
      </c>
      <c r="E27" s="58"/>
      <c r="F27" s="58"/>
      <c r="G27" s="58"/>
      <c r="H27" s="51">
        <v>326</v>
      </c>
      <c r="I27" s="52">
        <v>239</v>
      </c>
      <c r="J27" s="53">
        <f t="shared" si="3"/>
        <v>565</v>
      </c>
      <c r="K27" s="54" t="s">
        <v>217</v>
      </c>
      <c r="L27" s="55">
        <v>364</v>
      </c>
      <c r="M27" s="55">
        <v>196</v>
      </c>
      <c r="N27" s="55">
        <v>119</v>
      </c>
      <c r="O27" s="55">
        <v>123</v>
      </c>
      <c r="P27" s="52">
        <v>140</v>
      </c>
      <c r="Q27" s="53">
        <f t="shared" si="4"/>
        <v>942</v>
      </c>
      <c r="R27" s="59">
        <f t="shared" si="5"/>
        <v>1507</v>
      </c>
    </row>
    <row r="28" spans="1:18" ht="17.100000000000001" customHeight="1" x14ac:dyDescent="0.15">
      <c r="B28" s="690"/>
      <c r="C28" s="50"/>
      <c r="D28" s="58" t="s">
        <v>29</v>
      </c>
      <c r="E28" s="58"/>
      <c r="F28" s="58"/>
      <c r="G28" s="58"/>
      <c r="H28" s="51">
        <v>568</v>
      </c>
      <c r="I28" s="52">
        <v>420</v>
      </c>
      <c r="J28" s="53">
        <f t="shared" si="3"/>
        <v>988</v>
      </c>
      <c r="K28" s="54" t="s">
        <v>217</v>
      </c>
      <c r="L28" s="55">
        <v>706</v>
      </c>
      <c r="M28" s="55">
        <v>380</v>
      </c>
      <c r="N28" s="55">
        <v>242</v>
      </c>
      <c r="O28" s="55">
        <v>277</v>
      </c>
      <c r="P28" s="52">
        <v>221</v>
      </c>
      <c r="Q28" s="53">
        <f t="shared" si="4"/>
        <v>1826</v>
      </c>
      <c r="R28" s="59">
        <f t="shared" si="5"/>
        <v>2814</v>
      </c>
    </row>
    <row r="29" spans="1:18" ht="16.5" customHeight="1" x14ac:dyDescent="0.15">
      <c r="B29" s="690"/>
      <c r="C29" s="50"/>
      <c r="D29" s="58" t="s">
        <v>30</v>
      </c>
      <c r="E29" s="58"/>
      <c r="F29" s="58"/>
      <c r="G29" s="58"/>
      <c r="H29" s="51">
        <v>624</v>
      </c>
      <c r="I29" s="52">
        <v>553</v>
      </c>
      <c r="J29" s="53">
        <f t="shared" si="3"/>
        <v>1177</v>
      </c>
      <c r="K29" s="54" t="s">
        <v>217</v>
      </c>
      <c r="L29" s="55">
        <v>951</v>
      </c>
      <c r="M29" s="55">
        <v>549</v>
      </c>
      <c r="N29" s="55">
        <v>425</v>
      </c>
      <c r="O29" s="55">
        <v>482</v>
      </c>
      <c r="P29" s="52">
        <v>409</v>
      </c>
      <c r="Q29" s="53">
        <f t="shared" si="4"/>
        <v>2816</v>
      </c>
      <c r="R29" s="59">
        <f t="shared" si="5"/>
        <v>3993</v>
      </c>
    </row>
    <row r="30" spans="1:18" ht="17.100000000000001" customHeight="1" x14ac:dyDescent="0.15">
      <c r="B30" s="690"/>
      <c r="C30" s="61"/>
      <c r="D30" s="61" t="s">
        <v>31</v>
      </c>
      <c r="E30" s="61"/>
      <c r="F30" s="61"/>
      <c r="G30" s="61"/>
      <c r="H30" s="62">
        <v>319</v>
      </c>
      <c r="I30" s="63">
        <v>348</v>
      </c>
      <c r="J30" s="64">
        <f t="shared" si="3"/>
        <v>667</v>
      </c>
      <c r="K30" s="65" t="s">
        <v>217</v>
      </c>
      <c r="L30" s="66">
        <v>844</v>
      </c>
      <c r="M30" s="66">
        <v>672</v>
      </c>
      <c r="N30" s="66">
        <v>622</v>
      </c>
      <c r="O30" s="66">
        <v>724</v>
      </c>
      <c r="P30" s="63">
        <v>638</v>
      </c>
      <c r="Q30" s="64">
        <f t="shared" si="4"/>
        <v>3500</v>
      </c>
      <c r="R30" s="67">
        <f t="shared" si="5"/>
        <v>4167</v>
      </c>
    </row>
    <row r="31" spans="1:18" ht="17.100000000000001" customHeight="1" x14ac:dyDescent="0.15">
      <c r="B31" s="690"/>
      <c r="C31" s="68" t="s">
        <v>33</v>
      </c>
      <c r="D31" s="68"/>
      <c r="E31" s="68"/>
      <c r="F31" s="68"/>
      <c r="G31" s="68"/>
      <c r="H31" s="42">
        <v>14</v>
      </c>
      <c r="I31" s="69">
        <v>29</v>
      </c>
      <c r="J31" s="44">
        <f t="shared" si="3"/>
        <v>43</v>
      </c>
      <c r="K31" s="45" t="s">
        <v>217</v>
      </c>
      <c r="L31" s="46">
        <v>24</v>
      </c>
      <c r="M31" s="46">
        <v>17</v>
      </c>
      <c r="N31" s="46">
        <v>13</v>
      </c>
      <c r="O31" s="46">
        <v>13</v>
      </c>
      <c r="P31" s="70">
        <v>18</v>
      </c>
      <c r="Q31" s="71">
        <f t="shared" si="4"/>
        <v>85</v>
      </c>
      <c r="R31" s="72">
        <f t="shared" si="5"/>
        <v>128</v>
      </c>
    </row>
    <row r="32" spans="1:18" ht="17.100000000000001" customHeight="1" thickBot="1" x14ac:dyDescent="0.2">
      <c r="B32" s="691"/>
      <c r="C32" s="692" t="s">
        <v>34</v>
      </c>
      <c r="D32" s="693"/>
      <c r="E32" s="693"/>
      <c r="F32" s="693"/>
      <c r="G32" s="694"/>
      <c r="H32" s="73">
        <f>H24+H31</f>
        <v>2078</v>
      </c>
      <c r="I32" s="74">
        <f>I24+I31</f>
        <v>1797</v>
      </c>
      <c r="J32" s="75">
        <f t="shared" si="3"/>
        <v>3875</v>
      </c>
      <c r="K32" s="76" t="s">
        <v>217</v>
      </c>
      <c r="L32" s="77">
        <f>L24+L31</f>
        <v>3130</v>
      </c>
      <c r="M32" s="77">
        <f>M24+M31</f>
        <v>1998</v>
      </c>
      <c r="N32" s="77">
        <f>N24+N31</f>
        <v>1527</v>
      </c>
      <c r="O32" s="77">
        <f>O24+O31</f>
        <v>1709</v>
      </c>
      <c r="P32" s="74">
        <f>P24+P31</f>
        <v>1542</v>
      </c>
      <c r="Q32" s="75">
        <f t="shared" si="4"/>
        <v>9906</v>
      </c>
      <c r="R32" s="78">
        <f t="shared" si="5"/>
        <v>13781</v>
      </c>
    </row>
    <row r="33" spans="1:18" ht="17.100000000000001" customHeight="1" x14ac:dyDescent="0.15">
      <c r="B33" s="713" t="s">
        <v>15</v>
      </c>
      <c r="C33" s="79"/>
      <c r="D33" s="79"/>
      <c r="E33" s="79"/>
      <c r="F33" s="79"/>
      <c r="G33" s="80"/>
      <c r="H33" s="31" t="s">
        <v>13</v>
      </c>
      <c r="I33" s="32" t="s">
        <v>14</v>
      </c>
      <c r="J33" s="33" t="s">
        <v>15</v>
      </c>
      <c r="K33" s="34" t="s">
        <v>16</v>
      </c>
      <c r="L33" s="35" t="s">
        <v>17</v>
      </c>
      <c r="M33" s="35" t="s">
        <v>18</v>
      </c>
      <c r="N33" s="35" t="s">
        <v>19</v>
      </c>
      <c r="O33" s="35" t="s">
        <v>20</v>
      </c>
      <c r="P33" s="36" t="s">
        <v>21</v>
      </c>
      <c r="Q33" s="37" t="s">
        <v>15</v>
      </c>
      <c r="R33" s="38" t="s">
        <v>22</v>
      </c>
    </row>
    <row r="34" spans="1:18" ht="17.100000000000001" customHeight="1" x14ac:dyDescent="0.15">
      <c r="B34" s="714"/>
      <c r="C34" s="39" t="s">
        <v>23</v>
      </c>
      <c r="D34" s="40"/>
      <c r="E34" s="40"/>
      <c r="F34" s="40"/>
      <c r="G34" s="41"/>
      <c r="H34" s="42">
        <f t="shared" ref="H34:I41" si="6">H14+H24</f>
        <v>2865</v>
      </c>
      <c r="I34" s="43">
        <f t="shared" si="6"/>
        <v>2362</v>
      </c>
      <c r="J34" s="44">
        <f t="shared" ref="J34:J42" si="7">SUM(H34:I34)</f>
        <v>5227</v>
      </c>
      <c r="K34" s="45" t="s">
        <v>217</v>
      </c>
      <c r="L34" s="82">
        <f t="shared" ref="L34:P41" si="8">L14+L24</f>
        <v>4509</v>
      </c>
      <c r="M34" s="82">
        <f t="shared" si="8"/>
        <v>2954</v>
      </c>
      <c r="N34" s="82">
        <f t="shared" si="8"/>
        <v>2228</v>
      </c>
      <c r="O34" s="82">
        <f t="shared" si="8"/>
        <v>2377</v>
      </c>
      <c r="P34" s="82">
        <f t="shared" si="8"/>
        <v>2055</v>
      </c>
      <c r="Q34" s="47">
        <f t="shared" ref="Q34:Q42" si="9">SUM(K34:P34)</f>
        <v>14123</v>
      </c>
      <c r="R34" s="48">
        <f t="shared" ref="R34:R42" si="10">SUM(J34,Q34)</f>
        <v>19350</v>
      </c>
    </row>
    <row r="35" spans="1:18" ht="17.100000000000001" customHeight="1" x14ac:dyDescent="0.15">
      <c r="B35" s="714"/>
      <c r="C35" s="49"/>
      <c r="D35" s="50" t="s">
        <v>25</v>
      </c>
      <c r="E35" s="50"/>
      <c r="F35" s="50"/>
      <c r="G35" s="50"/>
      <c r="H35" s="83">
        <f t="shared" si="6"/>
        <v>141</v>
      </c>
      <c r="I35" s="84">
        <f t="shared" si="6"/>
        <v>145</v>
      </c>
      <c r="J35" s="53">
        <f t="shared" si="7"/>
        <v>286</v>
      </c>
      <c r="K35" s="85" t="s">
        <v>217</v>
      </c>
      <c r="L35" s="86">
        <f t="shared" si="8"/>
        <v>191</v>
      </c>
      <c r="M35" s="86">
        <f t="shared" si="8"/>
        <v>146</v>
      </c>
      <c r="N35" s="86">
        <f t="shared" si="8"/>
        <v>84</v>
      </c>
      <c r="O35" s="86">
        <f t="shared" si="8"/>
        <v>79</v>
      </c>
      <c r="P35" s="87">
        <f t="shared" si="8"/>
        <v>73</v>
      </c>
      <c r="Q35" s="53">
        <f t="shared" si="9"/>
        <v>573</v>
      </c>
      <c r="R35" s="56">
        <f t="shared" si="10"/>
        <v>859</v>
      </c>
    </row>
    <row r="36" spans="1:18" ht="17.100000000000001" customHeight="1" x14ac:dyDescent="0.15">
      <c r="B36" s="714"/>
      <c r="C36" s="57"/>
      <c r="D36" s="58" t="s">
        <v>27</v>
      </c>
      <c r="E36" s="58"/>
      <c r="F36" s="58"/>
      <c r="G36" s="58"/>
      <c r="H36" s="88">
        <f t="shared" si="6"/>
        <v>273</v>
      </c>
      <c r="I36" s="89">
        <f t="shared" si="6"/>
        <v>239</v>
      </c>
      <c r="J36" s="53">
        <f t="shared" si="7"/>
        <v>512</v>
      </c>
      <c r="K36" s="90" t="s">
        <v>217</v>
      </c>
      <c r="L36" s="91">
        <f t="shared" si="8"/>
        <v>313</v>
      </c>
      <c r="M36" s="91">
        <f t="shared" si="8"/>
        <v>275</v>
      </c>
      <c r="N36" s="91">
        <f t="shared" si="8"/>
        <v>161</v>
      </c>
      <c r="O36" s="91">
        <f t="shared" si="8"/>
        <v>125</v>
      </c>
      <c r="P36" s="92">
        <f t="shared" si="8"/>
        <v>160</v>
      </c>
      <c r="Q36" s="53">
        <f t="shared" si="9"/>
        <v>1034</v>
      </c>
      <c r="R36" s="59">
        <f t="shared" si="10"/>
        <v>1546</v>
      </c>
    </row>
    <row r="37" spans="1:18" ht="17.100000000000001" customHeight="1" x14ac:dyDescent="0.15">
      <c r="B37" s="714"/>
      <c r="C37" s="57"/>
      <c r="D37" s="58" t="s">
        <v>28</v>
      </c>
      <c r="E37" s="58"/>
      <c r="F37" s="58"/>
      <c r="G37" s="58"/>
      <c r="H37" s="88">
        <f t="shared" si="6"/>
        <v>456</v>
      </c>
      <c r="I37" s="89">
        <f t="shared" si="6"/>
        <v>355</v>
      </c>
      <c r="J37" s="53">
        <f t="shared" si="7"/>
        <v>811</v>
      </c>
      <c r="K37" s="90" t="s">
        <v>217</v>
      </c>
      <c r="L37" s="91">
        <f t="shared" si="8"/>
        <v>604</v>
      </c>
      <c r="M37" s="91">
        <f t="shared" si="8"/>
        <v>355</v>
      </c>
      <c r="N37" s="91">
        <f t="shared" si="8"/>
        <v>242</v>
      </c>
      <c r="O37" s="91">
        <f t="shared" si="8"/>
        <v>232</v>
      </c>
      <c r="P37" s="92">
        <f t="shared" si="8"/>
        <v>223</v>
      </c>
      <c r="Q37" s="53">
        <f t="shared" si="9"/>
        <v>1656</v>
      </c>
      <c r="R37" s="59">
        <f t="shared" si="10"/>
        <v>2467</v>
      </c>
    </row>
    <row r="38" spans="1:18" ht="17.100000000000001" customHeight="1" x14ac:dyDescent="0.15">
      <c r="B38" s="714"/>
      <c r="C38" s="57"/>
      <c r="D38" s="58" t="s">
        <v>29</v>
      </c>
      <c r="E38" s="58"/>
      <c r="F38" s="58"/>
      <c r="G38" s="58"/>
      <c r="H38" s="88">
        <f t="shared" si="6"/>
        <v>746</v>
      </c>
      <c r="I38" s="89">
        <f t="shared" si="6"/>
        <v>534</v>
      </c>
      <c r="J38" s="53">
        <f t="shared" si="7"/>
        <v>1280</v>
      </c>
      <c r="K38" s="90" t="s">
        <v>217</v>
      </c>
      <c r="L38" s="91">
        <f t="shared" si="8"/>
        <v>1029</v>
      </c>
      <c r="M38" s="91">
        <f t="shared" si="8"/>
        <v>581</v>
      </c>
      <c r="N38" s="91">
        <f t="shared" si="8"/>
        <v>404</v>
      </c>
      <c r="O38" s="91">
        <f t="shared" si="8"/>
        <v>410</v>
      </c>
      <c r="P38" s="92">
        <f t="shared" si="8"/>
        <v>344</v>
      </c>
      <c r="Q38" s="53">
        <f t="shared" si="9"/>
        <v>2768</v>
      </c>
      <c r="R38" s="59">
        <f t="shared" si="10"/>
        <v>4048</v>
      </c>
    </row>
    <row r="39" spans="1:18" ht="17.100000000000001" customHeight="1" x14ac:dyDescent="0.15">
      <c r="B39" s="714"/>
      <c r="C39" s="57"/>
      <c r="D39" s="58" t="s">
        <v>30</v>
      </c>
      <c r="E39" s="58"/>
      <c r="F39" s="58"/>
      <c r="G39" s="58"/>
      <c r="H39" s="88">
        <f t="shared" si="6"/>
        <v>814</v>
      </c>
      <c r="I39" s="89">
        <f t="shared" si="6"/>
        <v>665</v>
      </c>
      <c r="J39" s="53">
        <f t="shared" si="7"/>
        <v>1479</v>
      </c>
      <c r="K39" s="90" t="s">
        <v>217</v>
      </c>
      <c r="L39" s="91">
        <f t="shared" si="8"/>
        <v>1281</v>
      </c>
      <c r="M39" s="91">
        <f t="shared" si="8"/>
        <v>756</v>
      </c>
      <c r="N39" s="91">
        <f t="shared" si="8"/>
        <v>587</v>
      </c>
      <c r="O39" s="91">
        <f t="shared" si="8"/>
        <v>652</v>
      </c>
      <c r="P39" s="92">
        <f t="shared" si="8"/>
        <v>520</v>
      </c>
      <c r="Q39" s="53">
        <f t="shared" si="9"/>
        <v>3796</v>
      </c>
      <c r="R39" s="59">
        <f t="shared" si="10"/>
        <v>5275</v>
      </c>
    </row>
    <row r="40" spans="1:18" ht="17.100000000000001" customHeight="1" x14ac:dyDescent="0.15">
      <c r="B40" s="714"/>
      <c r="C40" s="60"/>
      <c r="D40" s="61" t="s">
        <v>31</v>
      </c>
      <c r="E40" s="61"/>
      <c r="F40" s="61"/>
      <c r="G40" s="61"/>
      <c r="H40" s="62">
        <f t="shared" si="6"/>
        <v>435</v>
      </c>
      <c r="I40" s="93">
        <f t="shared" si="6"/>
        <v>424</v>
      </c>
      <c r="J40" s="64">
        <f t="shared" si="7"/>
        <v>859</v>
      </c>
      <c r="K40" s="94" t="s">
        <v>217</v>
      </c>
      <c r="L40" s="95">
        <f t="shared" si="8"/>
        <v>1091</v>
      </c>
      <c r="M40" s="95">
        <f t="shared" si="8"/>
        <v>841</v>
      </c>
      <c r="N40" s="95">
        <f t="shared" si="8"/>
        <v>750</v>
      </c>
      <c r="O40" s="95">
        <f t="shared" si="8"/>
        <v>879</v>
      </c>
      <c r="P40" s="96">
        <f t="shared" si="8"/>
        <v>735</v>
      </c>
      <c r="Q40" s="97">
        <f t="shared" si="9"/>
        <v>4296</v>
      </c>
      <c r="R40" s="67">
        <f t="shared" si="10"/>
        <v>5155</v>
      </c>
    </row>
    <row r="41" spans="1:18" ht="17.100000000000001" customHeight="1" x14ac:dyDescent="0.15">
      <c r="B41" s="714"/>
      <c r="C41" s="68" t="s">
        <v>33</v>
      </c>
      <c r="D41" s="68"/>
      <c r="E41" s="68"/>
      <c r="F41" s="68"/>
      <c r="G41" s="68"/>
      <c r="H41" s="42">
        <f t="shared" si="6"/>
        <v>31</v>
      </c>
      <c r="I41" s="43">
        <f t="shared" si="6"/>
        <v>56</v>
      </c>
      <c r="J41" s="42">
        <f t="shared" si="7"/>
        <v>87</v>
      </c>
      <c r="K41" s="98" t="s">
        <v>217</v>
      </c>
      <c r="L41" s="99">
        <f t="shared" si="8"/>
        <v>84</v>
      </c>
      <c r="M41" s="99">
        <f t="shared" si="8"/>
        <v>46</v>
      </c>
      <c r="N41" s="99">
        <f t="shared" si="8"/>
        <v>32</v>
      </c>
      <c r="O41" s="99">
        <f t="shared" si="8"/>
        <v>19</v>
      </c>
      <c r="P41" s="100">
        <f t="shared" si="8"/>
        <v>41</v>
      </c>
      <c r="Q41" s="47">
        <f t="shared" si="9"/>
        <v>222</v>
      </c>
      <c r="R41" s="101">
        <f t="shared" si="10"/>
        <v>309</v>
      </c>
    </row>
    <row r="42" spans="1:18" ht="17.100000000000001" customHeight="1" thickBot="1" x14ac:dyDescent="0.2">
      <c r="B42" s="715"/>
      <c r="C42" s="692" t="s">
        <v>34</v>
      </c>
      <c r="D42" s="693"/>
      <c r="E42" s="693"/>
      <c r="F42" s="693"/>
      <c r="G42" s="694"/>
      <c r="H42" s="73">
        <f>H34+H41</f>
        <v>2896</v>
      </c>
      <c r="I42" s="74">
        <f>I34+I41</f>
        <v>2418</v>
      </c>
      <c r="J42" s="75">
        <f t="shared" si="7"/>
        <v>5314</v>
      </c>
      <c r="K42" s="76" t="s">
        <v>217</v>
      </c>
      <c r="L42" s="77">
        <f>L34+L41</f>
        <v>4593</v>
      </c>
      <c r="M42" s="77">
        <f>M34+M41</f>
        <v>3000</v>
      </c>
      <c r="N42" s="77">
        <f>N34+N41</f>
        <v>2260</v>
      </c>
      <c r="O42" s="77">
        <f>O34+O41</f>
        <v>2396</v>
      </c>
      <c r="P42" s="74">
        <f>P34+P41</f>
        <v>2096</v>
      </c>
      <c r="Q42" s="75">
        <f t="shared" si="9"/>
        <v>14345</v>
      </c>
      <c r="R42" s="78">
        <f t="shared" si="10"/>
        <v>19659</v>
      </c>
    </row>
    <row r="45" spans="1:18" ht="17.100000000000001" customHeight="1" x14ac:dyDescent="0.15">
      <c r="A45" s="1" t="s">
        <v>38</v>
      </c>
    </row>
    <row r="46" spans="1:18" ht="17.100000000000001" customHeight="1" x14ac:dyDescent="0.15">
      <c r="B46" s="5"/>
      <c r="C46" s="5"/>
      <c r="D46" s="5"/>
      <c r="E46" s="6"/>
      <c r="F46" s="6"/>
      <c r="G46" s="6"/>
      <c r="H46" s="6"/>
      <c r="I46" s="6"/>
      <c r="J46" s="6"/>
      <c r="K46" s="699" t="s">
        <v>39</v>
      </c>
      <c r="L46" s="699"/>
      <c r="M46" s="699"/>
      <c r="N46" s="699"/>
      <c r="O46" s="699"/>
      <c r="P46" s="699"/>
      <c r="Q46" s="699"/>
      <c r="R46" s="699"/>
    </row>
    <row r="47" spans="1:18" ht="17.100000000000001" customHeight="1" x14ac:dyDescent="0.15">
      <c r="B47" s="716" t="str">
        <f>"平成" &amp; DBCS($A$2) &amp; "年（" &amp; DBCS($B$2) &amp; "年）" &amp; DBCS($C$2) &amp; "月"</f>
        <v>平成３０年（２０１８年）１０月</v>
      </c>
      <c r="C47" s="717"/>
      <c r="D47" s="717"/>
      <c r="E47" s="717"/>
      <c r="F47" s="717"/>
      <c r="G47" s="718"/>
      <c r="H47" s="722" t="s">
        <v>40</v>
      </c>
      <c r="I47" s="723"/>
      <c r="J47" s="723"/>
      <c r="K47" s="724" t="s">
        <v>41</v>
      </c>
      <c r="L47" s="725"/>
      <c r="M47" s="725"/>
      <c r="N47" s="725"/>
      <c r="O47" s="725"/>
      <c r="P47" s="725"/>
      <c r="Q47" s="726"/>
      <c r="R47" s="727" t="s">
        <v>22</v>
      </c>
    </row>
    <row r="48" spans="1:18" ht="17.100000000000001" customHeight="1" x14ac:dyDescent="0.15">
      <c r="B48" s="719"/>
      <c r="C48" s="720"/>
      <c r="D48" s="720"/>
      <c r="E48" s="720"/>
      <c r="F48" s="720"/>
      <c r="G48" s="721"/>
      <c r="H48" s="102" t="s">
        <v>13</v>
      </c>
      <c r="I48" s="103" t="s">
        <v>14</v>
      </c>
      <c r="J48" s="104" t="s">
        <v>15</v>
      </c>
      <c r="K48" s="105" t="s">
        <v>16</v>
      </c>
      <c r="L48" s="106" t="s">
        <v>17</v>
      </c>
      <c r="M48" s="106" t="s">
        <v>18</v>
      </c>
      <c r="N48" s="106" t="s">
        <v>19</v>
      </c>
      <c r="O48" s="106" t="s">
        <v>20</v>
      </c>
      <c r="P48" s="107" t="s">
        <v>21</v>
      </c>
      <c r="Q48" s="618" t="s">
        <v>15</v>
      </c>
      <c r="R48" s="728"/>
    </row>
    <row r="49" spans="1:18" ht="17.100000000000001" customHeight="1" x14ac:dyDescent="0.15">
      <c r="B49" s="8" t="s">
        <v>23</v>
      </c>
      <c r="C49" s="10"/>
      <c r="D49" s="10"/>
      <c r="E49" s="10"/>
      <c r="F49" s="10"/>
      <c r="G49" s="10"/>
      <c r="H49" s="109">
        <v>803</v>
      </c>
      <c r="I49" s="110">
        <v>1122</v>
      </c>
      <c r="J49" s="111">
        <f>SUM(H49:I49)</f>
        <v>1925</v>
      </c>
      <c r="K49" s="112">
        <v>0</v>
      </c>
      <c r="L49" s="113">
        <v>3362</v>
      </c>
      <c r="M49" s="113">
        <v>2314</v>
      </c>
      <c r="N49" s="113">
        <v>1402</v>
      </c>
      <c r="O49" s="113">
        <v>883</v>
      </c>
      <c r="P49" s="114">
        <v>455</v>
      </c>
      <c r="Q49" s="115">
        <f>SUM(K49:P49)</f>
        <v>8416</v>
      </c>
      <c r="R49" s="116">
        <f>SUM(J49,Q49)</f>
        <v>10341</v>
      </c>
    </row>
    <row r="50" spans="1:18" ht="17.100000000000001" customHeight="1" x14ac:dyDescent="0.15">
      <c r="B50" s="117" t="s">
        <v>33</v>
      </c>
      <c r="C50" s="118"/>
      <c r="D50" s="118"/>
      <c r="E50" s="118"/>
      <c r="F50" s="118"/>
      <c r="G50" s="118"/>
      <c r="H50" s="119">
        <v>8</v>
      </c>
      <c r="I50" s="120">
        <v>26</v>
      </c>
      <c r="J50" s="121">
        <f>SUM(H50:I50)</f>
        <v>34</v>
      </c>
      <c r="K50" s="122">
        <v>0</v>
      </c>
      <c r="L50" s="123">
        <v>53</v>
      </c>
      <c r="M50" s="123">
        <v>36</v>
      </c>
      <c r="N50" s="123">
        <v>28</v>
      </c>
      <c r="O50" s="123">
        <v>11</v>
      </c>
      <c r="P50" s="124">
        <v>16</v>
      </c>
      <c r="Q50" s="125">
        <f>SUM(K50:P50)</f>
        <v>144</v>
      </c>
      <c r="R50" s="126">
        <f>SUM(J50,Q50)</f>
        <v>178</v>
      </c>
    </row>
    <row r="51" spans="1:18" ht="17.100000000000001" customHeight="1" x14ac:dyDescent="0.15">
      <c r="B51" s="23" t="s">
        <v>42</v>
      </c>
      <c r="C51" s="24"/>
      <c r="D51" s="24"/>
      <c r="E51" s="24"/>
      <c r="F51" s="24"/>
      <c r="G51" s="24"/>
      <c r="H51" s="127">
        <f t="shared" ref="H51:P51" si="11">H49+H50</f>
        <v>811</v>
      </c>
      <c r="I51" s="128">
        <f t="shared" si="11"/>
        <v>1148</v>
      </c>
      <c r="J51" s="129">
        <f t="shared" si="11"/>
        <v>1959</v>
      </c>
      <c r="K51" s="130">
        <f t="shared" si="11"/>
        <v>0</v>
      </c>
      <c r="L51" s="131">
        <f t="shared" si="11"/>
        <v>3415</v>
      </c>
      <c r="M51" s="131">
        <f t="shared" si="11"/>
        <v>2350</v>
      </c>
      <c r="N51" s="131">
        <f t="shared" si="11"/>
        <v>1430</v>
      </c>
      <c r="O51" s="131">
        <f t="shared" si="11"/>
        <v>894</v>
      </c>
      <c r="P51" s="128">
        <f t="shared" si="11"/>
        <v>471</v>
      </c>
      <c r="Q51" s="129">
        <f>SUM(K51:P51)</f>
        <v>8560</v>
      </c>
      <c r="R51" s="132">
        <f>SUM(J51,Q51)</f>
        <v>10519</v>
      </c>
    </row>
    <row r="53" spans="1:18" ht="17.100000000000001" customHeight="1" x14ac:dyDescent="0.15">
      <c r="A53" s="1" t="s">
        <v>43</v>
      </c>
    </row>
    <row r="54" spans="1:18" ht="17.100000000000001" customHeight="1" x14ac:dyDescent="0.15">
      <c r="B54" s="5"/>
      <c r="C54" s="5"/>
      <c r="D54" s="5"/>
      <c r="E54" s="6"/>
      <c r="F54" s="6"/>
      <c r="G54" s="6"/>
      <c r="H54" s="6"/>
      <c r="I54" s="6"/>
      <c r="J54" s="6"/>
      <c r="K54" s="699" t="s">
        <v>39</v>
      </c>
      <c r="L54" s="699"/>
      <c r="M54" s="699"/>
      <c r="N54" s="699"/>
      <c r="O54" s="699"/>
      <c r="P54" s="699"/>
      <c r="Q54" s="699"/>
      <c r="R54" s="699"/>
    </row>
    <row r="55" spans="1:18" ht="17.100000000000001" customHeight="1" x14ac:dyDescent="0.15">
      <c r="B55" s="716" t="str">
        <f>"平成" &amp; DBCS($A$2) &amp; "年（" &amp; DBCS($B$2) &amp; "年）" &amp; DBCS($C$2) &amp; "月"</f>
        <v>平成３０年（２０１８年）１０月</v>
      </c>
      <c r="C55" s="717"/>
      <c r="D55" s="717"/>
      <c r="E55" s="717"/>
      <c r="F55" s="717"/>
      <c r="G55" s="718"/>
      <c r="H55" s="722" t="s">
        <v>40</v>
      </c>
      <c r="I55" s="723"/>
      <c r="J55" s="723"/>
      <c r="K55" s="724" t="s">
        <v>41</v>
      </c>
      <c r="L55" s="725"/>
      <c r="M55" s="725"/>
      <c r="N55" s="725"/>
      <c r="O55" s="725"/>
      <c r="P55" s="725"/>
      <c r="Q55" s="726"/>
      <c r="R55" s="718" t="s">
        <v>22</v>
      </c>
    </row>
    <row r="56" spans="1:18" ht="17.100000000000001" customHeight="1" x14ac:dyDescent="0.15">
      <c r="B56" s="719"/>
      <c r="C56" s="720"/>
      <c r="D56" s="720"/>
      <c r="E56" s="720"/>
      <c r="F56" s="720"/>
      <c r="G56" s="721"/>
      <c r="H56" s="102" t="s">
        <v>13</v>
      </c>
      <c r="I56" s="103" t="s">
        <v>14</v>
      </c>
      <c r="J56" s="104" t="s">
        <v>15</v>
      </c>
      <c r="K56" s="105" t="s">
        <v>16</v>
      </c>
      <c r="L56" s="106" t="s">
        <v>17</v>
      </c>
      <c r="M56" s="106" t="s">
        <v>18</v>
      </c>
      <c r="N56" s="106" t="s">
        <v>19</v>
      </c>
      <c r="O56" s="106" t="s">
        <v>20</v>
      </c>
      <c r="P56" s="107" t="s">
        <v>21</v>
      </c>
      <c r="Q56" s="133" t="s">
        <v>15</v>
      </c>
      <c r="R56" s="721"/>
    </row>
    <row r="57" spans="1:18" ht="17.100000000000001" customHeight="1" x14ac:dyDescent="0.15">
      <c r="B57" s="8" t="s">
        <v>23</v>
      </c>
      <c r="C57" s="10"/>
      <c r="D57" s="10"/>
      <c r="E57" s="10"/>
      <c r="F57" s="10"/>
      <c r="G57" s="10"/>
      <c r="H57" s="109">
        <v>15</v>
      </c>
      <c r="I57" s="110">
        <v>18</v>
      </c>
      <c r="J57" s="111">
        <f>SUM(H57:I57)</f>
        <v>33</v>
      </c>
      <c r="K57" s="112">
        <v>0</v>
      </c>
      <c r="L57" s="113">
        <v>1248</v>
      </c>
      <c r="M57" s="113">
        <v>926</v>
      </c>
      <c r="N57" s="113">
        <v>692</v>
      </c>
      <c r="O57" s="113">
        <v>468</v>
      </c>
      <c r="P57" s="114">
        <v>219</v>
      </c>
      <c r="Q57" s="134">
        <f>SUM(K57:P57)</f>
        <v>3553</v>
      </c>
      <c r="R57" s="135">
        <f>SUM(J57,Q57)</f>
        <v>3586</v>
      </c>
    </row>
    <row r="58" spans="1:18" ht="17.100000000000001" customHeight="1" x14ac:dyDescent="0.15">
      <c r="B58" s="117" t="s">
        <v>33</v>
      </c>
      <c r="C58" s="118"/>
      <c r="D58" s="118"/>
      <c r="E58" s="118"/>
      <c r="F58" s="118"/>
      <c r="G58" s="118"/>
      <c r="H58" s="119">
        <v>0</v>
      </c>
      <c r="I58" s="120">
        <v>1</v>
      </c>
      <c r="J58" s="121">
        <f>SUM(H58:I58)</f>
        <v>1</v>
      </c>
      <c r="K58" s="122">
        <v>0</v>
      </c>
      <c r="L58" s="123">
        <v>12</v>
      </c>
      <c r="M58" s="123">
        <v>5</v>
      </c>
      <c r="N58" s="123">
        <v>6</v>
      </c>
      <c r="O58" s="123">
        <v>3</v>
      </c>
      <c r="P58" s="124">
        <v>6</v>
      </c>
      <c r="Q58" s="136">
        <f>SUM(K58:P58)</f>
        <v>32</v>
      </c>
      <c r="R58" s="137">
        <f>SUM(J58,Q58)</f>
        <v>33</v>
      </c>
    </row>
    <row r="59" spans="1:18" ht="17.100000000000001" customHeight="1" x14ac:dyDescent="0.15">
      <c r="B59" s="23" t="s">
        <v>42</v>
      </c>
      <c r="C59" s="24"/>
      <c r="D59" s="24"/>
      <c r="E59" s="24"/>
      <c r="F59" s="24"/>
      <c r="G59" s="24"/>
      <c r="H59" s="127">
        <f>H57+H58</f>
        <v>15</v>
      </c>
      <c r="I59" s="128">
        <f>I57+I58</f>
        <v>19</v>
      </c>
      <c r="J59" s="129">
        <f>SUM(H59:I59)</f>
        <v>34</v>
      </c>
      <c r="K59" s="130">
        <f t="shared" ref="K59:P59" si="12">K57+K58</f>
        <v>0</v>
      </c>
      <c r="L59" s="131">
        <f t="shared" si="12"/>
        <v>1260</v>
      </c>
      <c r="M59" s="131">
        <f t="shared" si="12"/>
        <v>931</v>
      </c>
      <c r="N59" s="131">
        <f t="shared" si="12"/>
        <v>698</v>
      </c>
      <c r="O59" s="131">
        <f t="shared" si="12"/>
        <v>471</v>
      </c>
      <c r="P59" s="128">
        <f t="shared" si="12"/>
        <v>225</v>
      </c>
      <c r="Q59" s="138">
        <f>SUM(K59:P59)</f>
        <v>3585</v>
      </c>
      <c r="R59" s="139">
        <f>SUM(J59,Q59)</f>
        <v>3619</v>
      </c>
    </row>
    <row r="61" spans="1:18" ht="17.100000000000001" customHeight="1" x14ac:dyDescent="0.15">
      <c r="A61" s="1" t="s">
        <v>44</v>
      </c>
    </row>
    <row r="62" spans="1:18" ht="17.100000000000001" customHeight="1" x14ac:dyDescent="0.15">
      <c r="A62" s="1" t="s">
        <v>45</v>
      </c>
    </row>
    <row r="63" spans="1:18" ht="17.100000000000001" customHeight="1" x14ac:dyDescent="0.15">
      <c r="B63" s="5"/>
      <c r="C63" s="5"/>
      <c r="D63" s="5"/>
      <c r="E63" s="6"/>
      <c r="F63" s="6"/>
      <c r="G63" s="6"/>
      <c r="H63" s="6"/>
      <c r="I63" s="6"/>
      <c r="J63" s="699" t="s">
        <v>39</v>
      </c>
      <c r="K63" s="699"/>
      <c r="L63" s="699"/>
      <c r="M63" s="699"/>
      <c r="N63" s="699"/>
      <c r="O63" s="699"/>
      <c r="P63" s="699"/>
      <c r="Q63" s="699"/>
    </row>
    <row r="64" spans="1:18" ht="17.100000000000001" customHeight="1" x14ac:dyDescent="0.15">
      <c r="B64" s="716" t="str">
        <f>"平成" &amp; DBCS($A$2) &amp; "年（" &amp; DBCS($B$2) &amp; "年）" &amp; DBCS($C$2) &amp; "月"</f>
        <v>平成３０年（２０１８年）１０月</v>
      </c>
      <c r="C64" s="717"/>
      <c r="D64" s="717"/>
      <c r="E64" s="717"/>
      <c r="F64" s="717"/>
      <c r="G64" s="718"/>
      <c r="H64" s="722" t="s">
        <v>40</v>
      </c>
      <c r="I64" s="723"/>
      <c r="J64" s="723"/>
      <c r="K64" s="724" t="s">
        <v>41</v>
      </c>
      <c r="L64" s="725"/>
      <c r="M64" s="725"/>
      <c r="N64" s="725"/>
      <c r="O64" s="725"/>
      <c r="P64" s="726"/>
      <c r="Q64" s="718" t="s">
        <v>22</v>
      </c>
    </row>
    <row r="65" spans="1:17" ht="17.100000000000001" customHeight="1" x14ac:dyDescent="0.15">
      <c r="B65" s="719"/>
      <c r="C65" s="720"/>
      <c r="D65" s="720"/>
      <c r="E65" s="720"/>
      <c r="F65" s="720"/>
      <c r="G65" s="721"/>
      <c r="H65" s="102" t="s">
        <v>13</v>
      </c>
      <c r="I65" s="103" t="s">
        <v>14</v>
      </c>
      <c r="J65" s="104" t="s">
        <v>15</v>
      </c>
      <c r="K65" s="140" t="s">
        <v>17</v>
      </c>
      <c r="L65" s="106" t="s">
        <v>18</v>
      </c>
      <c r="M65" s="106" t="s">
        <v>19</v>
      </c>
      <c r="N65" s="106" t="s">
        <v>20</v>
      </c>
      <c r="O65" s="107" t="s">
        <v>21</v>
      </c>
      <c r="P65" s="133" t="s">
        <v>15</v>
      </c>
      <c r="Q65" s="721"/>
    </row>
    <row r="66" spans="1:17" ht="17.100000000000001" customHeight="1" x14ac:dyDescent="0.15">
      <c r="B66" s="8" t="s">
        <v>23</v>
      </c>
      <c r="C66" s="10"/>
      <c r="D66" s="10"/>
      <c r="E66" s="10"/>
      <c r="F66" s="10"/>
      <c r="G66" s="10"/>
      <c r="H66" s="109">
        <v>0</v>
      </c>
      <c r="I66" s="110">
        <v>0</v>
      </c>
      <c r="J66" s="111">
        <f>SUM(H66:I66)</f>
        <v>0</v>
      </c>
      <c r="K66" s="112">
        <v>2</v>
      </c>
      <c r="L66" s="113">
        <v>10</v>
      </c>
      <c r="M66" s="113">
        <v>178</v>
      </c>
      <c r="N66" s="113">
        <v>462</v>
      </c>
      <c r="O66" s="114">
        <v>419</v>
      </c>
      <c r="P66" s="134">
        <f>SUM(K66:O66)</f>
        <v>1071</v>
      </c>
      <c r="Q66" s="135">
        <f>SUM(J66,P66)</f>
        <v>1071</v>
      </c>
    </row>
    <row r="67" spans="1:17" ht="17.100000000000001" customHeight="1" x14ac:dyDescent="0.15">
      <c r="B67" s="117" t="s">
        <v>33</v>
      </c>
      <c r="C67" s="118"/>
      <c r="D67" s="118"/>
      <c r="E67" s="118"/>
      <c r="F67" s="118"/>
      <c r="G67" s="118"/>
      <c r="H67" s="119">
        <v>0</v>
      </c>
      <c r="I67" s="120">
        <v>0</v>
      </c>
      <c r="J67" s="121">
        <f>SUM(H67:I67)</f>
        <v>0</v>
      </c>
      <c r="K67" s="122">
        <v>0</v>
      </c>
      <c r="L67" s="123">
        <v>0</v>
      </c>
      <c r="M67" s="123">
        <v>1</v>
      </c>
      <c r="N67" s="123">
        <v>1</v>
      </c>
      <c r="O67" s="124">
        <v>2</v>
      </c>
      <c r="P67" s="136">
        <f>SUM(K67:O67)</f>
        <v>4</v>
      </c>
      <c r="Q67" s="137">
        <f>SUM(J67,P67)</f>
        <v>4</v>
      </c>
    </row>
    <row r="68" spans="1:17" ht="17.100000000000001" customHeight="1" x14ac:dyDescent="0.15">
      <c r="B68" s="23" t="s">
        <v>42</v>
      </c>
      <c r="C68" s="24"/>
      <c r="D68" s="24"/>
      <c r="E68" s="24"/>
      <c r="F68" s="24"/>
      <c r="G68" s="24"/>
      <c r="H68" s="127">
        <f>H66+H67</f>
        <v>0</v>
      </c>
      <c r="I68" s="128">
        <f>I66+I67</f>
        <v>0</v>
      </c>
      <c r="J68" s="129">
        <f>SUM(H68:I68)</f>
        <v>0</v>
      </c>
      <c r="K68" s="130">
        <f>K66+K67</f>
        <v>2</v>
      </c>
      <c r="L68" s="131">
        <f>L66+L67</f>
        <v>10</v>
      </c>
      <c r="M68" s="131">
        <f>M66+M67</f>
        <v>179</v>
      </c>
      <c r="N68" s="131">
        <f>N66+N67</f>
        <v>463</v>
      </c>
      <c r="O68" s="128">
        <f>O66+O67</f>
        <v>421</v>
      </c>
      <c r="P68" s="138">
        <f>SUM(K68:O68)</f>
        <v>1075</v>
      </c>
      <c r="Q68" s="139">
        <f>SUM(J68,P68)</f>
        <v>1075</v>
      </c>
    </row>
    <row r="70" spans="1:17" ht="17.100000000000001" customHeight="1" x14ac:dyDescent="0.15">
      <c r="A70" s="1" t="s">
        <v>46</v>
      </c>
    </row>
    <row r="71" spans="1:17" ht="17.100000000000001" customHeight="1" x14ac:dyDescent="0.15">
      <c r="B71" s="5"/>
      <c r="C71" s="5"/>
      <c r="D71" s="5"/>
      <c r="E71" s="6"/>
      <c r="F71" s="6"/>
      <c r="G71" s="6"/>
      <c r="H71" s="6"/>
      <c r="I71" s="6"/>
      <c r="J71" s="699" t="s">
        <v>39</v>
      </c>
      <c r="K71" s="699"/>
      <c r="L71" s="699"/>
      <c r="M71" s="699"/>
      <c r="N71" s="699"/>
      <c r="O71" s="699"/>
      <c r="P71" s="699"/>
      <c r="Q71" s="699"/>
    </row>
    <row r="72" spans="1:17" ht="17.100000000000001" customHeight="1" x14ac:dyDescent="0.15">
      <c r="B72" s="716" t="str">
        <f>"平成" &amp; DBCS($A$2) &amp; "年（" &amp; DBCS($B$2) &amp; "年）" &amp; DBCS($C$2) &amp; "月"</f>
        <v>平成３０年（２０１８年）１０月</v>
      </c>
      <c r="C72" s="717"/>
      <c r="D72" s="717"/>
      <c r="E72" s="717"/>
      <c r="F72" s="717"/>
      <c r="G72" s="718"/>
      <c r="H72" s="729" t="s">
        <v>40</v>
      </c>
      <c r="I72" s="730"/>
      <c r="J72" s="730"/>
      <c r="K72" s="731" t="s">
        <v>41</v>
      </c>
      <c r="L72" s="730"/>
      <c r="M72" s="730"/>
      <c r="N72" s="730"/>
      <c r="O72" s="730"/>
      <c r="P72" s="732"/>
      <c r="Q72" s="733" t="s">
        <v>22</v>
      </c>
    </row>
    <row r="73" spans="1:17" ht="17.100000000000001" customHeight="1" x14ac:dyDescent="0.15">
      <c r="B73" s="719"/>
      <c r="C73" s="720"/>
      <c r="D73" s="720"/>
      <c r="E73" s="720"/>
      <c r="F73" s="720"/>
      <c r="G73" s="721"/>
      <c r="H73" s="141" t="s">
        <v>13</v>
      </c>
      <c r="I73" s="142" t="s">
        <v>14</v>
      </c>
      <c r="J73" s="143" t="s">
        <v>15</v>
      </c>
      <c r="K73" s="144" t="s">
        <v>17</v>
      </c>
      <c r="L73" s="145" t="s">
        <v>18</v>
      </c>
      <c r="M73" s="145" t="s">
        <v>19</v>
      </c>
      <c r="N73" s="145" t="s">
        <v>20</v>
      </c>
      <c r="O73" s="146" t="s">
        <v>21</v>
      </c>
      <c r="P73" s="147" t="s">
        <v>15</v>
      </c>
      <c r="Q73" s="734"/>
    </row>
    <row r="74" spans="1:17" ht="16.5" customHeight="1" x14ac:dyDescent="0.15">
      <c r="B74" s="8" t="s">
        <v>23</v>
      </c>
      <c r="C74" s="10"/>
      <c r="D74" s="10"/>
      <c r="E74" s="10"/>
      <c r="F74" s="10"/>
      <c r="G74" s="10"/>
      <c r="H74" s="109">
        <v>0</v>
      </c>
      <c r="I74" s="110">
        <v>0</v>
      </c>
      <c r="J74" s="111">
        <f>SUM(H74:I74)</f>
        <v>0</v>
      </c>
      <c r="K74" s="112">
        <v>52</v>
      </c>
      <c r="L74" s="113">
        <v>96</v>
      </c>
      <c r="M74" s="113">
        <v>136</v>
      </c>
      <c r="N74" s="113">
        <v>143</v>
      </c>
      <c r="O74" s="114">
        <v>84</v>
      </c>
      <c r="P74" s="134">
        <f>SUM(K74:O74)</f>
        <v>511</v>
      </c>
      <c r="Q74" s="135">
        <f>SUM(J74,P74)</f>
        <v>511</v>
      </c>
    </row>
    <row r="75" spans="1:17" ht="17.100000000000001" customHeight="1" x14ac:dyDescent="0.15">
      <c r="B75" s="117" t="s">
        <v>33</v>
      </c>
      <c r="C75" s="118"/>
      <c r="D75" s="118"/>
      <c r="E75" s="118"/>
      <c r="F75" s="118"/>
      <c r="G75" s="118"/>
      <c r="H75" s="119">
        <v>0</v>
      </c>
      <c r="I75" s="120">
        <v>0</v>
      </c>
      <c r="J75" s="121">
        <f>SUM(H75:I75)</f>
        <v>0</v>
      </c>
      <c r="K75" s="122">
        <v>1</v>
      </c>
      <c r="L75" s="123">
        <v>0</v>
      </c>
      <c r="M75" s="123">
        <v>0</v>
      </c>
      <c r="N75" s="123">
        <v>0</v>
      </c>
      <c r="O75" s="124">
        <v>0</v>
      </c>
      <c r="P75" s="136">
        <f>SUM(K75:O75)</f>
        <v>1</v>
      </c>
      <c r="Q75" s="137">
        <f>SUM(J75,P75)</f>
        <v>1</v>
      </c>
    </row>
    <row r="76" spans="1:17" ht="17.100000000000001" customHeight="1" x14ac:dyDescent="0.15">
      <c r="B76" s="23" t="s">
        <v>42</v>
      </c>
      <c r="C76" s="24"/>
      <c r="D76" s="24"/>
      <c r="E76" s="24"/>
      <c r="F76" s="24"/>
      <c r="G76" s="24"/>
      <c r="H76" s="127">
        <f>H74+H75</f>
        <v>0</v>
      </c>
      <c r="I76" s="128">
        <f>I74+I75</f>
        <v>0</v>
      </c>
      <c r="J76" s="129">
        <f>SUM(H76:I76)</f>
        <v>0</v>
      </c>
      <c r="K76" s="130">
        <f>K74+K75</f>
        <v>53</v>
      </c>
      <c r="L76" s="131">
        <f>L74+L75</f>
        <v>96</v>
      </c>
      <c r="M76" s="131">
        <f>M74+M75</f>
        <v>136</v>
      </c>
      <c r="N76" s="131">
        <f>N74+N75</f>
        <v>143</v>
      </c>
      <c r="O76" s="128">
        <f>O74+O75</f>
        <v>84</v>
      </c>
      <c r="P76" s="138">
        <f>SUM(K76:O76)</f>
        <v>512</v>
      </c>
      <c r="Q76" s="139">
        <f>SUM(J76,P76)</f>
        <v>512</v>
      </c>
    </row>
    <row r="78" spans="1:17" ht="17.100000000000001" customHeight="1" x14ac:dyDescent="0.15">
      <c r="A78" s="1" t="s">
        <v>47</v>
      </c>
    </row>
    <row r="79" spans="1:17" ht="17.100000000000001" customHeight="1" x14ac:dyDescent="0.15">
      <c r="B79" s="5"/>
      <c r="C79" s="5"/>
      <c r="D79" s="5"/>
      <c r="E79" s="6"/>
      <c r="F79" s="6"/>
      <c r="G79" s="6"/>
      <c r="H79" s="6"/>
      <c r="I79" s="6"/>
      <c r="J79" s="699" t="s">
        <v>39</v>
      </c>
      <c r="K79" s="699"/>
      <c r="L79" s="699"/>
      <c r="M79" s="699"/>
      <c r="N79" s="699"/>
      <c r="O79" s="699"/>
      <c r="P79" s="699"/>
      <c r="Q79" s="699"/>
    </row>
    <row r="80" spans="1:17" ht="17.100000000000001" customHeight="1" x14ac:dyDescent="0.15">
      <c r="B80" s="735" t="str">
        <f>"平成" &amp; DBCS($A$2) &amp; "年（" &amp; DBCS($B$2) &amp; "年）" &amp; DBCS($C$2) &amp; "月"</f>
        <v>平成３０年（２０１８年）１０月</v>
      </c>
      <c r="C80" s="736"/>
      <c r="D80" s="736"/>
      <c r="E80" s="736"/>
      <c r="F80" s="736"/>
      <c r="G80" s="737"/>
      <c r="H80" s="741" t="s">
        <v>40</v>
      </c>
      <c r="I80" s="742"/>
      <c r="J80" s="742"/>
      <c r="K80" s="743" t="s">
        <v>41</v>
      </c>
      <c r="L80" s="742"/>
      <c r="M80" s="742"/>
      <c r="N80" s="742"/>
      <c r="O80" s="742"/>
      <c r="P80" s="744"/>
      <c r="Q80" s="737" t="s">
        <v>22</v>
      </c>
    </row>
    <row r="81" spans="1:18" ht="17.100000000000001" customHeight="1" x14ac:dyDescent="0.15">
      <c r="B81" s="738"/>
      <c r="C81" s="739"/>
      <c r="D81" s="739"/>
      <c r="E81" s="739"/>
      <c r="F81" s="739"/>
      <c r="G81" s="740"/>
      <c r="H81" s="148" t="s">
        <v>13</v>
      </c>
      <c r="I81" s="149" t="s">
        <v>14</v>
      </c>
      <c r="J81" s="619" t="s">
        <v>15</v>
      </c>
      <c r="K81" s="151" t="s">
        <v>17</v>
      </c>
      <c r="L81" s="152" t="s">
        <v>18</v>
      </c>
      <c r="M81" s="152" t="s">
        <v>19</v>
      </c>
      <c r="N81" s="152" t="s">
        <v>20</v>
      </c>
      <c r="O81" s="149" t="s">
        <v>21</v>
      </c>
      <c r="P81" s="153" t="s">
        <v>15</v>
      </c>
      <c r="Q81" s="740"/>
    </row>
    <row r="82" spans="1:18" ht="16.5" customHeight="1" x14ac:dyDescent="0.15">
      <c r="B82" s="8" t="s">
        <v>23</v>
      </c>
      <c r="C82" s="10"/>
      <c r="D82" s="10"/>
      <c r="E82" s="10"/>
      <c r="F82" s="10"/>
      <c r="G82" s="10"/>
      <c r="H82" s="109">
        <v>0</v>
      </c>
      <c r="I82" s="110">
        <v>0</v>
      </c>
      <c r="J82" s="111">
        <f>SUM(H82:I82)</f>
        <v>0</v>
      </c>
      <c r="K82" s="112">
        <v>0</v>
      </c>
      <c r="L82" s="113">
        <v>5</v>
      </c>
      <c r="M82" s="113">
        <v>27</v>
      </c>
      <c r="N82" s="113">
        <v>289</v>
      </c>
      <c r="O82" s="114">
        <v>472</v>
      </c>
      <c r="P82" s="134">
        <f>SUM(K82:O82)</f>
        <v>793</v>
      </c>
      <c r="Q82" s="135">
        <f>SUM(J82,P82)</f>
        <v>793</v>
      </c>
    </row>
    <row r="83" spans="1:18" ht="17.100000000000001" customHeight="1" x14ac:dyDescent="0.15">
      <c r="B83" s="117" t="s">
        <v>33</v>
      </c>
      <c r="C83" s="118"/>
      <c r="D83" s="118"/>
      <c r="E83" s="118"/>
      <c r="F83" s="118"/>
      <c r="G83" s="118"/>
      <c r="H83" s="119">
        <v>0</v>
      </c>
      <c r="I83" s="120">
        <v>0</v>
      </c>
      <c r="J83" s="121">
        <f>SUM(H83:I83)</f>
        <v>0</v>
      </c>
      <c r="K83" s="122">
        <v>0</v>
      </c>
      <c r="L83" s="123">
        <v>0</v>
      </c>
      <c r="M83" s="123">
        <v>0</v>
      </c>
      <c r="N83" s="123">
        <v>2</v>
      </c>
      <c r="O83" s="124">
        <v>10</v>
      </c>
      <c r="P83" s="136">
        <f>SUM(K83:O83)</f>
        <v>12</v>
      </c>
      <c r="Q83" s="137">
        <f>SUM(J83,P83)</f>
        <v>12</v>
      </c>
    </row>
    <row r="84" spans="1:18" ht="17.100000000000001" customHeight="1" x14ac:dyDescent="0.15">
      <c r="B84" s="23" t="s">
        <v>42</v>
      </c>
      <c r="C84" s="24"/>
      <c r="D84" s="24"/>
      <c r="E84" s="24"/>
      <c r="F84" s="24"/>
      <c r="G84" s="24"/>
      <c r="H84" s="127">
        <f>H82+H83</f>
        <v>0</v>
      </c>
      <c r="I84" s="128">
        <f>I82+I83</f>
        <v>0</v>
      </c>
      <c r="J84" s="129">
        <f>SUM(H84:I84)</f>
        <v>0</v>
      </c>
      <c r="K84" s="130">
        <f>K82+K83</f>
        <v>0</v>
      </c>
      <c r="L84" s="131">
        <f>L82+L83</f>
        <v>5</v>
      </c>
      <c r="M84" s="131">
        <f>M82+M83</f>
        <v>27</v>
      </c>
      <c r="N84" s="131">
        <f>N82+N83</f>
        <v>291</v>
      </c>
      <c r="O84" s="128">
        <f>O82+O83</f>
        <v>482</v>
      </c>
      <c r="P84" s="138">
        <f>SUM(K84:O84)</f>
        <v>805</v>
      </c>
      <c r="Q84" s="139">
        <f>SUM(J84,P84)</f>
        <v>805</v>
      </c>
    </row>
    <row r="86" spans="1:18" s="397" customFormat="1" ht="17.100000000000001" customHeight="1" x14ac:dyDescent="0.15">
      <c r="A86" s="1" t="s">
        <v>211</v>
      </c>
    </row>
    <row r="87" spans="1:18" s="397" customFormat="1" ht="17.100000000000001" customHeight="1" x14ac:dyDescent="0.15">
      <c r="B87" s="394"/>
      <c r="C87" s="394"/>
      <c r="D87" s="394"/>
      <c r="E87" s="427"/>
      <c r="F87" s="427"/>
      <c r="G87" s="427"/>
      <c r="H87" s="427"/>
      <c r="I87" s="427"/>
      <c r="J87" s="758" t="s">
        <v>39</v>
      </c>
      <c r="K87" s="758"/>
      <c r="L87" s="758"/>
      <c r="M87" s="758"/>
      <c r="N87" s="758"/>
      <c r="O87" s="758"/>
      <c r="P87" s="758"/>
      <c r="Q87" s="758"/>
    </row>
    <row r="88" spans="1:18" s="397" customFormat="1" ht="17.100000000000001" customHeight="1" x14ac:dyDescent="0.15">
      <c r="B88" s="759" t="str">
        <f>"平成" &amp; DBCS($A$2) &amp; "年（" &amp; DBCS($B$2) &amp; "年）" &amp; DBCS($C$2) &amp; "月"</f>
        <v>平成３０年（２０１８年）１０月</v>
      </c>
      <c r="C88" s="760"/>
      <c r="D88" s="760"/>
      <c r="E88" s="760"/>
      <c r="F88" s="760"/>
      <c r="G88" s="761"/>
      <c r="H88" s="765" t="s">
        <v>40</v>
      </c>
      <c r="I88" s="766"/>
      <c r="J88" s="766"/>
      <c r="K88" s="767" t="s">
        <v>41</v>
      </c>
      <c r="L88" s="766"/>
      <c r="M88" s="766"/>
      <c r="N88" s="766"/>
      <c r="O88" s="766"/>
      <c r="P88" s="768"/>
      <c r="Q88" s="761" t="s">
        <v>22</v>
      </c>
    </row>
    <row r="89" spans="1:18" s="397" customFormat="1" ht="17.100000000000001" customHeight="1" x14ac:dyDescent="0.15">
      <c r="B89" s="762"/>
      <c r="C89" s="763"/>
      <c r="D89" s="763"/>
      <c r="E89" s="763"/>
      <c r="F89" s="763"/>
      <c r="G89" s="764"/>
      <c r="H89" s="428" t="s">
        <v>13</v>
      </c>
      <c r="I89" s="429" t="s">
        <v>14</v>
      </c>
      <c r="J89" s="620" t="s">
        <v>15</v>
      </c>
      <c r="K89" s="431" t="s">
        <v>17</v>
      </c>
      <c r="L89" s="432" t="s">
        <v>18</v>
      </c>
      <c r="M89" s="432" t="s">
        <v>19</v>
      </c>
      <c r="N89" s="432" t="s">
        <v>20</v>
      </c>
      <c r="O89" s="429" t="s">
        <v>21</v>
      </c>
      <c r="P89" s="433" t="s">
        <v>15</v>
      </c>
      <c r="Q89" s="764"/>
    </row>
    <row r="90" spans="1:18" s="397" customFormat="1" ht="17.100000000000001" customHeight="1" x14ac:dyDescent="0.15">
      <c r="B90" s="398" t="s">
        <v>23</v>
      </c>
      <c r="C90" s="399"/>
      <c r="D90" s="399"/>
      <c r="E90" s="399"/>
      <c r="F90" s="399"/>
      <c r="G90" s="399"/>
      <c r="H90" s="400">
        <v>0</v>
      </c>
      <c r="I90" s="401">
        <v>0</v>
      </c>
      <c r="J90" s="402">
        <f>SUM(H90:I90)</f>
        <v>0</v>
      </c>
      <c r="K90" s="403">
        <v>0</v>
      </c>
      <c r="L90" s="404">
        <v>0</v>
      </c>
      <c r="M90" s="404">
        <v>0</v>
      </c>
      <c r="N90" s="404">
        <v>0</v>
      </c>
      <c r="O90" s="405">
        <v>0</v>
      </c>
      <c r="P90" s="406">
        <f>SUM(K90:O90)</f>
        <v>0</v>
      </c>
      <c r="Q90" s="407">
        <f>SUM(J90,P90)</f>
        <v>0</v>
      </c>
    </row>
    <row r="91" spans="1:18" s="397" customFormat="1" ht="17.100000000000001" customHeight="1" x14ac:dyDescent="0.15">
      <c r="B91" s="408" t="s">
        <v>33</v>
      </c>
      <c r="C91" s="409"/>
      <c r="D91" s="409"/>
      <c r="E91" s="409"/>
      <c r="F91" s="409"/>
      <c r="G91" s="409"/>
      <c r="H91" s="410">
        <v>0</v>
      </c>
      <c r="I91" s="411">
        <v>0</v>
      </c>
      <c r="J91" s="412">
        <f>SUM(H91:I91)</f>
        <v>0</v>
      </c>
      <c r="K91" s="413">
        <v>0</v>
      </c>
      <c r="L91" s="414">
        <v>0</v>
      </c>
      <c r="M91" s="414">
        <v>0</v>
      </c>
      <c r="N91" s="414">
        <v>0</v>
      </c>
      <c r="O91" s="415">
        <v>0</v>
      </c>
      <c r="P91" s="416">
        <f>SUM(K91:O91)</f>
        <v>0</v>
      </c>
      <c r="Q91" s="417">
        <f>SUM(J91,P91)</f>
        <v>0</v>
      </c>
    </row>
    <row r="92" spans="1:18" s="397" customFormat="1" ht="17.100000000000001" customHeight="1" x14ac:dyDescent="0.15">
      <c r="B92" s="418" t="s">
        <v>42</v>
      </c>
      <c r="C92" s="419"/>
      <c r="D92" s="419"/>
      <c r="E92" s="419"/>
      <c r="F92" s="419"/>
      <c r="G92" s="419"/>
      <c r="H92" s="420">
        <f>H90+H91</f>
        <v>0</v>
      </c>
      <c r="I92" s="421">
        <f>I90+I91</f>
        <v>0</v>
      </c>
      <c r="J92" s="422">
        <f>SUM(H92:I92)</f>
        <v>0</v>
      </c>
      <c r="K92" s="423">
        <f>K90+K91</f>
        <v>0</v>
      </c>
      <c r="L92" s="424">
        <f>L90+L91</f>
        <v>0</v>
      </c>
      <c r="M92" s="424">
        <f>M90+M91</f>
        <v>0</v>
      </c>
      <c r="N92" s="424">
        <f>N90+N91</f>
        <v>0</v>
      </c>
      <c r="O92" s="421">
        <f>O90+O91</f>
        <v>0</v>
      </c>
      <c r="P92" s="425">
        <f>SUM(K92:O92)</f>
        <v>0</v>
      </c>
      <c r="Q92" s="426">
        <f>SUM(J92,P92)</f>
        <v>0</v>
      </c>
    </row>
    <row r="94" spans="1:18" s="155" customFormat="1" ht="17.100000000000001" customHeight="1" x14ac:dyDescent="0.15">
      <c r="A94" s="154" t="s">
        <v>48</v>
      </c>
      <c r="J94" s="156"/>
      <c r="K94" s="156"/>
    </row>
    <row r="95" spans="1:18" s="155" customFormat="1" ht="17.100000000000001" customHeight="1" x14ac:dyDescent="0.15">
      <c r="B95" s="2"/>
      <c r="C95" s="157"/>
      <c r="D95" s="157"/>
      <c r="E95" s="157"/>
      <c r="F95" s="6"/>
      <c r="G95" s="6"/>
      <c r="H95" s="6"/>
      <c r="I95" s="699" t="s">
        <v>49</v>
      </c>
      <c r="J95" s="699"/>
      <c r="K95" s="699"/>
      <c r="L95" s="699"/>
      <c r="M95" s="699"/>
      <c r="N95" s="699"/>
      <c r="O95" s="699"/>
      <c r="P95" s="699"/>
      <c r="Q95" s="699"/>
      <c r="R95" s="699"/>
    </row>
    <row r="96" spans="1:18" s="155" customFormat="1" ht="17.100000000000001" customHeight="1" x14ac:dyDescent="0.15">
      <c r="B96" s="716" t="str">
        <f>"平成" &amp; DBCS($A$2) &amp; "年（" &amp; DBCS($B$2) &amp; "年）" &amp; DBCS($C$2) &amp; "月"</f>
        <v>平成３０年（２０１８年）１０月</v>
      </c>
      <c r="C96" s="717"/>
      <c r="D96" s="717"/>
      <c r="E96" s="717"/>
      <c r="F96" s="717"/>
      <c r="G96" s="718"/>
      <c r="H96" s="722" t="s">
        <v>40</v>
      </c>
      <c r="I96" s="723"/>
      <c r="J96" s="723"/>
      <c r="K96" s="724" t="s">
        <v>41</v>
      </c>
      <c r="L96" s="725"/>
      <c r="M96" s="725"/>
      <c r="N96" s="725"/>
      <c r="O96" s="725"/>
      <c r="P96" s="725"/>
      <c r="Q96" s="726"/>
      <c r="R96" s="727" t="s">
        <v>22</v>
      </c>
    </row>
    <row r="97" spans="2:18" s="155" customFormat="1" ht="17.100000000000001" customHeight="1" x14ac:dyDescent="0.15">
      <c r="B97" s="719"/>
      <c r="C97" s="720"/>
      <c r="D97" s="720"/>
      <c r="E97" s="720"/>
      <c r="F97" s="720"/>
      <c r="G97" s="721"/>
      <c r="H97" s="102" t="s">
        <v>13</v>
      </c>
      <c r="I97" s="103" t="s">
        <v>14</v>
      </c>
      <c r="J97" s="104" t="s">
        <v>15</v>
      </c>
      <c r="K97" s="105" t="s">
        <v>16</v>
      </c>
      <c r="L97" s="106" t="s">
        <v>17</v>
      </c>
      <c r="M97" s="106" t="s">
        <v>18</v>
      </c>
      <c r="N97" s="106" t="s">
        <v>19</v>
      </c>
      <c r="O97" s="106" t="s">
        <v>20</v>
      </c>
      <c r="P97" s="107" t="s">
        <v>21</v>
      </c>
      <c r="Q97" s="618" t="s">
        <v>15</v>
      </c>
      <c r="R97" s="728"/>
    </row>
    <row r="98" spans="2:18" s="155" customFormat="1" ht="17.100000000000001" customHeight="1" x14ac:dyDescent="0.15">
      <c r="B98" s="158" t="s">
        <v>50</v>
      </c>
      <c r="C98" s="159"/>
      <c r="D98" s="159"/>
      <c r="E98" s="159"/>
      <c r="F98" s="159"/>
      <c r="G98" s="160"/>
      <c r="H98" s="161">
        <f t="shared" ref="H98:R98" si="13">SUM(H99,H105,H108,H113,H117:H118)</f>
        <v>1678</v>
      </c>
      <c r="I98" s="162">
        <f t="shared" si="13"/>
        <v>2526</v>
      </c>
      <c r="J98" s="163">
        <f t="shared" si="13"/>
        <v>4204</v>
      </c>
      <c r="K98" s="164">
        <f t="shared" si="13"/>
        <v>0</v>
      </c>
      <c r="L98" s="165">
        <f t="shared" si="13"/>
        <v>8853</v>
      </c>
      <c r="M98" s="165">
        <f t="shared" si="13"/>
        <v>6881</v>
      </c>
      <c r="N98" s="165">
        <f t="shared" si="13"/>
        <v>4311</v>
      </c>
      <c r="O98" s="165">
        <f t="shared" si="13"/>
        <v>2844</v>
      </c>
      <c r="P98" s="166">
        <f t="shared" si="13"/>
        <v>1709</v>
      </c>
      <c r="Q98" s="167">
        <f t="shared" si="13"/>
        <v>24598</v>
      </c>
      <c r="R98" s="168">
        <f t="shared" si="13"/>
        <v>28802</v>
      </c>
    </row>
    <row r="99" spans="2:18" s="155" customFormat="1" ht="17.100000000000001" customHeight="1" x14ac:dyDescent="0.15">
      <c r="B99" s="169"/>
      <c r="C99" s="158" t="s">
        <v>51</v>
      </c>
      <c r="D99" s="159"/>
      <c r="E99" s="159"/>
      <c r="F99" s="159"/>
      <c r="G99" s="160"/>
      <c r="H99" s="161">
        <f t="shared" ref="H99:Q99" si="14">SUM(H100:H104)</f>
        <v>89</v>
      </c>
      <c r="I99" s="162">
        <f t="shared" si="14"/>
        <v>187</v>
      </c>
      <c r="J99" s="163">
        <f t="shared" si="14"/>
        <v>276</v>
      </c>
      <c r="K99" s="164">
        <f t="shared" si="14"/>
        <v>0</v>
      </c>
      <c r="L99" s="165">
        <f t="shared" si="14"/>
        <v>2223</v>
      </c>
      <c r="M99" s="165">
        <f t="shared" si="14"/>
        <v>1669</v>
      </c>
      <c r="N99" s="165">
        <f t="shared" si="14"/>
        <v>1158</v>
      </c>
      <c r="O99" s="165">
        <f t="shared" si="14"/>
        <v>905</v>
      </c>
      <c r="P99" s="166">
        <f t="shared" si="14"/>
        <v>650</v>
      </c>
      <c r="Q99" s="167">
        <f t="shared" si="14"/>
        <v>6605</v>
      </c>
      <c r="R99" s="168">
        <f t="shared" ref="R99:R104" si="15">SUM(J99,Q99)</f>
        <v>6881</v>
      </c>
    </row>
    <row r="100" spans="2:18" s="155" customFormat="1" ht="17.100000000000001" customHeight="1" x14ac:dyDescent="0.15">
      <c r="B100" s="169"/>
      <c r="C100" s="169"/>
      <c r="D100" s="49" t="s">
        <v>52</v>
      </c>
      <c r="E100" s="81"/>
      <c r="F100" s="81"/>
      <c r="G100" s="170"/>
      <c r="H100" s="171">
        <v>0</v>
      </c>
      <c r="I100" s="172">
        <v>0</v>
      </c>
      <c r="J100" s="173">
        <f>SUM(H100:I100)</f>
        <v>0</v>
      </c>
      <c r="K100" s="174">
        <v>0</v>
      </c>
      <c r="L100" s="175">
        <v>1371</v>
      </c>
      <c r="M100" s="175">
        <v>930</v>
      </c>
      <c r="N100" s="175">
        <v>516</v>
      </c>
      <c r="O100" s="175">
        <v>298</v>
      </c>
      <c r="P100" s="172">
        <v>204</v>
      </c>
      <c r="Q100" s="173">
        <f>SUM(K100:P100)</f>
        <v>3319</v>
      </c>
      <c r="R100" s="176">
        <f t="shared" si="15"/>
        <v>3319</v>
      </c>
    </row>
    <row r="101" spans="2:18" s="155" customFormat="1" ht="17.100000000000001" customHeight="1" x14ac:dyDescent="0.15">
      <c r="B101" s="169"/>
      <c r="C101" s="169"/>
      <c r="D101" s="177" t="s">
        <v>53</v>
      </c>
      <c r="E101" s="58"/>
      <c r="F101" s="58"/>
      <c r="G101" s="178"/>
      <c r="H101" s="179">
        <v>0</v>
      </c>
      <c r="I101" s="180">
        <v>0</v>
      </c>
      <c r="J101" s="181">
        <f>SUM(H101:I101)</f>
        <v>0</v>
      </c>
      <c r="K101" s="182">
        <v>0</v>
      </c>
      <c r="L101" s="183">
        <v>0</v>
      </c>
      <c r="M101" s="183">
        <v>2</v>
      </c>
      <c r="N101" s="183">
        <v>2</v>
      </c>
      <c r="O101" s="183">
        <v>10</v>
      </c>
      <c r="P101" s="180">
        <v>26</v>
      </c>
      <c r="Q101" s="181">
        <f>SUM(K101:P101)</f>
        <v>40</v>
      </c>
      <c r="R101" s="184">
        <f t="shared" si="15"/>
        <v>40</v>
      </c>
    </row>
    <row r="102" spans="2:18" s="155" customFormat="1" ht="17.100000000000001" customHeight="1" x14ac:dyDescent="0.15">
      <c r="B102" s="169"/>
      <c r="C102" s="169"/>
      <c r="D102" s="177" t="s">
        <v>54</v>
      </c>
      <c r="E102" s="58"/>
      <c r="F102" s="58"/>
      <c r="G102" s="178"/>
      <c r="H102" s="179">
        <v>32</v>
      </c>
      <c r="I102" s="180">
        <v>60</v>
      </c>
      <c r="J102" s="181">
        <f>SUM(H102:I102)</f>
        <v>92</v>
      </c>
      <c r="K102" s="182">
        <v>0</v>
      </c>
      <c r="L102" s="183">
        <v>275</v>
      </c>
      <c r="M102" s="183">
        <v>194</v>
      </c>
      <c r="N102" s="183">
        <v>150</v>
      </c>
      <c r="O102" s="183">
        <v>126</v>
      </c>
      <c r="P102" s="180">
        <v>102</v>
      </c>
      <c r="Q102" s="181">
        <f>SUM(K102:P102)</f>
        <v>847</v>
      </c>
      <c r="R102" s="184">
        <f t="shared" si="15"/>
        <v>939</v>
      </c>
    </row>
    <row r="103" spans="2:18" s="155" customFormat="1" ht="17.100000000000001" customHeight="1" x14ac:dyDescent="0.15">
      <c r="B103" s="169"/>
      <c r="C103" s="169"/>
      <c r="D103" s="177" t="s">
        <v>55</v>
      </c>
      <c r="E103" s="58"/>
      <c r="F103" s="58"/>
      <c r="G103" s="178"/>
      <c r="H103" s="179">
        <v>8</v>
      </c>
      <c r="I103" s="180">
        <v>50</v>
      </c>
      <c r="J103" s="181">
        <f>SUM(H103:I103)</f>
        <v>58</v>
      </c>
      <c r="K103" s="182">
        <v>0</v>
      </c>
      <c r="L103" s="183">
        <v>85</v>
      </c>
      <c r="M103" s="183">
        <v>94</v>
      </c>
      <c r="N103" s="183">
        <v>39</v>
      </c>
      <c r="O103" s="183">
        <v>44</v>
      </c>
      <c r="P103" s="180">
        <v>27</v>
      </c>
      <c r="Q103" s="181">
        <f>SUM(K103:P103)</f>
        <v>289</v>
      </c>
      <c r="R103" s="184">
        <f t="shared" si="15"/>
        <v>347</v>
      </c>
    </row>
    <row r="104" spans="2:18" s="155" customFormat="1" ht="17.100000000000001" customHeight="1" x14ac:dyDescent="0.15">
      <c r="B104" s="169"/>
      <c r="C104" s="169"/>
      <c r="D104" s="60" t="s">
        <v>56</v>
      </c>
      <c r="E104" s="61"/>
      <c r="F104" s="61"/>
      <c r="G104" s="185"/>
      <c r="H104" s="186">
        <v>49</v>
      </c>
      <c r="I104" s="187">
        <v>77</v>
      </c>
      <c r="J104" s="188">
        <f>SUM(H104:I104)</f>
        <v>126</v>
      </c>
      <c r="K104" s="189">
        <v>0</v>
      </c>
      <c r="L104" s="190">
        <v>492</v>
      </c>
      <c r="M104" s="190">
        <v>449</v>
      </c>
      <c r="N104" s="190">
        <v>451</v>
      </c>
      <c r="O104" s="190">
        <v>427</v>
      </c>
      <c r="P104" s="187">
        <v>291</v>
      </c>
      <c r="Q104" s="188">
        <f>SUM(K104:P104)</f>
        <v>2110</v>
      </c>
      <c r="R104" s="191">
        <f t="shared" si="15"/>
        <v>2236</v>
      </c>
    </row>
    <row r="105" spans="2:18" s="155" customFormat="1" ht="17.100000000000001" customHeight="1" x14ac:dyDescent="0.15">
      <c r="B105" s="169"/>
      <c r="C105" s="158" t="s">
        <v>57</v>
      </c>
      <c r="D105" s="159"/>
      <c r="E105" s="159"/>
      <c r="F105" s="159"/>
      <c r="G105" s="160"/>
      <c r="H105" s="161">
        <f t="shared" ref="H105:R105" si="16">SUM(H106:H107)</f>
        <v>98</v>
      </c>
      <c r="I105" s="162">
        <f t="shared" si="16"/>
        <v>168</v>
      </c>
      <c r="J105" s="163">
        <f t="shared" si="16"/>
        <v>266</v>
      </c>
      <c r="K105" s="164">
        <f t="shared" si="16"/>
        <v>0</v>
      </c>
      <c r="L105" s="165">
        <f t="shared" si="16"/>
        <v>1730</v>
      </c>
      <c r="M105" s="165">
        <f t="shared" si="16"/>
        <v>1256</v>
      </c>
      <c r="N105" s="165">
        <f t="shared" si="16"/>
        <v>738</v>
      </c>
      <c r="O105" s="165">
        <f t="shared" si="16"/>
        <v>400</v>
      </c>
      <c r="P105" s="166">
        <f t="shared" si="16"/>
        <v>197</v>
      </c>
      <c r="Q105" s="167">
        <f t="shared" si="16"/>
        <v>4321</v>
      </c>
      <c r="R105" s="168">
        <f t="shared" si="16"/>
        <v>4587</v>
      </c>
    </row>
    <row r="106" spans="2:18" s="155" customFormat="1" ht="17.100000000000001" customHeight="1" x14ac:dyDescent="0.15">
      <c r="B106" s="169"/>
      <c r="C106" s="169"/>
      <c r="D106" s="49" t="s">
        <v>58</v>
      </c>
      <c r="E106" s="81"/>
      <c r="F106" s="81"/>
      <c r="G106" s="170"/>
      <c r="H106" s="171">
        <v>0</v>
      </c>
      <c r="I106" s="172">
        <v>0</v>
      </c>
      <c r="J106" s="192">
        <f>SUM(H106:I106)</f>
        <v>0</v>
      </c>
      <c r="K106" s="174">
        <v>0</v>
      </c>
      <c r="L106" s="175">
        <v>1296</v>
      </c>
      <c r="M106" s="175">
        <v>865</v>
      </c>
      <c r="N106" s="175">
        <v>507</v>
      </c>
      <c r="O106" s="175">
        <v>285</v>
      </c>
      <c r="P106" s="172">
        <v>140</v>
      </c>
      <c r="Q106" s="173">
        <f>SUM(K106:P106)</f>
        <v>3093</v>
      </c>
      <c r="R106" s="176">
        <f>SUM(J106,Q106)</f>
        <v>3093</v>
      </c>
    </row>
    <row r="107" spans="2:18" s="155" customFormat="1" ht="17.100000000000001" customHeight="1" x14ac:dyDescent="0.15">
      <c r="B107" s="169"/>
      <c r="C107" s="169"/>
      <c r="D107" s="60" t="s">
        <v>59</v>
      </c>
      <c r="E107" s="61"/>
      <c r="F107" s="61"/>
      <c r="G107" s="185"/>
      <c r="H107" s="186">
        <v>98</v>
      </c>
      <c r="I107" s="187">
        <v>168</v>
      </c>
      <c r="J107" s="193">
        <f>SUM(H107:I107)</f>
        <v>266</v>
      </c>
      <c r="K107" s="189">
        <v>0</v>
      </c>
      <c r="L107" s="190">
        <v>434</v>
      </c>
      <c r="M107" s="190">
        <v>391</v>
      </c>
      <c r="N107" s="190">
        <v>231</v>
      </c>
      <c r="O107" s="190">
        <v>115</v>
      </c>
      <c r="P107" s="187">
        <v>57</v>
      </c>
      <c r="Q107" s="188">
        <f>SUM(K107:P107)</f>
        <v>1228</v>
      </c>
      <c r="R107" s="191">
        <f>SUM(J107,Q107)</f>
        <v>1494</v>
      </c>
    </row>
    <row r="108" spans="2:18" s="155" customFormat="1" ht="17.100000000000001" customHeight="1" x14ac:dyDescent="0.15">
      <c r="B108" s="169"/>
      <c r="C108" s="158" t="s">
        <v>60</v>
      </c>
      <c r="D108" s="159"/>
      <c r="E108" s="159"/>
      <c r="F108" s="159"/>
      <c r="G108" s="160"/>
      <c r="H108" s="161">
        <f t="shared" ref="H108:R108" si="17">SUM(H109:H112)</f>
        <v>6</v>
      </c>
      <c r="I108" s="162">
        <f t="shared" si="17"/>
        <v>15</v>
      </c>
      <c r="J108" s="163">
        <f t="shared" si="17"/>
        <v>21</v>
      </c>
      <c r="K108" s="164">
        <f t="shared" si="17"/>
        <v>0</v>
      </c>
      <c r="L108" s="165">
        <f t="shared" si="17"/>
        <v>182</v>
      </c>
      <c r="M108" s="165">
        <f t="shared" si="17"/>
        <v>233</v>
      </c>
      <c r="N108" s="165">
        <f t="shared" si="17"/>
        <v>215</v>
      </c>
      <c r="O108" s="165">
        <f t="shared" si="17"/>
        <v>145</v>
      </c>
      <c r="P108" s="166">
        <f t="shared" si="17"/>
        <v>82</v>
      </c>
      <c r="Q108" s="167">
        <f t="shared" si="17"/>
        <v>857</v>
      </c>
      <c r="R108" s="168">
        <f t="shared" si="17"/>
        <v>878</v>
      </c>
    </row>
    <row r="109" spans="2:18" s="155" customFormat="1" ht="17.100000000000001" customHeight="1" x14ac:dyDescent="0.15">
      <c r="B109" s="169"/>
      <c r="C109" s="169"/>
      <c r="D109" s="49" t="s">
        <v>61</v>
      </c>
      <c r="E109" s="81"/>
      <c r="F109" s="81"/>
      <c r="G109" s="170"/>
      <c r="H109" s="171">
        <v>6</v>
      </c>
      <c r="I109" s="172">
        <v>14</v>
      </c>
      <c r="J109" s="192">
        <f>SUM(H109:I109)</f>
        <v>20</v>
      </c>
      <c r="K109" s="174">
        <v>0</v>
      </c>
      <c r="L109" s="175">
        <v>156</v>
      </c>
      <c r="M109" s="175">
        <v>196</v>
      </c>
      <c r="N109" s="175">
        <v>178</v>
      </c>
      <c r="O109" s="175">
        <v>109</v>
      </c>
      <c r="P109" s="172">
        <v>64</v>
      </c>
      <c r="Q109" s="173">
        <f>SUM(K109:P109)</f>
        <v>703</v>
      </c>
      <c r="R109" s="176">
        <f>SUM(J109,Q109)</f>
        <v>723</v>
      </c>
    </row>
    <row r="110" spans="2:18" s="155" customFormat="1" ht="17.100000000000001" customHeight="1" x14ac:dyDescent="0.15">
      <c r="B110" s="169"/>
      <c r="C110" s="169"/>
      <c r="D110" s="177" t="s">
        <v>62</v>
      </c>
      <c r="E110" s="58"/>
      <c r="F110" s="58"/>
      <c r="G110" s="178"/>
      <c r="H110" s="179">
        <v>0</v>
      </c>
      <c r="I110" s="180">
        <v>1</v>
      </c>
      <c r="J110" s="194">
        <f>SUM(H110:I110)</f>
        <v>1</v>
      </c>
      <c r="K110" s="182">
        <v>0</v>
      </c>
      <c r="L110" s="183">
        <v>25</v>
      </c>
      <c r="M110" s="183">
        <v>36</v>
      </c>
      <c r="N110" s="183">
        <v>31</v>
      </c>
      <c r="O110" s="183">
        <v>35</v>
      </c>
      <c r="P110" s="180">
        <v>13</v>
      </c>
      <c r="Q110" s="181">
        <f>SUM(K110:P110)</f>
        <v>140</v>
      </c>
      <c r="R110" s="184">
        <f>SUM(J110,Q110)</f>
        <v>141</v>
      </c>
    </row>
    <row r="111" spans="2:18" s="155" customFormat="1" ht="17.100000000000001" customHeight="1" x14ac:dyDescent="0.15">
      <c r="B111" s="169"/>
      <c r="C111" s="222"/>
      <c r="D111" s="177" t="s">
        <v>63</v>
      </c>
      <c r="E111" s="58"/>
      <c r="F111" s="58"/>
      <c r="G111" s="178"/>
      <c r="H111" s="179">
        <v>0</v>
      </c>
      <c r="I111" s="180">
        <v>0</v>
      </c>
      <c r="J111" s="194">
        <f>SUM(H111:I111)</f>
        <v>0</v>
      </c>
      <c r="K111" s="182">
        <v>0</v>
      </c>
      <c r="L111" s="183">
        <v>1</v>
      </c>
      <c r="M111" s="183">
        <v>1</v>
      </c>
      <c r="N111" s="183">
        <v>6</v>
      </c>
      <c r="O111" s="183">
        <v>1</v>
      </c>
      <c r="P111" s="180">
        <v>5</v>
      </c>
      <c r="Q111" s="181">
        <f>SUM(K111:P111)</f>
        <v>14</v>
      </c>
      <c r="R111" s="184">
        <f>SUM(J111,Q111)</f>
        <v>14</v>
      </c>
    </row>
    <row r="112" spans="2:18" s="387" customFormat="1" ht="16.5" customHeight="1" x14ac:dyDescent="0.15">
      <c r="B112" s="623"/>
      <c r="C112" s="622"/>
      <c r="D112" s="465" t="s">
        <v>212</v>
      </c>
      <c r="E112" s="466"/>
      <c r="F112" s="466"/>
      <c r="G112" s="467"/>
      <c r="H112" s="468">
        <v>0</v>
      </c>
      <c r="I112" s="469">
        <v>0</v>
      </c>
      <c r="J112" s="470">
        <f>SUM(H112:I112)</f>
        <v>0</v>
      </c>
      <c r="K112" s="471">
        <v>0</v>
      </c>
      <c r="L112" s="472">
        <v>0</v>
      </c>
      <c r="M112" s="472">
        <v>0</v>
      </c>
      <c r="N112" s="472">
        <v>0</v>
      </c>
      <c r="O112" s="472">
        <v>0</v>
      </c>
      <c r="P112" s="469">
        <v>0</v>
      </c>
      <c r="Q112" s="473">
        <f>SUM(K112:P112)</f>
        <v>0</v>
      </c>
      <c r="R112" s="474">
        <f>SUM(J112,Q112)</f>
        <v>0</v>
      </c>
    </row>
    <row r="113" spans="2:18" s="155" customFormat="1" ht="17.100000000000001" customHeight="1" x14ac:dyDescent="0.15">
      <c r="B113" s="169"/>
      <c r="C113" s="158" t="s">
        <v>64</v>
      </c>
      <c r="D113" s="159"/>
      <c r="E113" s="159"/>
      <c r="F113" s="159"/>
      <c r="G113" s="160"/>
      <c r="H113" s="161">
        <f t="shared" ref="H113:R113" si="18">SUM(H114:H116)</f>
        <v>700</v>
      </c>
      <c r="I113" s="162">
        <f t="shared" si="18"/>
        <v>1032</v>
      </c>
      <c r="J113" s="163">
        <f t="shared" si="18"/>
        <v>1732</v>
      </c>
      <c r="K113" s="164">
        <f t="shared" si="18"/>
        <v>0</v>
      </c>
      <c r="L113" s="165">
        <f t="shared" si="18"/>
        <v>1433</v>
      </c>
      <c r="M113" s="165">
        <f t="shared" si="18"/>
        <v>1523</v>
      </c>
      <c r="N113" s="165">
        <f t="shared" si="18"/>
        <v>942</v>
      </c>
      <c r="O113" s="165">
        <f t="shared" si="18"/>
        <v>645</v>
      </c>
      <c r="P113" s="166">
        <f t="shared" si="18"/>
        <v>384</v>
      </c>
      <c r="Q113" s="167">
        <f t="shared" si="18"/>
        <v>4927</v>
      </c>
      <c r="R113" s="168">
        <f t="shared" si="18"/>
        <v>6659</v>
      </c>
    </row>
    <row r="114" spans="2:18" s="155" customFormat="1" ht="17.100000000000001" customHeight="1" x14ac:dyDescent="0.15">
      <c r="B114" s="169"/>
      <c r="C114" s="169"/>
      <c r="D114" s="49" t="s">
        <v>65</v>
      </c>
      <c r="E114" s="81"/>
      <c r="F114" s="81"/>
      <c r="G114" s="170"/>
      <c r="H114" s="171">
        <v>672</v>
      </c>
      <c r="I114" s="172">
        <v>1002</v>
      </c>
      <c r="J114" s="192">
        <f>SUM(H114:I114)</f>
        <v>1674</v>
      </c>
      <c r="K114" s="174">
        <v>0</v>
      </c>
      <c r="L114" s="175">
        <v>1396</v>
      </c>
      <c r="M114" s="175">
        <v>1473</v>
      </c>
      <c r="N114" s="175">
        <v>914</v>
      </c>
      <c r="O114" s="175">
        <v>624</v>
      </c>
      <c r="P114" s="172">
        <v>379</v>
      </c>
      <c r="Q114" s="173">
        <f>SUM(K114:P114)</f>
        <v>4786</v>
      </c>
      <c r="R114" s="176">
        <f>SUM(J114,Q114)</f>
        <v>6460</v>
      </c>
    </row>
    <row r="115" spans="2:18" s="155" customFormat="1" ht="17.100000000000001" customHeight="1" x14ac:dyDescent="0.15">
      <c r="B115" s="169"/>
      <c r="C115" s="169"/>
      <c r="D115" s="177" t="s">
        <v>66</v>
      </c>
      <c r="E115" s="58"/>
      <c r="F115" s="58"/>
      <c r="G115" s="178"/>
      <c r="H115" s="179">
        <v>18</v>
      </c>
      <c r="I115" s="180">
        <v>15</v>
      </c>
      <c r="J115" s="194">
        <f>SUM(H115:I115)</f>
        <v>33</v>
      </c>
      <c r="K115" s="182">
        <v>0</v>
      </c>
      <c r="L115" s="183">
        <v>27</v>
      </c>
      <c r="M115" s="183">
        <v>31</v>
      </c>
      <c r="N115" s="183">
        <v>16</v>
      </c>
      <c r="O115" s="183">
        <v>11</v>
      </c>
      <c r="P115" s="180">
        <v>4</v>
      </c>
      <c r="Q115" s="181">
        <f>SUM(K115:P115)</f>
        <v>89</v>
      </c>
      <c r="R115" s="184">
        <f>SUM(J115,Q115)</f>
        <v>122</v>
      </c>
    </row>
    <row r="116" spans="2:18" s="155" customFormat="1" ht="17.100000000000001" customHeight="1" x14ac:dyDescent="0.15">
      <c r="B116" s="169"/>
      <c r="C116" s="169"/>
      <c r="D116" s="60" t="s">
        <v>67</v>
      </c>
      <c r="E116" s="61"/>
      <c r="F116" s="61"/>
      <c r="G116" s="185"/>
      <c r="H116" s="186">
        <v>10</v>
      </c>
      <c r="I116" s="187">
        <v>15</v>
      </c>
      <c r="J116" s="193">
        <f>SUM(H116:I116)</f>
        <v>25</v>
      </c>
      <c r="K116" s="189">
        <v>0</v>
      </c>
      <c r="L116" s="190">
        <v>10</v>
      </c>
      <c r="M116" s="190">
        <v>19</v>
      </c>
      <c r="N116" s="190">
        <v>12</v>
      </c>
      <c r="O116" s="190">
        <v>10</v>
      </c>
      <c r="P116" s="187">
        <v>1</v>
      </c>
      <c r="Q116" s="188">
        <f>SUM(K116:P116)</f>
        <v>52</v>
      </c>
      <c r="R116" s="191">
        <f>SUM(J116,Q116)</f>
        <v>77</v>
      </c>
    </row>
    <row r="117" spans="2:18" s="155" customFormat="1" ht="17.100000000000001" customHeight="1" x14ac:dyDescent="0.15">
      <c r="B117" s="169"/>
      <c r="C117" s="196" t="s">
        <v>68</v>
      </c>
      <c r="D117" s="197"/>
      <c r="E117" s="197"/>
      <c r="F117" s="197"/>
      <c r="G117" s="198"/>
      <c r="H117" s="161">
        <v>21</v>
      </c>
      <c r="I117" s="162">
        <v>17</v>
      </c>
      <c r="J117" s="163">
        <f>SUM(H117:I117)</f>
        <v>38</v>
      </c>
      <c r="K117" s="164">
        <v>0</v>
      </c>
      <c r="L117" s="165">
        <v>119</v>
      </c>
      <c r="M117" s="165">
        <v>97</v>
      </c>
      <c r="N117" s="165">
        <v>99</v>
      </c>
      <c r="O117" s="165">
        <v>73</v>
      </c>
      <c r="P117" s="166">
        <v>33</v>
      </c>
      <c r="Q117" s="167">
        <f>SUM(K117:P117)</f>
        <v>421</v>
      </c>
      <c r="R117" s="168">
        <f>SUM(J117,Q117)</f>
        <v>459</v>
      </c>
    </row>
    <row r="118" spans="2:18" s="155" customFormat="1" ht="17.100000000000001" customHeight="1" x14ac:dyDescent="0.15">
      <c r="B118" s="195"/>
      <c r="C118" s="196" t="s">
        <v>69</v>
      </c>
      <c r="D118" s="197"/>
      <c r="E118" s="197"/>
      <c r="F118" s="197"/>
      <c r="G118" s="198"/>
      <c r="H118" s="161">
        <v>764</v>
      </c>
      <c r="I118" s="162">
        <v>1107</v>
      </c>
      <c r="J118" s="163">
        <f>SUM(H118:I118)</f>
        <v>1871</v>
      </c>
      <c r="K118" s="164">
        <v>0</v>
      </c>
      <c r="L118" s="165">
        <v>3166</v>
      </c>
      <c r="M118" s="165">
        <v>2103</v>
      </c>
      <c r="N118" s="165">
        <v>1159</v>
      </c>
      <c r="O118" s="165">
        <v>676</v>
      </c>
      <c r="P118" s="166">
        <v>363</v>
      </c>
      <c r="Q118" s="167">
        <f>SUM(K118:P118)</f>
        <v>7467</v>
      </c>
      <c r="R118" s="168">
        <f>SUM(J118,Q118)</f>
        <v>9338</v>
      </c>
    </row>
    <row r="119" spans="2:18" s="155" customFormat="1" ht="17.100000000000001" customHeight="1" x14ac:dyDescent="0.15">
      <c r="B119" s="158" t="s">
        <v>70</v>
      </c>
      <c r="C119" s="159"/>
      <c r="D119" s="159"/>
      <c r="E119" s="159"/>
      <c r="F119" s="159"/>
      <c r="G119" s="160"/>
      <c r="H119" s="161">
        <f t="shared" ref="H119:R119" si="19">SUM(H120:H128)</f>
        <v>15</v>
      </c>
      <c r="I119" s="162">
        <f t="shared" si="19"/>
        <v>19</v>
      </c>
      <c r="J119" s="163">
        <f t="shared" si="19"/>
        <v>34</v>
      </c>
      <c r="K119" s="164">
        <f t="shared" si="19"/>
        <v>0</v>
      </c>
      <c r="L119" s="165">
        <f t="shared" si="19"/>
        <v>1316</v>
      </c>
      <c r="M119" s="165">
        <f t="shared" si="19"/>
        <v>986</v>
      </c>
      <c r="N119" s="165">
        <f t="shared" si="19"/>
        <v>725</v>
      </c>
      <c r="O119" s="165">
        <f t="shared" si="19"/>
        <v>492</v>
      </c>
      <c r="P119" s="166">
        <f t="shared" si="19"/>
        <v>236</v>
      </c>
      <c r="Q119" s="167">
        <f t="shared" si="19"/>
        <v>3755</v>
      </c>
      <c r="R119" s="168">
        <f t="shared" si="19"/>
        <v>3789</v>
      </c>
    </row>
    <row r="120" spans="2:18" s="155" customFormat="1" ht="17.100000000000001" customHeight="1" x14ac:dyDescent="0.15">
      <c r="B120" s="169"/>
      <c r="C120" s="49" t="s">
        <v>71</v>
      </c>
      <c r="D120" s="81"/>
      <c r="E120" s="81"/>
      <c r="F120" s="81"/>
      <c r="G120" s="170"/>
      <c r="H120" s="171">
        <v>0</v>
      </c>
      <c r="I120" s="172">
        <v>0</v>
      </c>
      <c r="J120" s="192">
        <f t="shared" ref="J120:J128" si="20">SUM(H120:I120)</f>
        <v>0</v>
      </c>
      <c r="K120" s="199"/>
      <c r="L120" s="175">
        <v>50</v>
      </c>
      <c r="M120" s="175">
        <v>22</v>
      </c>
      <c r="N120" s="175">
        <v>9</v>
      </c>
      <c r="O120" s="175">
        <v>10</v>
      </c>
      <c r="P120" s="172">
        <v>4</v>
      </c>
      <c r="Q120" s="173">
        <f t="shared" ref="Q120:Q128" si="21">SUM(K120:P120)</f>
        <v>95</v>
      </c>
      <c r="R120" s="176">
        <f t="shared" ref="R120:R128" si="22">SUM(J120,Q120)</f>
        <v>95</v>
      </c>
    </row>
    <row r="121" spans="2:18" s="155" customFormat="1" ht="17.100000000000001" customHeight="1" x14ac:dyDescent="0.15">
      <c r="B121" s="169"/>
      <c r="C121" s="57" t="s">
        <v>72</v>
      </c>
      <c r="D121" s="50"/>
      <c r="E121" s="50"/>
      <c r="F121" s="50"/>
      <c r="G121" s="200"/>
      <c r="H121" s="179">
        <v>0</v>
      </c>
      <c r="I121" s="180">
        <v>0</v>
      </c>
      <c r="J121" s="194">
        <f t="shared" si="20"/>
        <v>0</v>
      </c>
      <c r="K121" s="201"/>
      <c r="L121" s="202">
        <v>0</v>
      </c>
      <c r="M121" s="202">
        <v>0</v>
      </c>
      <c r="N121" s="202">
        <v>1</v>
      </c>
      <c r="O121" s="202">
        <v>0</v>
      </c>
      <c r="P121" s="203">
        <v>0</v>
      </c>
      <c r="Q121" s="204">
        <f t="shared" si="21"/>
        <v>1</v>
      </c>
      <c r="R121" s="205">
        <f t="shared" si="22"/>
        <v>1</v>
      </c>
    </row>
    <row r="122" spans="2:18" s="217" customFormat="1" ht="17.100000000000001" customHeight="1" x14ac:dyDescent="0.15">
      <c r="B122" s="206"/>
      <c r="C122" s="207" t="s">
        <v>73</v>
      </c>
      <c r="D122" s="208"/>
      <c r="E122" s="208"/>
      <c r="F122" s="208"/>
      <c r="G122" s="209"/>
      <c r="H122" s="210">
        <v>0</v>
      </c>
      <c r="I122" s="211">
        <v>0</v>
      </c>
      <c r="J122" s="212">
        <f t="shared" si="20"/>
        <v>0</v>
      </c>
      <c r="K122" s="213"/>
      <c r="L122" s="214">
        <v>880</v>
      </c>
      <c r="M122" s="214">
        <v>526</v>
      </c>
      <c r="N122" s="214">
        <v>301</v>
      </c>
      <c r="O122" s="214">
        <v>153</v>
      </c>
      <c r="P122" s="211">
        <v>70</v>
      </c>
      <c r="Q122" s="215">
        <f t="shared" si="21"/>
        <v>1930</v>
      </c>
      <c r="R122" s="216">
        <f t="shared" si="22"/>
        <v>1930</v>
      </c>
    </row>
    <row r="123" spans="2:18" s="155" customFormat="1" ht="17.100000000000001" customHeight="1" x14ac:dyDescent="0.15">
      <c r="B123" s="169"/>
      <c r="C123" s="177" t="s">
        <v>74</v>
      </c>
      <c r="D123" s="58"/>
      <c r="E123" s="58"/>
      <c r="F123" s="58"/>
      <c r="G123" s="178"/>
      <c r="H123" s="179">
        <v>2</v>
      </c>
      <c r="I123" s="180">
        <v>2</v>
      </c>
      <c r="J123" s="194">
        <f t="shared" si="20"/>
        <v>4</v>
      </c>
      <c r="K123" s="182">
        <v>0</v>
      </c>
      <c r="L123" s="183">
        <v>97</v>
      </c>
      <c r="M123" s="183">
        <v>100</v>
      </c>
      <c r="N123" s="183">
        <v>75</v>
      </c>
      <c r="O123" s="183">
        <v>53</v>
      </c>
      <c r="P123" s="180">
        <v>25</v>
      </c>
      <c r="Q123" s="181">
        <f t="shared" si="21"/>
        <v>350</v>
      </c>
      <c r="R123" s="184">
        <f t="shared" si="22"/>
        <v>354</v>
      </c>
    </row>
    <row r="124" spans="2:18" s="155" customFormat="1" ht="17.100000000000001" customHeight="1" x14ac:dyDescent="0.15">
      <c r="B124" s="169"/>
      <c r="C124" s="177" t="s">
        <v>75</v>
      </c>
      <c r="D124" s="58"/>
      <c r="E124" s="58"/>
      <c r="F124" s="58"/>
      <c r="G124" s="178"/>
      <c r="H124" s="179">
        <v>13</v>
      </c>
      <c r="I124" s="180">
        <v>17</v>
      </c>
      <c r="J124" s="194">
        <f t="shared" si="20"/>
        <v>30</v>
      </c>
      <c r="K124" s="182">
        <v>0</v>
      </c>
      <c r="L124" s="183">
        <v>78</v>
      </c>
      <c r="M124" s="183">
        <v>82</v>
      </c>
      <c r="N124" s="183">
        <v>68</v>
      </c>
      <c r="O124" s="183">
        <v>58</v>
      </c>
      <c r="P124" s="180">
        <v>40</v>
      </c>
      <c r="Q124" s="181">
        <f t="shared" si="21"/>
        <v>326</v>
      </c>
      <c r="R124" s="184">
        <f t="shared" si="22"/>
        <v>356</v>
      </c>
    </row>
    <row r="125" spans="2:18" s="155" customFormat="1" ht="17.100000000000001" customHeight="1" x14ac:dyDescent="0.15">
      <c r="B125" s="169"/>
      <c r="C125" s="177" t="s">
        <v>76</v>
      </c>
      <c r="D125" s="58"/>
      <c r="E125" s="58"/>
      <c r="F125" s="58"/>
      <c r="G125" s="178"/>
      <c r="H125" s="179">
        <v>0</v>
      </c>
      <c r="I125" s="180">
        <v>0</v>
      </c>
      <c r="J125" s="194">
        <f t="shared" si="20"/>
        <v>0</v>
      </c>
      <c r="K125" s="218"/>
      <c r="L125" s="183">
        <v>166</v>
      </c>
      <c r="M125" s="183">
        <v>213</v>
      </c>
      <c r="N125" s="183">
        <v>212</v>
      </c>
      <c r="O125" s="183">
        <v>148</v>
      </c>
      <c r="P125" s="180">
        <v>51</v>
      </c>
      <c r="Q125" s="181">
        <f t="shared" si="21"/>
        <v>790</v>
      </c>
      <c r="R125" s="184">
        <f t="shared" si="22"/>
        <v>790</v>
      </c>
    </row>
    <row r="126" spans="2:18" s="155" customFormat="1" ht="17.100000000000001" customHeight="1" x14ac:dyDescent="0.15">
      <c r="B126" s="169"/>
      <c r="C126" s="219" t="s">
        <v>77</v>
      </c>
      <c r="D126" s="220"/>
      <c r="E126" s="220"/>
      <c r="F126" s="220"/>
      <c r="G126" s="221"/>
      <c r="H126" s="179">
        <v>0</v>
      </c>
      <c r="I126" s="180">
        <v>0</v>
      </c>
      <c r="J126" s="194">
        <f t="shared" si="20"/>
        <v>0</v>
      </c>
      <c r="K126" s="218"/>
      <c r="L126" s="183">
        <v>31</v>
      </c>
      <c r="M126" s="183">
        <v>33</v>
      </c>
      <c r="N126" s="183">
        <v>36</v>
      </c>
      <c r="O126" s="183">
        <v>31</v>
      </c>
      <c r="P126" s="180">
        <v>12</v>
      </c>
      <c r="Q126" s="181">
        <f t="shared" si="21"/>
        <v>143</v>
      </c>
      <c r="R126" s="184">
        <f t="shared" si="22"/>
        <v>143</v>
      </c>
    </row>
    <row r="127" spans="2:18" s="155" customFormat="1" ht="17.100000000000001" customHeight="1" x14ac:dyDescent="0.15">
      <c r="B127" s="222"/>
      <c r="C127" s="223" t="s">
        <v>78</v>
      </c>
      <c r="D127" s="220"/>
      <c r="E127" s="220"/>
      <c r="F127" s="220"/>
      <c r="G127" s="221"/>
      <c r="H127" s="179">
        <v>0</v>
      </c>
      <c r="I127" s="180">
        <v>0</v>
      </c>
      <c r="J127" s="194">
        <f t="shared" si="20"/>
        <v>0</v>
      </c>
      <c r="K127" s="218"/>
      <c r="L127" s="183">
        <v>0</v>
      </c>
      <c r="M127" s="183">
        <v>1</v>
      </c>
      <c r="N127" s="183">
        <v>9</v>
      </c>
      <c r="O127" s="183">
        <v>21</v>
      </c>
      <c r="P127" s="180">
        <v>19</v>
      </c>
      <c r="Q127" s="181">
        <f t="shared" si="21"/>
        <v>50</v>
      </c>
      <c r="R127" s="184">
        <f t="shared" si="22"/>
        <v>50</v>
      </c>
    </row>
    <row r="128" spans="2:18" s="155" customFormat="1" ht="17.100000000000001" customHeight="1" x14ac:dyDescent="0.15">
      <c r="B128" s="224"/>
      <c r="C128" s="225" t="s">
        <v>79</v>
      </c>
      <c r="D128" s="226"/>
      <c r="E128" s="226"/>
      <c r="F128" s="226"/>
      <c r="G128" s="227"/>
      <c r="H128" s="228">
        <v>0</v>
      </c>
      <c r="I128" s="229">
        <v>0</v>
      </c>
      <c r="J128" s="230">
        <f t="shared" si="20"/>
        <v>0</v>
      </c>
      <c r="K128" s="231"/>
      <c r="L128" s="232">
        <v>14</v>
      </c>
      <c r="M128" s="232">
        <v>9</v>
      </c>
      <c r="N128" s="232">
        <v>14</v>
      </c>
      <c r="O128" s="232">
        <v>18</v>
      </c>
      <c r="P128" s="229">
        <v>15</v>
      </c>
      <c r="Q128" s="233">
        <f t="shared" si="21"/>
        <v>70</v>
      </c>
      <c r="R128" s="234">
        <f t="shared" si="22"/>
        <v>70</v>
      </c>
    </row>
    <row r="129" spans="1:18" s="155" customFormat="1" ht="17.100000000000001" customHeight="1" x14ac:dyDescent="0.15">
      <c r="B129" s="158" t="s">
        <v>80</v>
      </c>
      <c r="C129" s="159"/>
      <c r="D129" s="159"/>
      <c r="E129" s="159"/>
      <c r="F129" s="159"/>
      <c r="G129" s="160"/>
      <c r="H129" s="161">
        <f>SUM(H130:H133)</f>
        <v>0</v>
      </c>
      <c r="I129" s="162">
        <f>SUM(I130:I133)</f>
        <v>0</v>
      </c>
      <c r="J129" s="163">
        <f>SUM(J130:J133)</f>
        <v>0</v>
      </c>
      <c r="K129" s="235"/>
      <c r="L129" s="165">
        <f t="shared" ref="L129:R129" si="23">SUM(L130:L133)</f>
        <v>55</v>
      </c>
      <c r="M129" s="165">
        <f t="shared" si="23"/>
        <v>121</v>
      </c>
      <c r="N129" s="165">
        <f t="shared" si="23"/>
        <v>343</v>
      </c>
      <c r="O129" s="165">
        <f t="shared" si="23"/>
        <v>911</v>
      </c>
      <c r="P129" s="166">
        <f t="shared" si="23"/>
        <v>1015</v>
      </c>
      <c r="Q129" s="167">
        <f t="shared" si="23"/>
        <v>2445</v>
      </c>
      <c r="R129" s="168">
        <f t="shared" si="23"/>
        <v>2445</v>
      </c>
    </row>
    <row r="130" spans="1:18" s="155" customFormat="1" ht="17.100000000000001" customHeight="1" x14ac:dyDescent="0.15">
      <c r="B130" s="169"/>
      <c r="C130" s="49" t="s">
        <v>81</v>
      </c>
      <c r="D130" s="81"/>
      <c r="E130" s="81"/>
      <c r="F130" s="81"/>
      <c r="G130" s="170"/>
      <c r="H130" s="171">
        <v>0</v>
      </c>
      <c r="I130" s="172">
        <v>0</v>
      </c>
      <c r="J130" s="192">
        <f>SUM(H130:I130)</f>
        <v>0</v>
      </c>
      <c r="K130" s="199"/>
      <c r="L130" s="175">
        <v>2</v>
      </c>
      <c r="M130" s="175">
        <v>10</v>
      </c>
      <c r="N130" s="175">
        <v>180</v>
      </c>
      <c r="O130" s="175">
        <v>468</v>
      </c>
      <c r="P130" s="172">
        <v>426</v>
      </c>
      <c r="Q130" s="173">
        <f>SUM(K130:P130)</f>
        <v>1086</v>
      </c>
      <c r="R130" s="176">
        <f>SUM(J130,Q130)</f>
        <v>1086</v>
      </c>
    </row>
    <row r="131" spans="1:18" s="155" customFormat="1" ht="17.100000000000001" customHeight="1" x14ac:dyDescent="0.15">
      <c r="B131" s="169"/>
      <c r="C131" s="177" t="s">
        <v>82</v>
      </c>
      <c r="D131" s="58"/>
      <c r="E131" s="58"/>
      <c r="F131" s="58"/>
      <c r="G131" s="178"/>
      <c r="H131" s="179">
        <v>0</v>
      </c>
      <c r="I131" s="180">
        <v>0</v>
      </c>
      <c r="J131" s="194">
        <f>SUM(H131:I131)</f>
        <v>0</v>
      </c>
      <c r="K131" s="218"/>
      <c r="L131" s="183">
        <v>53</v>
      </c>
      <c r="M131" s="183">
        <v>105</v>
      </c>
      <c r="N131" s="183">
        <v>136</v>
      </c>
      <c r="O131" s="183">
        <v>145</v>
      </c>
      <c r="P131" s="180">
        <v>88</v>
      </c>
      <c r="Q131" s="181">
        <f>SUM(K131:P131)</f>
        <v>527</v>
      </c>
      <c r="R131" s="184">
        <f>SUM(J131,Q131)</f>
        <v>527</v>
      </c>
    </row>
    <row r="132" spans="1:18" s="155" customFormat="1" ht="16.5" customHeight="1" x14ac:dyDescent="0.15">
      <c r="B132" s="222"/>
      <c r="C132" s="177" t="s">
        <v>83</v>
      </c>
      <c r="D132" s="58"/>
      <c r="E132" s="58"/>
      <c r="F132" s="58"/>
      <c r="G132" s="178"/>
      <c r="H132" s="179">
        <v>0</v>
      </c>
      <c r="I132" s="180">
        <v>0</v>
      </c>
      <c r="J132" s="194">
        <f>SUM(H132:I132)</f>
        <v>0</v>
      </c>
      <c r="K132" s="218"/>
      <c r="L132" s="183">
        <v>0</v>
      </c>
      <c r="M132" s="183">
        <v>6</v>
      </c>
      <c r="N132" s="183">
        <v>27</v>
      </c>
      <c r="O132" s="183">
        <v>298</v>
      </c>
      <c r="P132" s="180">
        <v>501</v>
      </c>
      <c r="Q132" s="181">
        <f>SUM(K132:P132)</f>
        <v>832</v>
      </c>
      <c r="R132" s="184">
        <f>SUM(J132,Q132)</f>
        <v>832</v>
      </c>
    </row>
    <row r="133" spans="1:18" s="217" customFormat="1" ht="17.100000000000001" customHeight="1" x14ac:dyDescent="0.15">
      <c r="B133" s="499"/>
      <c r="C133" s="465" t="s">
        <v>213</v>
      </c>
      <c r="D133" s="466"/>
      <c r="E133" s="466"/>
      <c r="F133" s="466"/>
      <c r="G133" s="467"/>
      <c r="H133" s="468">
        <v>0</v>
      </c>
      <c r="I133" s="469">
        <v>0</v>
      </c>
      <c r="J133" s="470">
        <f>SUM(H133:I133)</f>
        <v>0</v>
      </c>
      <c r="K133" s="502"/>
      <c r="L133" s="472">
        <v>0</v>
      </c>
      <c r="M133" s="472">
        <v>0</v>
      </c>
      <c r="N133" s="472">
        <v>0</v>
      </c>
      <c r="O133" s="472">
        <v>0</v>
      </c>
      <c r="P133" s="469">
        <v>0</v>
      </c>
      <c r="Q133" s="473">
        <f>SUM(K133:P133)</f>
        <v>0</v>
      </c>
      <c r="R133" s="474">
        <f>SUM(J133,Q133)</f>
        <v>0</v>
      </c>
    </row>
    <row r="134" spans="1:18" s="155" customFormat="1" ht="17.100000000000001" customHeight="1" x14ac:dyDescent="0.15">
      <c r="B134" s="237" t="s">
        <v>84</v>
      </c>
      <c r="C134" s="40"/>
      <c r="D134" s="40"/>
      <c r="E134" s="40"/>
      <c r="F134" s="40"/>
      <c r="G134" s="41"/>
      <c r="H134" s="161">
        <f t="shared" ref="H134:R134" si="24">SUM(H98,H119,H129)</f>
        <v>1693</v>
      </c>
      <c r="I134" s="162">
        <f t="shared" si="24"/>
        <v>2545</v>
      </c>
      <c r="J134" s="163">
        <f t="shared" si="24"/>
        <v>4238</v>
      </c>
      <c r="K134" s="164">
        <f t="shared" si="24"/>
        <v>0</v>
      </c>
      <c r="L134" s="165">
        <f t="shared" si="24"/>
        <v>10224</v>
      </c>
      <c r="M134" s="165">
        <f t="shared" si="24"/>
        <v>7988</v>
      </c>
      <c r="N134" s="165">
        <f t="shared" si="24"/>
        <v>5379</v>
      </c>
      <c r="O134" s="165">
        <f t="shared" si="24"/>
        <v>4247</v>
      </c>
      <c r="P134" s="166">
        <f t="shared" si="24"/>
        <v>2960</v>
      </c>
      <c r="Q134" s="167">
        <f t="shared" si="24"/>
        <v>30798</v>
      </c>
      <c r="R134" s="168">
        <f t="shared" si="24"/>
        <v>35036</v>
      </c>
    </row>
    <row r="135" spans="1:18" s="155" customFormat="1" ht="17.100000000000001" customHeight="1" x14ac:dyDescent="0.15">
      <c r="B135" s="238"/>
      <c r="C135" s="238"/>
      <c r="D135" s="238"/>
      <c r="E135" s="238"/>
      <c r="F135" s="238"/>
      <c r="G135" s="238"/>
      <c r="H135" s="239"/>
      <c r="I135" s="239"/>
      <c r="J135" s="239"/>
      <c r="K135" s="239"/>
      <c r="L135" s="239"/>
      <c r="M135" s="239"/>
      <c r="N135" s="239"/>
      <c r="O135" s="239"/>
      <c r="P135" s="239"/>
      <c r="Q135" s="239"/>
      <c r="R135" s="239"/>
    </row>
    <row r="136" spans="1:18" s="155" customFormat="1" ht="17.100000000000001" customHeight="1" x14ac:dyDescent="0.15">
      <c r="A136" s="154" t="s">
        <v>85</v>
      </c>
      <c r="H136" s="156"/>
      <c r="I136" s="156"/>
      <c r="J136" s="156"/>
      <c r="K136" s="156"/>
    </row>
    <row r="137" spans="1:18" s="155" customFormat="1" ht="17.100000000000001" customHeight="1" x14ac:dyDescent="0.15">
      <c r="B137" s="157"/>
      <c r="C137" s="157"/>
      <c r="D137" s="157"/>
      <c r="E137" s="157"/>
      <c r="F137" s="6"/>
      <c r="G137" s="6"/>
      <c r="H137" s="6"/>
      <c r="I137" s="699" t="s">
        <v>86</v>
      </c>
      <c r="J137" s="699"/>
      <c r="K137" s="699"/>
      <c r="L137" s="699"/>
      <c r="M137" s="699"/>
      <c r="N137" s="699"/>
      <c r="O137" s="699"/>
      <c r="P137" s="699"/>
      <c r="Q137" s="699"/>
      <c r="R137" s="699"/>
    </row>
    <row r="138" spans="1:18" s="155" customFormat="1" ht="17.100000000000001" customHeight="1" x14ac:dyDescent="0.15">
      <c r="B138" s="716" t="str">
        <f>"平成" &amp; DBCS($A$2) &amp; "年（" &amp; DBCS($B$2) &amp; "年）" &amp; DBCS($C$2) &amp; "月"</f>
        <v>平成３０年（２０１８年）１０月</v>
      </c>
      <c r="C138" s="717"/>
      <c r="D138" s="717"/>
      <c r="E138" s="717"/>
      <c r="F138" s="717"/>
      <c r="G138" s="718"/>
      <c r="H138" s="722" t="s">
        <v>40</v>
      </c>
      <c r="I138" s="723"/>
      <c r="J138" s="723"/>
      <c r="K138" s="724" t="s">
        <v>41</v>
      </c>
      <c r="L138" s="725"/>
      <c r="M138" s="725"/>
      <c r="N138" s="725"/>
      <c r="O138" s="725"/>
      <c r="P138" s="725"/>
      <c r="Q138" s="726"/>
      <c r="R138" s="727" t="s">
        <v>22</v>
      </c>
    </row>
    <row r="139" spans="1:18" s="155" customFormat="1" ht="17.100000000000001" customHeight="1" x14ac:dyDescent="0.15">
      <c r="B139" s="719"/>
      <c r="C139" s="720"/>
      <c r="D139" s="720"/>
      <c r="E139" s="720"/>
      <c r="F139" s="720"/>
      <c r="G139" s="721"/>
      <c r="H139" s="102" t="s">
        <v>13</v>
      </c>
      <c r="I139" s="103" t="s">
        <v>14</v>
      </c>
      <c r="J139" s="104" t="s">
        <v>15</v>
      </c>
      <c r="K139" s="105" t="s">
        <v>16</v>
      </c>
      <c r="L139" s="106" t="s">
        <v>17</v>
      </c>
      <c r="M139" s="106" t="s">
        <v>18</v>
      </c>
      <c r="N139" s="106" t="s">
        <v>19</v>
      </c>
      <c r="O139" s="106" t="s">
        <v>20</v>
      </c>
      <c r="P139" s="107" t="s">
        <v>21</v>
      </c>
      <c r="Q139" s="618" t="s">
        <v>15</v>
      </c>
      <c r="R139" s="728"/>
    </row>
    <row r="140" spans="1:18" s="155" customFormat="1" ht="17.100000000000001" customHeight="1" x14ac:dyDescent="0.15">
      <c r="B140" s="158" t="s">
        <v>50</v>
      </c>
      <c r="C140" s="159"/>
      <c r="D140" s="159"/>
      <c r="E140" s="159"/>
      <c r="F140" s="159"/>
      <c r="G140" s="160"/>
      <c r="H140" s="161">
        <f t="shared" ref="H140:R140" si="25">SUM(H141,H147,H150,H155,H159:H160)</f>
        <v>12275423</v>
      </c>
      <c r="I140" s="162">
        <f t="shared" si="25"/>
        <v>26122701</v>
      </c>
      <c r="J140" s="163">
        <f t="shared" si="25"/>
        <v>38398124</v>
      </c>
      <c r="K140" s="164">
        <f t="shared" si="25"/>
        <v>0</v>
      </c>
      <c r="L140" s="165">
        <f t="shared" si="25"/>
        <v>236403809</v>
      </c>
      <c r="M140" s="165">
        <f t="shared" si="25"/>
        <v>217281539</v>
      </c>
      <c r="N140" s="165">
        <f t="shared" si="25"/>
        <v>177807459</v>
      </c>
      <c r="O140" s="165">
        <f t="shared" si="25"/>
        <v>127736020</v>
      </c>
      <c r="P140" s="166">
        <f t="shared" si="25"/>
        <v>81298722</v>
      </c>
      <c r="Q140" s="167">
        <f t="shared" si="25"/>
        <v>840527549</v>
      </c>
      <c r="R140" s="168">
        <f t="shared" si="25"/>
        <v>878925673</v>
      </c>
    </row>
    <row r="141" spans="1:18" s="155" customFormat="1" ht="17.100000000000001" customHeight="1" x14ac:dyDescent="0.15">
      <c r="B141" s="169"/>
      <c r="C141" s="158" t="s">
        <v>51</v>
      </c>
      <c r="D141" s="159"/>
      <c r="E141" s="159"/>
      <c r="F141" s="159"/>
      <c r="G141" s="160"/>
      <c r="H141" s="161">
        <f t="shared" ref="H141:Q141" si="26">SUM(H142:H146)</f>
        <v>1270236</v>
      </c>
      <c r="I141" s="162">
        <f t="shared" si="26"/>
        <v>4640163</v>
      </c>
      <c r="J141" s="163">
        <f t="shared" si="26"/>
        <v>5910399</v>
      </c>
      <c r="K141" s="164">
        <f t="shared" si="26"/>
        <v>0</v>
      </c>
      <c r="L141" s="165">
        <f t="shared" si="26"/>
        <v>52780224</v>
      </c>
      <c r="M141" s="165">
        <f t="shared" si="26"/>
        <v>47033088</v>
      </c>
      <c r="N141" s="165">
        <f t="shared" si="26"/>
        <v>39471605</v>
      </c>
      <c r="O141" s="165">
        <f t="shared" si="26"/>
        <v>32862691</v>
      </c>
      <c r="P141" s="166">
        <f t="shared" si="26"/>
        <v>27574072</v>
      </c>
      <c r="Q141" s="167">
        <f t="shared" si="26"/>
        <v>199721680</v>
      </c>
      <c r="R141" s="168">
        <f t="shared" ref="R141:R146" si="27">SUM(J141,Q141)</f>
        <v>205632079</v>
      </c>
    </row>
    <row r="142" spans="1:18" s="155" customFormat="1" ht="17.100000000000001" customHeight="1" x14ac:dyDescent="0.15">
      <c r="B142" s="169"/>
      <c r="C142" s="169"/>
      <c r="D142" s="49" t="s">
        <v>52</v>
      </c>
      <c r="E142" s="81"/>
      <c r="F142" s="81"/>
      <c r="G142" s="170"/>
      <c r="H142" s="171">
        <v>0</v>
      </c>
      <c r="I142" s="172">
        <v>0</v>
      </c>
      <c r="J142" s="173">
        <f>SUM(H142:I142)</f>
        <v>0</v>
      </c>
      <c r="K142" s="174">
        <v>0</v>
      </c>
      <c r="L142" s="175">
        <v>35930548</v>
      </c>
      <c r="M142" s="175">
        <v>32164873</v>
      </c>
      <c r="N142" s="175">
        <v>28198500</v>
      </c>
      <c r="O142" s="175">
        <v>22325917</v>
      </c>
      <c r="P142" s="172">
        <v>17935811</v>
      </c>
      <c r="Q142" s="173">
        <f>SUM(K142:P142)</f>
        <v>136555649</v>
      </c>
      <c r="R142" s="176">
        <f t="shared" si="27"/>
        <v>136555649</v>
      </c>
    </row>
    <row r="143" spans="1:18" s="155" customFormat="1" ht="17.100000000000001" customHeight="1" x14ac:dyDescent="0.15">
      <c r="B143" s="169"/>
      <c r="C143" s="169"/>
      <c r="D143" s="177" t="s">
        <v>53</v>
      </c>
      <c r="E143" s="58"/>
      <c r="F143" s="58"/>
      <c r="G143" s="178"/>
      <c r="H143" s="179">
        <v>0</v>
      </c>
      <c r="I143" s="180">
        <v>0</v>
      </c>
      <c r="J143" s="181">
        <f>SUM(H143:I143)</f>
        <v>0</v>
      </c>
      <c r="K143" s="182">
        <v>0</v>
      </c>
      <c r="L143" s="183">
        <v>0</v>
      </c>
      <c r="M143" s="183">
        <v>95220</v>
      </c>
      <c r="N143" s="183">
        <v>48645</v>
      </c>
      <c r="O143" s="183">
        <v>519012</v>
      </c>
      <c r="P143" s="180">
        <v>1585126</v>
      </c>
      <c r="Q143" s="181">
        <f>SUM(K143:P143)</f>
        <v>2248003</v>
      </c>
      <c r="R143" s="184">
        <f t="shared" si="27"/>
        <v>2248003</v>
      </c>
    </row>
    <row r="144" spans="1:18" s="155" customFormat="1" ht="17.100000000000001" customHeight="1" x14ac:dyDescent="0.15">
      <c r="B144" s="169"/>
      <c r="C144" s="169"/>
      <c r="D144" s="177" t="s">
        <v>54</v>
      </c>
      <c r="E144" s="58"/>
      <c r="F144" s="58"/>
      <c r="G144" s="178"/>
      <c r="H144" s="179">
        <v>775937</v>
      </c>
      <c r="I144" s="180">
        <v>2137391</v>
      </c>
      <c r="J144" s="181">
        <f>SUM(H144:I144)</f>
        <v>2913328</v>
      </c>
      <c r="K144" s="182">
        <v>0</v>
      </c>
      <c r="L144" s="183">
        <v>10152026</v>
      </c>
      <c r="M144" s="183">
        <v>7730537</v>
      </c>
      <c r="N144" s="183">
        <v>6889842</v>
      </c>
      <c r="O144" s="183">
        <v>5566830</v>
      </c>
      <c r="P144" s="180">
        <v>5022971</v>
      </c>
      <c r="Q144" s="181">
        <f>SUM(K144:P144)</f>
        <v>35362206</v>
      </c>
      <c r="R144" s="184">
        <f t="shared" si="27"/>
        <v>38275534</v>
      </c>
    </row>
    <row r="145" spans="2:18" s="155" customFormat="1" ht="17.100000000000001" customHeight="1" x14ac:dyDescent="0.15">
      <c r="B145" s="169"/>
      <c r="C145" s="169"/>
      <c r="D145" s="177" t="s">
        <v>55</v>
      </c>
      <c r="E145" s="58"/>
      <c r="F145" s="58"/>
      <c r="G145" s="178"/>
      <c r="H145" s="179">
        <v>197314</v>
      </c>
      <c r="I145" s="180">
        <v>2012108</v>
      </c>
      <c r="J145" s="181">
        <f>SUM(H145:I145)</f>
        <v>2209422</v>
      </c>
      <c r="K145" s="182">
        <v>0</v>
      </c>
      <c r="L145" s="183">
        <v>3184836</v>
      </c>
      <c r="M145" s="183">
        <v>3865905</v>
      </c>
      <c r="N145" s="183">
        <v>1456668</v>
      </c>
      <c r="O145" s="183">
        <v>1658212</v>
      </c>
      <c r="P145" s="180">
        <v>1107394</v>
      </c>
      <c r="Q145" s="181">
        <f>SUM(K145:P145)</f>
        <v>11273015</v>
      </c>
      <c r="R145" s="184">
        <f t="shared" si="27"/>
        <v>13482437</v>
      </c>
    </row>
    <row r="146" spans="2:18" s="155" customFormat="1" ht="17.100000000000001" customHeight="1" x14ac:dyDescent="0.15">
      <c r="B146" s="169"/>
      <c r="C146" s="169"/>
      <c r="D146" s="60" t="s">
        <v>56</v>
      </c>
      <c r="E146" s="61"/>
      <c r="F146" s="61"/>
      <c r="G146" s="185"/>
      <c r="H146" s="186">
        <v>296985</v>
      </c>
      <c r="I146" s="187">
        <v>490664</v>
      </c>
      <c r="J146" s="188">
        <f>SUM(H146:I146)</f>
        <v>787649</v>
      </c>
      <c r="K146" s="189">
        <v>0</v>
      </c>
      <c r="L146" s="190">
        <v>3512814</v>
      </c>
      <c r="M146" s="190">
        <v>3176553</v>
      </c>
      <c r="N146" s="190">
        <v>2877950</v>
      </c>
      <c r="O146" s="190">
        <v>2792720</v>
      </c>
      <c r="P146" s="187">
        <v>1922770</v>
      </c>
      <c r="Q146" s="188">
        <f>SUM(K146:P146)</f>
        <v>14282807</v>
      </c>
      <c r="R146" s="191">
        <f t="shared" si="27"/>
        <v>15070456</v>
      </c>
    </row>
    <row r="147" spans="2:18" s="155" customFormat="1" ht="17.100000000000001" customHeight="1" x14ac:dyDescent="0.15">
      <c r="B147" s="169"/>
      <c r="C147" s="158" t="s">
        <v>57</v>
      </c>
      <c r="D147" s="159"/>
      <c r="E147" s="159"/>
      <c r="F147" s="159"/>
      <c r="G147" s="160"/>
      <c r="H147" s="161">
        <f t="shared" ref="H147:R147" si="28">SUM(H148:H149)</f>
        <v>2063003</v>
      </c>
      <c r="I147" s="162">
        <f t="shared" si="28"/>
        <v>6472121</v>
      </c>
      <c r="J147" s="163">
        <f t="shared" si="28"/>
        <v>8535124</v>
      </c>
      <c r="K147" s="164">
        <f t="shared" si="28"/>
        <v>0</v>
      </c>
      <c r="L147" s="165">
        <f t="shared" si="28"/>
        <v>106916814</v>
      </c>
      <c r="M147" s="165">
        <f t="shared" si="28"/>
        <v>95990444</v>
      </c>
      <c r="N147" s="165">
        <f t="shared" si="28"/>
        <v>73564878</v>
      </c>
      <c r="O147" s="165">
        <f t="shared" si="28"/>
        <v>47100145</v>
      </c>
      <c r="P147" s="166">
        <f t="shared" si="28"/>
        <v>26720701</v>
      </c>
      <c r="Q147" s="167">
        <f t="shared" si="28"/>
        <v>350292982</v>
      </c>
      <c r="R147" s="168">
        <f t="shared" si="28"/>
        <v>358828106</v>
      </c>
    </row>
    <row r="148" spans="2:18" s="155" customFormat="1" ht="17.100000000000001" customHeight="1" x14ac:dyDescent="0.15">
      <c r="B148" s="169"/>
      <c r="C148" s="169"/>
      <c r="D148" s="49" t="s">
        <v>58</v>
      </c>
      <c r="E148" s="81"/>
      <c r="F148" s="81"/>
      <c r="G148" s="170"/>
      <c r="H148" s="171">
        <v>0</v>
      </c>
      <c r="I148" s="172">
        <v>0</v>
      </c>
      <c r="J148" s="192">
        <f>SUM(H148:I148)</f>
        <v>0</v>
      </c>
      <c r="K148" s="174">
        <v>0</v>
      </c>
      <c r="L148" s="175">
        <v>79796697</v>
      </c>
      <c r="M148" s="175">
        <v>67795290</v>
      </c>
      <c r="N148" s="175">
        <v>51070641</v>
      </c>
      <c r="O148" s="175">
        <v>34149374</v>
      </c>
      <c r="P148" s="172">
        <v>19905471</v>
      </c>
      <c r="Q148" s="173">
        <f>SUM(K148:P148)</f>
        <v>252717473</v>
      </c>
      <c r="R148" s="176">
        <f>SUM(J148,Q148)</f>
        <v>252717473</v>
      </c>
    </row>
    <row r="149" spans="2:18" s="155" customFormat="1" ht="17.100000000000001" customHeight="1" x14ac:dyDescent="0.15">
      <c r="B149" s="169"/>
      <c r="C149" s="169"/>
      <c r="D149" s="60" t="s">
        <v>59</v>
      </c>
      <c r="E149" s="61"/>
      <c r="F149" s="61"/>
      <c r="G149" s="185"/>
      <c r="H149" s="186">
        <v>2063003</v>
      </c>
      <c r="I149" s="187">
        <v>6472121</v>
      </c>
      <c r="J149" s="193">
        <f>SUM(H149:I149)</f>
        <v>8535124</v>
      </c>
      <c r="K149" s="189">
        <v>0</v>
      </c>
      <c r="L149" s="190">
        <v>27120117</v>
      </c>
      <c r="M149" s="190">
        <v>28195154</v>
      </c>
      <c r="N149" s="190">
        <v>22494237</v>
      </c>
      <c r="O149" s="190">
        <v>12950771</v>
      </c>
      <c r="P149" s="187">
        <v>6815230</v>
      </c>
      <c r="Q149" s="188">
        <f>SUM(K149:P149)</f>
        <v>97575509</v>
      </c>
      <c r="R149" s="191">
        <f>SUM(J149,Q149)</f>
        <v>106110633</v>
      </c>
    </row>
    <row r="150" spans="2:18" s="155" customFormat="1" ht="17.100000000000001" customHeight="1" x14ac:dyDescent="0.15">
      <c r="B150" s="169"/>
      <c r="C150" s="158" t="s">
        <v>60</v>
      </c>
      <c r="D150" s="159"/>
      <c r="E150" s="159"/>
      <c r="F150" s="159"/>
      <c r="G150" s="160"/>
      <c r="H150" s="161">
        <f t="shared" ref="H150:R150" si="29">SUM(H151:H154)</f>
        <v>130077</v>
      </c>
      <c r="I150" s="162">
        <f t="shared" si="29"/>
        <v>404884</v>
      </c>
      <c r="J150" s="163">
        <f t="shared" si="29"/>
        <v>534961</v>
      </c>
      <c r="K150" s="164">
        <f t="shared" si="29"/>
        <v>0</v>
      </c>
      <c r="L150" s="165">
        <f t="shared" si="29"/>
        <v>8844311</v>
      </c>
      <c r="M150" s="165">
        <f t="shared" si="29"/>
        <v>13632531</v>
      </c>
      <c r="N150" s="165">
        <f t="shared" si="29"/>
        <v>15231163</v>
      </c>
      <c r="O150" s="165">
        <f t="shared" si="29"/>
        <v>12022745</v>
      </c>
      <c r="P150" s="166">
        <f t="shared" si="29"/>
        <v>6517818</v>
      </c>
      <c r="Q150" s="167">
        <f t="shared" si="29"/>
        <v>56248568</v>
      </c>
      <c r="R150" s="168">
        <f t="shared" si="29"/>
        <v>56783529</v>
      </c>
    </row>
    <row r="151" spans="2:18" s="155" customFormat="1" ht="17.100000000000001" customHeight="1" x14ac:dyDescent="0.15">
      <c r="B151" s="169"/>
      <c r="C151" s="169"/>
      <c r="D151" s="49" t="s">
        <v>61</v>
      </c>
      <c r="E151" s="81"/>
      <c r="F151" s="81"/>
      <c r="G151" s="170"/>
      <c r="H151" s="171">
        <v>130077</v>
      </c>
      <c r="I151" s="172">
        <v>382140</v>
      </c>
      <c r="J151" s="192">
        <f>SUM(H151:I151)</f>
        <v>512217</v>
      </c>
      <c r="K151" s="174">
        <v>0</v>
      </c>
      <c r="L151" s="175">
        <v>7163525</v>
      </c>
      <c r="M151" s="175">
        <v>11325866</v>
      </c>
      <c r="N151" s="175">
        <v>11718215</v>
      </c>
      <c r="O151" s="175">
        <v>8915479</v>
      </c>
      <c r="P151" s="172">
        <v>4763970</v>
      </c>
      <c r="Q151" s="173">
        <f>SUM(K151:P151)</f>
        <v>43887055</v>
      </c>
      <c r="R151" s="176">
        <f>SUM(J151,Q151)</f>
        <v>44399272</v>
      </c>
    </row>
    <row r="152" spans="2:18" s="155" customFormat="1" ht="17.100000000000001" customHeight="1" x14ac:dyDescent="0.15">
      <c r="B152" s="169"/>
      <c r="C152" s="169"/>
      <c r="D152" s="177" t="s">
        <v>62</v>
      </c>
      <c r="E152" s="58"/>
      <c r="F152" s="58"/>
      <c r="G152" s="178"/>
      <c r="H152" s="179">
        <v>0</v>
      </c>
      <c r="I152" s="180">
        <v>22744</v>
      </c>
      <c r="J152" s="194">
        <f>SUM(H152:I152)</f>
        <v>22744</v>
      </c>
      <c r="K152" s="182">
        <v>0</v>
      </c>
      <c r="L152" s="183">
        <v>1635921</v>
      </c>
      <c r="M152" s="183">
        <v>2208205</v>
      </c>
      <c r="N152" s="183">
        <v>2650118</v>
      </c>
      <c r="O152" s="183">
        <v>2995801</v>
      </c>
      <c r="P152" s="180">
        <v>1007226</v>
      </c>
      <c r="Q152" s="181">
        <f>SUM(K152:P152)</f>
        <v>10497271</v>
      </c>
      <c r="R152" s="184">
        <f>SUM(J152,Q152)</f>
        <v>10520015</v>
      </c>
    </row>
    <row r="153" spans="2:18" s="155" customFormat="1" ht="16.5" customHeight="1" x14ac:dyDescent="0.15">
      <c r="B153" s="169"/>
      <c r="C153" s="222"/>
      <c r="D153" s="177" t="s">
        <v>63</v>
      </c>
      <c r="E153" s="58"/>
      <c r="F153" s="58"/>
      <c r="G153" s="178"/>
      <c r="H153" s="179">
        <v>0</v>
      </c>
      <c r="I153" s="180">
        <v>0</v>
      </c>
      <c r="J153" s="194">
        <f>SUM(H153:I153)</f>
        <v>0</v>
      </c>
      <c r="K153" s="182">
        <v>0</v>
      </c>
      <c r="L153" s="183">
        <v>44865</v>
      </c>
      <c r="M153" s="183">
        <v>98460</v>
      </c>
      <c r="N153" s="183">
        <v>862830</v>
      </c>
      <c r="O153" s="183">
        <v>111465</v>
      </c>
      <c r="P153" s="180">
        <v>746622</v>
      </c>
      <c r="Q153" s="181">
        <f>SUM(K153:P153)</f>
        <v>1864242</v>
      </c>
      <c r="R153" s="184">
        <f>SUM(J153,Q153)</f>
        <v>1864242</v>
      </c>
    </row>
    <row r="154" spans="2:18" s="217" customFormat="1" ht="16.5" customHeight="1" x14ac:dyDescent="0.15">
      <c r="B154" s="206"/>
      <c r="C154" s="464"/>
      <c r="D154" s="465" t="s">
        <v>212</v>
      </c>
      <c r="E154" s="466"/>
      <c r="F154" s="466"/>
      <c r="G154" s="467"/>
      <c r="H154" s="468">
        <v>0</v>
      </c>
      <c r="I154" s="469">
        <v>0</v>
      </c>
      <c r="J154" s="470">
        <f>SUM(H154:I154)</f>
        <v>0</v>
      </c>
      <c r="K154" s="471">
        <v>0</v>
      </c>
      <c r="L154" s="472">
        <v>0</v>
      </c>
      <c r="M154" s="472">
        <v>0</v>
      </c>
      <c r="N154" s="472">
        <v>0</v>
      </c>
      <c r="O154" s="472">
        <v>0</v>
      </c>
      <c r="P154" s="469">
        <v>0</v>
      </c>
      <c r="Q154" s="473">
        <f>SUM(K154:P154)</f>
        <v>0</v>
      </c>
      <c r="R154" s="474">
        <f>SUM(J154,Q154)</f>
        <v>0</v>
      </c>
    </row>
    <row r="155" spans="2:18" s="155" customFormat="1" ht="17.100000000000001" customHeight="1" x14ac:dyDescent="0.15">
      <c r="B155" s="169"/>
      <c r="C155" s="158" t="s">
        <v>64</v>
      </c>
      <c r="D155" s="159"/>
      <c r="E155" s="159"/>
      <c r="F155" s="159"/>
      <c r="G155" s="160"/>
      <c r="H155" s="161">
        <f t="shared" ref="H155:R155" si="30">SUM(H156:H158)</f>
        <v>4242644</v>
      </c>
      <c r="I155" s="162">
        <f t="shared" si="30"/>
        <v>8216196</v>
      </c>
      <c r="J155" s="163">
        <f t="shared" si="30"/>
        <v>12458840</v>
      </c>
      <c r="K155" s="164">
        <f t="shared" si="30"/>
        <v>0</v>
      </c>
      <c r="L155" s="165">
        <f t="shared" si="30"/>
        <v>10507675</v>
      </c>
      <c r="M155" s="165">
        <f t="shared" si="30"/>
        <v>17955218</v>
      </c>
      <c r="N155" s="165">
        <f t="shared" si="30"/>
        <v>12530089</v>
      </c>
      <c r="O155" s="165">
        <f t="shared" si="30"/>
        <v>10072264</v>
      </c>
      <c r="P155" s="166">
        <f t="shared" si="30"/>
        <v>7596794</v>
      </c>
      <c r="Q155" s="167">
        <f t="shared" si="30"/>
        <v>58662040</v>
      </c>
      <c r="R155" s="168">
        <f t="shared" si="30"/>
        <v>71120880</v>
      </c>
    </row>
    <row r="156" spans="2:18" s="155" customFormat="1" ht="17.100000000000001" customHeight="1" x14ac:dyDescent="0.15">
      <c r="B156" s="169"/>
      <c r="C156" s="169"/>
      <c r="D156" s="49" t="s">
        <v>65</v>
      </c>
      <c r="E156" s="81"/>
      <c r="F156" s="81"/>
      <c r="G156" s="170"/>
      <c r="H156" s="171">
        <v>3311853</v>
      </c>
      <c r="I156" s="172">
        <v>6720282</v>
      </c>
      <c r="J156" s="192">
        <f>SUM(H156:I156)</f>
        <v>10032135</v>
      </c>
      <c r="K156" s="174">
        <v>0</v>
      </c>
      <c r="L156" s="175">
        <v>9271514</v>
      </c>
      <c r="M156" s="175">
        <v>16026309</v>
      </c>
      <c r="N156" s="175">
        <v>11088292</v>
      </c>
      <c r="O156" s="175">
        <v>9192907</v>
      </c>
      <c r="P156" s="172">
        <v>7510752</v>
      </c>
      <c r="Q156" s="173">
        <f>SUM(K156:P156)</f>
        <v>53089774</v>
      </c>
      <c r="R156" s="176">
        <f>SUM(J156,Q156)</f>
        <v>63121909</v>
      </c>
    </row>
    <row r="157" spans="2:18" s="155" customFormat="1" ht="17.100000000000001" customHeight="1" x14ac:dyDescent="0.15">
      <c r="B157" s="169"/>
      <c r="C157" s="169"/>
      <c r="D157" s="177" t="s">
        <v>66</v>
      </c>
      <c r="E157" s="58"/>
      <c r="F157" s="58"/>
      <c r="G157" s="178"/>
      <c r="H157" s="179">
        <v>331905</v>
      </c>
      <c r="I157" s="180">
        <v>319440</v>
      </c>
      <c r="J157" s="194">
        <f>SUM(H157:I157)</f>
        <v>651345</v>
      </c>
      <c r="K157" s="182">
        <v>0</v>
      </c>
      <c r="L157" s="183">
        <v>495827</v>
      </c>
      <c r="M157" s="183">
        <v>779571</v>
      </c>
      <c r="N157" s="183">
        <v>360675</v>
      </c>
      <c r="O157" s="183">
        <v>267093</v>
      </c>
      <c r="P157" s="180">
        <v>73406</v>
      </c>
      <c r="Q157" s="181">
        <f>SUM(K157:P157)</f>
        <v>1976572</v>
      </c>
      <c r="R157" s="184">
        <f>SUM(J157,Q157)</f>
        <v>2627917</v>
      </c>
    </row>
    <row r="158" spans="2:18" s="155" customFormat="1" ht="17.100000000000001" customHeight="1" x14ac:dyDescent="0.15">
      <c r="B158" s="169"/>
      <c r="C158" s="169"/>
      <c r="D158" s="60" t="s">
        <v>67</v>
      </c>
      <c r="E158" s="61"/>
      <c r="F158" s="61"/>
      <c r="G158" s="185"/>
      <c r="H158" s="186">
        <v>598886</v>
      </c>
      <c r="I158" s="187">
        <v>1176474</v>
      </c>
      <c r="J158" s="193">
        <f>SUM(H158:I158)</f>
        <v>1775360</v>
      </c>
      <c r="K158" s="189">
        <v>0</v>
      </c>
      <c r="L158" s="190">
        <v>740334</v>
      </c>
      <c r="M158" s="190">
        <v>1149338</v>
      </c>
      <c r="N158" s="190">
        <v>1081122</v>
      </c>
      <c r="O158" s="190">
        <v>612264</v>
      </c>
      <c r="P158" s="187">
        <v>12636</v>
      </c>
      <c r="Q158" s="188">
        <f>SUM(K158:P158)</f>
        <v>3595694</v>
      </c>
      <c r="R158" s="191">
        <f>SUM(J158,Q158)</f>
        <v>5371054</v>
      </c>
    </row>
    <row r="159" spans="2:18" s="155" customFormat="1" ht="17.100000000000001" customHeight="1" x14ac:dyDescent="0.15">
      <c r="B159" s="169"/>
      <c r="C159" s="196" t="s">
        <v>68</v>
      </c>
      <c r="D159" s="197"/>
      <c r="E159" s="197"/>
      <c r="F159" s="197"/>
      <c r="G159" s="198"/>
      <c r="H159" s="161">
        <v>1194263</v>
      </c>
      <c r="I159" s="162">
        <v>1554237</v>
      </c>
      <c r="J159" s="163">
        <f>SUM(H159:I159)</f>
        <v>2748500</v>
      </c>
      <c r="K159" s="164">
        <v>0</v>
      </c>
      <c r="L159" s="165">
        <v>18060364</v>
      </c>
      <c r="M159" s="165">
        <v>16634264</v>
      </c>
      <c r="N159" s="165">
        <v>19141805</v>
      </c>
      <c r="O159" s="165">
        <v>15305561</v>
      </c>
      <c r="P159" s="166">
        <v>7374582</v>
      </c>
      <c r="Q159" s="167">
        <f>SUM(K159:P159)</f>
        <v>76516576</v>
      </c>
      <c r="R159" s="168">
        <f>SUM(J159,Q159)</f>
        <v>79265076</v>
      </c>
    </row>
    <row r="160" spans="2:18" s="155" customFormat="1" ht="17.100000000000001" customHeight="1" x14ac:dyDescent="0.15">
      <c r="B160" s="195"/>
      <c r="C160" s="196" t="s">
        <v>69</v>
      </c>
      <c r="D160" s="197"/>
      <c r="E160" s="197"/>
      <c r="F160" s="197"/>
      <c r="G160" s="198"/>
      <c r="H160" s="161">
        <v>3375200</v>
      </c>
      <c r="I160" s="162">
        <v>4835100</v>
      </c>
      <c r="J160" s="163">
        <f>SUM(H160:I160)</f>
        <v>8210300</v>
      </c>
      <c r="K160" s="164">
        <v>0</v>
      </c>
      <c r="L160" s="165">
        <v>39294421</v>
      </c>
      <c r="M160" s="165">
        <v>26035994</v>
      </c>
      <c r="N160" s="165">
        <v>17867919</v>
      </c>
      <c r="O160" s="165">
        <v>10372614</v>
      </c>
      <c r="P160" s="166">
        <v>5514755</v>
      </c>
      <c r="Q160" s="167">
        <f>SUM(K160:P160)</f>
        <v>99085703</v>
      </c>
      <c r="R160" s="168">
        <f>SUM(J160,Q160)</f>
        <v>107296003</v>
      </c>
    </row>
    <row r="161" spans="2:18" s="155" customFormat="1" ht="17.100000000000001" customHeight="1" x14ac:dyDescent="0.15">
      <c r="B161" s="158" t="s">
        <v>70</v>
      </c>
      <c r="C161" s="159"/>
      <c r="D161" s="159"/>
      <c r="E161" s="159"/>
      <c r="F161" s="159"/>
      <c r="G161" s="160"/>
      <c r="H161" s="161">
        <f t="shared" ref="H161:R161" si="31">SUM(H162:H170)</f>
        <v>702803</v>
      </c>
      <c r="I161" s="162">
        <f t="shared" si="31"/>
        <v>1497466</v>
      </c>
      <c r="J161" s="163">
        <f t="shared" si="31"/>
        <v>2200269</v>
      </c>
      <c r="K161" s="164">
        <f t="shared" si="31"/>
        <v>0</v>
      </c>
      <c r="L161" s="165">
        <f t="shared" si="31"/>
        <v>133276896</v>
      </c>
      <c r="M161" s="165">
        <f t="shared" si="31"/>
        <v>135180858</v>
      </c>
      <c r="N161" s="165">
        <f t="shared" si="31"/>
        <v>130842456</v>
      </c>
      <c r="O161" s="165">
        <f t="shared" si="31"/>
        <v>101353506</v>
      </c>
      <c r="P161" s="166">
        <f t="shared" si="31"/>
        <v>52949210</v>
      </c>
      <c r="Q161" s="167">
        <f t="shared" si="31"/>
        <v>553602926</v>
      </c>
      <c r="R161" s="168">
        <f t="shared" si="31"/>
        <v>555803195</v>
      </c>
    </row>
    <row r="162" spans="2:18" s="155" customFormat="1" ht="17.100000000000001" customHeight="1" x14ac:dyDescent="0.15">
      <c r="B162" s="169"/>
      <c r="C162" s="240" t="s">
        <v>87</v>
      </c>
      <c r="D162" s="241"/>
      <c r="E162" s="241"/>
      <c r="F162" s="241"/>
      <c r="G162" s="242"/>
      <c r="H162" s="171">
        <v>0</v>
      </c>
      <c r="I162" s="172">
        <v>0</v>
      </c>
      <c r="J162" s="192">
        <f t="shared" ref="J162:J170" si="32">SUM(H162:I162)</f>
        <v>0</v>
      </c>
      <c r="K162" s="243"/>
      <c r="L162" s="244">
        <v>3568621</v>
      </c>
      <c r="M162" s="244">
        <v>2131713</v>
      </c>
      <c r="N162" s="244">
        <v>1316805</v>
      </c>
      <c r="O162" s="244">
        <v>1742960</v>
      </c>
      <c r="P162" s="245">
        <v>996327</v>
      </c>
      <c r="Q162" s="246">
        <f t="shared" ref="Q162:Q170" si="33">SUM(K162:P162)</f>
        <v>9756426</v>
      </c>
      <c r="R162" s="247">
        <f t="shared" ref="R162:R170" si="34">SUM(J162,Q162)</f>
        <v>9756426</v>
      </c>
    </row>
    <row r="163" spans="2:18" s="155" customFormat="1" ht="17.100000000000001" customHeight="1" x14ac:dyDescent="0.15">
      <c r="B163" s="169"/>
      <c r="C163" s="177" t="s">
        <v>72</v>
      </c>
      <c r="D163" s="58"/>
      <c r="E163" s="58"/>
      <c r="F163" s="58"/>
      <c r="G163" s="178"/>
      <c r="H163" s="179">
        <v>0</v>
      </c>
      <c r="I163" s="180">
        <v>0</v>
      </c>
      <c r="J163" s="194">
        <f t="shared" si="32"/>
        <v>0</v>
      </c>
      <c r="K163" s="218"/>
      <c r="L163" s="183">
        <v>0</v>
      </c>
      <c r="M163" s="183">
        <v>0</v>
      </c>
      <c r="N163" s="183">
        <v>143008</v>
      </c>
      <c r="O163" s="183">
        <v>0</v>
      </c>
      <c r="P163" s="180">
        <v>0</v>
      </c>
      <c r="Q163" s="181">
        <f t="shared" si="33"/>
        <v>143008</v>
      </c>
      <c r="R163" s="184">
        <f t="shared" si="34"/>
        <v>143008</v>
      </c>
    </row>
    <row r="164" spans="2:18" s="217" customFormat="1" ht="17.100000000000001" customHeight="1" x14ac:dyDescent="0.15">
      <c r="B164" s="206"/>
      <c r="C164" s="207" t="s">
        <v>73</v>
      </c>
      <c r="D164" s="208"/>
      <c r="E164" s="208"/>
      <c r="F164" s="208"/>
      <c r="G164" s="209"/>
      <c r="H164" s="210">
        <v>0</v>
      </c>
      <c r="I164" s="211">
        <v>0</v>
      </c>
      <c r="J164" s="212">
        <f t="shared" si="32"/>
        <v>0</v>
      </c>
      <c r="K164" s="213"/>
      <c r="L164" s="214">
        <v>63879556</v>
      </c>
      <c r="M164" s="214">
        <v>47800820</v>
      </c>
      <c r="N164" s="214">
        <v>36630787</v>
      </c>
      <c r="O164" s="214">
        <v>21782922</v>
      </c>
      <c r="P164" s="211">
        <v>11127548</v>
      </c>
      <c r="Q164" s="215">
        <f t="shared" si="33"/>
        <v>181221633</v>
      </c>
      <c r="R164" s="216">
        <f t="shared" si="34"/>
        <v>181221633</v>
      </c>
    </row>
    <row r="165" spans="2:18" s="155" customFormat="1" ht="17.100000000000001" customHeight="1" x14ac:dyDescent="0.15">
      <c r="B165" s="169"/>
      <c r="C165" s="177" t="s">
        <v>74</v>
      </c>
      <c r="D165" s="58"/>
      <c r="E165" s="58"/>
      <c r="F165" s="58"/>
      <c r="G165" s="178"/>
      <c r="H165" s="179">
        <v>69399</v>
      </c>
      <c r="I165" s="180">
        <v>122310</v>
      </c>
      <c r="J165" s="194">
        <f t="shared" si="32"/>
        <v>191709</v>
      </c>
      <c r="K165" s="182">
        <v>0</v>
      </c>
      <c r="L165" s="183">
        <v>10196941</v>
      </c>
      <c r="M165" s="183">
        <v>12385283</v>
      </c>
      <c r="N165" s="183">
        <v>10434536</v>
      </c>
      <c r="O165" s="183">
        <v>9255423</v>
      </c>
      <c r="P165" s="180">
        <v>4643822</v>
      </c>
      <c r="Q165" s="181">
        <f t="shared" si="33"/>
        <v>46916005</v>
      </c>
      <c r="R165" s="184">
        <f t="shared" si="34"/>
        <v>47107714</v>
      </c>
    </row>
    <row r="166" spans="2:18" s="155" customFormat="1" ht="17.100000000000001" customHeight="1" x14ac:dyDescent="0.15">
      <c r="B166" s="169"/>
      <c r="C166" s="177" t="s">
        <v>75</v>
      </c>
      <c r="D166" s="58"/>
      <c r="E166" s="58"/>
      <c r="F166" s="58"/>
      <c r="G166" s="178"/>
      <c r="H166" s="179">
        <v>633404</v>
      </c>
      <c r="I166" s="180">
        <v>1375156</v>
      </c>
      <c r="J166" s="194">
        <f t="shared" si="32"/>
        <v>2008560</v>
      </c>
      <c r="K166" s="182">
        <v>0</v>
      </c>
      <c r="L166" s="183">
        <v>9526193</v>
      </c>
      <c r="M166" s="183">
        <v>14028897</v>
      </c>
      <c r="N166" s="183">
        <v>15650723</v>
      </c>
      <c r="O166" s="183">
        <v>14294737</v>
      </c>
      <c r="P166" s="180">
        <v>11148544</v>
      </c>
      <c r="Q166" s="181">
        <f t="shared" si="33"/>
        <v>64649094</v>
      </c>
      <c r="R166" s="184">
        <f t="shared" si="34"/>
        <v>66657654</v>
      </c>
    </row>
    <row r="167" spans="2:18" s="155" customFormat="1" ht="17.100000000000001" customHeight="1" x14ac:dyDescent="0.15">
      <c r="B167" s="169"/>
      <c r="C167" s="177" t="s">
        <v>76</v>
      </c>
      <c r="D167" s="58"/>
      <c r="E167" s="58"/>
      <c r="F167" s="58"/>
      <c r="G167" s="178"/>
      <c r="H167" s="179">
        <v>0</v>
      </c>
      <c r="I167" s="180">
        <v>0</v>
      </c>
      <c r="J167" s="194">
        <f t="shared" si="32"/>
        <v>0</v>
      </c>
      <c r="K167" s="218"/>
      <c r="L167" s="183">
        <v>39290215</v>
      </c>
      <c r="M167" s="183">
        <v>51443996</v>
      </c>
      <c r="N167" s="183">
        <v>54200806</v>
      </c>
      <c r="O167" s="183">
        <v>37121839</v>
      </c>
      <c r="P167" s="180">
        <v>12551884</v>
      </c>
      <c r="Q167" s="181">
        <f t="shared" si="33"/>
        <v>194608740</v>
      </c>
      <c r="R167" s="184">
        <f t="shared" si="34"/>
        <v>194608740</v>
      </c>
    </row>
    <row r="168" spans="2:18" s="155" customFormat="1" ht="17.100000000000001" customHeight="1" x14ac:dyDescent="0.15">
      <c r="B168" s="169"/>
      <c r="C168" s="219" t="s">
        <v>77</v>
      </c>
      <c r="D168" s="220"/>
      <c r="E168" s="220"/>
      <c r="F168" s="220"/>
      <c r="G168" s="221"/>
      <c r="H168" s="179">
        <v>0</v>
      </c>
      <c r="I168" s="180">
        <v>0</v>
      </c>
      <c r="J168" s="194">
        <f t="shared" si="32"/>
        <v>0</v>
      </c>
      <c r="K168" s="218"/>
      <c r="L168" s="183">
        <v>4919906</v>
      </c>
      <c r="M168" s="183">
        <v>5720091</v>
      </c>
      <c r="N168" s="183">
        <v>6787472</v>
      </c>
      <c r="O168" s="183">
        <v>6271317</v>
      </c>
      <c r="P168" s="180">
        <v>2733569</v>
      </c>
      <c r="Q168" s="181">
        <f t="shared" si="33"/>
        <v>26432355</v>
      </c>
      <c r="R168" s="184">
        <f t="shared" si="34"/>
        <v>26432355</v>
      </c>
    </row>
    <row r="169" spans="2:18" s="155" customFormat="1" ht="17.100000000000001" customHeight="1" x14ac:dyDescent="0.15">
      <c r="B169" s="222"/>
      <c r="C169" s="223" t="s">
        <v>78</v>
      </c>
      <c r="D169" s="220"/>
      <c r="E169" s="220"/>
      <c r="F169" s="220"/>
      <c r="G169" s="221"/>
      <c r="H169" s="179">
        <v>0</v>
      </c>
      <c r="I169" s="180">
        <v>0</v>
      </c>
      <c r="J169" s="194">
        <f t="shared" si="32"/>
        <v>0</v>
      </c>
      <c r="K169" s="218"/>
      <c r="L169" s="183">
        <v>0</v>
      </c>
      <c r="M169" s="183">
        <v>102672</v>
      </c>
      <c r="N169" s="183">
        <v>2113275</v>
      </c>
      <c r="O169" s="183">
        <v>5738702</v>
      </c>
      <c r="P169" s="180">
        <v>5579769</v>
      </c>
      <c r="Q169" s="181">
        <f t="shared" si="33"/>
        <v>13534418</v>
      </c>
      <c r="R169" s="184">
        <f t="shared" si="34"/>
        <v>13534418</v>
      </c>
    </row>
    <row r="170" spans="2:18" s="155" customFormat="1" ht="17.100000000000001" customHeight="1" x14ac:dyDescent="0.15">
      <c r="B170" s="224"/>
      <c r="C170" s="225" t="s">
        <v>79</v>
      </c>
      <c r="D170" s="226"/>
      <c r="E170" s="226"/>
      <c r="F170" s="226"/>
      <c r="G170" s="227"/>
      <c r="H170" s="228">
        <v>0</v>
      </c>
      <c r="I170" s="229">
        <v>0</v>
      </c>
      <c r="J170" s="230">
        <f t="shared" si="32"/>
        <v>0</v>
      </c>
      <c r="K170" s="231"/>
      <c r="L170" s="232">
        <v>1895464</v>
      </c>
      <c r="M170" s="232">
        <v>1567386</v>
      </c>
      <c r="N170" s="232">
        <v>3565044</v>
      </c>
      <c r="O170" s="232">
        <v>5145606</v>
      </c>
      <c r="P170" s="229">
        <v>4167747</v>
      </c>
      <c r="Q170" s="233">
        <f t="shared" si="33"/>
        <v>16341247</v>
      </c>
      <c r="R170" s="234">
        <f t="shared" si="34"/>
        <v>16341247</v>
      </c>
    </row>
    <row r="171" spans="2:18" s="155" customFormat="1" ht="17.100000000000001" customHeight="1" x14ac:dyDescent="0.15">
      <c r="B171" s="158" t="s">
        <v>80</v>
      </c>
      <c r="C171" s="159"/>
      <c r="D171" s="159"/>
      <c r="E171" s="159"/>
      <c r="F171" s="159"/>
      <c r="G171" s="160"/>
      <c r="H171" s="161">
        <f>SUM(H172:H175)</f>
        <v>0</v>
      </c>
      <c r="I171" s="162">
        <f>SUM(I172:I175)</f>
        <v>0</v>
      </c>
      <c r="J171" s="163">
        <f>SUM(J172:J175)</f>
        <v>0</v>
      </c>
      <c r="K171" s="235"/>
      <c r="L171" s="165">
        <f t="shared" ref="L171:R171" si="35">SUM(L172:L175)</f>
        <v>11738127</v>
      </c>
      <c r="M171" s="165">
        <f t="shared" si="35"/>
        <v>29605990</v>
      </c>
      <c r="N171" s="165">
        <f t="shared" si="35"/>
        <v>87429596</v>
      </c>
      <c r="O171" s="165">
        <f t="shared" si="35"/>
        <v>264408682</v>
      </c>
      <c r="P171" s="166">
        <f t="shared" si="35"/>
        <v>332828608</v>
      </c>
      <c r="Q171" s="167">
        <f t="shared" si="35"/>
        <v>726011003</v>
      </c>
      <c r="R171" s="168">
        <f t="shared" si="35"/>
        <v>726011003</v>
      </c>
    </row>
    <row r="172" spans="2:18" s="155" customFormat="1" ht="17.100000000000001" customHeight="1" x14ac:dyDescent="0.15">
      <c r="B172" s="169"/>
      <c r="C172" s="49" t="s">
        <v>81</v>
      </c>
      <c r="D172" s="81"/>
      <c r="E172" s="81"/>
      <c r="F172" s="81"/>
      <c r="G172" s="170"/>
      <c r="H172" s="171">
        <v>0</v>
      </c>
      <c r="I172" s="172">
        <v>0</v>
      </c>
      <c r="J172" s="192">
        <f>SUM(H172:I172)</f>
        <v>0</v>
      </c>
      <c r="K172" s="199"/>
      <c r="L172" s="175">
        <v>390974</v>
      </c>
      <c r="M172" s="175">
        <v>2196225</v>
      </c>
      <c r="N172" s="175">
        <v>42716345</v>
      </c>
      <c r="O172" s="175">
        <v>117350071</v>
      </c>
      <c r="P172" s="172">
        <v>115919816</v>
      </c>
      <c r="Q172" s="173">
        <f>SUM(K172:P172)</f>
        <v>278573431</v>
      </c>
      <c r="R172" s="176">
        <f>SUM(J172,Q172)</f>
        <v>278573431</v>
      </c>
    </row>
    <row r="173" spans="2:18" s="155" customFormat="1" ht="17.100000000000001" customHeight="1" x14ac:dyDescent="0.15">
      <c r="B173" s="169"/>
      <c r="C173" s="177" t="s">
        <v>82</v>
      </c>
      <c r="D173" s="58"/>
      <c r="E173" s="58"/>
      <c r="F173" s="58"/>
      <c r="G173" s="178"/>
      <c r="H173" s="179">
        <v>0</v>
      </c>
      <c r="I173" s="180">
        <v>0</v>
      </c>
      <c r="J173" s="194">
        <f>SUM(H173:I173)</f>
        <v>0</v>
      </c>
      <c r="K173" s="218"/>
      <c r="L173" s="183">
        <v>11347153</v>
      </c>
      <c r="M173" s="183">
        <v>26029211</v>
      </c>
      <c r="N173" s="183">
        <v>35447371</v>
      </c>
      <c r="O173" s="183">
        <v>41211955</v>
      </c>
      <c r="P173" s="180">
        <v>26576752</v>
      </c>
      <c r="Q173" s="181">
        <f>SUM(K173:P173)</f>
        <v>140612442</v>
      </c>
      <c r="R173" s="184">
        <f>SUM(J173,Q173)</f>
        <v>140612442</v>
      </c>
    </row>
    <row r="174" spans="2:18" s="155" customFormat="1" ht="17.100000000000001" customHeight="1" x14ac:dyDescent="0.15">
      <c r="B174" s="222"/>
      <c r="C174" s="177" t="s">
        <v>83</v>
      </c>
      <c r="D174" s="58"/>
      <c r="E174" s="58"/>
      <c r="F174" s="58"/>
      <c r="G174" s="178"/>
      <c r="H174" s="179">
        <v>0</v>
      </c>
      <c r="I174" s="180">
        <v>0</v>
      </c>
      <c r="J174" s="194">
        <f>SUM(H174:I174)</f>
        <v>0</v>
      </c>
      <c r="K174" s="218"/>
      <c r="L174" s="183">
        <v>0</v>
      </c>
      <c r="M174" s="183">
        <v>1380554</v>
      </c>
      <c r="N174" s="183">
        <v>9265880</v>
      </c>
      <c r="O174" s="183">
        <v>105846656</v>
      </c>
      <c r="P174" s="180">
        <v>190332040</v>
      </c>
      <c r="Q174" s="181">
        <f>SUM(K174:P174)</f>
        <v>306825130</v>
      </c>
      <c r="R174" s="184">
        <f>SUM(J174,Q174)</f>
        <v>306825130</v>
      </c>
    </row>
    <row r="175" spans="2:18" s="217" customFormat="1" ht="17.100000000000001" customHeight="1" x14ac:dyDescent="0.15">
      <c r="B175" s="499"/>
      <c r="C175" s="465" t="s">
        <v>213</v>
      </c>
      <c r="D175" s="466"/>
      <c r="E175" s="466"/>
      <c r="F175" s="466"/>
      <c r="G175" s="467"/>
      <c r="H175" s="468">
        <v>0</v>
      </c>
      <c r="I175" s="469">
        <v>0</v>
      </c>
      <c r="J175" s="470">
        <f>SUM(H175:I175)</f>
        <v>0</v>
      </c>
      <c r="K175" s="502"/>
      <c r="L175" s="472">
        <v>0</v>
      </c>
      <c r="M175" s="472">
        <v>0</v>
      </c>
      <c r="N175" s="472">
        <v>0</v>
      </c>
      <c r="O175" s="472">
        <v>0</v>
      </c>
      <c r="P175" s="469">
        <v>0</v>
      </c>
      <c r="Q175" s="473">
        <f>SUM(K175:P175)</f>
        <v>0</v>
      </c>
      <c r="R175" s="474">
        <f>SUM(J175,Q175)</f>
        <v>0</v>
      </c>
    </row>
    <row r="176" spans="2:18" s="155" customFormat="1" ht="17.100000000000001" customHeight="1" x14ac:dyDescent="0.15">
      <c r="B176" s="237" t="s">
        <v>84</v>
      </c>
      <c r="C176" s="40"/>
      <c r="D176" s="40"/>
      <c r="E176" s="40"/>
      <c r="F176" s="40"/>
      <c r="G176" s="41"/>
      <c r="H176" s="161">
        <f t="shared" ref="H176:R176" si="36">SUM(H140,H161,H171)</f>
        <v>12978226</v>
      </c>
      <c r="I176" s="162">
        <f t="shared" si="36"/>
        <v>27620167</v>
      </c>
      <c r="J176" s="163">
        <f t="shared" si="36"/>
        <v>40598393</v>
      </c>
      <c r="K176" s="164">
        <f t="shared" si="36"/>
        <v>0</v>
      </c>
      <c r="L176" s="165">
        <f t="shared" si="36"/>
        <v>381418832</v>
      </c>
      <c r="M176" s="165">
        <f t="shared" si="36"/>
        <v>382068387</v>
      </c>
      <c r="N176" s="165">
        <f t="shared" si="36"/>
        <v>396079511</v>
      </c>
      <c r="O176" s="165">
        <f t="shared" si="36"/>
        <v>493498208</v>
      </c>
      <c r="P176" s="166">
        <f t="shared" si="36"/>
        <v>467076540</v>
      </c>
      <c r="Q176" s="167">
        <f t="shared" si="36"/>
        <v>2120141478</v>
      </c>
      <c r="R176" s="168">
        <f t="shared" si="36"/>
        <v>2160739871</v>
      </c>
    </row>
    <row r="177" spans="2:18" s="155" customFormat="1" ht="3.75" customHeight="1" x14ac:dyDescent="0.15">
      <c r="B177" s="238"/>
      <c r="C177" s="238"/>
      <c r="D177" s="238"/>
      <c r="E177" s="238"/>
      <c r="F177" s="238"/>
      <c r="G177" s="238"/>
      <c r="H177" s="239"/>
      <c r="I177" s="239"/>
      <c r="J177" s="239"/>
      <c r="K177" s="239"/>
      <c r="L177" s="239"/>
      <c r="M177" s="239"/>
      <c r="N177" s="239"/>
      <c r="O177" s="239"/>
      <c r="P177" s="239"/>
      <c r="Q177" s="239"/>
      <c r="R177" s="239"/>
    </row>
    <row r="178" spans="2:18" s="155" customFormat="1" ht="3.75" customHeight="1" x14ac:dyDescent="0.15">
      <c r="B178" s="238"/>
      <c r="C178" s="238"/>
      <c r="D178" s="238"/>
      <c r="E178" s="238"/>
      <c r="F178" s="238"/>
      <c r="G178" s="238"/>
      <c r="H178" s="239"/>
      <c r="I178" s="239"/>
      <c r="J178" s="239"/>
      <c r="K178" s="239"/>
      <c r="L178" s="239"/>
      <c r="M178" s="239"/>
      <c r="N178" s="239"/>
      <c r="O178" s="239"/>
      <c r="P178" s="239"/>
      <c r="Q178" s="239"/>
      <c r="R178" s="239"/>
    </row>
  </sheetData>
  <mergeCells count="54">
    <mergeCell ref="I137:R137"/>
    <mergeCell ref="B138:G139"/>
    <mergeCell ref="H138:J138"/>
    <mergeCell ref="K138:Q138"/>
    <mergeCell ref="R138:R139"/>
    <mergeCell ref="R96:R97"/>
    <mergeCell ref="J79:Q79"/>
    <mergeCell ref="B80:G81"/>
    <mergeCell ref="H80:J80"/>
    <mergeCell ref="K80:P80"/>
    <mergeCell ref="Q80:Q81"/>
    <mergeCell ref="J87:Q87"/>
    <mergeCell ref="B88:G89"/>
    <mergeCell ref="H88:J88"/>
    <mergeCell ref="K88:P88"/>
    <mergeCell ref="Q88:Q89"/>
    <mergeCell ref="I95:R95"/>
    <mergeCell ref="B72:G73"/>
    <mergeCell ref="H72:J72"/>
    <mergeCell ref="K72:P72"/>
    <mergeCell ref="Q72:Q73"/>
    <mergeCell ref="B96:G97"/>
    <mergeCell ref="H96:J96"/>
    <mergeCell ref="K96:Q96"/>
    <mergeCell ref="B64:G65"/>
    <mergeCell ref="H64:J64"/>
    <mergeCell ref="K64:P64"/>
    <mergeCell ref="Q64:Q65"/>
    <mergeCell ref="J71:Q71"/>
    <mergeCell ref="B55:G56"/>
    <mergeCell ref="H55:J55"/>
    <mergeCell ref="K55:Q55"/>
    <mergeCell ref="R55:R56"/>
    <mergeCell ref="J63:Q63"/>
    <mergeCell ref="B47:G48"/>
    <mergeCell ref="H47:J47"/>
    <mergeCell ref="K47:Q47"/>
    <mergeCell ref="R47:R48"/>
    <mergeCell ref="K54:R54"/>
    <mergeCell ref="B23:B32"/>
    <mergeCell ref="C32:G32"/>
    <mergeCell ref="B33:B42"/>
    <mergeCell ref="C42:G42"/>
    <mergeCell ref="K46:R46"/>
    <mergeCell ref="R6:R7"/>
    <mergeCell ref="Q12:R12"/>
    <mergeCell ref="B13:B22"/>
    <mergeCell ref="C13:G13"/>
    <mergeCell ref="C22:G22"/>
    <mergeCell ref="J1:O1"/>
    <mergeCell ref="P1:Q1"/>
    <mergeCell ref="H4:I4"/>
    <mergeCell ref="B5:G5"/>
    <mergeCell ref="H5:I5"/>
  </mergeCells>
  <phoneticPr fontId="5"/>
  <pageMargins left="0.35433070866141736" right="0.78740157480314965" top="0.59055118110236227" bottom="0.39370078740157483" header="0.39370078740157483" footer="0.39370078740157483"/>
  <pageSetup paperSize="9" scale="68" fitToHeight="0" orientation="landscape" r:id="rId1"/>
  <headerFooter alignWithMargins="0">
    <oddFooter>&amp;P ページ</oddFooter>
  </headerFooter>
  <rowBreaks count="3" manualBreakCount="3">
    <brk id="44" max="17" man="1"/>
    <brk id="93" max="16383" man="1"/>
    <brk id="135"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8"/>
  <sheetViews>
    <sheetView view="pageBreakPreview" zoomScaleNormal="75" zoomScaleSheetLayoutView="100" workbookViewId="0"/>
  </sheetViews>
  <sheetFormatPr defaultColWidth="7.625" defaultRowHeight="17.100000000000001" customHeight="1" x14ac:dyDescent="0.15"/>
  <cols>
    <col min="1" max="2" width="2.625" style="2" customWidth="1"/>
    <col min="3" max="3" width="5.625" style="2" customWidth="1"/>
    <col min="4" max="4" width="7.625" style="2" customWidth="1"/>
    <col min="5" max="5" width="2.625" style="2" customWidth="1"/>
    <col min="6" max="6" width="6.625" style="2" customWidth="1"/>
    <col min="7" max="7" width="10.5" style="2" customWidth="1"/>
    <col min="8" max="16" width="10.625" style="2" customWidth="1"/>
    <col min="17" max="18" width="12.625" style="2" customWidth="1"/>
    <col min="19" max="19" width="7.625" style="2" customWidth="1"/>
    <col min="20" max="22" width="9.375" style="2" customWidth="1"/>
    <col min="23" max="16384" width="7.625" style="2"/>
  </cols>
  <sheetData>
    <row r="1" spans="1:18" ht="17.100000000000001" customHeight="1" thickTop="1" thickBot="1" x14ac:dyDescent="0.2">
      <c r="A1" s="1" t="str">
        <f>"介護保険事業状況報告　平成" &amp; DBCS($A$2) &amp; "年（" &amp; DBCS($B$2) &amp; "年）" &amp; DBCS($C$2) &amp; "月※"</f>
        <v>介護保険事業状況報告　平成３０年（２０１８年）１１月※</v>
      </c>
      <c r="J1" s="695" t="s">
        <v>0</v>
      </c>
      <c r="K1" s="696"/>
      <c r="L1" s="696"/>
      <c r="M1" s="696"/>
      <c r="N1" s="696"/>
      <c r="O1" s="697"/>
      <c r="P1" s="698">
        <v>43521</v>
      </c>
      <c r="Q1" s="698"/>
      <c r="R1" s="3" t="s">
        <v>1</v>
      </c>
    </row>
    <row r="2" spans="1:18" ht="17.100000000000001" customHeight="1" thickTop="1" x14ac:dyDescent="0.15">
      <c r="A2" s="4">
        <v>30</v>
      </c>
      <c r="B2" s="4">
        <v>2018</v>
      </c>
      <c r="C2" s="4">
        <v>11</v>
      </c>
      <c r="D2" s="4">
        <v>1</v>
      </c>
      <c r="E2" s="4">
        <v>30</v>
      </c>
      <c r="Q2" s="3"/>
    </row>
    <row r="3" spans="1:18" ht="17.100000000000001" customHeight="1" x14ac:dyDescent="0.15">
      <c r="A3" s="1" t="s">
        <v>2</v>
      </c>
    </row>
    <row r="4" spans="1:18" ht="17.100000000000001" customHeight="1" x14ac:dyDescent="0.15">
      <c r="B4" s="5"/>
      <c r="C4" s="5"/>
      <c r="D4" s="5"/>
      <c r="E4" s="6"/>
      <c r="F4" s="6"/>
      <c r="G4" s="6"/>
      <c r="H4" s="699" t="s">
        <v>3</v>
      </c>
      <c r="I4" s="699"/>
      <c r="K4" s="28"/>
      <c r="L4" s="28"/>
      <c r="M4" s="28"/>
    </row>
    <row r="5" spans="1:18" ht="17.100000000000001" customHeight="1" x14ac:dyDescent="0.15">
      <c r="B5" s="700" t="str">
        <f>"平成" &amp; DBCS($A$2) &amp; "年（" &amp; DBCS($B$2) &amp; "年）" &amp; DBCS($C$2) &amp; "月末日現在"</f>
        <v>平成３０年（２０１８年）１１月末日現在</v>
      </c>
      <c r="C5" s="701"/>
      <c r="D5" s="701"/>
      <c r="E5" s="701"/>
      <c r="F5" s="701"/>
      <c r="G5" s="702"/>
      <c r="H5" s="703" t="s">
        <v>4</v>
      </c>
      <c r="I5" s="704"/>
      <c r="K5" s="28"/>
      <c r="L5" s="624"/>
      <c r="M5" s="28"/>
      <c r="Q5" s="7" t="s">
        <v>5</v>
      </c>
    </row>
    <row r="6" spans="1:18" ht="17.100000000000001" customHeight="1" x14ac:dyDescent="0.15">
      <c r="B6" s="8" t="s">
        <v>6</v>
      </c>
      <c r="C6" s="9"/>
      <c r="D6" s="9"/>
      <c r="E6" s="9"/>
      <c r="F6" s="9"/>
      <c r="G6" s="10"/>
      <c r="H6" s="11"/>
      <c r="I6" s="12">
        <v>47567</v>
      </c>
      <c r="K6" s="388"/>
      <c r="L6" s="521"/>
      <c r="M6" s="28"/>
      <c r="Q6" s="385">
        <f>R42</f>
        <v>19677</v>
      </c>
      <c r="R6" s="705">
        <f>Q6/Q7</f>
        <v>0.20605698847035908</v>
      </c>
    </row>
    <row r="7" spans="1:18" s="397" customFormat="1" ht="17.100000000000001" customHeight="1" x14ac:dyDescent="0.15">
      <c r="B7" s="389" t="s">
        <v>208</v>
      </c>
      <c r="C7" s="390"/>
      <c r="D7" s="390"/>
      <c r="E7" s="390"/>
      <c r="F7" s="390"/>
      <c r="G7" s="391"/>
      <c r="H7" s="392"/>
      <c r="I7" s="393">
        <v>30949</v>
      </c>
      <c r="K7" s="388"/>
      <c r="L7" s="388"/>
      <c r="M7" s="388"/>
      <c r="Q7" s="521">
        <f>I9</f>
        <v>95493</v>
      </c>
      <c r="R7" s="705"/>
    </row>
    <row r="8" spans="1:18" s="397" customFormat="1" ht="17.100000000000001" customHeight="1" x14ac:dyDescent="0.15">
      <c r="B8" s="19" t="s">
        <v>209</v>
      </c>
      <c r="C8" s="20"/>
      <c r="D8" s="20"/>
      <c r="E8" s="20"/>
      <c r="F8" s="20"/>
      <c r="G8" s="394"/>
      <c r="H8" s="395"/>
      <c r="I8" s="396">
        <v>16977</v>
      </c>
      <c r="K8" s="388"/>
      <c r="L8" s="388"/>
      <c r="M8" s="388"/>
      <c r="Q8" s="522"/>
      <c r="R8" s="628"/>
    </row>
    <row r="9" spans="1:18" ht="17.100000000000001" customHeight="1" x14ac:dyDescent="0.15">
      <c r="B9" s="23" t="s">
        <v>9</v>
      </c>
      <c r="C9" s="24"/>
      <c r="D9" s="24"/>
      <c r="E9" s="24"/>
      <c r="F9" s="24"/>
      <c r="G9" s="25"/>
      <c r="H9" s="26"/>
      <c r="I9" s="27">
        <f>I6+I7+I8</f>
        <v>95493</v>
      </c>
      <c r="K9" s="28"/>
      <c r="L9" s="28"/>
      <c r="M9" s="28"/>
    </row>
    <row r="11" spans="1:18" ht="17.100000000000001" customHeight="1" x14ac:dyDescent="0.15">
      <c r="A11" s="1" t="s">
        <v>10</v>
      </c>
    </row>
    <row r="12" spans="1:18" ht="17.100000000000001" customHeight="1" thickBot="1" x14ac:dyDescent="0.2">
      <c r="B12" s="28"/>
      <c r="C12" s="28"/>
      <c r="D12" s="28"/>
      <c r="E12" s="29"/>
      <c r="F12" s="29"/>
      <c r="G12" s="29"/>
      <c r="H12" s="29"/>
      <c r="I12" s="29"/>
      <c r="J12" s="29"/>
      <c r="K12" s="29"/>
      <c r="L12" s="29"/>
      <c r="M12" s="29"/>
      <c r="P12" s="29"/>
      <c r="Q12" s="706" t="s">
        <v>3</v>
      </c>
      <c r="R12" s="706"/>
    </row>
    <row r="13" spans="1:18" ht="17.100000000000001" customHeight="1" x14ac:dyDescent="0.15">
      <c r="A13" s="30" t="s">
        <v>11</v>
      </c>
      <c r="B13" s="707" t="s">
        <v>12</v>
      </c>
      <c r="C13" s="710" t="str">
        <f>"平成" &amp; DBCS($A$2) &amp; "年（" &amp; DBCS($B$2) &amp; "年）" &amp; DBCS($C$2) &amp; "月末日現在"</f>
        <v>平成３０年（２０１８年）１１月末日現在</v>
      </c>
      <c r="D13" s="711"/>
      <c r="E13" s="711"/>
      <c r="F13" s="711"/>
      <c r="G13" s="712"/>
      <c r="H13" s="31" t="s">
        <v>13</v>
      </c>
      <c r="I13" s="32" t="s">
        <v>14</v>
      </c>
      <c r="J13" s="33" t="s">
        <v>15</v>
      </c>
      <c r="K13" s="34" t="s">
        <v>16</v>
      </c>
      <c r="L13" s="35" t="s">
        <v>17</v>
      </c>
      <c r="M13" s="35" t="s">
        <v>18</v>
      </c>
      <c r="N13" s="35" t="s">
        <v>19</v>
      </c>
      <c r="O13" s="35" t="s">
        <v>20</v>
      </c>
      <c r="P13" s="36" t="s">
        <v>21</v>
      </c>
      <c r="Q13" s="37" t="s">
        <v>15</v>
      </c>
      <c r="R13" s="38" t="s">
        <v>22</v>
      </c>
    </row>
    <row r="14" spans="1:18" ht="17.100000000000001" customHeight="1" x14ac:dyDescent="0.15">
      <c r="A14" s="4">
        <v>875</v>
      </c>
      <c r="B14" s="708"/>
      <c r="C14" s="39" t="s">
        <v>23</v>
      </c>
      <c r="D14" s="40"/>
      <c r="E14" s="40"/>
      <c r="F14" s="40"/>
      <c r="G14" s="41"/>
      <c r="H14" s="42">
        <f>H15+H16+H17+H18+H19+H20</f>
        <v>800</v>
      </c>
      <c r="I14" s="43">
        <f>I15+I16+I17+I18+I19+I20</f>
        <v>588</v>
      </c>
      <c r="J14" s="44">
        <f t="shared" ref="J14:J22" si="0">SUM(H14:I14)</f>
        <v>1388</v>
      </c>
      <c r="K14" s="45" t="s">
        <v>24</v>
      </c>
      <c r="L14" s="46">
        <f>L15+L16+L17+L18+L19+L20</f>
        <v>1436</v>
      </c>
      <c r="M14" s="46">
        <f>M15+M16+M17+M18+M19+M20</f>
        <v>970</v>
      </c>
      <c r="N14" s="46">
        <f>N15+N16+N17+N18+N19+N20</f>
        <v>712</v>
      </c>
      <c r="O14" s="46">
        <f>O15+O16+O17+O18+O19+O20</f>
        <v>687</v>
      </c>
      <c r="P14" s="46">
        <f>P15+P16+P17+P18+P19+P20</f>
        <v>536</v>
      </c>
      <c r="Q14" s="47">
        <f t="shared" ref="Q14:Q22" si="1">SUM(K14:P14)</f>
        <v>4341</v>
      </c>
      <c r="R14" s="48">
        <f t="shared" ref="R14:R22" si="2">SUM(J14,Q14)</f>
        <v>5729</v>
      </c>
    </row>
    <row r="15" spans="1:18" ht="17.100000000000001" customHeight="1" x14ac:dyDescent="0.15">
      <c r="A15" s="4">
        <v>156</v>
      </c>
      <c r="B15" s="708"/>
      <c r="C15" s="49"/>
      <c r="D15" s="50" t="s">
        <v>25</v>
      </c>
      <c r="E15" s="50"/>
      <c r="F15" s="50"/>
      <c r="G15" s="50"/>
      <c r="H15" s="51">
        <v>76</v>
      </c>
      <c r="I15" s="52">
        <v>66</v>
      </c>
      <c r="J15" s="53">
        <f t="shared" si="0"/>
        <v>142</v>
      </c>
      <c r="K15" s="54" t="s">
        <v>24</v>
      </c>
      <c r="L15" s="55">
        <v>106</v>
      </c>
      <c r="M15" s="55">
        <v>82</v>
      </c>
      <c r="N15" s="55">
        <v>48</v>
      </c>
      <c r="O15" s="55">
        <v>49</v>
      </c>
      <c r="P15" s="52">
        <v>34</v>
      </c>
      <c r="Q15" s="53">
        <f t="shared" si="1"/>
        <v>319</v>
      </c>
      <c r="R15" s="56">
        <f t="shared" si="2"/>
        <v>461</v>
      </c>
    </row>
    <row r="16" spans="1:18" ht="17.100000000000001" customHeight="1" x14ac:dyDescent="0.15">
      <c r="A16" s="4"/>
      <c r="B16" s="708"/>
      <c r="C16" s="57"/>
      <c r="D16" s="58" t="s">
        <v>27</v>
      </c>
      <c r="E16" s="58"/>
      <c r="F16" s="58"/>
      <c r="G16" s="58"/>
      <c r="H16" s="51">
        <v>110</v>
      </c>
      <c r="I16" s="52">
        <v>107</v>
      </c>
      <c r="J16" s="53">
        <f t="shared" si="0"/>
        <v>217</v>
      </c>
      <c r="K16" s="54" t="s">
        <v>24</v>
      </c>
      <c r="L16" s="55">
        <v>163</v>
      </c>
      <c r="M16" s="55">
        <v>150</v>
      </c>
      <c r="N16" s="55">
        <v>91</v>
      </c>
      <c r="O16" s="55">
        <v>69</v>
      </c>
      <c r="P16" s="52">
        <v>83</v>
      </c>
      <c r="Q16" s="53">
        <f t="shared" si="1"/>
        <v>556</v>
      </c>
      <c r="R16" s="59">
        <f t="shared" si="2"/>
        <v>773</v>
      </c>
    </row>
    <row r="17" spans="1:18" ht="17.100000000000001" customHeight="1" x14ac:dyDescent="0.15">
      <c r="A17" s="4"/>
      <c r="B17" s="708"/>
      <c r="C17" s="57"/>
      <c r="D17" s="58" t="s">
        <v>28</v>
      </c>
      <c r="E17" s="58"/>
      <c r="F17" s="58"/>
      <c r="G17" s="58"/>
      <c r="H17" s="51">
        <v>133</v>
      </c>
      <c r="I17" s="52">
        <v>118</v>
      </c>
      <c r="J17" s="53">
        <f t="shared" si="0"/>
        <v>251</v>
      </c>
      <c r="K17" s="54" t="s">
        <v>24</v>
      </c>
      <c r="L17" s="55">
        <v>251</v>
      </c>
      <c r="M17" s="55">
        <v>153</v>
      </c>
      <c r="N17" s="55">
        <v>128</v>
      </c>
      <c r="O17" s="55">
        <v>106</v>
      </c>
      <c r="P17" s="52">
        <v>87</v>
      </c>
      <c r="Q17" s="53">
        <f t="shared" si="1"/>
        <v>725</v>
      </c>
      <c r="R17" s="59">
        <f t="shared" si="2"/>
        <v>976</v>
      </c>
    </row>
    <row r="18" spans="1:18" ht="17.100000000000001" customHeight="1" x14ac:dyDescent="0.15">
      <c r="A18" s="4"/>
      <c r="B18" s="708"/>
      <c r="C18" s="57"/>
      <c r="D18" s="58" t="s">
        <v>29</v>
      </c>
      <c r="E18" s="58"/>
      <c r="F18" s="58"/>
      <c r="G18" s="58"/>
      <c r="H18" s="51">
        <v>178</v>
      </c>
      <c r="I18" s="52">
        <v>107</v>
      </c>
      <c r="J18" s="53">
        <f t="shared" si="0"/>
        <v>285</v>
      </c>
      <c r="K18" s="54" t="s">
        <v>24</v>
      </c>
      <c r="L18" s="55">
        <v>325</v>
      </c>
      <c r="M18" s="55">
        <v>202</v>
      </c>
      <c r="N18" s="55">
        <v>165</v>
      </c>
      <c r="O18" s="55">
        <v>135</v>
      </c>
      <c r="P18" s="52">
        <v>120</v>
      </c>
      <c r="Q18" s="53">
        <f t="shared" si="1"/>
        <v>947</v>
      </c>
      <c r="R18" s="59">
        <f t="shared" si="2"/>
        <v>1232</v>
      </c>
    </row>
    <row r="19" spans="1:18" ht="17.100000000000001" customHeight="1" x14ac:dyDescent="0.15">
      <c r="A19" s="4"/>
      <c r="B19" s="708"/>
      <c r="C19" s="57"/>
      <c r="D19" s="58" t="s">
        <v>30</v>
      </c>
      <c r="E19" s="58"/>
      <c r="F19" s="58"/>
      <c r="G19" s="58"/>
      <c r="H19" s="51">
        <v>187</v>
      </c>
      <c r="I19" s="52">
        <v>110</v>
      </c>
      <c r="J19" s="53">
        <f t="shared" si="0"/>
        <v>297</v>
      </c>
      <c r="K19" s="54" t="s">
        <v>24</v>
      </c>
      <c r="L19" s="55">
        <v>341</v>
      </c>
      <c r="M19" s="55">
        <v>212</v>
      </c>
      <c r="N19" s="55">
        <v>153</v>
      </c>
      <c r="O19" s="55">
        <v>169</v>
      </c>
      <c r="P19" s="52">
        <v>114</v>
      </c>
      <c r="Q19" s="53">
        <f t="shared" si="1"/>
        <v>989</v>
      </c>
      <c r="R19" s="59">
        <f t="shared" si="2"/>
        <v>1286</v>
      </c>
    </row>
    <row r="20" spans="1:18" ht="17.100000000000001" customHeight="1" x14ac:dyDescent="0.15">
      <c r="A20" s="4">
        <v>719</v>
      </c>
      <c r="B20" s="708"/>
      <c r="C20" s="60"/>
      <c r="D20" s="61" t="s">
        <v>31</v>
      </c>
      <c r="E20" s="61"/>
      <c r="F20" s="61"/>
      <c r="G20" s="61"/>
      <c r="H20" s="62">
        <v>116</v>
      </c>
      <c r="I20" s="63">
        <v>80</v>
      </c>
      <c r="J20" s="64">
        <f t="shared" si="0"/>
        <v>196</v>
      </c>
      <c r="K20" s="65" t="s">
        <v>24</v>
      </c>
      <c r="L20" s="66">
        <v>250</v>
      </c>
      <c r="M20" s="66">
        <v>171</v>
      </c>
      <c r="N20" s="66">
        <v>127</v>
      </c>
      <c r="O20" s="66">
        <v>159</v>
      </c>
      <c r="P20" s="63">
        <v>98</v>
      </c>
      <c r="Q20" s="53">
        <f t="shared" si="1"/>
        <v>805</v>
      </c>
      <c r="R20" s="67">
        <f t="shared" si="2"/>
        <v>1001</v>
      </c>
    </row>
    <row r="21" spans="1:18" ht="17.100000000000001" customHeight="1" x14ac:dyDescent="0.15">
      <c r="A21" s="4">
        <v>25</v>
      </c>
      <c r="B21" s="708"/>
      <c r="C21" s="68" t="s">
        <v>33</v>
      </c>
      <c r="D21" s="68"/>
      <c r="E21" s="68"/>
      <c r="F21" s="68"/>
      <c r="G21" s="68"/>
      <c r="H21" s="42">
        <v>15</v>
      </c>
      <c r="I21" s="69">
        <v>26</v>
      </c>
      <c r="J21" s="44">
        <f t="shared" si="0"/>
        <v>41</v>
      </c>
      <c r="K21" s="45" t="s">
        <v>24</v>
      </c>
      <c r="L21" s="46">
        <v>60</v>
      </c>
      <c r="M21" s="46">
        <v>30</v>
      </c>
      <c r="N21" s="46">
        <v>18</v>
      </c>
      <c r="O21" s="46">
        <v>8</v>
      </c>
      <c r="P21" s="70">
        <v>23</v>
      </c>
      <c r="Q21" s="71">
        <f t="shared" si="1"/>
        <v>139</v>
      </c>
      <c r="R21" s="72">
        <f t="shared" si="2"/>
        <v>180</v>
      </c>
    </row>
    <row r="22" spans="1:18" ht="17.100000000000001" customHeight="1" thickBot="1" x14ac:dyDescent="0.2">
      <c r="A22" s="4">
        <v>900</v>
      </c>
      <c r="B22" s="709"/>
      <c r="C22" s="692" t="s">
        <v>34</v>
      </c>
      <c r="D22" s="693"/>
      <c r="E22" s="693"/>
      <c r="F22" s="693"/>
      <c r="G22" s="694"/>
      <c r="H22" s="73">
        <f>H14+H21</f>
        <v>815</v>
      </c>
      <c r="I22" s="74">
        <f>I14+I21</f>
        <v>614</v>
      </c>
      <c r="J22" s="75">
        <f t="shared" si="0"/>
        <v>1429</v>
      </c>
      <c r="K22" s="76" t="s">
        <v>24</v>
      </c>
      <c r="L22" s="77">
        <f>L14+L21</f>
        <v>1496</v>
      </c>
      <c r="M22" s="77">
        <f>M14+M21</f>
        <v>1000</v>
      </c>
      <c r="N22" s="77">
        <f>N14+N21</f>
        <v>730</v>
      </c>
      <c r="O22" s="77">
        <f>O14+O21</f>
        <v>695</v>
      </c>
      <c r="P22" s="74">
        <f>P14+P21</f>
        <v>559</v>
      </c>
      <c r="Q22" s="75">
        <f t="shared" si="1"/>
        <v>4480</v>
      </c>
      <c r="R22" s="78">
        <f t="shared" si="2"/>
        <v>5909</v>
      </c>
    </row>
    <row r="23" spans="1:18" ht="17.100000000000001" customHeight="1" x14ac:dyDescent="0.15">
      <c r="B23" s="689" t="s">
        <v>36</v>
      </c>
      <c r="C23" s="79"/>
      <c r="D23" s="79"/>
      <c r="E23" s="79"/>
      <c r="F23" s="79"/>
      <c r="G23" s="80"/>
      <c r="H23" s="31" t="s">
        <v>13</v>
      </c>
      <c r="I23" s="32" t="s">
        <v>14</v>
      </c>
      <c r="J23" s="33" t="s">
        <v>15</v>
      </c>
      <c r="K23" s="34" t="s">
        <v>16</v>
      </c>
      <c r="L23" s="35" t="s">
        <v>17</v>
      </c>
      <c r="M23" s="35" t="s">
        <v>18</v>
      </c>
      <c r="N23" s="35" t="s">
        <v>19</v>
      </c>
      <c r="O23" s="35" t="s">
        <v>20</v>
      </c>
      <c r="P23" s="36" t="s">
        <v>21</v>
      </c>
      <c r="Q23" s="37" t="s">
        <v>15</v>
      </c>
      <c r="R23" s="38" t="s">
        <v>22</v>
      </c>
    </row>
    <row r="24" spans="1:18" ht="17.100000000000001" customHeight="1" x14ac:dyDescent="0.15">
      <c r="B24" s="690"/>
      <c r="C24" s="39" t="s">
        <v>23</v>
      </c>
      <c r="D24" s="40"/>
      <c r="E24" s="40"/>
      <c r="F24" s="40"/>
      <c r="G24" s="41"/>
      <c r="H24" s="42">
        <f>H25+H26+H27+H28+H29+H30</f>
        <v>2078</v>
      </c>
      <c r="I24" s="43">
        <f>I25+I26+I27+I28+I29+I30</f>
        <v>1763</v>
      </c>
      <c r="J24" s="44">
        <f t="shared" ref="J24:J32" si="3">SUM(H24:I24)</f>
        <v>3841</v>
      </c>
      <c r="K24" s="45" t="s">
        <v>222</v>
      </c>
      <c r="L24" s="46">
        <f>L25+L26+L27+L28+L29+L30</f>
        <v>3104</v>
      </c>
      <c r="M24" s="46">
        <f>M25+M26+M27+M28+M29+M30</f>
        <v>1973</v>
      </c>
      <c r="N24" s="46">
        <f>N25+N26+N27+N28+N29+N30</f>
        <v>1509</v>
      </c>
      <c r="O24" s="46">
        <f>O25+O26+O27+O28+O29+O30</f>
        <v>1696</v>
      </c>
      <c r="P24" s="46">
        <f>P25+P26+P27+P28+P29+P30</f>
        <v>1512</v>
      </c>
      <c r="Q24" s="47">
        <f t="shared" ref="Q24:Q32" si="4">SUM(K24:P24)</f>
        <v>9794</v>
      </c>
      <c r="R24" s="48">
        <f t="shared" ref="R24:R32" si="5">SUM(J24,Q24)</f>
        <v>13635</v>
      </c>
    </row>
    <row r="25" spans="1:18" ht="17.100000000000001" customHeight="1" x14ac:dyDescent="0.15">
      <c r="B25" s="690"/>
      <c r="C25" s="81"/>
      <c r="D25" s="50" t="s">
        <v>25</v>
      </c>
      <c r="E25" s="50"/>
      <c r="F25" s="50"/>
      <c r="G25" s="50"/>
      <c r="H25" s="51">
        <v>67</v>
      </c>
      <c r="I25" s="52">
        <v>73</v>
      </c>
      <c r="J25" s="53">
        <f t="shared" si="3"/>
        <v>140</v>
      </c>
      <c r="K25" s="54" t="s">
        <v>222</v>
      </c>
      <c r="L25" s="55">
        <v>85</v>
      </c>
      <c r="M25" s="55">
        <v>59</v>
      </c>
      <c r="N25" s="55">
        <v>40</v>
      </c>
      <c r="O25" s="55">
        <v>34</v>
      </c>
      <c r="P25" s="52">
        <v>39</v>
      </c>
      <c r="Q25" s="53">
        <f t="shared" si="4"/>
        <v>257</v>
      </c>
      <c r="R25" s="56">
        <f t="shared" si="5"/>
        <v>397</v>
      </c>
    </row>
    <row r="26" spans="1:18" ht="17.100000000000001" customHeight="1" x14ac:dyDescent="0.15">
      <c r="B26" s="690"/>
      <c r="C26" s="50"/>
      <c r="D26" s="58" t="s">
        <v>27</v>
      </c>
      <c r="E26" s="58"/>
      <c r="F26" s="58"/>
      <c r="G26" s="58"/>
      <c r="H26" s="51">
        <v>158</v>
      </c>
      <c r="I26" s="52">
        <v>130</v>
      </c>
      <c r="J26" s="53">
        <f t="shared" si="3"/>
        <v>288</v>
      </c>
      <c r="K26" s="54" t="s">
        <v>222</v>
      </c>
      <c r="L26" s="55">
        <v>155</v>
      </c>
      <c r="M26" s="55">
        <v>120</v>
      </c>
      <c r="N26" s="55">
        <v>67</v>
      </c>
      <c r="O26" s="55">
        <v>59</v>
      </c>
      <c r="P26" s="52">
        <v>76</v>
      </c>
      <c r="Q26" s="53">
        <f t="shared" si="4"/>
        <v>477</v>
      </c>
      <c r="R26" s="59">
        <f t="shared" si="5"/>
        <v>765</v>
      </c>
    </row>
    <row r="27" spans="1:18" ht="17.100000000000001" customHeight="1" x14ac:dyDescent="0.15">
      <c r="B27" s="690"/>
      <c r="C27" s="50"/>
      <c r="D27" s="58" t="s">
        <v>28</v>
      </c>
      <c r="E27" s="58"/>
      <c r="F27" s="58"/>
      <c r="G27" s="58"/>
      <c r="H27" s="51">
        <v>331</v>
      </c>
      <c r="I27" s="52">
        <v>235</v>
      </c>
      <c r="J27" s="53">
        <f t="shared" si="3"/>
        <v>566</v>
      </c>
      <c r="K27" s="54" t="s">
        <v>222</v>
      </c>
      <c r="L27" s="55">
        <v>362</v>
      </c>
      <c r="M27" s="55">
        <v>199</v>
      </c>
      <c r="N27" s="55">
        <v>127</v>
      </c>
      <c r="O27" s="55">
        <v>129</v>
      </c>
      <c r="P27" s="52">
        <v>139</v>
      </c>
      <c r="Q27" s="53">
        <f t="shared" si="4"/>
        <v>956</v>
      </c>
      <c r="R27" s="59">
        <f t="shared" si="5"/>
        <v>1522</v>
      </c>
    </row>
    <row r="28" spans="1:18" ht="17.100000000000001" customHeight="1" x14ac:dyDescent="0.15">
      <c r="B28" s="690"/>
      <c r="C28" s="50"/>
      <c r="D28" s="58" t="s">
        <v>29</v>
      </c>
      <c r="E28" s="58"/>
      <c r="F28" s="58"/>
      <c r="G28" s="58"/>
      <c r="H28" s="51">
        <v>566</v>
      </c>
      <c r="I28" s="52">
        <v>420</v>
      </c>
      <c r="J28" s="53">
        <f t="shared" si="3"/>
        <v>986</v>
      </c>
      <c r="K28" s="54" t="s">
        <v>222</v>
      </c>
      <c r="L28" s="55">
        <v>702</v>
      </c>
      <c r="M28" s="55">
        <v>380</v>
      </c>
      <c r="N28" s="55">
        <v>239</v>
      </c>
      <c r="O28" s="55">
        <v>270</v>
      </c>
      <c r="P28" s="52">
        <v>220</v>
      </c>
      <c r="Q28" s="53">
        <f t="shared" si="4"/>
        <v>1811</v>
      </c>
      <c r="R28" s="59">
        <f t="shared" si="5"/>
        <v>2797</v>
      </c>
    </row>
    <row r="29" spans="1:18" ht="17.100000000000001" customHeight="1" x14ac:dyDescent="0.15">
      <c r="B29" s="690"/>
      <c r="C29" s="50"/>
      <c r="D29" s="58" t="s">
        <v>30</v>
      </c>
      <c r="E29" s="58"/>
      <c r="F29" s="58"/>
      <c r="G29" s="58"/>
      <c r="H29" s="51">
        <v>631</v>
      </c>
      <c r="I29" s="52">
        <v>550</v>
      </c>
      <c r="J29" s="53">
        <f t="shared" si="3"/>
        <v>1181</v>
      </c>
      <c r="K29" s="54" t="s">
        <v>222</v>
      </c>
      <c r="L29" s="55">
        <v>961</v>
      </c>
      <c r="M29" s="55">
        <v>540</v>
      </c>
      <c r="N29" s="55">
        <v>430</v>
      </c>
      <c r="O29" s="55">
        <v>479</v>
      </c>
      <c r="P29" s="52">
        <v>397</v>
      </c>
      <c r="Q29" s="53">
        <f t="shared" si="4"/>
        <v>2807</v>
      </c>
      <c r="R29" s="59">
        <f t="shared" si="5"/>
        <v>3988</v>
      </c>
    </row>
    <row r="30" spans="1:18" ht="17.100000000000001" customHeight="1" x14ac:dyDescent="0.15">
      <c r="B30" s="690"/>
      <c r="C30" s="61"/>
      <c r="D30" s="61" t="s">
        <v>31</v>
      </c>
      <c r="E30" s="61"/>
      <c r="F30" s="61"/>
      <c r="G30" s="61"/>
      <c r="H30" s="62">
        <v>325</v>
      </c>
      <c r="I30" s="63">
        <v>355</v>
      </c>
      <c r="J30" s="64">
        <f t="shared" si="3"/>
        <v>680</v>
      </c>
      <c r="K30" s="65" t="s">
        <v>222</v>
      </c>
      <c r="L30" s="66">
        <v>839</v>
      </c>
      <c r="M30" s="66">
        <v>675</v>
      </c>
      <c r="N30" s="66">
        <v>606</v>
      </c>
      <c r="O30" s="66">
        <v>725</v>
      </c>
      <c r="P30" s="63">
        <v>641</v>
      </c>
      <c r="Q30" s="64">
        <f t="shared" si="4"/>
        <v>3486</v>
      </c>
      <c r="R30" s="67">
        <f t="shared" si="5"/>
        <v>4166</v>
      </c>
    </row>
    <row r="31" spans="1:18" ht="17.100000000000001" customHeight="1" x14ac:dyDescent="0.15">
      <c r="B31" s="690"/>
      <c r="C31" s="68" t="s">
        <v>33</v>
      </c>
      <c r="D31" s="68"/>
      <c r="E31" s="68"/>
      <c r="F31" s="68"/>
      <c r="G31" s="68"/>
      <c r="H31" s="42">
        <v>14</v>
      </c>
      <c r="I31" s="69">
        <v>29</v>
      </c>
      <c r="J31" s="44">
        <f t="shared" si="3"/>
        <v>43</v>
      </c>
      <c r="K31" s="45" t="s">
        <v>222</v>
      </c>
      <c r="L31" s="46">
        <v>27</v>
      </c>
      <c r="M31" s="46">
        <v>16</v>
      </c>
      <c r="N31" s="46">
        <v>16</v>
      </c>
      <c r="O31" s="46">
        <v>13</v>
      </c>
      <c r="P31" s="70">
        <v>18</v>
      </c>
      <c r="Q31" s="71">
        <f t="shared" si="4"/>
        <v>90</v>
      </c>
      <c r="R31" s="72">
        <f t="shared" si="5"/>
        <v>133</v>
      </c>
    </row>
    <row r="32" spans="1:18" ht="17.100000000000001" customHeight="1" thickBot="1" x14ac:dyDescent="0.2">
      <c r="B32" s="691"/>
      <c r="C32" s="692" t="s">
        <v>34</v>
      </c>
      <c r="D32" s="693"/>
      <c r="E32" s="693"/>
      <c r="F32" s="693"/>
      <c r="G32" s="694"/>
      <c r="H32" s="73">
        <f>H24+H31</f>
        <v>2092</v>
      </c>
      <c r="I32" s="74">
        <f>I24+I31</f>
        <v>1792</v>
      </c>
      <c r="J32" s="75">
        <f t="shared" si="3"/>
        <v>3884</v>
      </c>
      <c r="K32" s="76" t="s">
        <v>222</v>
      </c>
      <c r="L32" s="77">
        <f>L24+L31</f>
        <v>3131</v>
      </c>
      <c r="M32" s="77">
        <f>M24+M31</f>
        <v>1989</v>
      </c>
      <c r="N32" s="77">
        <f>N24+N31</f>
        <v>1525</v>
      </c>
      <c r="O32" s="77">
        <f>O24+O31</f>
        <v>1709</v>
      </c>
      <c r="P32" s="74">
        <f>P24+P31</f>
        <v>1530</v>
      </c>
      <c r="Q32" s="75">
        <f t="shared" si="4"/>
        <v>9884</v>
      </c>
      <c r="R32" s="78">
        <f t="shared" si="5"/>
        <v>13768</v>
      </c>
    </row>
    <row r="33" spans="1:18" ht="17.100000000000001" customHeight="1" x14ac:dyDescent="0.15">
      <c r="B33" s="713" t="s">
        <v>15</v>
      </c>
      <c r="C33" s="79"/>
      <c r="D33" s="79"/>
      <c r="E33" s="79"/>
      <c r="F33" s="79"/>
      <c r="G33" s="80"/>
      <c r="H33" s="31" t="s">
        <v>13</v>
      </c>
      <c r="I33" s="32" t="s">
        <v>14</v>
      </c>
      <c r="J33" s="33" t="s">
        <v>15</v>
      </c>
      <c r="K33" s="34" t="s">
        <v>16</v>
      </c>
      <c r="L33" s="35" t="s">
        <v>17</v>
      </c>
      <c r="M33" s="35" t="s">
        <v>18</v>
      </c>
      <c r="N33" s="35" t="s">
        <v>19</v>
      </c>
      <c r="O33" s="35" t="s">
        <v>20</v>
      </c>
      <c r="P33" s="36" t="s">
        <v>21</v>
      </c>
      <c r="Q33" s="37" t="s">
        <v>15</v>
      </c>
      <c r="R33" s="38" t="s">
        <v>22</v>
      </c>
    </row>
    <row r="34" spans="1:18" ht="17.100000000000001" customHeight="1" x14ac:dyDescent="0.15">
      <c r="B34" s="714"/>
      <c r="C34" s="39" t="s">
        <v>23</v>
      </c>
      <c r="D34" s="40"/>
      <c r="E34" s="40"/>
      <c r="F34" s="40"/>
      <c r="G34" s="41"/>
      <c r="H34" s="42">
        <f t="shared" ref="H34:I41" si="6">H14+H24</f>
        <v>2878</v>
      </c>
      <c r="I34" s="43">
        <f t="shared" si="6"/>
        <v>2351</v>
      </c>
      <c r="J34" s="44">
        <f t="shared" ref="J34:J42" si="7">SUM(H34:I34)</f>
        <v>5229</v>
      </c>
      <c r="K34" s="45" t="s">
        <v>222</v>
      </c>
      <c r="L34" s="82">
        <f t="shared" ref="L34:P41" si="8">L14+L24</f>
        <v>4540</v>
      </c>
      <c r="M34" s="82">
        <f t="shared" si="8"/>
        <v>2943</v>
      </c>
      <c r="N34" s="82">
        <f t="shared" si="8"/>
        <v>2221</v>
      </c>
      <c r="O34" s="82">
        <f t="shared" si="8"/>
        <v>2383</v>
      </c>
      <c r="P34" s="82">
        <f t="shared" si="8"/>
        <v>2048</v>
      </c>
      <c r="Q34" s="47">
        <f t="shared" ref="Q34:Q42" si="9">SUM(K34:P34)</f>
        <v>14135</v>
      </c>
      <c r="R34" s="48">
        <f t="shared" ref="R34:R42" si="10">SUM(J34,Q34)</f>
        <v>19364</v>
      </c>
    </row>
    <row r="35" spans="1:18" ht="17.100000000000001" customHeight="1" x14ac:dyDescent="0.15">
      <c r="B35" s="714"/>
      <c r="C35" s="49"/>
      <c r="D35" s="50" t="s">
        <v>25</v>
      </c>
      <c r="E35" s="50"/>
      <c r="F35" s="50"/>
      <c r="G35" s="50"/>
      <c r="H35" s="83">
        <f t="shared" si="6"/>
        <v>143</v>
      </c>
      <c r="I35" s="84">
        <f t="shared" si="6"/>
        <v>139</v>
      </c>
      <c r="J35" s="53">
        <f t="shared" si="7"/>
        <v>282</v>
      </c>
      <c r="K35" s="85" t="s">
        <v>222</v>
      </c>
      <c r="L35" s="86">
        <f t="shared" si="8"/>
        <v>191</v>
      </c>
      <c r="M35" s="86">
        <f t="shared" si="8"/>
        <v>141</v>
      </c>
      <c r="N35" s="86">
        <f t="shared" si="8"/>
        <v>88</v>
      </c>
      <c r="O35" s="86">
        <f t="shared" si="8"/>
        <v>83</v>
      </c>
      <c r="P35" s="87">
        <f t="shared" si="8"/>
        <v>73</v>
      </c>
      <c r="Q35" s="53">
        <f t="shared" si="9"/>
        <v>576</v>
      </c>
      <c r="R35" s="56">
        <f t="shared" si="10"/>
        <v>858</v>
      </c>
    </row>
    <row r="36" spans="1:18" ht="17.100000000000001" customHeight="1" x14ac:dyDescent="0.15">
      <c r="B36" s="714"/>
      <c r="C36" s="57"/>
      <c r="D36" s="58" t="s">
        <v>27</v>
      </c>
      <c r="E36" s="58"/>
      <c r="F36" s="58"/>
      <c r="G36" s="58"/>
      <c r="H36" s="88">
        <f t="shared" si="6"/>
        <v>268</v>
      </c>
      <c r="I36" s="89">
        <f t="shared" si="6"/>
        <v>237</v>
      </c>
      <c r="J36" s="53">
        <f t="shared" si="7"/>
        <v>505</v>
      </c>
      <c r="K36" s="90" t="s">
        <v>222</v>
      </c>
      <c r="L36" s="91">
        <f t="shared" si="8"/>
        <v>318</v>
      </c>
      <c r="M36" s="91">
        <f t="shared" si="8"/>
        <v>270</v>
      </c>
      <c r="N36" s="91">
        <f t="shared" si="8"/>
        <v>158</v>
      </c>
      <c r="O36" s="91">
        <f t="shared" si="8"/>
        <v>128</v>
      </c>
      <c r="P36" s="92">
        <f t="shared" si="8"/>
        <v>159</v>
      </c>
      <c r="Q36" s="53">
        <f t="shared" si="9"/>
        <v>1033</v>
      </c>
      <c r="R36" s="59">
        <f t="shared" si="10"/>
        <v>1538</v>
      </c>
    </row>
    <row r="37" spans="1:18" ht="17.100000000000001" customHeight="1" x14ac:dyDescent="0.15">
      <c r="B37" s="714"/>
      <c r="C37" s="57"/>
      <c r="D37" s="58" t="s">
        <v>28</v>
      </c>
      <c r="E37" s="58"/>
      <c r="F37" s="58"/>
      <c r="G37" s="58"/>
      <c r="H37" s="88">
        <f t="shared" si="6"/>
        <v>464</v>
      </c>
      <c r="I37" s="89">
        <f t="shared" si="6"/>
        <v>353</v>
      </c>
      <c r="J37" s="53">
        <f t="shared" si="7"/>
        <v>817</v>
      </c>
      <c r="K37" s="90" t="s">
        <v>222</v>
      </c>
      <c r="L37" s="91">
        <f t="shared" si="8"/>
        <v>613</v>
      </c>
      <c r="M37" s="91">
        <f t="shared" si="8"/>
        <v>352</v>
      </c>
      <c r="N37" s="91">
        <f t="shared" si="8"/>
        <v>255</v>
      </c>
      <c r="O37" s="91">
        <f t="shared" si="8"/>
        <v>235</v>
      </c>
      <c r="P37" s="92">
        <f t="shared" si="8"/>
        <v>226</v>
      </c>
      <c r="Q37" s="53">
        <f t="shared" si="9"/>
        <v>1681</v>
      </c>
      <c r="R37" s="59">
        <f t="shared" si="10"/>
        <v>2498</v>
      </c>
    </row>
    <row r="38" spans="1:18" ht="17.100000000000001" customHeight="1" x14ac:dyDescent="0.15">
      <c r="B38" s="714"/>
      <c r="C38" s="57"/>
      <c r="D38" s="58" t="s">
        <v>29</v>
      </c>
      <c r="E38" s="58"/>
      <c r="F38" s="58"/>
      <c r="G38" s="58"/>
      <c r="H38" s="88">
        <f t="shared" si="6"/>
        <v>744</v>
      </c>
      <c r="I38" s="89">
        <f t="shared" si="6"/>
        <v>527</v>
      </c>
      <c r="J38" s="53">
        <f t="shared" si="7"/>
        <v>1271</v>
      </c>
      <c r="K38" s="90" t="s">
        <v>222</v>
      </c>
      <c r="L38" s="91">
        <f t="shared" si="8"/>
        <v>1027</v>
      </c>
      <c r="M38" s="91">
        <f t="shared" si="8"/>
        <v>582</v>
      </c>
      <c r="N38" s="91">
        <f t="shared" si="8"/>
        <v>404</v>
      </c>
      <c r="O38" s="91">
        <f t="shared" si="8"/>
        <v>405</v>
      </c>
      <c r="P38" s="92">
        <f t="shared" si="8"/>
        <v>340</v>
      </c>
      <c r="Q38" s="53">
        <f t="shared" si="9"/>
        <v>2758</v>
      </c>
      <c r="R38" s="59">
        <f t="shared" si="10"/>
        <v>4029</v>
      </c>
    </row>
    <row r="39" spans="1:18" ht="17.100000000000001" customHeight="1" x14ac:dyDescent="0.15">
      <c r="B39" s="714"/>
      <c r="C39" s="57"/>
      <c r="D39" s="58" t="s">
        <v>30</v>
      </c>
      <c r="E39" s="58"/>
      <c r="F39" s="58"/>
      <c r="G39" s="58"/>
      <c r="H39" s="88">
        <f t="shared" si="6"/>
        <v>818</v>
      </c>
      <c r="I39" s="89">
        <f t="shared" si="6"/>
        <v>660</v>
      </c>
      <c r="J39" s="53">
        <f t="shared" si="7"/>
        <v>1478</v>
      </c>
      <c r="K39" s="90" t="s">
        <v>222</v>
      </c>
      <c r="L39" s="91">
        <f t="shared" si="8"/>
        <v>1302</v>
      </c>
      <c r="M39" s="91">
        <f t="shared" si="8"/>
        <v>752</v>
      </c>
      <c r="N39" s="91">
        <f t="shared" si="8"/>
        <v>583</v>
      </c>
      <c r="O39" s="91">
        <f t="shared" si="8"/>
        <v>648</v>
      </c>
      <c r="P39" s="92">
        <f t="shared" si="8"/>
        <v>511</v>
      </c>
      <c r="Q39" s="53">
        <f t="shared" si="9"/>
        <v>3796</v>
      </c>
      <c r="R39" s="59">
        <f t="shared" si="10"/>
        <v>5274</v>
      </c>
    </row>
    <row r="40" spans="1:18" ht="17.100000000000001" customHeight="1" x14ac:dyDescent="0.15">
      <c r="B40" s="714"/>
      <c r="C40" s="60"/>
      <c r="D40" s="61" t="s">
        <v>31</v>
      </c>
      <c r="E40" s="61"/>
      <c r="F40" s="61"/>
      <c r="G40" s="61"/>
      <c r="H40" s="62">
        <f t="shared" si="6"/>
        <v>441</v>
      </c>
      <c r="I40" s="93">
        <f t="shared" si="6"/>
        <v>435</v>
      </c>
      <c r="J40" s="64">
        <f t="shared" si="7"/>
        <v>876</v>
      </c>
      <c r="K40" s="94" t="s">
        <v>222</v>
      </c>
      <c r="L40" s="95">
        <f t="shared" si="8"/>
        <v>1089</v>
      </c>
      <c r="M40" s="95">
        <f t="shared" si="8"/>
        <v>846</v>
      </c>
      <c r="N40" s="95">
        <f t="shared" si="8"/>
        <v>733</v>
      </c>
      <c r="O40" s="95">
        <f t="shared" si="8"/>
        <v>884</v>
      </c>
      <c r="P40" s="96">
        <f t="shared" si="8"/>
        <v>739</v>
      </c>
      <c r="Q40" s="97">
        <f t="shared" si="9"/>
        <v>4291</v>
      </c>
      <c r="R40" s="67">
        <f t="shared" si="10"/>
        <v>5167</v>
      </c>
    </row>
    <row r="41" spans="1:18" ht="17.100000000000001" customHeight="1" x14ac:dyDescent="0.15">
      <c r="B41" s="714"/>
      <c r="C41" s="68" t="s">
        <v>33</v>
      </c>
      <c r="D41" s="68"/>
      <c r="E41" s="68"/>
      <c r="F41" s="68"/>
      <c r="G41" s="68"/>
      <c r="H41" s="42">
        <f t="shared" si="6"/>
        <v>29</v>
      </c>
      <c r="I41" s="43">
        <f t="shared" si="6"/>
        <v>55</v>
      </c>
      <c r="J41" s="42">
        <f t="shared" si="7"/>
        <v>84</v>
      </c>
      <c r="K41" s="98" t="s">
        <v>222</v>
      </c>
      <c r="L41" s="99">
        <f t="shared" si="8"/>
        <v>87</v>
      </c>
      <c r="M41" s="99">
        <f t="shared" si="8"/>
        <v>46</v>
      </c>
      <c r="N41" s="99">
        <f t="shared" si="8"/>
        <v>34</v>
      </c>
      <c r="O41" s="99">
        <f t="shared" si="8"/>
        <v>21</v>
      </c>
      <c r="P41" s="100">
        <f t="shared" si="8"/>
        <v>41</v>
      </c>
      <c r="Q41" s="47">
        <f t="shared" si="9"/>
        <v>229</v>
      </c>
      <c r="R41" s="101">
        <f t="shared" si="10"/>
        <v>313</v>
      </c>
    </row>
    <row r="42" spans="1:18" ht="17.100000000000001" customHeight="1" thickBot="1" x14ac:dyDescent="0.2">
      <c r="B42" s="715"/>
      <c r="C42" s="692" t="s">
        <v>34</v>
      </c>
      <c r="D42" s="693"/>
      <c r="E42" s="693"/>
      <c r="F42" s="693"/>
      <c r="G42" s="694"/>
      <c r="H42" s="73">
        <f>H34+H41</f>
        <v>2907</v>
      </c>
      <c r="I42" s="74">
        <f>I34+I41</f>
        <v>2406</v>
      </c>
      <c r="J42" s="75">
        <f t="shared" si="7"/>
        <v>5313</v>
      </c>
      <c r="K42" s="76" t="s">
        <v>222</v>
      </c>
      <c r="L42" s="77">
        <f>L34+L41</f>
        <v>4627</v>
      </c>
      <c r="M42" s="77">
        <f>M34+M41</f>
        <v>2989</v>
      </c>
      <c r="N42" s="77">
        <f>N34+N41</f>
        <v>2255</v>
      </c>
      <c r="O42" s="77">
        <f>O34+O41</f>
        <v>2404</v>
      </c>
      <c r="P42" s="74">
        <f>P34+P41</f>
        <v>2089</v>
      </c>
      <c r="Q42" s="75">
        <f t="shared" si="9"/>
        <v>14364</v>
      </c>
      <c r="R42" s="78">
        <f t="shared" si="10"/>
        <v>19677</v>
      </c>
    </row>
    <row r="45" spans="1:18" ht="17.100000000000001" customHeight="1" x14ac:dyDescent="0.15">
      <c r="A45" s="1" t="s">
        <v>38</v>
      </c>
    </row>
    <row r="46" spans="1:18" ht="17.100000000000001" customHeight="1" x14ac:dyDescent="0.15">
      <c r="B46" s="5"/>
      <c r="C46" s="5"/>
      <c r="D46" s="5"/>
      <c r="E46" s="6"/>
      <c r="F46" s="6"/>
      <c r="G46" s="6"/>
      <c r="H46" s="6"/>
      <c r="I46" s="6"/>
      <c r="J46" s="6"/>
      <c r="K46" s="699" t="s">
        <v>39</v>
      </c>
      <c r="L46" s="699"/>
      <c r="M46" s="699"/>
      <c r="N46" s="699"/>
      <c r="O46" s="699"/>
      <c r="P46" s="699"/>
      <c r="Q46" s="699"/>
      <c r="R46" s="699"/>
    </row>
    <row r="47" spans="1:18" ht="17.100000000000001" customHeight="1" x14ac:dyDescent="0.15">
      <c r="B47" s="716" t="str">
        <f>"平成" &amp; DBCS($A$2) &amp; "年（" &amp; DBCS($B$2) &amp; "年）" &amp; DBCS($C$2) &amp; "月"</f>
        <v>平成３０年（２０１８年）１１月</v>
      </c>
      <c r="C47" s="717"/>
      <c r="D47" s="717"/>
      <c r="E47" s="717"/>
      <c r="F47" s="717"/>
      <c r="G47" s="718"/>
      <c r="H47" s="722" t="s">
        <v>40</v>
      </c>
      <c r="I47" s="723"/>
      <c r="J47" s="723"/>
      <c r="K47" s="724" t="s">
        <v>41</v>
      </c>
      <c r="L47" s="725"/>
      <c r="M47" s="725"/>
      <c r="N47" s="725"/>
      <c r="O47" s="725"/>
      <c r="P47" s="725"/>
      <c r="Q47" s="726"/>
      <c r="R47" s="727" t="s">
        <v>22</v>
      </c>
    </row>
    <row r="48" spans="1:18" ht="17.100000000000001" customHeight="1" x14ac:dyDescent="0.15">
      <c r="B48" s="719"/>
      <c r="C48" s="720"/>
      <c r="D48" s="720"/>
      <c r="E48" s="720"/>
      <c r="F48" s="720"/>
      <c r="G48" s="721"/>
      <c r="H48" s="102" t="s">
        <v>13</v>
      </c>
      <c r="I48" s="103" t="s">
        <v>14</v>
      </c>
      <c r="J48" s="104" t="s">
        <v>15</v>
      </c>
      <c r="K48" s="105" t="s">
        <v>16</v>
      </c>
      <c r="L48" s="106" t="s">
        <v>17</v>
      </c>
      <c r="M48" s="106" t="s">
        <v>18</v>
      </c>
      <c r="N48" s="106" t="s">
        <v>19</v>
      </c>
      <c r="O48" s="106" t="s">
        <v>20</v>
      </c>
      <c r="P48" s="107" t="s">
        <v>21</v>
      </c>
      <c r="Q48" s="625" t="s">
        <v>15</v>
      </c>
      <c r="R48" s="728"/>
    </row>
    <row r="49" spans="1:18" ht="17.100000000000001" customHeight="1" x14ac:dyDescent="0.15">
      <c r="B49" s="8" t="s">
        <v>23</v>
      </c>
      <c r="C49" s="10"/>
      <c r="D49" s="10"/>
      <c r="E49" s="10"/>
      <c r="F49" s="10"/>
      <c r="G49" s="10"/>
      <c r="H49" s="109">
        <v>807</v>
      </c>
      <c r="I49" s="110">
        <v>1120</v>
      </c>
      <c r="J49" s="111">
        <f>SUM(H49:I49)</f>
        <v>1927</v>
      </c>
      <c r="K49" s="112">
        <v>0</v>
      </c>
      <c r="L49" s="113">
        <v>3400</v>
      </c>
      <c r="M49" s="113">
        <v>2301</v>
      </c>
      <c r="N49" s="113">
        <v>1440</v>
      </c>
      <c r="O49" s="113">
        <v>878</v>
      </c>
      <c r="P49" s="114">
        <v>470</v>
      </c>
      <c r="Q49" s="115">
        <f>SUM(K49:P49)</f>
        <v>8489</v>
      </c>
      <c r="R49" s="116">
        <f>SUM(J49,Q49)</f>
        <v>10416</v>
      </c>
    </row>
    <row r="50" spans="1:18" ht="17.100000000000001" customHeight="1" x14ac:dyDescent="0.15">
      <c r="B50" s="117" t="s">
        <v>33</v>
      </c>
      <c r="C50" s="118"/>
      <c r="D50" s="118"/>
      <c r="E50" s="118"/>
      <c r="F50" s="118"/>
      <c r="G50" s="118"/>
      <c r="H50" s="119">
        <v>8</v>
      </c>
      <c r="I50" s="120">
        <v>28</v>
      </c>
      <c r="J50" s="121">
        <f>SUM(H50:I50)</f>
        <v>36</v>
      </c>
      <c r="K50" s="122">
        <v>0</v>
      </c>
      <c r="L50" s="123">
        <v>56</v>
      </c>
      <c r="M50" s="123">
        <v>36</v>
      </c>
      <c r="N50" s="123">
        <v>27</v>
      </c>
      <c r="O50" s="123">
        <v>11</v>
      </c>
      <c r="P50" s="124">
        <v>15</v>
      </c>
      <c r="Q50" s="125">
        <f>SUM(K50:P50)</f>
        <v>145</v>
      </c>
      <c r="R50" s="126">
        <f>SUM(J50,Q50)</f>
        <v>181</v>
      </c>
    </row>
    <row r="51" spans="1:18" ht="17.100000000000001" customHeight="1" x14ac:dyDescent="0.15">
      <c r="B51" s="23" t="s">
        <v>42</v>
      </c>
      <c r="C51" s="24"/>
      <c r="D51" s="24"/>
      <c r="E51" s="24"/>
      <c r="F51" s="24"/>
      <c r="G51" s="24"/>
      <c r="H51" s="127">
        <f t="shared" ref="H51:P51" si="11">H49+H50</f>
        <v>815</v>
      </c>
      <c r="I51" s="128">
        <f t="shared" si="11"/>
        <v>1148</v>
      </c>
      <c r="J51" s="129">
        <f t="shared" si="11"/>
        <v>1963</v>
      </c>
      <c r="K51" s="130">
        <f t="shared" si="11"/>
        <v>0</v>
      </c>
      <c r="L51" s="131">
        <f t="shared" si="11"/>
        <v>3456</v>
      </c>
      <c r="M51" s="131">
        <f t="shared" si="11"/>
        <v>2337</v>
      </c>
      <c r="N51" s="131">
        <f t="shared" si="11"/>
        <v>1467</v>
      </c>
      <c r="O51" s="131">
        <f t="shared" si="11"/>
        <v>889</v>
      </c>
      <c r="P51" s="128">
        <f t="shared" si="11"/>
        <v>485</v>
      </c>
      <c r="Q51" s="129">
        <f>SUM(K51:P51)</f>
        <v>8634</v>
      </c>
      <c r="R51" s="132">
        <f>SUM(J51,Q51)</f>
        <v>10597</v>
      </c>
    </row>
    <row r="53" spans="1:18" ht="17.100000000000001" customHeight="1" x14ac:dyDescent="0.15">
      <c r="A53" s="1" t="s">
        <v>43</v>
      </c>
    </row>
    <row r="54" spans="1:18" ht="17.100000000000001" customHeight="1" x14ac:dyDescent="0.15">
      <c r="B54" s="5"/>
      <c r="C54" s="5"/>
      <c r="D54" s="5"/>
      <c r="E54" s="6"/>
      <c r="F54" s="6"/>
      <c r="G54" s="6"/>
      <c r="H54" s="6"/>
      <c r="I54" s="6"/>
      <c r="J54" s="6"/>
      <c r="K54" s="699" t="s">
        <v>39</v>
      </c>
      <c r="L54" s="699"/>
      <c r="M54" s="699"/>
      <c r="N54" s="699"/>
      <c r="O54" s="699"/>
      <c r="P54" s="699"/>
      <c r="Q54" s="699"/>
      <c r="R54" s="699"/>
    </row>
    <row r="55" spans="1:18" ht="17.100000000000001" customHeight="1" x14ac:dyDescent="0.15">
      <c r="B55" s="716" t="str">
        <f>"平成" &amp; DBCS($A$2) &amp; "年（" &amp; DBCS($B$2) &amp; "年）" &amp; DBCS($C$2) &amp; "月"</f>
        <v>平成３０年（２０１８年）１１月</v>
      </c>
      <c r="C55" s="717"/>
      <c r="D55" s="717"/>
      <c r="E55" s="717"/>
      <c r="F55" s="717"/>
      <c r="G55" s="718"/>
      <c r="H55" s="722" t="s">
        <v>40</v>
      </c>
      <c r="I55" s="723"/>
      <c r="J55" s="723"/>
      <c r="K55" s="724" t="s">
        <v>41</v>
      </c>
      <c r="L55" s="725"/>
      <c r="M55" s="725"/>
      <c r="N55" s="725"/>
      <c r="O55" s="725"/>
      <c r="P55" s="725"/>
      <c r="Q55" s="726"/>
      <c r="R55" s="718" t="s">
        <v>22</v>
      </c>
    </row>
    <row r="56" spans="1:18" ht="17.100000000000001" customHeight="1" x14ac:dyDescent="0.15">
      <c r="B56" s="719"/>
      <c r="C56" s="720"/>
      <c r="D56" s="720"/>
      <c r="E56" s="720"/>
      <c r="F56" s="720"/>
      <c r="G56" s="721"/>
      <c r="H56" s="102" t="s">
        <v>13</v>
      </c>
      <c r="I56" s="103" t="s">
        <v>14</v>
      </c>
      <c r="J56" s="104" t="s">
        <v>15</v>
      </c>
      <c r="K56" s="105" t="s">
        <v>16</v>
      </c>
      <c r="L56" s="106" t="s">
        <v>17</v>
      </c>
      <c r="M56" s="106" t="s">
        <v>18</v>
      </c>
      <c r="N56" s="106" t="s">
        <v>19</v>
      </c>
      <c r="O56" s="106" t="s">
        <v>20</v>
      </c>
      <c r="P56" s="107" t="s">
        <v>21</v>
      </c>
      <c r="Q56" s="133" t="s">
        <v>15</v>
      </c>
      <c r="R56" s="721"/>
    </row>
    <row r="57" spans="1:18" ht="17.100000000000001" customHeight="1" x14ac:dyDescent="0.15">
      <c r="B57" s="8" t="s">
        <v>23</v>
      </c>
      <c r="C57" s="10"/>
      <c r="D57" s="10"/>
      <c r="E57" s="10"/>
      <c r="F57" s="10"/>
      <c r="G57" s="10"/>
      <c r="H57" s="109">
        <v>15</v>
      </c>
      <c r="I57" s="110">
        <v>17</v>
      </c>
      <c r="J57" s="111">
        <f>SUM(H57:I57)</f>
        <v>32</v>
      </c>
      <c r="K57" s="112">
        <v>0</v>
      </c>
      <c r="L57" s="113">
        <v>1281</v>
      </c>
      <c r="M57" s="113">
        <v>932</v>
      </c>
      <c r="N57" s="113">
        <v>712</v>
      </c>
      <c r="O57" s="113">
        <v>461</v>
      </c>
      <c r="P57" s="114">
        <v>225</v>
      </c>
      <c r="Q57" s="134">
        <f>SUM(K57:P57)</f>
        <v>3611</v>
      </c>
      <c r="R57" s="135">
        <f>SUM(J57,Q57)</f>
        <v>3643</v>
      </c>
    </row>
    <row r="58" spans="1:18" ht="17.100000000000001" customHeight="1" x14ac:dyDescent="0.15">
      <c r="B58" s="117" t="s">
        <v>33</v>
      </c>
      <c r="C58" s="118"/>
      <c r="D58" s="118"/>
      <c r="E58" s="118"/>
      <c r="F58" s="118"/>
      <c r="G58" s="118"/>
      <c r="H58" s="119">
        <v>0</v>
      </c>
      <c r="I58" s="120">
        <v>1</v>
      </c>
      <c r="J58" s="121">
        <f>SUM(H58:I58)</f>
        <v>1</v>
      </c>
      <c r="K58" s="122">
        <v>0</v>
      </c>
      <c r="L58" s="123">
        <v>12</v>
      </c>
      <c r="M58" s="123">
        <v>5</v>
      </c>
      <c r="N58" s="123">
        <v>7</v>
      </c>
      <c r="O58" s="123">
        <v>3</v>
      </c>
      <c r="P58" s="124">
        <v>5</v>
      </c>
      <c r="Q58" s="136">
        <f>SUM(K58:P58)</f>
        <v>32</v>
      </c>
      <c r="R58" s="137">
        <f>SUM(J58,Q58)</f>
        <v>33</v>
      </c>
    </row>
    <row r="59" spans="1:18" ht="17.100000000000001" customHeight="1" x14ac:dyDescent="0.15">
      <c r="B59" s="23" t="s">
        <v>42</v>
      </c>
      <c r="C59" s="24"/>
      <c r="D59" s="24"/>
      <c r="E59" s="24"/>
      <c r="F59" s="24"/>
      <c r="G59" s="24"/>
      <c r="H59" s="127">
        <f>H57+H58</f>
        <v>15</v>
      </c>
      <c r="I59" s="128">
        <f>I57+I58</f>
        <v>18</v>
      </c>
      <c r="J59" s="129">
        <f>SUM(H59:I59)</f>
        <v>33</v>
      </c>
      <c r="K59" s="130">
        <f t="shared" ref="K59:P59" si="12">K57+K58</f>
        <v>0</v>
      </c>
      <c r="L59" s="131">
        <f t="shared" si="12"/>
        <v>1293</v>
      </c>
      <c r="M59" s="131">
        <f t="shared" si="12"/>
        <v>937</v>
      </c>
      <c r="N59" s="131">
        <f t="shared" si="12"/>
        <v>719</v>
      </c>
      <c r="O59" s="131">
        <f t="shared" si="12"/>
        <v>464</v>
      </c>
      <c r="P59" s="128">
        <f t="shared" si="12"/>
        <v>230</v>
      </c>
      <c r="Q59" s="138">
        <f>SUM(K59:P59)</f>
        <v>3643</v>
      </c>
      <c r="R59" s="139">
        <f>SUM(J59,Q59)</f>
        <v>3676</v>
      </c>
    </row>
    <row r="61" spans="1:18" ht="17.100000000000001" customHeight="1" x14ac:dyDescent="0.15">
      <c r="A61" s="1" t="s">
        <v>44</v>
      </c>
    </row>
    <row r="62" spans="1:18" ht="17.100000000000001" customHeight="1" x14ac:dyDescent="0.15">
      <c r="A62" s="1" t="s">
        <v>45</v>
      </c>
    </row>
    <row r="63" spans="1:18" ht="17.100000000000001" customHeight="1" x14ac:dyDescent="0.15">
      <c r="B63" s="5"/>
      <c r="C63" s="5"/>
      <c r="D63" s="5"/>
      <c r="E63" s="6"/>
      <c r="F63" s="6"/>
      <c r="G63" s="6"/>
      <c r="H63" s="6"/>
      <c r="I63" s="6"/>
      <c r="J63" s="699" t="s">
        <v>39</v>
      </c>
      <c r="K63" s="699"/>
      <c r="L63" s="699"/>
      <c r="M63" s="699"/>
      <c r="N63" s="699"/>
      <c r="O63" s="699"/>
      <c r="P63" s="699"/>
      <c r="Q63" s="699"/>
    </row>
    <row r="64" spans="1:18" ht="17.100000000000001" customHeight="1" x14ac:dyDescent="0.15">
      <c r="B64" s="716" t="str">
        <f>"平成" &amp; DBCS($A$2) &amp; "年（" &amp; DBCS($B$2) &amp; "年）" &amp; DBCS($C$2) &amp; "月"</f>
        <v>平成３０年（２０１８年）１１月</v>
      </c>
      <c r="C64" s="717"/>
      <c r="D64" s="717"/>
      <c r="E64" s="717"/>
      <c r="F64" s="717"/>
      <c r="G64" s="718"/>
      <c r="H64" s="722" t="s">
        <v>40</v>
      </c>
      <c r="I64" s="723"/>
      <c r="J64" s="723"/>
      <c r="K64" s="724" t="s">
        <v>41</v>
      </c>
      <c r="L64" s="725"/>
      <c r="M64" s="725"/>
      <c r="N64" s="725"/>
      <c r="O64" s="725"/>
      <c r="P64" s="726"/>
      <c r="Q64" s="718" t="s">
        <v>22</v>
      </c>
    </row>
    <row r="65" spans="1:17" ht="17.100000000000001" customHeight="1" x14ac:dyDescent="0.15">
      <c r="B65" s="719"/>
      <c r="C65" s="720"/>
      <c r="D65" s="720"/>
      <c r="E65" s="720"/>
      <c r="F65" s="720"/>
      <c r="G65" s="721"/>
      <c r="H65" s="102" t="s">
        <v>13</v>
      </c>
      <c r="I65" s="103" t="s">
        <v>14</v>
      </c>
      <c r="J65" s="104" t="s">
        <v>15</v>
      </c>
      <c r="K65" s="140" t="s">
        <v>17</v>
      </c>
      <c r="L65" s="106" t="s">
        <v>18</v>
      </c>
      <c r="M65" s="106" t="s">
        <v>19</v>
      </c>
      <c r="N65" s="106" t="s">
        <v>20</v>
      </c>
      <c r="O65" s="107" t="s">
        <v>21</v>
      </c>
      <c r="P65" s="133" t="s">
        <v>15</v>
      </c>
      <c r="Q65" s="721"/>
    </row>
    <row r="66" spans="1:17" ht="17.100000000000001" customHeight="1" x14ac:dyDescent="0.15">
      <c r="B66" s="8" t="s">
        <v>23</v>
      </c>
      <c r="C66" s="10"/>
      <c r="D66" s="10"/>
      <c r="E66" s="10"/>
      <c r="F66" s="10"/>
      <c r="G66" s="10"/>
      <c r="H66" s="109">
        <v>0</v>
      </c>
      <c r="I66" s="110">
        <v>0</v>
      </c>
      <c r="J66" s="111">
        <f>SUM(H66:I66)</f>
        <v>0</v>
      </c>
      <c r="K66" s="112">
        <v>2</v>
      </c>
      <c r="L66" s="113">
        <v>12</v>
      </c>
      <c r="M66" s="113">
        <v>185</v>
      </c>
      <c r="N66" s="113">
        <v>470</v>
      </c>
      <c r="O66" s="114">
        <v>421</v>
      </c>
      <c r="P66" s="134">
        <f>SUM(K66:O66)</f>
        <v>1090</v>
      </c>
      <c r="Q66" s="135">
        <f>SUM(J66,P66)</f>
        <v>1090</v>
      </c>
    </row>
    <row r="67" spans="1:17" ht="17.100000000000001" customHeight="1" x14ac:dyDescent="0.15">
      <c r="B67" s="117" t="s">
        <v>33</v>
      </c>
      <c r="C67" s="118"/>
      <c r="D67" s="118"/>
      <c r="E67" s="118"/>
      <c r="F67" s="118"/>
      <c r="G67" s="118"/>
      <c r="H67" s="119">
        <v>0</v>
      </c>
      <c r="I67" s="120">
        <v>0</v>
      </c>
      <c r="J67" s="121">
        <f>SUM(H67:I67)</f>
        <v>0</v>
      </c>
      <c r="K67" s="122">
        <v>0</v>
      </c>
      <c r="L67" s="123">
        <v>0</v>
      </c>
      <c r="M67" s="123">
        <v>1</v>
      </c>
      <c r="N67" s="123">
        <v>1</v>
      </c>
      <c r="O67" s="124">
        <v>2</v>
      </c>
      <c r="P67" s="136">
        <f>SUM(K67:O67)</f>
        <v>4</v>
      </c>
      <c r="Q67" s="137">
        <f>SUM(J67,P67)</f>
        <v>4</v>
      </c>
    </row>
    <row r="68" spans="1:17" ht="17.100000000000001" customHeight="1" x14ac:dyDescent="0.15">
      <c r="B68" s="23" t="s">
        <v>42</v>
      </c>
      <c r="C68" s="24"/>
      <c r="D68" s="24"/>
      <c r="E68" s="24"/>
      <c r="F68" s="24"/>
      <c r="G68" s="24"/>
      <c r="H68" s="127">
        <f>H66+H67</f>
        <v>0</v>
      </c>
      <c r="I68" s="128">
        <f>I66+I67</f>
        <v>0</v>
      </c>
      <c r="J68" s="129">
        <f>SUM(H68:I68)</f>
        <v>0</v>
      </c>
      <c r="K68" s="130">
        <f>K66+K67</f>
        <v>2</v>
      </c>
      <c r="L68" s="131">
        <f>L66+L67</f>
        <v>12</v>
      </c>
      <c r="M68" s="131">
        <f>M66+M67</f>
        <v>186</v>
      </c>
      <c r="N68" s="131">
        <f>N66+N67</f>
        <v>471</v>
      </c>
      <c r="O68" s="128">
        <f>O66+O67</f>
        <v>423</v>
      </c>
      <c r="P68" s="138">
        <f>SUM(K68:O68)</f>
        <v>1094</v>
      </c>
      <c r="Q68" s="139">
        <f>SUM(J68,P68)</f>
        <v>1094</v>
      </c>
    </row>
    <row r="70" spans="1:17" ht="17.100000000000001" customHeight="1" x14ac:dyDescent="0.15">
      <c r="A70" s="1" t="s">
        <v>46</v>
      </c>
    </row>
    <row r="71" spans="1:17" ht="17.100000000000001" customHeight="1" x14ac:dyDescent="0.15">
      <c r="B71" s="5"/>
      <c r="C71" s="5"/>
      <c r="D71" s="5"/>
      <c r="E71" s="6"/>
      <c r="F71" s="6"/>
      <c r="G71" s="6"/>
      <c r="H71" s="6"/>
      <c r="I71" s="6"/>
      <c r="J71" s="699" t="s">
        <v>39</v>
      </c>
      <c r="K71" s="699"/>
      <c r="L71" s="699"/>
      <c r="M71" s="699"/>
      <c r="N71" s="699"/>
      <c r="O71" s="699"/>
      <c r="P71" s="699"/>
      <c r="Q71" s="699"/>
    </row>
    <row r="72" spans="1:17" ht="17.100000000000001" customHeight="1" x14ac:dyDescent="0.15">
      <c r="B72" s="716" t="str">
        <f>"平成" &amp; DBCS($A$2) &amp; "年（" &amp; DBCS($B$2) &amp; "年）" &amp; DBCS($C$2) &amp; "月"</f>
        <v>平成３０年（２０１８年）１１月</v>
      </c>
      <c r="C72" s="717"/>
      <c r="D72" s="717"/>
      <c r="E72" s="717"/>
      <c r="F72" s="717"/>
      <c r="G72" s="718"/>
      <c r="H72" s="729" t="s">
        <v>40</v>
      </c>
      <c r="I72" s="730"/>
      <c r="J72" s="730"/>
      <c r="K72" s="731" t="s">
        <v>41</v>
      </c>
      <c r="L72" s="730"/>
      <c r="M72" s="730"/>
      <c r="N72" s="730"/>
      <c r="O72" s="730"/>
      <c r="P72" s="732"/>
      <c r="Q72" s="733" t="s">
        <v>22</v>
      </c>
    </row>
    <row r="73" spans="1:17" ht="17.100000000000001" customHeight="1" x14ac:dyDescent="0.15">
      <c r="B73" s="719"/>
      <c r="C73" s="720"/>
      <c r="D73" s="720"/>
      <c r="E73" s="720"/>
      <c r="F73" s="720"/>
      <c r="G73" s="721"/>
      <c r="H73" s="141" t="s">
        <v>13</v>
      </c>
      <c r="I73" s="142" t="s">
        <v>14</v>
      </c>
      <c r="J73" s="143" t="s">
        <v>15</v>
      </c>
      <c r="K73" s="144" t="s">
        <v>17</v>
      </c>
      <c r="L73" s="145" t="s">
        <v>18</v>
      </c>
      <c r="M73" s="145" t="s">
        <v>19</v>
      </c>
      <c r="N73" s="145" t="s">
        <v>20</v>
      </c>
      <c r="O73" s="146" t="s">
        <v>21</v>
      </c>
      <c r="P73" s="147" t="s">
        <v>15</v>
      </c>
      <c r="Q73" s="734"/>
    </row>
    <row r="74" spans="1:17" ht="17.100000000000001" customHeight="1" x14ac:dyDescent="0.15">
      <c r="B74" s="8" t="s">
        <v>23</v>
      </c>
      <c r="C74" s="10"/>
      <c r="D74" s="10"/>
      <c r="E74" s="10"/>
      <c r="F74" s="10"/>
      <c r="G74" s="10"/>
      <c r="H74" s="109">
        <v>0</v>
      </c>
      <c r="I74" s="110">
        <v>0</v>
      </c>
      <c r="J74" s="111">
        <f>SUM(H74:I74)</f>
        <v>0</v>
      </c>
      <c r="K74" s="112">
        <v>51</v>
      </c>
      <c r="L74" s="113">
        <v>87</v>
      </c>
      <c r="M74" s="113">
        <v>137</v>
      </c>
      <c r="N74" s="113">
        <v>146</v>
      </c>
      <c r="O74" s="114">
        <v>88</v>
      </c>
      <c r="P74" s="134">
        <f>SUM(K74:O74)</f>
        <v>509</v>
      </c>
      <c r="Q74" s="135">
        <f>SUM(J74,P74)</f>
        <v>509</v>
      </c>
    </row>
    <row r="75" spans="1:17" ht="17.100000000000001" customHeight="1" x14ac:dyDescent="0.15">
      <c r="B75" s="117" t="s">
        <v>33</v>
      </c>
      <c r="C75" s="118"/>
      <c r="D75" s="118"/>
      <c r="E75" s="118"/>
      <c r="F75" s="118"/>
      <c r="G75" s="118"/>
      <c r="H75" s="119">
        <v>0</v>
      </c>
      <c r="I75" s="120">
        <v>0</v>
      </c>
      <c r="J75" s="121">
        <f>SUM(H75:I75)</f>
        <v>0</v>
      </c>
      <c r="K75" s="122">
        <v>1</v>
      </c>
      <c r="L75" s="123">
        <v>0</v>
      </c>
      <c r="M75" s="123">
        <v>0</v>
      </c>
      <c r="N75" s="123">
        <v>0</v>
      </c>
      <c r="O75" s="124">
        <v>0</v>
      </c>
      <c r="P75" s="136">
        <f>SUM(K75:O75)</f>
        <v>1</v>
      </c>
      <c r="Q75" s="137">
        <f>SUM(J75,P75)</f>
        <v>1</v>
      </c>
    </row>
    <row r="76" spans="1:17" ht="17.100000000000001" customHeight="1" x14ac:dyDescent="0.15">
      <c r="B76" s="23" t="s">
        <v>42</v>
      </c>
      <c r="C76" s="24"/>
      <c r="D76" s="24"/>
      <c r="E76" s="24"/>
      <c r="F76" s="24"/>
      <c r="G76" s="24"/>
      <c r="H76" s="127">
        <f>H74+H75</f>
        <v>0</v>
      </c>
      <c r="I76" s="128">
        <f>I74+I75</f>
        <v>0</v>
      </c>
      <c r="J76" s="129">
        <f>SUM(H76:I76)</f>
        <v>0</v>
      </c>
      <c r="K76" s="130">
        <f>K74+K75</f>
        <v>52</v>
      </c>
      <c r="L76" s="131">
        <f>L74+L75</f>
        <v>87</v>
      </c>
      <c r="M76" s="131">
        <f>M74+M75</f>
        <v>137</v>
      </c>
      <c r="N76" s="131">
        <f>N74+N75</f>
        <v>146</v>
      </c>
      <c r="O76" s="128">
        <f>O74+O75</f>
        <v>88</v>
      </c>
      <c r="P76" s="138">
        <f>SUM(K76:O76)</f>
        <v>510</v>
      </c>
      <c r="Q76" s="139">
        <f>SUM(J76,P76)</f>
        <v>510</v>
      </c>
    </row>
    <row r="78" spans="1:17" ht="17.100000000000001" customHeight="1" x14ac:dyDescent="0.15">
      <c r="A78" s="1" t="s">
        <v>47</v>
      </c>
    </row>
    <row r="79" spans="1:17" ht="17.100000000000001" customHeight="1" x14ac:dyDescent="0.15">
      <c r="B79" s="5"/>
      <c r="C79" s="5"/>
      <c r="D79" s="5"/>
      <c r="E79" s="6"/>
      <c r="F79" s="6"/>
      <c r="G79" s="6"/>
      <c r="H79" s="6"/>
      <c r="I79" s="6"/>
      <c r="J79" s="699" t="s">
        <v>39</v>
      </c>
      <c r="K79" s="699"/>
      <c r="L79" s="699"/>
      <c r="M79" s="699"/>
      <c r="N79" s="699"/>
      <c r="O79" s="699"/>
      <c r="P79" s="699"/>
      <c r="Q79" s="699"/>
    </row>
    <row r="80" spans="1:17" ht="17.100000000000001" customHeight="1" x14ac:dyDescent="0.15">
      <c r="B80" s="735" t="str">
        <f>"平成" &amp; DBCS($A$2) &amp; "年（" &amp; DBCS($B$2) &amp; "年）" &amp; DBCS($C$2) &amp; "月"</f>
        <v>平成３０年（２０１８年）１１月</v>
      </c>
      <c r="C80" s="736"/>
      <c r="D80" s="736"/>
      <c r="E80" s="736"/>
      <c r="F80" s="736"/>
      <c r="G80" s="737"/>
      <c r="H80" s="741" t="s">
        <v>40</v>
      </c>
      <c r="I80" s="742"/>
      <c r="J80" s="742"/>
      <c r="K80" s="743" t="s">
        <v>41</v>
      </c>
      <c r="L80" s="742"/>
      <c r="M80" s="742"/>
      <c r="N80" s="742"/>
      <c r="O80" s="742"/>
      <c r="P80" s="744"/>
      <c r="Q80" s="737" t="s">
        <v>22</v>
      </c>
    </row>
    <row r="81" spans="1:18" ht="17.100000000000001" customHeight="1" x14ac:dyDescent="0.15">
      <c r="B81" s="738"/>
      <c r="C81" s="739"/>
      <c r="D81" s="739"/>
      <c r="E81" s="739"/>
      <c r="F81" s="739"/>
      <c r="G81" s="740"/>
      <c r="H81" s="148" t="s">
        <v>13</v>
      </c>
      <c r="I81" s="149" t="s">
        <v>14</v>
      </c>
      <c r="J81" s="626" t="s">
        <v>15</v>
      </c>
      <c r="K81" s="151" t="s">
        <v>17</v>
      </c>
      <c r="L81" s="152" t="s">
        <v>18</v>
      </c>
      <c r="M81" s="152" t="s">
        <v>19</v>
      </c>
      <c r="N81" s="152" t="s">
        <v>20</v>
      </c>
      <c r="O81" s="149" t="s">
        <v>21</v>
      </c>
      <c r="P81" s="153" t="s">
        <v>15</v>
      </c>
      <c r="Q81" s="740"/>
    </row>
    <row r="82" spans="1:18" ht="17.100000000000001" customHeight="1" x14ac:dyDescent="0.15">
      <c r="B82" s="8" t="s">
        <v>23</v>
      </c>
      <c r="C82" s="10"/>
      <c r="D82" s="10"/>
      <c r="E82" s="10"/>
      <c r="F82" s="10"/>
      <c r="G82" s="10"/>
      <c r="H82" s="109">
        <v>0</v>
      </c>
      <c r="I82" s="110">
        <v>0</v>
      </c>
      <c r="J82" s="111">
        <f>SUM(H82:I82)</f>
        <v>0</v>
      </c>
      <c r="K82" s="112">
        <v>0</v>
      </c>
      <c r="L82" s="113">
        <v>4</v>
      </c>
      <c r="M82" s="113">
        <v>27</v>
      </c>
      <c r="N82" s="113">
        <v>292</v>
      </c>
      <c r="O82" s="114">
        <v>484</v>
      </c>
      <c r="P82" s="134">
        <f>SUM(K82:O82)</f>
        <v>807</v>
      </c>
      <c r="Q82" s="135">
        <f>SUM(J82,P82)</f>
        <v>807</v>
      </c>
    </row>
    <row r="83" spans="1:18" ht="17.100000000000001" customHeight="1" x14ac:dyDescent="0.15">
      <c r="B83" s="117" t="s">
        <v>33</v>
      </c>
      <c r="C83" s="118"/>
      <c r="D83" s="118"/>
      <c r="E83" s="118"/>
      <c r="F83" s="118"/>
      <c r="G83" s="118"/>
      <c r="H83" s="119">
        <v>0</v>
      </c>
      <c r="I83" s="120">
        <v>0</v>
      </c>
      <c r="J83" s="121">
        <f>SUM(H83:I83)</f>
        <v>0</v>
      </c>
      <c r="K83" s="122">
        <v>0</v>
      </c>
      <c r="L83" s="123">
        <v>0</v>
      </c>
      <c r="M83" s="123">
        <v>0</v>
      </c>
      <c r="N83" s="123">
        <v>2</v>
      </c>
      <c r="O83" s="124">
        <v>11</v>
      </c>
      <c r="P83" s="136">
        <f>SUM(K83:O83)</f>
        <v>13</v>
      </c>
      <c r="Q83" s="137">
        <f>SUM(J83,P83)</f>
        <v>13</v>
      </c>
    </row>
    <row r="84" spans="1:18" ht="17.100000000000001" customHeight="1" x14ac:dyDescent="0.15">
      <c r="B84" s="23" t="s">
        <v>42</v>
      </c>
      <c r="C84" s="24"/>
      <c r="D84" s="24"/>
      <c r="E84" s="24"/>
      <c r="F84" s="24"/>
      <c r="G84" s="24"/>
      <c r="H84" s="127">
        <f>H82+H83</f>
        <v>0</v>
      </c>
      <c r="I84" s="128">
        <f>I82+I83</f>
        <v>0</v>
      </c>
      <c r="J84" s="129">
        <f>SUM(H84:I84)</f>
        <v>0</v>
      </c>
      <c r="K84" s="130">
        <f>K82+K83</f>
        <v>0</v>
      </c>
      <c r="L84" s="131">
        <f>L82+L83</f>
        <v>4</v>
      </c>
      <c r="M84" s="131">
        <f>M82+M83</f>
        <v>27</v>
      </c>
      <c r="N84" s="131">
        <f>N82+N83</f>
        <v>294</v>
      </c>
      <c r="O84" s="128">
        <f>O82+O83</f>
        <v>495</v>
      </c>
      <c r="P84" s="138">
        <f>SUM(K84:O84)</f>
        <v>820</v>
      </c>
      <c r="Q84" s="139">
        <f>SUM(J84,P84)</f>
        <v>820</v>
      </c>
    </row>
    <row r="86" spans="1:18" s="397" customFormat="1" ht="17.100000000000001" customHeight="1" x14ac:dyDescent="0.15">
      <c r="A86" s="1" t="s">
        <v>211</v>
      </c>
    </row>
    <row r="87" spans="1:18" s="397" customFormat="1" ht="17.100000000000001" customHeight="1" x14ac:dyDescent="0.15">
      <c r="B87" s="394"/>
      <c r="C87" s="394"/>
      <c r="D87" s="394"/>
      <c r="E87" s="427"/>
      <c r="F87" s="427"/>
      <c r="G87" s="427"/>
      <c r="H87" s="427"/>
      <c r="I87" s="427"/>
      <c r="J87" s="758" t="s">
        <v>39</v>
      </c>
      <c r="K87" s="758"/>
      <c r="L87" s="758"/>
      <c r="M87" s="758"/>
      <c r="N87" s="758"/>
      <c r="O87" s="758"/>
      <c r="P87" s="758"/>
      <c r="Q87" s="758"/>
    </row>
    <row r="88" spans="1:18" s="397" customFormat="1" ht="17.100000000000001" customHeight="1" x14ac:dyDescent="0.15">
      <c r="B88" s="759" t="str">
        <f>"平成" &amp; DBCS($A$2) &amp; "年（" &amp; DBCS($B$2) &amp; "年）" &amp; DBCS($C$2) &amp; "月"</f>
        <v>平成３０年（２０１８年）１１月</v>
      </c>
      <c r="C88" s="760"/>
      <c r="D88" s="760"/>
      <c r="E88" s="760"/>
      <c r="F88" s="760"/>
      <c r="G88" s="761"/>
      <c r="H88" s="765" t="s">
        <v>40</v>
      </c>
      <c r="I88" s="766"/>
      <c r="J88" s="766"/>
      <c r="K88" s="767" t="s">
        <v>41</v>
      </c>
      <c r="L88" s="766"/>
      <c r="M88" s="766"/>
      <c r="N88" s="766"/>
      <c r="O88" s="766"/>
      <c r="P88" s="768"/>
      <c r="Q88" s="761" t="s">
        <v>22</v>
      </c>
    </row>
    <row r="89" spans="1:18" s="397" customFormat="1" ht="17.100000000000001" customHeight="1" x14ac:dyDescent="0.15">
      <c r="B89" s="762"/>
      <c r="C89" s="763"/>
      <c r="D89" s="763"/>
      <c r="E89" s="763"/>
      <c r="F89" s="763"/>
      <c r="G89" s="764"/>
      <c r="H89" s="428" t="s">
        <v>13</v>
      </c>
      <c r="I89" s="429" t="s">
        <v>14</v>
      </c>
      <c r="J89" s="627" t="s">
        <v>15</v>
      </c>
      <c r="K89" s="431" t="s">
        <v>17</v>
      </c>
      <c r="L89" s="432" t="s">
        <v>18</v>
      </c>
      <c r="M89" s="432" t="s">
        <v>19</v>
      </c>
      <c r="N89" s="432" t="s">
        <v>20</v>
      </c>
      <c r="O89" s="429" t="s">
        <v>21</v>
      </c>
      <c r="P89" s="433" t="s">
        <v>15</v>
      </c>
      <c r="Q89" s="764"/>
    </row>
    <row r="90" spans="1:18" s="397" customFormat="1" ht="17.100000000000001" customHeight="1" x14ac:dyDescent="0.15">
      <c r="B90" s="398" t="s">
        <v>23</v>
      </c>
      <c r="C90" s="399"/>
      <c r="D90" s="399"/>
      <c r="E90" s="399"/>
      <c r="F90" s="399"/>
      <c r="G90" s="399"/>
      <c r="H90" s="400">
        <v>0</v>
      </c>
      <c r="I90" s="401">
        <v>0</v>
      </c>
      <c r="J90" s="402">
        <f>SUM(H90:I90)</f>
        <v>0</v>
      </c>
      <c r="K90" s="403">
        <v>0</v>
      </c>
      <c r="L90" s="404">
        <v>0</v>
      </c>
      <c r="M90" s="404">
        <v>0</v>
      </c>
      <c r="N90" s="404">
        <v>0</v>
      </c>
      <c r="O90" s="405">
        <v>0</v>
      </c>
      <c r="P90" s="406">
        <f>SUM(K90:O90)</f>
        <v>0</v>
      </c>
      <c r="Q90" s="407">
        <f>SUM(J90,P90)</f>
        <v>0</v>
      </c>
    </row>
    <row r="91" spans="1:18" s="397" customFormat="1" ht="17.100000000000001" customHeight="1" x14ac:dyDescent="0.15">
      <c r="B91" s="408" t="s">
        <v>33</v>
      </c>
      <c r="C91" s="409"/>
      <c r="D91" s="409"/>
      <c r="E91" s="409"/>
      <c r="F91" s="409"/>
      <c r="G91" s="409"/>
      <c r="H91" s="410">
        <v>0</v>
      </c>
      <c r="I91" s="411">
        <v>0</v>
      </c>
      <c r="J91" s="412">
        <f>SUM(H91:I91)</f>
        <v>0</v>
      </c>
      <c r="K91" s="413">
        <v>0</v>
      </c>
      <c r="L91" s="414">
        <v>0</v>
      </c>
      <c r="M91" s="414">
        <v>0</v>
      </c>
      <c r="N91" s="414">
        <v>0</v>
      </c>
      <c r="O91" s="415">
        <v>0</v>
      </c>
      <c r="P91" s="416">
        <f>SUM(K91:O91)</f>
        <v>0</v>
      </c>
      <c r="Q91" s="417">
        <f>SUM(J91,P91)</f>
        <v>0</v>
      </c>
    </row>
    <row r="92" spans="1:18" s="397" customFormat="1" ht="17.100000000000001" customHeight="1" x14ac:dyDescent="0.15">
      <c r="B92" s="418" t="s">
        <v>42</v>
      </c>
      <c r="C92" s="419"/>
      <c r="D92" s="419"/>
      <c r="E92" s="419"/>
      <c r="F92" s="419"/>
      <c r="G92" s="419"/>
      <c r="H92" s="420">
        <f>H90+H91</f>
        <v>0</v>
      </c>
      <c r="I92" s="421">
        <f>I90+I91</f>
        <v>0</v>
      </c>
      <c r="J92" s="422">
        <f>SUM(H92:I92)</f>
        <v>0</v>
      </c>
      <c r="K92" s="423">
        <f>K90+K91</f>
        <v>0</v>
      </c>
      <c r="L92" s="424">
        <f>L90+L91</f>
        <v>0</v>
      </c>
      <c r="M92" s="424">
        <f>M90+M91</f>
        <v>0</v>
      </c>
      <c r="N92" s="424">
        <f>N90+N91</f>
        <v>0</v>
      </c>
      <c r="O92" s="421">
        <f>O90+O91</f>
        <v>0</v>
      </c>
      <c r="P92" s="425">
        <f>SUM(K92:O92)</f>
        <v>0</v>
      </c>
      <c r="Q92" s="426">
        <f>SUM(J92,P92)</f>
        <v>0</v>
      </c>
    </row>
    <row r="94" spans="1:18" s="155" customFormat="1" ht="17.100000000000001" customHeight="1" x14ac:dyDescent="0.15">
      <c r="A94" s="154" t="s">
        <v>48</v>
      </c>
      <c r="J94" s="156"/>
      <c r="K94" s="156"/>
    </row>
    <row r="95" spans="1:18" s="155" customFormat="1" ht="17.100000000000001" customHeight="1" x14ac:dyDescent="0.15">
      <c r="B95" s="2"/>
      <c r="C95" s="157"/>
      <c r="D95" s="157"/>
      <c r="E95" s="157"/>
      <c r="F95" s="6"/>
      <c r="G95" s="6"/>
      <c r="H95" s="6"/>
      <c r="I95" s="699" t="s">
        <v>49</v>
      </c>
      <c r="J95" s="699"/>
      <c r="K95" s="699"/>
      <c r="L95" s="699"/>
      <c r="M95" s="699"/>
      <c r="N95" s="699"/>
      <c r="O95" s="699"/>
      <c r="P95" s="699"/>
      <c r="Q95" s="699"/>
      <c r="R95" s="699"/>
    </row>
    <row r="96" spans="1:18" s="155" customFormat="1" ht="17.100000000000001" customHeight="1" x14ac:dyDescent="0.15">
      <c r="B96" s="716" t="str">
        <f>"平成" &amp; DBCS($A$2) &amp; "年（" &amp; DBCS($B$2) &amp; "年）" &amp; DBCS($C$2) &amp; "月"</f>
        <v>平成３０年（２０１８年）１１月</v>
      </c>
      <c r="C96" s="717"/>
      <c r="D96" s="717"/>
      <c r="E96" s="717"/>
      <c r="F96" s="717"/>
      <c r="G96" s="718"/>
      <c r="H96" s="722" t="s">
        <v>40</v>
      </c>
      <c r="I96" s="723"/>
      <c r="J96" s="723"/>
      <c r="K96" s="724" t="s">
        <v>41</v>
      </c>
      <c r="L96" s="725"/>
      <c r="M96" s="725"/>
      <c r="N96" s="725"/>
      <c r="O96" s="725"/>
      <c r="P96" s="725"/>
      <c r="Q96" s="726"/>
      <c r="R96" s="727" t="s">
        <v>22</v>
      </c>
    </row>
    <row r="97" spans="2:18" s="155" customFormat="1" ht="17.100000000000001" customHeight="1" x14ac:dyDescent="0.15">
      <c r="B97" s="719"/>
      <c r="C97" s="720"/>
      <c r="D97" s="720"/>
      <c r="E97" s="720"/>
      <c r="F97" s="720"/>
      <c r="G97" s="721"/>
      <c r="H97" s="102" t="s">
        <v>13</v>
      </c>
      <c r="I97" s="103" t="s">
        <v>14</v>
      </c>
      <c r="J97" s="104" t="s">
        <v>15</v>
      </c>
      <c r="K97" s="105" t="s">
        <v>16</v>
      </c>
      <c r="L97" s="106" t="s">
        <v>17</v>
      </c>
      <c r="M97" s="106" t="s">
        <v>18</v>
      </c>
      <c r="N97" s="106" t="s">
        <v>19</v>
      </c>
      <c r="O97" s="106" t="s">
        <v>20</v>
      </c>
      <c r="P97" s="107" t="s">
        <v>21</v>
      </c>
      <c r="Q97" s="625" t="s">
        <v>15</v>
      </c>
      <c r="R97" s="728"/>
    </row>
    <row r="98" spans="2:18" s="155" customFormat="1" ht="17.100000000000001" customHeight="1" x14ac:dyDescent="0.15">
      <c r="B98" s="158" t="s">
        <v>50</v>
      </c>
      <c r="C98" s="159"/>
      <c r="D98" s="159"/>
      <c r="E98" s="159"/>
      <c r="F98" s="159"/>
      <c r="G98" s="160"/>
      <c r="H98" s="161">
        <f t="shared" ref="H98:R98" si="13">SUM(H99,H105,H108,H113,H117:H118)</f>
        <v>1696</v>
      </c>
      <c r="I98" s="162">
        <f t="shared" si="13"/>
        <v>2526</v>
      </c>
      <c r="J98" s="163">
        <f t="shared" si="13"/>
        <v>4222</v>
      </c>
      <c r="K98" s="164">
        <f t="shared" si="13"/>
        <v>0</v>
      </c>
      <c r="L98" s="165">
        <f t="shared" si="13"/>
        <v>9041</v>
      </c>
      <c r="M98" s="165">
        <f t="shared" si="13"/>
        <v>6793</v>
      </c>
      <c r="N98" s="165">
        <f t="shared" si="13"/>
        <v>4361</v>
      </c>
      <c r="O98" s="165">
        <f t="shared" si="13"/>
        <v>2797</v>
      </c>
      <c r="P98" s="166">
        <f t="shared" si="13"/>
        <v>1763</v>
      </c>
      <c r="Q98" s="167">
        <f t="shared" si="13"/>
        <v>24755</v>
      </c>
      <c r="R98" s="168">
        <f t="shared" si="13"/>
        <v>28977</v>
      </c>
    </row>
    <row r="99" spans="2:18" s="155" customFormat="1" ht="17.100000000000001" customHeight="1" x14ac:dyDescent="0.15">
      <c r="B99" s="169"/>
      <c r="C99" s="158" t="s">
        <v>51</v>
      </c>
      <c r="D99" s="159"/>
      <c r="E99" s="159"/>
      <c r="F99" s="159"/>
      <c r="G99" s="160"/>
      <c r="H99" s="161">
        <f t="shared" ref="H99:Q99" si="14">SUM(H100:H104)</f>
        <v>93</v>
      </c>
      <c r="I99" s="162">
        <f t="shared" si="14"/>
        <v>183</v>
      </c>
      <c r="J99" s="163">
        <f t="shared" si="14"/>
        <v>276</v>
      </c>
      <c r="K99" s="164">
        <f t="shared" si="14"/>
        <v>0</v>
      </c>
      <c r="L99" s="165">
        <f t="shared" si="14"/>
        <v>2284</v>
      </c>
      <c r="M99" s="165">
        <f t="shared" si="14"/>
        <v>1653</v>
      </c>
      <c r="N99" s="165">
        <f t="shared" si="14"/>
        <v>1160</v>
      </c>
      <c r="O99" s="165">
        <f t="shared" si="14"/>
        <v>873</v>
      </c>
      <c r="P99" s="166">
        <f t="shared" si="14"/>
        <v>662</v>
      </c>
      <c r="Q99" s="167">
        <f t="shared" si="14"/>
        <v>6632</v>
      </c>
      <c r="R99" s="168">
        <f t="shared" ref="R99:R104" si="15">SUM(J99,Q99)</f>
        <v>6908</v>
      </c>
    </row>
    <row r="100" spans="2:18" s="155" customFormat="1" ht="17.100000000000001" customHeight="1" x14ac:dyDescent="0.15">
      <c r="B100" s="169"/>
      <c r="C100" s="169"/>
      <c r="D100" s="49" t="s">
        <v>52</v>
      </c>
      <c r="E100" s="81"/>
      <c r="F100" s="81"/>
      <c r="G100" s="170"/>
      <c r="H100" s="171">
        <v>0</v>
      </c>
      <c r="I100" s="172">
        <v>0</v>
      </c>
      <c r="J100" s="173">
        <f>SUM(H100:I100)</f>
        <v>0</v>
      </c>
      <c r="K100" s="174">
        <v>0</v>
      </c>
      <c r="L100" s="175">
        <v>1386</v>
      </c>
      <c r="M100" s="175">
        <v>893</v>
      </c>
      <c r="N100" s="175">
        <v>503</v>
      </c>
      <c r="O100" s="175">
        <v>291</v>
      </c>
      <c r="P100" s="172">
        <v>196</v>
      </c>
      <c r="Q100" s="173">
        <f>SUM(K100:P100)</f>
        <v>3269</v>
      </c>
      <c r="R100" s="176">
        <f t="shared" si="15"/>
        <v>3269</v>
      </c>
    </row>
    <row r="101" spans="2:18" s="155" customFormat="1" ht="17.100000000000001" customHeight="1" x14ac:dyDescent="0.15">
      <c r="B101" s="169"/>
      <c r="C101" s="169"/>
      <c r="D101" s="177" t="s">
        <v>53</v>
      </c>
      <c r="E101" s="58"/>
      <c r="F101" s="58"/>
      <c r="G101" s="178"/>
      <c r="H101" s="179">
        <v>0</v>
      </c>
      <c r="I101" s="180">
        <v>0</v>
      </c>
      <c r="J101" s="181">
        <f>SUM(H101:I101)</f>
        <v>0</v>
      </c>
      <c r="K101" s="182">
        <v>0</v>
      </c>
      <c r="L101" s="183">
        <v>0</v>
      </c>
      <c r="M101" s="183">
        <v>3</v>
      </c>
      <c r="N101" s="183">
        <v>2</v>
      </c>
      <c r="O101" s="183">
        <v>6</v>
      </c>
      <c r="P101" s="180">
        <v>26</v>
      </c>
      <c r="Q101" s="181">
        <f>SUM(K101:P101)</f>
        <v>37</v>
      </c>
      <c r="R101" s="184">
        <f t="shared" si="15"/>
        <v>37</v>
      </c>
    </row>
    <row r="102" spans="2:18" s="155" customFormat="1" ht="17.100000000000001" customHeight="1" x14ac:dyDescent="0.15">
      <c r="B102" s="169"/>
      <c r="C102" s="169"/>
      <c r="D102" s="177" t="s">
        <v>54</v>
      </c>
      <c r="E102" s="58"/>
      <c r="F102" s="58"/>
      <c r="G102" s="178"/>
      <c r="H102" s="179">
        <v>35</v>
      </c>
      <c r="I102" s="180">
        <v>57</v>
      </c>
      <c r="J102" s="181">
        <f>SUM(H102:I102)</f>
        <v>92</v>
      </c>
      <c r="K102" s="182">
        <v>0</v>
      </c>
      <c r="L102" s="183">
        <v>268</v>
      </c>
      <c r="M102" s="183">
        <v>193</v>
      </c>
      <c r="N102" s="183">
        <v>147</v>
      </c>
      <c r="O102" s="183">
        <v>127</v>
      </c>
      <c r="P102" s="180">
        <v>105</v>
      </c>
      <c r="Q102" s="181">
        <f>SUM(K102:P102)</f>
        <v>840</v>
      </c>
      <c r="R102" s="184">
        <f t="shared" si="15"/>
        <v>932</v>
      </c>
    </row>
    <row r="103" spans="2:18" s="155" customFormat="1" ht="17.100000000000001" customHeight="1" x14ac:dyDescent="0.15">
      <c r="B103" s="169"/>
      <c r="C103" s="169"/>
      <c r="D103" s="177" t="s">
        <v>55</v>
      </c>
      <c r="E103" s="58"/>
      <c r="F103" s="58"/>
      <c r="G103" s="178"/>
      <c r="H103" s="179">
        <v>6</v>
      </c>
      <c r="I103" s="180">
        <v>55</v>
      </c>
      <c r="J103" s="181">
        <f>SUM(H103:I103)</f>
        <v>61</v>
      </c>
      <c r="K103" s="182">
        <v>0</v>
      </c>
      <c r="L103" s="183">
        <v>88</v>
      </c>
      <c r="M103" s="183">
        <v>90</v>
      </c>
      <c r="N103" s="183">
        <v>39</v>
      </c>
      <c r="O103" s="183">
        <v>43</v>
      </c>
      <c r="P103" s="180">
        <v>25</v>
      </c>
      <c r="Q103" s="181">
        <f>SUM(K103:P103)</f>
        <v>285</v>
      </c>
      <c r="R103" s="184">
        <f t="shared" si="15"/>
        <v>346</v>
      </c>
    </row>
    <row r="104" spans="2:18" s="155" customFormat="1" ht="17.100000000000001" customHeight="1" x14ac:dyDescent="0.15">
      <c r="B104" s="169"/>
      <c r="C104" s="169"/>
      <c r="D104" s="60" t="s">
        <v>56</v>
      </c>
      <c r="E104" s="61"/>
      <c r="F104" s="61"/>
      <c r="G104" s="185"/>
      <c r="H104" s="186">
        <v>52</v>
      </c>
      <c r="I104" s="187">
        <v>71</v>
      </c>
      <c r="J104" s="188">
        <f>SUM(H104:I104)</f>
        <v>123</v>
      </c>
      <c r="K104" s="189">
        <v>0</v>
      </c>
      <c r="L104" s="190">
        <v>542</v>
      </c>
      <c r="M104" s="190">
        <v>474</v>
      </c>
      <c r="N104" s="190">
        <v>469</v>
      </c>
      <c r="O104" s="190">
        <v>406</v>
      </c>
      <c r="P104" s="187">
        <v>310</v>
      </c>
      <c r="Q104" s="188">
        <f>SUM(K104:P104)</f>
        <v>2201</v>
      </c>
      <c r="R104" s="191">
        <f t="shared" si="15"/>
        <v>2324</v>
      </c>
    </row>
    <row r="105" spans="2:18" s="155" customFormat="1" ht="17.100000000000001" customHeight="1" x14ac:dyDescent="0.15">
      <c r="B105" s="169"/>
      <c r="C105" s="158" t="s">
        <v>57</v>
      </c>
      <c r="D105" s="159"/>
      <c r="E105" s="159"/>
      <c r="F105" s="159"/>
      <c r="G105" s="160"/>
      <c r="H105" s="161">
        <f t="shared" ref="H105:R105" si="16">SUM(H106:H107)</f>
        <v>98</v>
      </c>
      <c r="I105" s="162">
        <f t="shared" si="16"/>
        <v>165</v>
      </c>
      <c r="J105" s="163">
        <f t="shared" si="16"/>
        <v>263</v>
      </c>
      <c r="K105" s="164">
        <f t="shared" si="16"/>
        <v>0</v>
      </c>
      <c r="L105" s="165">
        <f t="shared" si="16"/>
        <v>1760</v>
      </c>
      <c r="M105" s="165">
        <f t="shared" si="16"/>
        <v>1240</v>
      </c>
      <c r="N105" s="165">
        <f t="shared" si="16"/>
        <v>732</v>
      </c>
      <c r="O105" s="165">
        <f t="shared" si="16"/>
        <v>399</v>
      </c>
      <c r="P105" s="166">
        <f t="shared" si="16"/>
        <v>204</v>
      </c>
      <c r="Q105" s="167">
        <f t="shared" si="16"/>
        <v>4335</v>
      </c>
      <c r="R105" s="168">
        <f t="shared" si="16"/>
        <v>4598</v>
      </c>
    </row>
    <row r="106" spans="2:18" s="155" customFormat="1" ht="17.100000000000001" customHeight="1" x14ac:dyDescent="0.15">
      <c r="B106" s="169"/>
      <c r="C106" s="169"/>
      <c r="D106" s="49" t="s">
        <v>58</v>
      </c>
      <c r="E106" s="81"/>
      <c r="F106" s="81"/>
      <c r="G106" s="170"/>
      <c r="H106" s="171">
        <v>0</v>
      </c>
      <c r="I106" s="172">
        <v>0</v>
      </c>
      <c r="J106" s="192">
        <f>SUM(H106:I106)</f>
        <v>0</v>
      </c>
      <c r="K106" s="174">
        <v>0</v>
      </c>
      <c r="L106" s="175">
        <v>1328</v>
      </c>
      <c r="M106" s="175">
        <v>858</v>
      </c>
      <c r="N106" s="175">
        <v>504</v>
      </c>
      <c r="O106" s="175">
        <v>285</v>
      </c>
      <c r="P106" s="172">
        <v>138</v>
      </c>
      <c r="Q106" s="173">
        <f>SUM(K106:P106)</f>
        <v>3113</v>
      </c>
      <c r="R106" s="176">
        <f>SUM(J106,Q106)</f>
        <v>3113</v>
      </c>
    </row>
    <row r="107" spans="2:18" s="155" customFormat="1" ht="17.100000000000001" customHeight="1" x14ac:dyDescent="0.15">
      <c r="B107" s="169"/>
      <c r="C107" s="169"/>
      <c r="D107" s="60" t="s">
        <v>59</v>
      </c>
      <c r="E107" s="61"/>
      <c r="F107" s="61"/>
      <c r="G107" s="185"/>
      <c r="H107" s="186">
        <v>98</v>
      </c>
      <c r="I107" s="187">
        <v>165</v>
      </c>
      <c r="J107" s="193">
        <f>SUM(H107:I107)</f>
        <v>263</v>
      </c>
      <c r="K107" s="189">
        <v>0</v>
      </c>
      <c r="L107" s="190">
        <v>432</v>
      </c>
      <c r="M107" s="190">
        <v>382</v>
      </c>
      <c r="N107" s="190">
        <v>228</v>
      </c>
      <c r="O107" s="190">
        <v>114</v>
      </c>
      <c r="P107" s="187">
        <v>66</v>
      </c>
      <c r="Q107" s="188">
        <f>SUM(K107:P107)</f>
        <v>1222</v>
      </c>
      <c r="R107" s="191">
        <f>SUM(J107,Q107)</f>
        <v>1485</v>
      </c>
    </row>
    <row r="108" spans="2:18" s="155" customFormat="1" ht="17.100000000000001" customHeight="1" x14ac:dyDescent="0.15">
      <c r="B108" s="169"/>
      <c r="C108" s="158" t="s">
        <v>60</v>
      </c>
      <c r="D108" s="159"/>
      <c r="E108" s="159"/>
      <c r="F108" s="159"/>
      <c r="G108" s="160"/>
      <c r="H108" s="161">
        <f t="shared" ref="H108:R108" si="17">SUM(H109:H112)</f>
        <v>4</v>
      </c>
      <c r="I108" s="162">
        <f t="shared" si="17"/>
        <v>11</v>
      </c>
      <c r="J108" s="163">
        <f t="shared" si="17"/>
        <v>15</v>
      </c>
      <c r="K108" s="164">
        <f t="shared" si="17"/>
        <v>0</v>
      </c>
      <c r="L108" s="165">
        <f t="shared" si="17"/>
        <v>194</v>
      </c>
      <c r="M108" s="165">
        <f t="shared" si="17"/>
        <v>225</v>
      </c>
      <c r="N108" s="165">
        <f t="shared" si="17"/>
        <v>224</v>
      </c>
      <c r="O108" s="165">
        <f t="shared" si="17"/>
        <v>150</v>
      </c>
      <c r="P108" s="166">
        <f t="shared" si="17"/>
        <v>88</v>
      </c>
      <c r="Q108" s="167">
        <f t="shared" si="17"/>
        <v>881</v>
      </c>
      <c r="R108" s="168">
        <f t="shared" si="17"/>
        <v>896</v>
      </c>
    </row>
    <row r="109" spans="2:18" s="155" customFormat="1" ht="17.100000000000001" customHeight="1" x14ac:dyDescent="0.15">
      <c r="B109" s="169"/>
      <c r="C109" s="169"/>
      <c r="D109" s="49" t="s">
        <v>61</v>
      </c>
      <c r="E109" s="81"/>
      <c r="F109" s="81"/>
      <c r="G109" s="170"/>
      <c r="H109" s="171">
        <v>4</v>
      </c>
      <c r="I109" s="172">
        <v>10</v>
      </c>
      <c r="J109" s="192">
        <f>SUM(H109:I109)</f>
        <v>14</v>
      </c>
      <c r="K109" s="174">
        <v>0</v>
      </c>
      <c r="L109" s="175">
        <v>162</v>
      </c>
      <c r="M109" s="175">
        <v>199</v>
      </c>
      <c r="N109" s="175">
        <v>175</v>
      </c>
      <c r="O109" s="175">
        <v>117</v>
      </c>
      <c r="P109" s="172">
        <v>67</v>
      </c>
      <c r="Q109" s="173">
        <f>SUM(K109:P109)</f>
        <v>720</v>
      </c>
      <c r="R109" s="176">
        <f>SUM(J109,Q109)</f>
        <v>734</v>
      </c>
    </row>
    <row r="110" spans="2:18" s="155" customFormat="1" ht="17.100000000000001" customHeight="1" x14ac:dyDescent="0.15">
      <c r="B110" s="169"/>
      <c r="C110" s="169"/>
      <c r="D110" s="177" t="s">
        <v>62</v>
      </c>
      <c r="E110" s="58"/>
      <c r="F110" s="58"/>
      <c r="G110" s="178"/>
      <c r="H110" s="179">
        <v>0</v>
      </c>
      <c r="I110" s="180">
        <v>1</v>
      </c>
      <c r="J110" s="194">
        <f>SUM(H110:I110)</f>
        <v>1</v>
      </c>
      <c r="K110" s="182">
        <v>0</v>
      </c>
      <c r="L110" s="183">
        <v>31</v>
      </c>
      <c r="M110" s="183">
        <v>26</v>
      </c>
      <c r="N110" s="183">
        <v>42</v>
      </c>
      <c r="O110" s="183">
        <v>31</v>
      </c>
      <c r="P110" s="180">
        <v>16</v>
      </c>
      <c r="Q110" s="181">
        <f>SUM(K110:P110)</f>
        <v>146</v>
      </c>
      <c r="R110" s="184">
        <f>SUM(J110,Q110)</f>
        <v>147</v>
      </c>
    </row>
    <row r="111" spans="2:18" s="155" customFormat="1" ht="17.100000000000001" customHeight="1" x14ac:dyDescent="0.15">
      <c r="B111" s="169"/>
      <c r="C111" s="222"/>
      <c r="D111" s="177" t="s">
        <v>63</v>
      </c>
      <c r="E111" s="58"/>
      <c r="F111" s="58"/>
      <c r="G111" s="178"/>
      <c r="H111" s="179">
        <v>0</v>
      </c>
      <c r="I111" s="180">
        <v>0</v>
      </c>
      <c r="J111" s="194">
        <f>SUM(H111:I111)</f>
        <v>0</v>
      </c>
      <c r="K111" s="182">
        <v>0</v>
      </c>
      <c r="L111" s="183">
        <v>1</v>
      </c>
      <c r="M111" s="183">
        <v>0</v>
      </c>
      <c r="N111" s="183">
        <v>7</v>
      </c>
      <c r="O111" s="183">
        <v>2</v>
      </c>
      <c r="P111" s="180">
        <v>5</v>
      </c>
      <c r="Q111" s="181">
        <f>SUM(K111:P111)</f>
        <v>15</v>
      </c>
      <c r="R111" s="184">
        <f>SUM(J111,Q111)</f>
        <v>15</v>
      </c>
    </row>
    <row r="112" spans="2:18" s="387" customFormat="1" ht="16.5" customHeight="1" x14ac:dyDescent="0.15">
      <c r="B112" s="623"/>
      <c r="C112" s="622"/>
      <c r="D112" s="465" t="s">
        <v>212</v>
      </c>
      <c r="E112" s="466"/>
      <c r="F112" s="466"/>
      <c r="G112" s="467"/>
      <c r="H112" s="468">
        <v>0</v>
      </c>
      <c r="I112" s="469">
        <v>0</v>
      </c>
      <c r="J112" s="470">
        <f>SUM(H112:I112)</f>
        <v>0</v>
      </c>
      <c r="K112" s="471">
        <v>0</v>
      </c>
      <c r="L112" s="472">
        <v>0</v>
      </c>
      <c r="M112" s="472">
        <v>0</v>
      </c>
      <c r="N112" s="472">
        <v>0</v>
      </c>
      <c r="O112" s="472">
        <v>0</v>
      </c>
      <c r="P112" s="469">
        <v>0</v>
      </c>
      <c r="Q112" s="473">
        <f>SUM(K112:P112)</f>
        <v>0</v>
      </c>
      <c r="R112" s="474">
        <f>SUM(J112,Q112)</f>
        <v>0</v>
      </c>
    </row>
    <row r="113" spans="2:18" s="155" customFormat="1" ht="17.100000000000001" customHeight="1" x14ac:dyDescent="0.15">
      <c r="B113" s="169"/>
      <c r="C113" s="158" t="s">
        <v>64</v>
      </c>
      <c r="D113" s="159"/>
      <c r="E113" s="159"/>
      <c r="F113" s="159"/>
      <c r="G113" s="160"/>
      <c r="H113" s="161">
        <f t="shared" ref="H113:R113" si="18">SUM(H114:H116)</f>
        <v>711</v>
      </c>
      <c r="I113" s="162">
        <f t="shared" si="18"/>
        <v>1051</v>
      </c>
      <c r="J113" s="163">
        <f t="shared" si="18"/>
        <v>1762</v>
      </c>
      <c r="K113" s="164">
        <f t="shared" si="18"/>
        <v>0</v>
      </c>
      <c r="L113" s="165">
        <f t="shared" si="18"/>
        <v>1482</v>
      </c>
      <c r="M113" s="165">
        <f t="shared" si="18"/>
        <v>1496</v>
      </c>
      <c r="N113" s="165">
        <f t="shared" si="18"/>
        <v>963</v>
      </c>
      <c r="O113" s="165">
        <f t="shared" si="18"/>
        <v>637</v>
      </c>
      <c r="P113" s="166">
        <f t="shared" si="18"/>
        <v>404</v>
      </c>
      <c r="Q113" s="167">
        <f t="shared" si="18"/>
        <v>4982</v>
      </c>
      <c r="R113" s="168">
        <f t="shared" si="18"/>
        <v>6744</v>
      </c>
    </row>
    <row r="114" spans="2:18" s="155" customFormat="1" ht="17.100000000000001" customHeight="1" x14ac:dyDescent="0.15">
      <c r="B114" s="169"/>
      <c r="C114" s="169"/>
      <c r="D114" s="49" t="s">
        <v>65</v>
      </c>
      <c r="E114" s="81"/>
      <c r="F114" s="81"/>
      <c r="G114" s="170"/>
      <c r="H114" s="171">
        <v>668</v>
      </c>
      <c r="I114" s="172">
        <v>1008</v>
      </c>
      <c r="J114" s="192">
        <f>SUM(H114:I114)</f>
        <v>1676</v>
      </c>
      <c r="K114" s="174">
        <v>0</v>
      </c>
      <c r="L114" s="175">
        <v>1436</v>
      </c>
      <c r="M114" s="175">
        <v>1461</v>
      </c>
      <c r="N114" s="175">
        <v>939</v>
      </c>
      <c r="O114" s="175">
        <v>621</v>
      </c>
      <c r="P114" s="172">
        <v>400</v>
      </c>
      <c r="Q114" s="173">
        <f>SUM(K114:P114)</f>
        <v>4857</v>
      </c>
      <c r="R114" s="176">
        <f>SUM(J114,Q114)</f>
        <v>6533</v>
      </c>
    </row>
    <row r="115" spans="2:18" s="155" customFormat="1" ht="17.100000000000001" customHeight="1" x14ac:dyDescent="0.15">
      <c r="B115" s="169"/>
      <c r="C115" s="169"/>
      <c r="D115" s="177" t="s">
        <v>66</v>
      </c>
      <c r="E115" s="58"/>
      <c r="F115" s="58"/>
      <c r="G115" s="178"/>
      <c r="H115" s="179">
        <v>20</v>
      </c>
      <c r="I115" s="180">
        <v>21</v>
      </c>
      <c r="J115" s="194">
        <f>SUM(H115:I115)</f>
        <v>41</v>
      </c>
      <c r="K115" s="182">
        <v>0</v>
      </c>
      <c r="L115" s="183">
        <v>24</v>
      </c>
      <c r="M115" s="183">
        <v>17</v>
      </c>
      <c r="N115" s="183">
        <v>12</v>
      </c>
      <c r="O115" s="183">
        <v>13</v>
      </c>
      <c r="P115" s="180">
        <v>1</v>
      </c>
      <c r="Q115" s="181">
        <f>SUM(K115:P115)</f>
        <v>67</v>
      </c>
      <c r="R115" s="184">
        <f>SUM(J115,Q115)</f>
        <v>108</v>
      </c>
    </row>
    <row r="116" spans="2:18" s="155" customFormat="1" ht="17.100000000000001" customHeight="1" x14ac:dyDescent="0.15">
      <c r="B116" s="169"/>
      <c r="C116" s="169"/>
      <c r="D116" s="60" t="s">
        <v>67</v>
      </c>
      <c r="E116" s="61"/>
      <c r="F116" s="61"/>
      <c r="G116" s="185"/>
      <c r="H116" s="186">
        <v>23</v>
      </c>
      <c r="I116" s="187">
        <v>22</v>
      </c>
      <c r="J116" s="193">
        <f>SUM(H116:I116)</f>
        <v>45</v>
      </c>
      <c r="K116" s="189">
        <v>0</v>
      </c>
      <c r="L116" s="190">
        <v>22</v>
      </c>
      <c r="M116" s="190">
        <v>18</v>
      </c>
      <c r="N116" s="190">
        <v>12</v>
      </c>
      <c r="O116" s="190">
        <v>3</v>
      </c>
      <c r="P116" s="187">
        <v>3</v>
      </c>
      <c r="Q116" s="188">
        <f>SUM(K116:P116)</f>
        <v>58</v>
      </c>
      <c r="R116" s="191">
        <f>SUM(J116,Q116)</f>
        <v>103</v>
      </c>
    </row>
    <row r="117" spans="2:18" s="155" customFormat="1" ht="17.100000000000001" customHeight="1" x14ac:dyDescent="0.15">
      <c r="B117" s="169"/>
      <c r="C117" s="196" t="s">
        <v>68</v>
      </c>
      <c r="D117" s="197"/>
      <c r="E117" s="197"/>
      <c r="F117" s="197"/>
      <c r="G117" s="198"/>
      <c r="H117" s="161">
        <v>21</v>
      </c>
      <c r="I117" s="162">
        <v>17</v>
      </c>
      <c r="J117" s="163">
        <f>SUM(H117:I117)</f>
        <v>38</v>
      </c>
      <c r="K117" s="164">
        <v>0</v>
      </c>
      <c r="L117" s="165">
        <v>124</v>
      </c>
      <c r="M117" s="165">
        <v>101</v>
      </c>
      <c r="N117" s="165">
        <v>101</v>
      </c>
      <c r="O117" s="165">
        <v>76</v>
      </c>
      <c r="P117" s="166">
        <v>35</v>
      </c>
      <c r="Q117" s="167">
        <f>SUM(K117:P117)</f>
        <v>437</v>
      </c>
      <c r="R117" s="168">
        <f>SUM(J117,Q117)</f>
        <v>475</v>
      </c>
    </row>
    <row r="118" spans="2:18" s="155" customFormat="1" ht="17.100000000000001" customHeight="1" x14ac:dyDescent="0.15">
      <c r="B118" s="195"/>
      <c r="C118" s="196" t="s">
        <v>69</v>
      </c>
      <c r="D118" s="197"/>
      <c r="E118" s="197"/>
      <c r="F118" s="197"/>
      <c r="G118" s="198"/>
      <c r="H118" s="161">
        <v>769</v>
      </c>
      <c r="I118" s="162">
        <v>1099</v>
      </c>
      <c r="J118" s="163">
        <f>SUM(H118:I118)</f>
        <v>1868</v>
      </c>
      <c r="K118" s="164">
        <v>0</v>
      </c>
      <c r="L118" s="165">
        <v>3197</v>
      </c>
      <c r="M118" s="165">
        <v>2078</v>
      </c>
      <c r="N118" s="165">
        <v>1181</v>
      </c>
      <c r="O118" s="165">
        <v>662</v>
      </c>
      <c r="P118" s="166">
        <v>370</v>
      </c>
      <c r="Q118" s="167">
        <f>SUM(K118:P118)</f>
        <v>7488</v>
      </c>
      <c r="R118" s="168">
        <f>SUM(J118,Q118)</f>
        <v>9356</v>
      </c>
    </row>
    <row r="119" spans="2:18" s="155" customFormat="1" ht="17.100000000000001" customHeight="1" x14ac:dyDescent="0.15">
      <c r="B119" s="158" t="s">
        <v>70</v>
      </c>
      <c r="C119" s="159"/>
      <c r="D119" s="159"/>
      <c r="E119" s="159"/>
      <c r="F119" s="159"/>
      <c r="G119" s="160"/>
      <c r="H119" s="161">
        <f t="shared" ref="H119:R119" si="19">SUM(H120:H128)</f>
        <v>15</v>
      </c>
      <c r="I119" s="162">
        <f t="shared" si="19"/>
        <v>18</v>
      </c>
      <c r="J119" s="163">
        <f t="shared" si="19"/>
        <v>33</v>
      </c>
      <c r="K119" s="164">
        <f t="shared" si="19"/>
        <v>0</v>
      </c>
      <c r="L119" s="165">
        <f t="shared" si="19"/>
        <v>1355</v>
      </c>
      <c r="M119" s="165">
        <f t="shared" si="19"/>
        <v>982</v>
      </c>
      <c r="N119" s="165">
        <f t="shared" si="19"/>
        <v>755</v>
      </c>
      <c r="O119" s="165">
        <f t="shared" si="19"/>
        <v>482</v>
      </c>
      <c r="P119" s="166">
        <f t="shared" si="19"/>
        <v>238</v>
      </c>
      <c r="Q119" s="167">
        <f t="shared" si="19"/>
        <v>3812</v>
      </c>
      <c r="R119" s="168">
        <f t="shared" si="19"/>
        <v>3845</v>
      </c>
    </row>
    <row r="120" spans="2:18" s="155" customFormat="1" ht="17.100000000000001" customHeight="1" x14ac:dyDescent="0.15">
      <c r="B120" s="169"/>
      <c r="C120" s="49" t="s">
        <v>71</v>
      </c>
      <c r="D120" s="81"/>
      <c r="E120" s="81"/>
      <c r="F120" s="81"/>
      <c r="G120" s="170"/>
      <c r="H120" s="171">
        <v>0</v>
      </c>
      <c r="I120" s="172">
        <v>0</v>
      </c>
      <c r="J120" s="192">
        <f t="shared" ref="J120:J128" si="20">SUM(H120:I120)</f>
        <v>0</v>
      </c>
      <c r="K120" s="199"/>
      <c r="L120" s="175">
        <v>48</v>
      </c>
      <c r="M120" s="175">
        <v>21</v>
      </c>
      <c r="N120" s="175">
        <v>13</v>
      </c>
      <c r="O120" s="175">
        <v>13</v>
      </c>
      <c r="P120" s="172">
        <v>6</v>
      </c>
      <c r="Q120" s="173">
        <f t="shared" ref="Q120:Q128" si="21">SUM(K120:P120)</f>
        <v>101</v>
      </c>
      <c r="R120" s="176">
        <f t="shared" ref="R120:R128" si="22">SUM(J120,Q120)</f>
        <v>101</v>
      </c>
    </row>
    <row r="121" spans="2:18" s="155" customFormat="1" ht="17.100000000000001" customHeight="1" x14ac:dyDescent="0.15">
      <c r="B121" s="169"/>
      <c r="C121" s="57" t="s">
        <v>72</v>
      </c>
      <c r="D121" s="50"/>
      <c r="E121" s="50"/>
      <c r="F121" s="50"/>
      <c r="G121" s="200"/>
      <c r="H121" s="179">
        <v>0</v>
      </c>
      <c r="I121" s="180">
        <v>0</v>
      </c>
      <c r="J121" s="194">
        <f t="shared" si="20"/>
        <v>0</v>
      </c>
      <c r="K121" s="201"/>
      <c r="L121" s="202">
        <v>0</v>
      </c>
      <c r="M121" s="202">
        <v>0</v>
      </c>
      <c r="N121" s="202">
        <v>1</v>
      </c>
      <c r="O121" s="202">
        <v>0</v>
      </c>
      <c r="P121" s="203">
        <v>0</v>
      </c>
      <c r="Q121" s="204">
        <f t="shared" si="21"/>
        <v>1</v>
      </c>
      <c r="R121" s="205">
        <f t="shared" si="22"/>
        <v>1</v>
      </c>
    </row>
    <row r="122" spans="2:18" s="217" customFormat="1" ht="17.100000000000001" customHeight="1" x14ac:dyDescent="0.15">
      <c r="B122" s="206"/>
      <c r="C122" s="207" t="s">
        <v>73</v>
      </c>
      <c r="D122" s="208"/>
      <c r="E122" s="208"/>
      <c r="F122" s="208"/>
      <c r="G122" s="209"/>
      <c r="H122" s="210">
        <v>0</v>
      </c>
      <c r="I122" s="211">
        <v>0</v>
      </c>
      <c r="J122" s="212">
        <f t="shared" si="20"/>
        <v>0</v>
      </c>
      <c r="K122" s="213"/>
      <c r="L122" s="214">
        <v>891</v>
      </c>
      <c r="M122" s="214">
        <v>537</v>
      </c>
      <c r="N122" s="214">
        <v>301</v>
      </c>
      <c r="O122" s="214">
        <v>143</v>
      </c>
      <c r="P122" s="211">
        <v>76</v>
      </c>
      <c r="Q122" s="215">
        <f t="shared" si="21"/>
        <v>1948</v>
      </c>
      <c r="R122" s="216">
        <f t="shared" si="22"/>
        <v>1948</v>
      </c>
    </row>
    <row r="123" spans="2:18" s="155" customFormat="1" ht="17.100000000000001" customHeight="1" x14ac:dyDescent="0.15">
      <c r="B123" s="169"/>
      <c r="C123" s="177" t="s">
        <v>74</v>
      </c>
      <c r="D123" s="58"/>
      <c r="E123" s="58"/>
      <c r="F123" s="58"/>
      <c r="G123" s="178"/>
      <c r="H123" s="179">
        <v>3</v>
      </c>
      <c r="I123" s="180">
        <v>2</v>
      </c>
      <c r="J123" s="194">
        <f t="shared" si="20"/>
        <v>5</v>
      </c>
      <c r="K123" s="182">
        <v>0</v>
      </c>
      <c r="L123" s="183">
        <v>110</v>
      </c>
      <c r="M123" s="183">
        <v>92</v>
      </c>
      <c r="N123" s="183">
        <v>75</v>
      </c>
      <c r="O123" s="183">
        <v>55</v>
      </c>
      <c r="P123" s="180">
        <v>23</v>
      </c>
      <c r="Q123" s="181">
        <f t="shared" si="21"/>
        <v>355</v>
      </c>
      <c r="R123" s="184">
        <f t="shared" si="22"/>
        <v>360</v>
      </c>
    </row>
    <row r="124" spans="2:18" s="155" customFormat="1" ht="17.100000000000001" customHeight="1" x14ac:dyDescent="0.15">
      <c r="B124" s="169"/>
      <c r="C124" s="177" t="s">
        <v>75</v>
      </c>
      <c r="D124" s="58"/>
      <c r="E124" s="58"/>
      <c r="F124" s="58"/>
      <c r="G124" s="178"/>
      <c r="H124" s="179">
        <v>12</v>
      </c>
      <c r="I124" s="180">
        <v>16</v>
      </c>
      <c r="J124" s="194">
        <f t="shared" si="20"/>
        <v>28</v>
      </c>
      <c r="K124" s="182">
        <v>0</v>
      </c>
      <c r="L124" s="183">
        <v>89</v>
      </c>
      <c r="M124" s="183">
        <v>83</v>
      </c>
      <c r="N124" s="183">
        <v>81</v>
      </c>
      <c r="O124" s="183">
        <v>65</v>
      </c>
      <c r="P124" s="180">
        <v>44</v>
      </c>
      <c r="Q124" s="181">
        <f t="shared" si="21"/>
        <v>362</v>
      </c>
      <c r="R124" s="184">
        <f t="shared" si="22"/>
        <v>390</v>
      </c>
    </row>
    <row r="125" spans="2:18" s="155" customFormat="1" ht="17.100000000000001" customHeight="1" x14ac:dyDescent="0.15">
      <c r="B125" s="169"/>
      <c r="C125" s="177" t="s">
        <v>76</v>
      </c>
      <c r="D125" s="58"/>
      <c r="E125" s="58"/>
      <c r="F125" s="58"/>
      <c r="G125" s="178"/>
      <c r="H125" s="179">
        <v>0</v>
      </c>
      <c r="I125" s="180">
        <v>0</v>
      </c>
      <c r="J125" s="194">
        <f t="shared" si="20"/>
        <v>0</v>
      </c>
      <c r="K125" s="218"/>
      <c r="L125" s="183">
        <v>172</v>
      </c>
      <c r="M125" s="183">
        <v>207</v>
      </c>
      <c r="N125" s="183">
        <v>220</v>
      </c>
      <c r="O125" s="183">
        <v>141</v>
      </c>
      <c r="P125" s="180">
        <v>48</v>
      </c>
      <c r="Q125" s="181">
        <f t="shared" si="21"/>
        <v>788</v>
      </c>
      <c r="R125" s="184">
        <f t="shared" si="22"/>
        <v>788</v>
      </c>
    </row>
    <row r="126" spans="2:18" s="155" customFormat="1" ht="17.100000000000001" customHeight="1" x14ac:dyDescent="0.15">
      <c r="B126" s="169"/>
      <c r="C126" s="219" t="s">
        <v>77</v>
      </c>
      <c r="D126" s="220"/>
      <c r="E126" s="220"/>
      <c r="F126" s="220"/>
      <c r="G126" s="221"/>
      <c r="H126" s="179">
        <v>0</v>
      </c>
      <c r="I126" s="180">
        <v>0</v>
      </c>
      <c r="J126" s="194">
        <f t="shared" si="20"/>
        <v>0</v>
      </c>
      <c r="K126" s="218"/>
      <c r="L126" s="183">
        <v>32</v>
      </c>
      <c r="M126" s="183">
        <v>34</v>
      </c>
      <c r="N126" s="183">
        <v>38</v>
      </c>
      <c r="O126" s="183">
        <v>25</v>
      </c>
      <c r="P126" s="180">
        <v>11</v>
      </c>
      <c r="Q126" s="181">
        <f t="shared" si="21"/>
        <v>140</v>
      </c>
      <c r="R126" s="184">
        <f t="shared" si="22"/>
        <v>140</v>
      </c>
    </row>
    <row r="127" spans="2:18" s="155" customFormat="1" ht="17.100000000000001" customHeight="1" x14ac:dyDescent="0.15">
      <c r="B127" s="222"/>
      <c r="C127" s="223" t="s">
        <v>78</v>
      </c>
      <c r="D127" s="220"/>
      <c r="E127" s="220"/>
      <c r="F127" s="220"/>
      <c r="G127" s="221"/>
      <c r="H127" s="179">
        <v>0</v>
      </c>
      <c r="I127" s="180">
        <v>0</v>
      </c>
      <c r="J127" s="194">
        <f t="shared" si="20"/>
        <v>0</v>
      </c>
      <c r="K127" s="218"/>
      <c r="L127" s="183">
        <v>0</v>
      </c>
      <c r="M127" s="183">
        <v>0</v>
      </c>
      <c r="N127" s="183">
        <v>9</v>
      </c>
      <c r="O127" s="183">
        <v>20</v>
      </c>
      <c r="P127" s="180">
        <v>19</v>
      </c>
      <c r="Q127" s="181">
        <f t="shared" si="21"/>
        <v>48</v>
      </c>
      <c r="R127" s="184">
        <f t="shared" si="22"/>
        <v>48</v>
      </c>
    </row>
    <row r="128" spans="2:18" s="155" customFormat="1" ht="17.100000000000001" customHeight="1" x14ac:dyDescent="0.15">
      <c r="B128" s="224"/>
      <c r="C128" s="225" t="s">
        <v>79</v>
      </c>
      <c r="D128" s="226"/>
      <c r="E128" s="226"/>
      <c r="F128" s="226"/>
      <c r="G128" s="227"/>
      <c r="H128" s="228">
        <v>0</v>
      </c>
      <c r="I128" s="229">
        <v>0</v>
      </c>
      <c r="J128" s="230">
        <f t="shared" si="20"/>
        <v>0</v>
      </c>
      <c r="K128" s="231"/>
      <c r="L128" s="232">
        <v>13</v>
      </c>
      <c r="M128" s="232">
        <v>8</v>
      </c>
      <c r="N128" s="232">
        <v>17</v>
      </c>
      <c r="O128" s="232">
        <v>20</v>
      </c>
      <c r="P128" s="229">
        <v>11</v>
      </c>
      <c r="Q128" s="233">
        <f t="shared" si="21"/>
        <v>69</v>
      </c>
      <c r="R128" s="234">
        <f t="shared" si="22"/>
        <v>69</v>
      </c>
    </row>
    <row r="129" spans="1:18" s="155" customFormat="1" ht="17.100000000000001" customHeight="1" x14ac:dyDescent="0.15">
      <c r="B129" s="158" t="s">
        <v>80</v>
      </c>
      <c r="C129" s="159"/>
      <c r="D129" s="159"/>
      <c r="E129" s="159"/>
      <c r="F129" s="159"/>
      <c r="G129" s="160"/>
      <c r="H129" s="161">
        <f>SUM(H130:H133)</f>
        <v>0</v>
      </c>
      <c r="I129" s="162">
        <f>SUM(I130:I133)</f>
        <v>0</v>
      </c>
      <c r="J129" s="163">
        <f>SUM(J130:J133)</f>
        <v>0</v>
      </c>
      <c r="K129" s="235"/>
      <c r="L129" s="165">
        <f t="shared" ref="L129:R129" si="23">SUM(L130:L133)</f>
        <v>50</v>
      </c>
      <c r="M129" s="165">
        <f t="shared" si="23"/>
        <v>108</v>
      </c>
      <c r="N129" s="165">
        <f t="shared" si="23"/>
        <v>361</v>
      </c>
      <c r="O129" s="165">
        <f t="shared" si="23"/>
        <v>944</v>
      </c>
      <c r="P129" s="166">
        <f t="shared" si="23"/>
        <v>1029</v>
      </c>
      <c r="Q129" s="167">
        <f t="shared" si="23"/>
        <v>2492</v>
      </c>
      <c r="R129" s="168">
        <f t="shared" si="23"/>
        <v>2492</v>
      </c>
    </row>
    <row r="130" spans="1:18" s="155" customFormat="1" ht="17.100000000000001" customHeight="1" x14ac:dyDescent="0.15">
      <c r="B130" s="169"/>
      <c r="C130" s="49" t="s">
        <v>81</v>
      </c>
      <c r="D130" s="81"/>
      <c r="E130" s="81"/>
      <c r="F130" s="81"/>
      <c r="G130" s="170"/>
      <c r="H130" s="171">
        <v>0</v>
      </c>
      <c r="I130" s="172">
        <v>0</v>
      </c>
      <c r="J130" s="192">
        <f>SUM(H130:I130)</f>
        <v>0</v>
      </c>
      <c r="K130" s="199"/>
      <c r="L130" s="175">
        <v>2</v>
      </c>
      <c r="M130" s="175">
        <v>13</v>
      </c>
      <c r="N130" s="175">
        <v>192</v>
      </c>
      <c r="O130" s="175">
        <v>487</v>
      </c>
      <c r="P130" s="172">
        <v>430</v>
      </c>
      <c r="Q130" s="173">
        <f>SUM(K130:P130)</f>
        <v>1124</v>
      </c>
      <c r="R130" s="176">
        <f>SUM(J130,Q130)</f>
        <v>1124</v>
      </c>
    </row>
    <row r="131" spans="1:18" s="155" customFormat="1" ht="17.100000000000001" customHeight="1" x14ac:dyDescent="0.15">
      <c r="B131" s="169"/>
      <c r="C131" s="177" t="s">
        <v>82</v>
      </c>
      <c r="D131" s="58"/>
      <c r="E131" s="58"/>
      <c r="F131" s="58"/>
      <c r="G131" s="178"/>
      <c r="H131" s="179">
        <v>0</v>
      </c>
      <c r="I131" s="180">
        <v>0</v>
      </c>
      <c r="J131" s="194">
        <f>SUM(H131:I131)</f>
        <v>0</v>
      </c>
      <c r="K131" s="218"/>
      <c r="L131" s="183">
        <v>48</v>
      </c>
      <c r="M131" s="183">
        <v>91</v>
      </c>
      <c r="N131" s="183">
        <v>142</v>
      </c>
      <c r="O131" s="183">
        <v>154</v>
      </c>
      <c r="P131" s="180">
        <v>91</v>
      </c>
      <c r="Q131" s="181">
        <f>SUM(K131:P131)</f>
        <v>526</v>
      </c>
      <c r="R131" s="184">
        <f>SUM(J131,Q131)</f>
        <v>526</v>
      </c>
    </row>
    <row r="132" spans="1:18" s="155" customFormat="1" ht="16.5" customHeight="1" x14ac:dyDescent="0.15">
      <c r="B132" s="222"/>
      <c r="C132" s="177" t="s">
        <v>83</v>
      </c>
      <c r="D132" s="58"/>
      <c r="E132" s="58"/>
      <c r="F132" s="58"/>
      <c r="G132" s="178"/>
      <c r="H132" s="179">
        <v>0</v>
      </c>
      <c r="I132" s="180">
        <v>0</v>
      </c>
      <c r="J132" s="194">
        <f>SUM(H132:I132)</f>
        <v>0</v>
      </c>
      <c r="K132" s="218"/>
      <c r="L132" s="183">
        <v>0</v>
      </c>
      <c r="M132" s="183">
        <v>4</v>
      </c>
      <c r="N132" s="183">
        <v>27</v>
      </c>
      <c r="O132" s="183">
        <v>303</v>
      </c>
      <c r="P132" s="180">
        <v>508</v>
      </c>
      <c r="Q132" s="181">
        <f>SUM(K132:P132)</f>
        <v>842</v>
      </c>
      <c r="R132" s="184">
        <f>SUM(J132,Q132)</f>
        <v>842</v>
      </c>
    </row>
    <row r="133" spans="1:18" s="387" customFormat="1" ht="17.100000000000001" customHeight="1" x14ac:dyDescent="0.15">
      <c r="B133" s="634"/>
      <c r="C133" s="465" t="s">
        <v>213</v>
      </c>
      <c r="D133" s="466"/>
      <c r="E133" s="466"/>
      <c r="F133" s="466"/>
      <c r="G133" s="467"/>
      <c r="H133" s="468">
        <v>0</v>
      </c>
      <c r="I133" s="469">
        <v>0</v>
      </c>
      <c r="J133" s="470">
        <f>SUM(H133:I133)</f>
        <v>0</v>
      </c>
      <c r="K133" s="502"/>
      <c r="L133" s="472">
        <v>0</v>
      </c>
      <c r="M133" s="472">
        <v>0</v>
      </c>
      <c r="N133" s="472">
        <v>0</v>
      </c>
      <c r="O133" s="472">
        <v>0</v>
      </c>
      <c r="P133" s="469">
        <v>0</v>
      </c>
      <c r="Q133" s="473">
        <f>SUM(K133:P133)</f>
        <v>0</v>
      </c>
      <c r="R133" s="474">
        <f>SUM(J133,Q133)</f>
        <v>0</v>
      </c>
    </row>
    <row r="134" spans="1:18" s="155" customFormat="1" ht="17.100000000000001" customHeight="1" x14ac:dyDescent="0.15">
      <c r="B134" s="237" t="s">
        <v>84</v>
      </c>
      <c r="C134" s="40"/>
      <c r="D134" s="40"/>
      <c r="E134" s="40"/>
      <c r="F134" s="40"/>
      <c r="G134" s="41"/>
      <c r="H134" s="161">
        <f t="shared" ref="H134:R134" si="24">SUM(H98,H119,H129)</f>
        <v>1711</v>
      </c>
      <c r="I134" s="162">
        <f t="shared" si="24"/>
        <v>2544</v>
      </c>
      <c r="J134" s="163">
        <f t="shared" si="24"/>
        <v>4255</v>
      </c>
      <c r="K134" s="164">
        <f t="shared" si="24"/>
        <v>0</v>
      </c>
      <c r="L134" s="165">
        <f t="shared" si="24"/>
        <v>10446</v>
      </c>
      <c r="M134" s="165">
        <f t="shared" si="24"/>
        <v>7883</v>
      </c>
      <c r="N134" s="165">
        <f t="shared" si="24"/>
        <v>5477</v>
      </c>
      <c r="O134" s="165">
        <f t="shared" si="24"/>
        <v>4223</v>
      </c>
      <c r="P134" s="166">
        <f t="shared" si="24"/>
        <v>3030</v>
      </c>
      <c r="Q134" s="167">
        <f t="shared" si="24"/>
        <v>31059</v>
      </c>
      <c r="R134" s="168">
        <f t="shared" si="24"/>
        <v>35314</v>
      </c>
    </row>
    <row r="135" spans="1:18" s="155" customFormat="1" ht="17.100000000000001" customHeight="1" x14ac:dyDescent="0.15">
      <c r="B135" s="238"/>
      <c r="C135" s="238"/>
      <c r="D135" s="238"/>
      <c r="E135" s="238"/>
      <c r="F135" s="238"/>
      <c r="G135" s="238"/>
      <c r="H135" s="239"/>
      <c r="I135" s="239"/>
      <c r="J135" s="239"/>
      <c r="K135" s="239"/>
      <c r="L135" s="239"/>
      <c r="M135" s="239"/>
      <c r="N135" s="239"/>
      <c r="O135" s="239"/>
      <c r="P135" s="239"/>
      <c r="Q135" s="239"/>
      <c r="R135" s="239"/>
    </row>
    <row r="136" spans="1:18" s="155" customFormat="1" ht="17.100000000000001" customHeight="1" x14ac:dyDescent="0.15">
      <c r="A136" s="154" t="s">
        <v>85</v>
      </c>
      <c r="H136" s="156"/>
      <c r="I136" s="156"/>
      <c r="J136" s="156"/>
      <c r="K136" s="156"/>
    </row>
    <row r="137" spans="1:18" s="155" customFormat="1" ht="17.100000000000001" customHeight="1" x14ac:dyDescent="0.15">
      <c r="B137" s="157"/>
      <c r="C137" s="157"/>
      <c r="D137" s="157"/>
      <c r="E137" s="157"/>
      <c r="F137" s="6"/>
      <c r="G137" s="6"/>
      <c r="H137" s="6"/>
      <c r="I137" s="699" t="s">
        <v>86</v>
      </c>
      <c r="J137" s="699"/>
      <c r="K137" s="699"/>
      <c r="L137" s="699"/>
      <c r="M137" s="699"/>
      <c r="N137" s="699"/>
      <c r="O137" s="699"/>
      <c r="P137" s="699"/>
      <c r="Q137" s="699"/>
      <c r="R137" s="699"/>
    </row>
    <row r="138" spans="1:18" s="155" customFormat="1" ht="17.100000000000001" customHeight="1" x14ac:dyDescent="0.15">
      <c r="B138" s="716" t="str">
        <f>"平成" &amp; DBCS($A$2) &amp; "年（" &amp; DBCS($B$2) &amp; "年）" &amp; DBCS($C$2) &amp; "月"</f>
        <v>平成３０年（２０１８年）１１月</v>
      </c>
      <c r="C138" s="717"/>
      <c r="D138" s="717"/>
      <c r="E138" s="717"/>
      <c r="F138" s="717"/>
      <c r="G138" s="718"/>
      <c r="H138" s="722" t="s">
        <v>40</v>
      </c>
      <c r="I138" s="723"/>
      <c r="J138" s="723"/>
      <c r="K138" s="724" t="s">
        <v>41</v>
      </c>
      <c r="L138" s="725"/>
      <c r="M138" s="725"/>
      <c r="N138" s="725"/>
      <c r="O138" s="725"/>
      <c r="P138" s="725"/>
      <c r="Q138" s="726"/>
      <c r="R138" s="727" t="s">
        <v>22</v>
      </c>
    </row>
    <row r="139" spans="1:18" s="155" customFormat="1" ht="17.100000000000001" customHeight="1" x14ac:dyDescent="0.15">
      <c r="B139" s="719"/>
      <c r="C139" s="720"/>
      <c r="D139" s="720"/>
      <c r="E139" s="720"/>
      <c r="F139" s="720"/>
      <c r="G139" s="721"/>
      <c r="H139" s="102" t="s">
        <v>13</v>
      </c>
      <c r="I139" s="103" t="s">
        <v>14</v>
      </c>
      <c r="J139" s="104" t="s">
        <v>15</v>
      </c>
      <c r="K139" s="105" t="s">
        <v>16</v>
      </c>
      <c r="L139" s="106" t="s">
        <v>17</v>
      </c>
      <c r="M139" s="106" t="s">
        <v>18</v>
      </c>
      <c r="N139" s="106" t="s">
        <v>19</v>
      </c>
      <c r="O139" s="106" t="s">
        <v>20</v>
      </c>
      <c r="P139" s="107" t="s">
        <v>21</v>
      </c>
      <c r="Q139" s="625" t="s">
        <v>15</v>
      </c>
      <c r="R139" s="728"/>
    </row>
    <row r="140" spans="1:18" s="155" customFormat="1" ht="17.100000000000001" customHeight="1" x14ac:dyDescent="0.15">
      <c r="B140" s="158" t="s">
        <v>50</v>
      </c>
      <c r="C140" s="159"/>
      <c r="D140" s="159"/>
      <c r="E140" s="159"/>
      <c r="F140" s="159"/>
      <c r="G140" s="160"/>
      <c r="H140" s="161">
        <f t="shared" ref="H140:R140" si="25">SUM(H141,H147,H150,H155,H159:H160)</f>
        <v>13370434</v>
      </c>
      <c r="I140" s="162">
        <f t="shared" si="25"/>
        <v>25887824</v>
      </c>
      <c r="J140" s="163">
        <f t="shared" si="25"/>
        <v>39258258</v>
      </c>
      <c r="K140" s="164">
        <f t="shared" si="25"/>
        <v>0</v>
      </c>
      <c r="L140" s="165">
        <f t="shared" si="25"/>
        <v>229309339</v>
      </c>
      <c r="M140" s="165">
        <f t="shared" si="25"/>
        <v>202582584</v>
      </c>
      <c r="N140" s="165">
        <f t="shared" si="25"/>
        <v>171037252</v>
      </c>
      <c r="O140" s="165">
        <f t="shared" si="25"/>
        <v>120261181</v>
      </c>
      <c r="P140" s="166">
        <f t="shared" si="25"/>
        <v>80083034</v>
      </c>
      <c r="Q140" s="167">
        <f t="shared" si="25"/>
        <v>803273390</v>
      </c>
      <c r="R140" s="168">
        <f t="shared" si="25"/>
        <v>842531648</v>
      </c>
    </row>
    <row r="141" spans="1:18" s="155" customFormat="1" ht="17.100000000000001" customHeight="1" x14ac:dyDescent="0.15">
      <c r="B141" s="169"/>
      <c r="C141" s="158" t="s">
        <v>51</v>
      </c>
      <c r="D141" s="159"/>
      <c r="E141" s="159"/>
      <c r="F141" s="159"/>
      <c r="G141" s="160"/>
      <c r="H141" s="161">
        <f t="shared" ref="H141:Q141" si="26">SUM(H142:H146)</f>
        <v>1270208</v>
      </c>
      <c r="I141" s="162">
        <f t="shared" si="26"/>
        <v>4096400</v>
      </c>
      <c r="J141" s="163">
        <f t="shared" si="26"/>
        <v>5366608</v>
      </c>
      <c r="K141" s="164">
        <f t="shared" si="26"/>
        <v>0</v>
      </c>
      <c r="L141" s="165">
        <f t="shared" si="26"/>
        <v>49323808</v>
      </c>
      <c r="M141" s="165">
        <f t="shared" si="26"/>
        <v>42487306</v>
      </c>
      <c r="N141" s="165">
        <f t="shared" si="26"/>
        <v>37151147</v>
      </c>
      <c r="O141" s="165">
        <f t="shared" si="26"/>
        <v>29320220</v>
      </c>
      <c r="P141" s="166">
        <f t="shared" si="26"/>
        <v>25814762</v>
      </c>
      <c r="Q141" s="167">
        <f t="shared" si="26"/>
        <v>184097243</v>
      </c>
      <c r="R141" s="168">
        <f t="shared" ref="R141:R146" si="27">SUM(J141,Q141)</f>
        <v>189463851</v>
      </c>
    </row>
    <row r="142" spans="1:18" s="155" customFormat="1" ht="17.100000000000001" customHeight="1" x14ac:dyDescent="0.15">
      <c r="B142" s="169"/>
      <c r="C142" s="169"/>
      <c r="D142" s="49" t="s">
        <v>52</v>
      </c>
      <c r="E142" s="81"/>
      <c r="F142" s="81"/>
      <c r="G142" s="170"/>
      <c r="H142" s="171">
        <v>0</v>
      </c>
      <c r="I142" s="172">
        <v>0</v>
      </c>
      <c r="J142" s="173">
        <f>SUM(H142:I142)</f>
        <v>0</v>
      </c>
      <c r="K142" s="174">
        <v>0</v>
      </c>
      <c r="L142" s="175">
        <v>33725169</v>
      </c>
      <c r="M142" s="175">
        <v>29254141</v>
      </c>
      <c r="N142" s="175">
        <v>26896041</v>
      </c>
      <c r="O142" s="175">
        <v>19957177</v>
      </c>
      <c r="P142" s="172">
        <v>16994535</v>
      </c>
      <c r="Q142" s="173">
        <f>SUM(K142:P142)</f>
        <v>126827063</v>
      </c>
      <c r="R142" s="176">
        <f t="shared" si="27"/>
        <v>126827063</v>
      </c>
    </row>
    <row r="143" spans="1:18" s="155" customFormat="1" ht="17.100000000000001" customHeight="1" x14ac:dyDescent="0.15">
      <c r="B143" s="169"/>
      <c r="C143" s="169"/>
      <c r="D143" s="177" t="s">
        <v>53</v>
      </c>
      <c r="E143" s="58"/>
      <c r="F143" s="58"/>
      <c r="G143" s="178"/>
      <c r="H143" s="179">
        <v>0</v>
      </c>
      <c r="I143" s="180">
        <v>0</v>
      </c>
      <c r="J143" s="181">
        <f>SUM(H143:I143)</f>
        <v>0</v>
      </c>
      <c r="K143" s="182">
        <v>0</v>
      </c>
      <c r="L143" s="183">
        <v>0</v>
      </c>
      <c r="M143" s="183">
        <v>92583</v>
      </c>
      <c r="N143" s="183">
        <v>24156</v>
      </c>
      <c r="O143" s="183">
        <v>291141</v>
      </c>
      <c r="P143" s="180">
        <v>1232103</v>
      </c>
      <c r="Q143" s="181">
        <f>SUM(K143:P143)</f>
        <v>1639983</v>
      </c>
      <c r="R143" s="184">
        <f t="shared" si="27"/>
        <v>1639983</v>
      </c>
    </row>
    <row r="144" spans="1:18" s="155" customFormat="1" ht="17.100000000000001" customHeight="1" x14ac:dyDescent="0.15">
      <c r="B144" s="169"/>
      <c r="C144" s="169"/>
      <c r="D144" s="177" t="s">
        <v>54</v>
      </c>
      <c r="E144" s="58"/>
      <c r="F144" s="58"/>
      <c r="G144" s="178"/>
      <c r="H144" s="179">
        <v>803916</v>
      </c>
      <c r="I144" s="180">
        <v>1833746</v>
      </c>
      <c r="J144" s="181">
        <f>SUM(H144:I144)</f>
        <v>2637662</v>
      </c>
      <c r="K144" s="182">
        <v>0</v>
      </c>
      <c r="L144" s="183">
        <v>8861717</v>
      </c>
      <c r="M144" s="183">
        <v>6797087</v>
      </c>
      <c r="N144" s="183">
        <v>5944845</v>
      </c>
      <c r="O144" s="183">
        <v>4892753</v>
      </c>
      <c r="P144" s="180">
        <v>4636843</v>
      </c>
      <c r="Q144" s="181">
        <f>SUM(K144:P144)</f>
        <v>31133245</v>
      </c>
      <c r="R144" s="184">
        <f t="shared" si="27"/>
        <v>33770907</v>
      </c>
    </row>
    <row r="145" spans="2:18" s="155" customFormat="1" ht="17.100000000000001" customHeight="1" x14ac:dyDescent="0.15">
      <c r="B145" s="169"/>
      <c r="C145" s="169"/>
      <c r="D145" s="177" t="s">
        <v>55</v>
      </c>
      <c r="E145" s="58"/>
      <c r="F145" s="58"/>
      <c r="G145" s="178"/>
      <c r="H145" s="179">
        <v>126519</v>
      </c>
      <c r="I145" s="180">
        <v>1809382</v>
      </c>
      <c r="J145" s="181">
        <f>SUM(H145:I145)</f>
        <v>1935901</v>
      </c>
      <c r="K145" s="182">
        <v>0</v>
      </c>
      <c r="L145" s="183">
        <v>3005163</v>
      </c>
      <c r="M145" s="183">
        <v>3063261</v>
      </c>
      <c r="N145" s="183">
        <v>1411839</v>
      </c>
      <c r="O145" s="183">
        <v>1560210</v>
      </c>
      <c r="P145" s="180">
        <v>961970</v>
      </c>
      <c r="Q145" s="181">
        <f>SUM(K145:P145)</f>
        <v>10002443</v>
      </c>
      <c r="R145" s="184">
        <f t="shared" si="27"/>
        <v>11938344</v>
      </c>
    </row>
    <row r="146" spans="2:18" s="155" customFormat="1" ht="17.100000000000001" customHeight="1" x14ac:dyDescent="0.15">
      <c r="B146" s="169"/>
      <c r="C146" s="169"/>
      <c r="D146" s="60" t="s">
        <v>56</v>
      </c>
      <c r="E146" s="61"/>
      <c r="F146" s="61"/>
      <c r="G146" s="185"/>
      <c r="H146" s="186">
        <v>339773</v>
      </c>
      <c r="I146" s="187">
        <v>453272</v>
      </c>
      <c r="J146" s="188">
        <f>SUM(H146:I146)</f>
        <v>793045</v>
      </c>
      <c r="K146" s="189">
        <v>0</v>
      </c>
      <c r="L146" s="190">
        <v>3731759</v>
      </c>
      <c r="M146" s="190">
        <v>3280234</v>
      </c>
      <c r="N146" s="190">
        <v>2874266</v>
      </c>
      <c r="O146" s="190">
        <v>2618939</v>
      </c>
      <c r="P146" s="187">
        <v>1989311</v>
      </c>
      <c r="Q146" s="188">
        <f>SUM(K146:P146)</f>
        <v>14494509</v>
      </c>
      <c r="R146" s="191">
        <f t="shared" si="27"/>
        <v>15287554</v>
      </c>
    </row>
    <row r="147" spans="2:18" s="155" customFormat="1" ht="17.100000000000001" customHeight="1" x14ac:dyDescent="0.15">
      <c r="B147" s="169"/>
      <c r="C147" s="158" t="s">
        <v>57</v>
      </c>
      <c r="D147" s="159"/>
      <c r="E147" s="159"/>
      <c r="F147" s="159"/>
      <c r="G147" s="160"/>
      <c r="H147" s="161">
        <f t="shared" ref="H147:R147" si="28">SUM(H148:H149)</f>
        <v>2068634</v>
      </c>
      <c r="I147" s="162">
        <f t="shared" si="28"/>
        <v>6412996</v>
      </c>
      <c r="J147" s="163">
        <f t="shared" si="28"/>
        <v>8481630</v>
      </c>
      <c r="K147" s="164">
        <f t="shared" si="28"/>
        <v>0</v>
      </c>
      <c r="L147" s="165">
        <f t="shared" si="28"/>
        <v>101871169</v>
      </c>
      <c r="M147" s="165">
        <f t="shared" si="28"/>
        <v>88157701</v>
      </c>
      <c r="N147" s="165">
        <f t="shared" si="28"/>
        <v>68857708</v>
      </c>
      <c r="O147" s="165">
        <f t="shared" si="28"/>
        <v>43717804</v>
      </c>
      <c r="P147" s="166">
        <f t="shared" si="28"/>
        <v>25309376</v>
      </c>
      <c r="Q147" s="167">
        <f t="shared" si="28"/>
        <v>327913758</v>
      </c>
      <c r="R147" s="168">
        <f t="shared" si="28"/>
        <v>336395388</v>
      </c>
    </row>
    <row r="148" spans="2:18" s="155" customFormat="1" ht="17.100000000000001" customHeight="1" x14ac:dyDescent="0.15">
      <c r="B148" s="169"/>
      <c r="C148" s="169"/>
      <c r="D148" s="49" t="s">
        <v>58</v>
      </c>
      <c r="E148" s="81"/>
      <c r="F148" s="81"/>
      <c r="G148" s="170"/>
      <c r="H148" s="171">
        <v>-3330</v>
      </c>
      <c r="I148" s="172">
        <v>-1359</v>
      </c>
      <c r="J148" s="192">
        <f>SUM(H148:I148)</f>
        <v>-4689</v>
      </c>
      <c r="K148" s="174">
        <v>0</v>
      </c>
      <c r="L148" s="175">
        <v>77687370</v>
      </c>
      <c r="M148" s="175">
        <v>62976458</v>
      </c>
      <c r="N148" s="175">
        <v>48652923</v>
      </c>
      <c r="O148" s="175">
        <v>32608116</v>
      </c>
      <c r="P148" s="172">
        <v>17965237</v>
      </c>
      <c r="Q148" s="173">
        <f>SUM(K148:P148)</f>
        <v>239890104</v>
      </c>
      <c r="R148" s="176">
        <f>SUM(J148,Q148)</f>
        <v>239885415</v>
      </c>
    </row>
    <row r="149" spans="2:18" s="155" customFormat="1" ht="17.100000000000001" customHeight="1" x14ac:dyDescent="0.15">
      <c r="B149" s="169"/>
      <c r="C149" s="169"/>
      <c r="D149" s="60" t="s">
        <v>59</v>
      </c>
      <c r="E149" s="61"/>
      <c r="F149" s="61"/>
      <c r="G149" s="185"/>
      <c r="H149" s="186">
        <v>2071964</v>
      </c>
      <c r="I149" s="187">
        <v>6414355</v>
      </c>
      <c r="J149" s="193">
        <f>SUM(H149:I149)</f>
        <v>8486319</v>
      </c>
      <c r="K149" s="189">
        <v>0</v>
      </c>
      <c r="L149" s="190">
        <v>24183799</v>
      </c>
      <c r="M149" s="190">
        <v>25181243</v>
      </c>
      <c r="N149" s="190">
        <v>20204785</v>
      </c>
      <c r="O149" s="190">
        <v>11109688</v>
      </c>
      <c r="P149" s="187">
        <v>7344139</v>
      </c>
      <c r="Q149" s="188">
        <f>SUM(K149:P149)</f>
        <v>88023654</v>
      </c>
      <c r="R149" s="191">
        <f>SUM(J149,Q149)</f>
        <v>96509973</v>
      </c>
    </row>
    <row r="150" spans="2:18" s="155" customFormat="1" ht="17.100000000000001" customHeight="1" x14ac:dyDescent="0.15">
      <c r="B150" s="169"/>
      <c r="C150" s="158" t="s">
        <v>60</v>
      </c>
      <c r="D150" s="159"/>
      <c r="E150" s="159"/>
      <c r="F150" s="159"/>
      <c r="G150" s="160"/>
      <c r="H150" s="161">
        <f t="shared" ref="H150:R150" si="29">SUM(H151:H154)</f>
        <v>73837</v>
      </c>
      <c r="I150" s="162">
        <f t="shared" si="29"/>
        <v>267439</v>
      </c>
      <c r="J150" s="163">
        <f t="shared" si="29"/>
        <v>341276</v>
      </c>
      <c r="K150" s="164">
        <f t="shared" si="29"/>
        <v>0</v>
      </c>
      <c r="L150" s="165">
        <f t="shared" si="29"/>
        <v>8394753</v>
      </c>
      <c r="M150" s="165">
        <f t="shared" si="29"/>
        <v>12021199</v>
      </c>
      <c r="N150" s="165">
        <f t="shared" si="29"/>
        <v>15867878</v>
      </c>
      <c r="O150" s="165">
        <f t="shared" si="29"/>
        <v>12466881</v>
      </c>
      <c r="P150" s="166">
        <f t="shared" si="29"/>
        <v>7288608</v>
      </c>
      <c r="Q150" s="167">
        <f t="shared" si="29"/>
        <v>56039319</v>
      </c>
      <c r="R150" s="168">
        <f t="shared" si="29"/>
        <v>56380595</v>
      </c>
    </row>
    <row r="151" spans="2:18" s="155" customFormat="1" ht="17.100000000000001" customHeight="1" x14ac:dyDescent="0.15">
      <c r="B151" s="169"/>
      <c r="C151" s="169"/>
      <c r="D151" s="49" t="s">
        <v>61</v>
      </c>
      <c r="E151" s="81"/>
      <c r="F151" s="81"/>
      <c r="G151" s="170"/>
      <c r="H151" s="171">
        <v>73837</v>
      </c>
      <c r="I151" s="172">
        <v>246671</v>
      </c>
      <c r="J151" s="192">
        <f>SUM(H151:I151)</f>
        <v>320508</v>
      </c>
      <c r="K151" s="174">
        <v>0</v>
      </c>
      <c r="L151" s="175">
        <v>6653239</v>
      </c>
      <c r="M151" s="175">
        <v>10557684</v>
      </c>
      <c r="N151" s="175">
        <v>11782243</v>
      </c>
      <c r="O151" s="175">
        <v>9560184</v>
      </c>
      <c r="P151" s="172">
        <v>5261087</v>
      </c>
      <c r="Q151" s="173">
        <f>SUM(K151:P151)</f>
        <v>43814437</v>
      </c>
      <c r="R151" s="176">
        <f>SUM(J151,Q151)</f>
        <v>44134945</v>
      </c>
    </row>
    <row r="152" spans="2:18" s="155" customFormat="1" ht="17.100000000000001" customHeight="1" x14ac:dyDescent="0.15">
      <c r="B152" s="169"/>
      <c r="C152" s="169"/>
      <c r="D152" s="177" t="s">
        <v>62</v>
      </c>
      <c r="E152" s="58"/>
      <c r="F152" s="58"/>
      <c r="G152" s="178"/>
      <c r="H152" s="179">
        <v>0</v>
      </c>
      <c r="I152" s="180">
        <v>20768</v>
      </c>
      <c r="J152" s="194">
        <f>SUM(H152:I152)</f>
        <v>20768</v>
      </c>
      <c r="K152" s="182">
        <v>0</v>
      </c>
      <c r="L152" s="183">
        <v>1715297</v>
      </c>
      <c r="M152" s="183">
        <v>1463515</v>
      </c>
      <c r="N152" s="183">
        <v>3377596</v>
      </c>
      <c r="O152" s="183">
        <v>2778069</v>
      </c>
      <c r="P152" s="180">
        <v>1550071</v>
      </c>
      <c r="Q152" s="181">
        <f>SUM(K152:P152)</f>
        <v>10884548</v>
      </c>
      <c r="R152" s="184">
        <f>SUM(J152,Q152)</f>
        <v>10905316</v>
      </c>
    </row>
    <row r="153" spans="2:18" s="155" customFormat="1" ht="16.5" customHeight="1" x14ac:dyDescent="0.15">
      <c r="B153" s="169"/>
      <c r="C153" s="222"/>
      <c r="D153" s="177" t="s">
        <v>63</v>
      </c>
      <c r="E153" s="58"/>
      <c r="F153" s="58"/>
      <c r="G153" s="178"/>
      <c r="H153" s="179">
        <v>0</v>
      </c>
      <c r="I153" s="180">
        <v>0</v>
      </c>
      <c r="J153" s="194">
        <f>SUM(H153:I153)</f>
        <v>0</v>
      </c>
      <c r="K153" s="182">
        <v>0</v>
      </c>
      <c r="L153" s="183">
        <v>26217</v>
      </c>
      <c r="M153" s="183">
        <v>0</v>
      </c>
      <c r="N153" s="183">
        <v>708039</v>
      </c>
      <c r="O153" s="183">
        <v>128628</v>
      </c>
      <c r="P153" s="180">
        <v>477450</v>
      </c>
      <c r="Q153" s="181">
        <f>SUM(K153:P153)</f>
        <v>1340334</v>
      </c>
      <c r="R153" s="184">
        <f>SUM(J153,Q153)</f>
        <v>1340334</v>
      </c>
    </row>
    <row r="154" spans="2:18" s="387" customFormat="1" ht="16.5" customHeight="1" x14ac:dyDescent="0.15">
      <c r="B154" s="623"/>
      <c r="C154" s="622"/>
      <c r="D154" s="465" t="s">
        <v>212</v>
      </c>
      <c r="E154" s="466"/>
      <c r="F154" s="466"/>
      <c r="G154" s="467"/>
      <c r="H154" s="468">
        <v>0</v>
      </c>
      <c r="I154" s="469">
        <v>0</v>
      </c>
      <c r="J154" s="470">
        <f>SUM(H154:I154)</f>
        <v>0</v>
      </c>
      <c r="K154" s="471">
        <v>0</v>
      </c>
      <c r="L154" s="472">
        <v>0</v>
      </c>
      <c r="M154" s="472">
        <v>0</v>
      </c>
      <c r="N154" s="472">
        <v>0</v>
      </c>
      <c r="O154" s="472">
        <v>0</v>
      </c>
      <c r="P154" s="469">
        <v>0</v>
      </c>
      <c r="Q154" s="473">
        <f>SUM(K154:P154)</f>
        <v>0</v>
      </c>
      <c r="R154" s="474">
        <f>SUM(J154,Q154)</f>
        <v>0</v>
      </c>
    </row>
    <row r="155" spans="2:18" s="155" customFormat="1" ht="17.100000000000001" customHeight="1" x14ac:dyDescent="0.15">
      <c r="B155" s="169"/>
      <c r="C155" s="158" t="s">
        <v>64</v>
      </c>
      <c r="D155" s="159"/>
      <c r="E155" s="159"/>
      <c r="F155" s="159"/>
      <c r="G155" s="160"/>
      <c r="H155" s="161">
        <f t="shared" ref="H155:R155" si="30">SUM(H156:H158)</f>
        <v>5472472</v>
      </c>
      <c r="I155" s="162">
        <f t="shared" si="30"/>
        <v>8707388</v>
      </c>
      <c r="J155" s="163">
        <f t="shared" si="30"/>
        <v>14179860</v>
      </c>
      <c r="K155" s="164">
        <f t="shared" si="30"/>
        <v>0</v>
      </c>
      <c r="L155" s="165">
        <f t="shared" si="30"/>
        <v>11295459</v>
      </c>
      <c r="M155" s="165">
        <f t="shared" si="30"/>
        <v>17306731</v>
      </c>
      <c r="N155" s="165">
        <f t="shared" si="30"/>
        <v>12474064</v>
      </c>
      <c r="O155" s="165">
        <f t="shared" si="30"/>
        <v>9574464</v>
      </c>
      <c r="P155" s="166">
        <f t="shared" si="30"/>
        <v>8079475</v>
      </c>
      <c r="Q155" s="167">
        <f t="shared" si="30"/>
        <v>58730193</v>
      </c>
      <c r="R155" s="168">
        <f t="shared" si="30"/>
        <v>72910053</v>
      </c>
    </row>
    <row r="156" spans="2:18" s="155" customFormat="1" ht="17.100000000000001" customHeight="1" x14ac:dyDescent="0.15">
      <c r="B156" s="169"/>
      <c r="C156" s="169"/>
      <c r="D156" s="49" t="s">
        <v>65</v>
      </c>
      <c r="E156" s="81"/>
      <c r="F156" s="81"/>
      <c r="G156" s="170"/>
      <c r="H156" s="171">
        <v>3289774</v>
      </c>
      <c r="I156" s="172">
        <v>6826933</v>
      </c>
      <c r="J156" s="192">
        <f>SUM(H156:I156)</f>
        <v>10116707</v>
      </c>
      <c r="K156" s="174">
        <v>0</v>
      </c>
      <c r="L156" s="175">
        <v>9505810</v>
      </c>
      <c r="M156" s="175">
        <v>15963963</v>
      </c>
      <c r="N156" s="175">
        <v>11581815</v>
      </c>
      <c r="O156" s="175">
        <v>9103232</v>
      </c>
      <c r="P156" s="172">
        <v>7781073</v>
      </c>
      <c r="Q156" s="173">
        <f>SUM(K156:P156)</f>
        <v>53935893</v>
      </c>
      <c r="R156" s="176">
        <f>SUM(J156,Q156)</f>
        <v>64052600</v>
      </c>
    </row>
    <row r="157" spans="2:18" s="155" customFormat="1" ht="17.100000000000001" customHeight="1" x14ac:dyDescent="0.15">
      <c r="B157" s="169"/>
      <c r="C157" s="169"/>
      <c r="D157" s="177" t="s">
        <v>66</v>
      </c>
      <c r="E157" s="58"/>
      <c r="F157" s="58"/>
      <c r="G157" s="178"/>
      <c r="H157" s="179">
        <v>379513</v>
      </c>
      <c r="I157" s="180">
        <v>478200</v>
      </c>
      <c r="J157" s="194">
        <f>SUM(H157:I157)</f>
        <v>857713</v>
      </c>
      <c r="K157" s="182">
        <v>0</v>
      </c>
      <c r="L157" s="183">
        <v>429235</v>
      </c>
      <c r="M157" s="183">
        <v>392964</v>
      </c>
      <c r="N157" s="183">
        <v>272512</v>
      </c>
      <c r="O157" s="183">
        <v>333138</v>
      </c>
      <c r="P157" s="180">
        <v>18360</v>
      </c>
      <c r="Q157" s="181">
        <f>SUM(K157:P157)</f>
        <v>1446209</v>
      </c>
      <c r="R157" s="184">
        <f>SUM(J157,Q157)</f>
        <v>2303922</v>
      </c>
    </row>
    <row r="158" spans="2:18" s="155" customFormat="1" ht="17.100000000000001" customHeight="1" x14ac:dyDescent="0.15">
      <c r="B158" s="169"/>
      <c r="C158" s="169"/>
      <c r="D158" s="60" t="s">
        <v>67</v>
      </c>
      <c r="E158" s="61"/>
      <c r="F158" s="61"/>
      <c r="G158" s="185"/>
      <c r="H158" s="186">
        <v>1803185</v>
      </c>
      <c r="I158" s="187">
        <v>1402255</v>
      </c>
      <c r="J158" s="193">
        <f>SUM(H158:I158)</f>
        <v>3205440</v>
      </c>
      <c r="K158" s="189">
        <v>0</v>
      </c>
      <c r="L158" s="190">
        <v>1360414</v>
      </c>
      <c r="M158" s="190">
        <v>949804</v>
      </c>
      <c r="N158" s="190">
        <v>619737</v>
      </c>
      <c r="O158" s="190">
        <v>138094</v>
      </c>
      <c r="P158" s="187">
        <v>280042</v>
      </c>
      <c r="Q158" s="188">
        <f>SUM(K158:P158)</f>
        <v>3348091</v>
      </c>
      <c r="R158" s="191">
        <f>SUM(J158,Q158)</f>
        <v>6553531</v>
      </c>
    </row>
    <row r="159" spans="2:18" s="155" customFormat="1" ht="17.100000000000001" customHeight="1" x14ac:dyDescent="0.15">
      <c r="B159" s="169"/>
      <c r="C159" s="196" t="s">
        <v>68</v>
      </c>
      <c r="D159" s="197"/>
      <c r="E159" s="197"/>
      <c r="F159" s="197"/>
      <c r="G159" s="198"/>
      <c r="H159" s="161">
        <v>1106583</v>
      </c>
      <c r="I159" s="162">
        <v>1599901</v>
      </c>
      <c r="J159" s="163">
        <f>SUM(H159:I159)</f>
        <v>2706484</v>
      </c>
      <c r="K159" s="164">
        <v>0</v>
      </c>
      <c r="L159" s="165">
        <v>18755208</v>
      </c>
      <c r="M159" s="165">
        <v>17031983</v>
      </c>
      <c r="N159" s="165">
        <v>18482878</v>
      </c>
      <c r="O159" s="165">
        <v>15050653</v>
      </c>
      <c r="P159" s="166">
        <v>7985123</v>
      </c>
      <c r="Q159" s="167">
        <f>SUM(K159:P159)</f>
        <v>77305845</v>
      </c>
      <c r="R159" s="168">
        <f>SUM(J159,Q159)</f>
        <v>80012329</v>
      </c>
    </row>
    <row r="160" spans="2:18" s="155" customFormat="1" ht="17.100000000000001" customHeight="1" x14ac:dyDescent="0.15">
      <c r="B160" s="195"/>
      <c r="C160" s="196" t="s">
        <v>69</v>
      </c>
      <c r="D160" s="197"/>
      <c r="E160" s="197"/>
      <c r="F160" s="197"/>
      <c r="G160" s="198"/>
      <c r="H160" s="161">
        <v>3378700</v>
      </c>
      <c r="I160" s="162">
        <v>4803700</v>
      </c>
      <c r="J160" s="163">
        <f>SUM(H160:I160)</f>
        <v>8182400</v>
      </c>
      <c r="K160" s="164">
        <v>0</v>
      </c>
      <c r="L160" s="165">
        <v>39668942</v>
      </c>
      <c r="M160" s="165">
        <v>25577664</v>
      </c>
      <c r="N160" s="165">
        <v>18203577</v>
      </c>
      <c r="O160" s="165">
        <v>10131159</v>
      </c>
      <c r="P160" s="166">
        <v>5605690</v>
      </c>
      <c r="Q160" s="167">
        <f>SUM(K160:P160)</f>
        <v>99187032</v>
      </c>
      <c r="R160" s="168">
        <f>SUM(J160,Q160)</f>
        <v>107369432</v>
      </c>
    </row>
    <row r="161" spans="2:18" s="155" customFormat="1" ht="17.100000000000001" customHeight="1" x14ac:dyDescent="0.15">
      <c r="B161" s="158" t="s">
        <v>70</v>
      </c>
      <c r="C161" s="159"/>
      <c r="D161" s="159"/>
      <c r="E161" s="159"/>
      <c r="F161" s="159"/>
      <c r="G161" s="160"/>
      <c r="H161" s="161">
        <f t="shared" ref="H161:R161" si="31">SUM(H162:H170)</f>
        <v>653816</v>
      </c>
      <c r="I161" s="162">
        <f t="shared" si="31"/>
        <v>1347085</v>
      </c>
      <c r="J161" s="163">
        <f t="shared" si="31"/>
        <v>2000901</v>
      </c>
      <c r="K161" s="164">
        <f t="shared" si="31"/>
        <v>0</v>
      </c>
      <c r="L161" s="165">
        <f t="shared" si="31"/>
        <v>128134674</v>
      </c>
      <c r="M161" s="165">
        <f t="shared" si="31"/>
        <v>127382433</v>
      </c>
      <c r="N161" s="165">
        <f t="shared" si="31"/>
        <v>132220986</v>
      </c>
      <c r="O161" s="165">
        <f t="shared" si="31"/>
        <v>98391361</v>
      </c>
      <c r="P161" s="166">
        <f t="shared" si="31"/>
        <v>50900836</v>
      </c>
      <c r="Q161" s="167">
        <f t="shared" si="31"/>
        <v>537030290</v>
      </c>
      <c r="R161" s="168">
        <f t="shared" si="31"/>
        <v>539031191</v>
      </c>
    </row>
    <row r="162" spans="2:18" s="155" customFormat="1" ht="17.100000000000001" customHeight="1" x14ac:dyDescent="0.15">
      <c r="B162" s="169"/>
      <c r="C162" s="240" t="s">
        <v>87</v>
      </c>
      <c r="D162" s="241"/>
      <c r="E162" s="241"/>
      <c r="F162" s="241"/>
      <c r="G162" s="242"/>
      <c r="H162" s="171">
        <v>0</v>
      </c>
      <c r="I162" s="172">
        <v>0</v>
      </c>
      <c r="J162" s="192">
        <f t="shared" ref="J162:J170" si="32">SUM(H162:I162)</f>
        <v>0</v>
      </c>
      <c r="K162" s="243"/>
      <c r="L162" s="244">
        <v>3314534</v>
      </c>
      <c r="M162" s="244">
        <v>2113470</v>
      </c>
      <c r="N162" s="244">
        <v>2024538</v>
      </c>
      <c r="O162" s="244">
        <v>2528112</v>
      </c>
      <c r="P162" s="245">
        <v>1360944</v>
      </c>
      <c r="Q162" s="246">
        <f t="shared" ref="Q162:Q170" si="33">SUM(K162:P162)</f>
        <v>11341598</v>
      </c>
      <c r="R162" s="247">
        <f t="shared" ref="R162:R170" si="34">SUM(J162,Q162)</f>
        <v>11341598</v>
      </c>
    </row>
    <row r="163" spans="2:18" s="155" customFormat="1" ht="17.100000000000001" customHeight="1" x14ac:dyDescent="0.15">
      <c r="B163" s="169"/>
      <c r="C163" s="177" t="s">
        <v>72</v>
      </c>
      <c r="D163" s="58"/>
      <c r="E163" s="58"/>
      <c r="F163" s="58"/>
      <c r="G163" s="178"/>
      <c r="H163" s="179">
        <v>0</v>
      </c>
      <c r="I163" s="180">
        <v>0</v>
      </c>
      <c r="J163" s="194">
        <f t="shared" si="32"/>
        <v>0</v>
      </c>
      <c r="K163" s="218"/>
      <c r="L163" s="183">
        <v>0</v>
      </c>
      <c r="M163" s="183">
        <v>0</v>
      </c>
      <c r="N163" s="183">
        <v>128286</v>
      </c>
      <c r="O163" s="183">
        <v>0</v>
      </c>
      <c r="P163" s="180">
        <v>0</v>
      </c>
      <c r="Q163" s="181">
        <f t="shared" si="33"/>
        <v>128286</v>
      </c>
      <c r="R163" s="184">
        <f t="shared" si="34"/>
        <v>128286</v>
      </c>
    </row>
    <row r="164" spans="2:18" s="217" customFormat="1" ht="17.100000000000001" customHeight="1" x14ac:dyDescent="0.15">
      <c r="B164" s="206"/>
      <c r="C164" s="207" t="s">
        <v>73</v>
      </c>
      <c r="D164" s="208"/>
      <c r="E164" s="208"/>
      <c r="F164" s="208"/>
      <c r="G164" s="209"/>
      <c r="H164" s="210">
        <v>0</v>
      </c>
      <c r="I164" s="211">
        <v>0</v>
      </c>
      <c r="J164" s="212">
        <f t="shared" si="32"/>
        <v>0</v>
      </c>
      <c r="K164" s="213"/>
      <c r="L164" s="214">
        <v>58322486</v>
      </c>
      <c r="M164" s="214">
        <v>44314237</v>
      </c>
      <c r="N164" s="214">
        <v>33626822</v>
      </c>
      <c r="O164" s="214">
        <v>18800850</v>
      </c>
      <c r="P164" s="211">
        <v>10973596</v>
      </c>
      <c r="Q164" s="215">
        <f t="shared" si="33"/>
        <v>166037991</v>
      </c>
      <c r="R164" s="216">
        <f t="shared" si="34"/>
        <v>166037991</v>
      </c>
    </row>
    <row r="165" spans="2:18" s="155" customFormat="1" ht="17.100000000000001" customHeight="1" x14ac:dyDescent="0.15">
      <c r="B165" s="169"/>
      <c r="C165" s="177" t="s">
        <v>74</v>
      </c>
      <c r="D165" s="58"/>
      <c r="E165" s="58"/>
      <c r="F165" s="58"/>
      <c r="G165" s="178"/>
      <c r="H165" s="179">
        <v>75780</v>
      </c>
      <c r="I165" s="180">
        <v>40770</v>
      </c>
      <c r="J165" s="194">
        <f t="shared" si="32"/>
        <v>116550</v>
      </c>
      <c r="K165" s="182">
        <v>0</v>
      </c>
      <c r="L165" s="183">
        <v>10395544</v>
      </c>
      <c r="M165" s="183">
        <v>11083624</v>
      </c>
      <c r="N165" s="183">
        <v>10560947</v>
      </c>
      <c r="O165" s="183">
        <v>9677379</v>
      </c>
      <c r="P165" s="180">
        <v>3976161</v>
      </c>
      <c r="Q165" s="181">
        <f t="shared" si="33"/>
        <v>45693655</v>
      </c>
      <c r="R165" s="184">
        <f t="shared" si="34"/>
        <v>45810205</v>
      </c>
    </row>
    <row r="166" spans="2:18" s="155" customFormat="1" ht="17.100000000000001" customHeight="1" x14ac:dyDescent="0.15">
      <c r="B166" s="169"/>
      <c r="C166" s="177" t="s">
        <v>75</v>
      </c>
      <c r="D166" s="58"/>
      <c r="E166" s="58"/>
      <c r="F166" s="58"/>
      <c r="G166" s="178"/>
      <c r="H166" s="179">
        <v>578036</v>
      </c>
      <c r="I166" s="180">
        <v>1306315</v>
      </c>
      <c r="J166" s="194">
        <f t="shared" si="32"/>
        <v>1884351</v>
      </c>
      <c r="K166" s="182">
        <v>0</v>
      </c>
      <c r="L166" s="183">
        <v>10482772</v>
      </c>
      <c r="M166" s="183">
        <v>13845601</v>
      </c>
      <c r="N166" s="183">
        <v>18291926</v>
      </c>
      <c r="O166" s="183">
        <v>16522867</v>
      </c>
      <c r="P166" s="180">
        <v>12032928</v>
      </c>
      <c r="Q166" s="181">
        <f t="shared" si="33"/>
        <v>71176094</v>
      </c>
      <c r="R166" s="184">
        <f t="shared" si="34"/>
        <v>73060445</v>
      </c>
    </row>
    <row r="167" spans="2:18" s="155" customFormat="1" ht="17.100000000000001" customHeight="1" x14ac:dyDescent="0.15">
      <c r="B167" s="169"/>
      <c r="C167" s="177" t="s">
        <v>76</v>
      </c>
      <c r="D167" s="58"/>
      <c r="E167" s="58"/>
      <c r="F167" s="58"/>
      <c r="G167" s="178"/>
      <c r="H167" s="179">
        <v>0</v>
      </c>
      <c r="I167" s="180">
        <v>0</v>
      </c>
      <c r="J167" s="194">
        <f t="shared" si="32"/>
        <v>0</v>
      </c>
      <c r="K167" s="218"/>
      <c r="L167" s="183">
        <v>38978893</v>
      </c>
      <c r="M167" s="183">
        <v>49027242</v>
      </c>
      <c r="N167" s="183">
        <v>54029892</v>
      </c>
      <c r="O167" s="183">
        <v>34742677</v>
      </c>
      <c r="P167" s="180">
        <v>11923686</v>
      </c>
      <c r="Q167" s="181">
        <f t="shared" si="33"/>
        <v>188702390</v>
      </c>
      <c r="R167" s="184">
        <f t="shared" si="34"/>
        <v>188702390</v>
      </c>
    </row>
    <row r="168" spans="2:18" s="155" customFormat="1" ht="17.100000000000001" customHeight="1" x14ac:dyDescent="0.15">
      <c r="B168" s="169"/>
      <c r="C168" s="219" t="s">
        <v>77</v>
      </c>
      <c r="D168" s="220"/>
      <c r="E168" s="220"/>
      <c r="F168" s="220"/>
      <c r="G168" s="221"/>
      <c r="H168" s="179">
        <v>0</v>
      </c>
      <c r="I168" s="180">
        <v>0</v>
      </c>
      <c r="J168" s="194">
        <f t="shared" si="32"/>
        <v>0</v>
      </c>
      <c r="K168" s="218"/>
      <c r="L168" s="183">
        <v>4896684</v>
      </c>
      <c r="M168" s="183">
        <v>5539269</v>
      </c>
      <c r="N168" s="183">
        <v>7227788</v>
      </c>
      <c r="O168" s="183">
        <v>5088942</v>
      </c>
      <c r="P168" s="180">
        <v>2304503</v>
      </c>
      <c r="Q168" s="181">
        <f t="shared" si="33"/>
        <v>25057186</v>
      </c>
      <c r="R168" s="184">
        <f t="shared" si="34"/>
        <v>25057186</v>
      </c>
    </row>
    <row r="169" spans="2:18" s="155" customFormat="1" ht="17.100000000000001" customHeight="1" x14ac:dyDescent="0.15">
      <c r="B169" s="222"/>
      <c r="C169" s="223" t="s">
        <v>78</v>
      </c>
      <c r="D169" s="220"/>
      <c r="E169" s="220"/>
      <c r="F169" s="220"/>
      <c r="G169" s="221"/>
      <c r="H169" s="179">
        <v>0</v>
      </c>
      <c r="I169" s="180">
        <v>0</v>
      </c>
      <c r="J169" s="194">
        <f t="shared" si="32"/>
        <v>0</v>
      </c>
      <c r="K169" s="218"/>
      <c r="L169" s="183">
        <v>0</v>
      </c>
      <c r="M169" s="183">
        <v>0</v>
      </c>
      <c r="N169" s="183">
        <v>2139506</v>
      </c>
      <c r="O169" s="183">
        <v>5522642</v>
      </c>
      <c r="P169" s="180">
        <v>5112586</v>
      </c>
      <c r="Q169" s="181">
        <f t="shared" si="33"/>
        <v>12774734</v>
      </c>
      <c r="R169" s="184">
        <f t="shared" si="34"/>
        <v>12774734</v>
      </c>
    </row>
    <row r="170" spans="2:18" s="155" customFormat="1" ht="17.100000000000001" customHeight="1" x14ac:dyDescent="0.15">
      <c r="B170" s="224"/>
      <c r="C170" s="225" t="s">
        <v>79</v>
      </c>
      <c r="D170" s="226"/>
      <c r="E170" s="226"/>
      <c r="F170" s="226"/>
      <c r="G170" s="227"/>
      <c r="H170" s="228">
        <v>0</v>
      </c>
      <c r="I170" s="229">
        <v>0</v>
      </c>
      <c r="J170" s="230">
        <f t="shared" si="32"/>
        <v>0</v>
      </c>
      <c r="K170" s="231"/>
      <c r="L170" s="232">
        <v>1743761</v>
      </c>
      <c r="M170" s="232">
        <v>1458990</v>
      </c>
      <c r="N170" s="232">
        <v>4191281</v>
      </c>
      <c r="O170" s="232">
        <v>5507892</v>
      </c>
      <c r="P170" s="229">
        <v>3216432</v>
      </c>
      <c r="Q170" s="233">
        <f t="shared" si="33"/>
        <v>16118356</v>
      </c>
      <c r="R170" s="234">
        <f t="shared" si="34"/>
        <v>16118356</v>
      </c>
    </row>
    <row r="171" spans="2:18" s="155" customFormat="1" ht="17.100000000000001" customHeight="1" x14ac:dyDescent="0.15">
      <c r="B171" s="158" t="s">
        <v>80</v>
      </c>
      <c r="C171" s="159"/>
      <c r="D171" s="159"/>
      <c r="E171" s="159"/>
      <c r="F171" s="159"/>
      <c r="G171" s="160"/>
      <c r="H171" s="161">
        <f>SUM(H172:H175)</f>
        <v>0</v>
      </c>
      <c r="I171" s="162">
        <f>SUM(I172:I175)</f>
        <v>0</v>
      </c>
      <c r="J171" s="163">
        <f>SUM(J172:J175)</f>
        <v>0</v>
      </c>
      <c r="K171" s="235"/>
      <c r="L171" s="165">
        <f t="shared" ref="L171:R171" si="35">SUM(L172:L175)</f>
        <v>11356587</v>
      </c>
      <c r="M171" s="165">
        <f t="shared" si="35"/>
        <v>25855500</v>
      </c>
      <c r="N171" s="165">
        <f t="shared" si="35"/>
        <v>90050105</v>
      </c>
      <c r="O171" s="165">
        <f t="shared" si="35"/>
        <v>266960500</v>
      </c>
      <c r="P171" s="166">
        <f t="shared" si="35"/>
        <v>322275787</v>
      </c>
      <c r="Q171" s="167">
        <f t="shared" si="35"/>
        <v>716498479</v>
      </c>
      <c r="R171" s="168">
        <f t="shared" si="35"/>
        <v>716498479</v>
      </c>
    </row>
    <row r="172" spans="2:18" s="155" customFormat="1" ht="17.100000000000001" customHeight="1" x14ac:dyDescent="0.15">
      <c r="B172" s="169"/>
      <c r="C172" s="49" t="s">
        <v>81</v>
      </c>
      <c r="D172" s="81"/>
      <c r="E172" s="81"/>
      <c r="F172" s="81"/>
      <c r="G172" s="170"/>
      <c r="H172" s="171">
        <v>0</v>
      </c>
      <c r="I172" s="172">
        <v>0</v>
      </c>
      <c r="J172" s="192">
        <f>SUM(H172:I172)</f>
        <v>0</v>
      </c>
      <c r="K172" s="199"/>
      <c r="L172" s="175">
        <v>378381</v>
      </c>
      <c r="M172" s="175">
        <v>2581641</v>
      </c>
      <c r="N172" s="175">
        <v>44649031</v>
      </c>
      <c r="O172" s="175">
        <v>118226455</v>
      </c>
      <c r="P172" s="172">
        <v>112397911</v>
      </c>
      <c r="Q172" s="173">
        <f>SUM(K172:P172)</f>
        <v>278233419</v>
      </c>
      <c r="R172" s="176">
        <f>SUM(J172,Q172)</f>
        <v>278233419</v>
      </c>
    </row>
    <row r="173" spans="2:18" s="155" customFormat="1" ht="17.100000000000001" customHeight="1" x14ac:dyDescent="0.15">
      <c r="B173" s="169"/>
      <c r="C173" s="177" t="s">
        <v>82</v>
      </c>
      <c r="D173" s="58"/>
      <c r="E173" s="58"/>
      <c r="F173" s="58"/>
      <c r="G173" s="178"/>
      <c r="H173" s="179">
        <v>0</v>
      </c>
      <c r="I173" s="180">
        <v>0</v>
      </c>
      <c r="J173" s="194">
        <f>SUM(H173:I173)</f>
        <v>0</v>
      </c>
      <c r="K173" s="218"/>
      <c r="L173" s="183">
        <v>10978206</v>
      </c>
      <c r="M173" s="183">
        <v>22443571</v>
      </c>
      <c r="N173" s="183">
        <v>36286010</v>
      </c>
      <c r="O173" s="183">
        <v>43068103</v>
      </c>
      <c r="P173" s="180">
        <v>25022205</v>
      </c>
      <c r="Q173" s="181">
        <f>SUM(K173:P173)</f>
        <v>137798095</v>
      </c>
      <c r="R173" s="184">
        <f>SUM(J173,Q173)</f>
        <v>137798095</v>
      </c>
    </row>
    <row r="174" spans="2:18" s="155" customFormat="1" ht="17.100000000000001" customHeight="1" x14ac:dyDescent="0.15">
      <c r="B174" s="222"/>
      <c r="C174" s="177" t="s">
        <v>83</v>
      </c>
      <c r="D174" s="58"/>
      <c r="E174" s="58"/>
      <c r="F174" s="58"/>
      <c r="G174" s="178"/>
      <c r="H174" s="179">
        <v>0</v>
      </c>
      <c r="I174" s="180">
        <v>0</v>
      </c>
      <c r="J174" s="194">
        <f>SUM(H174:I174)</f>
        <v>0</v>
      </c>
      <c r="K174" s="218"/>
      <c r="L174" s="183">
        <v>0</v>
      </c>
      <c r="M174" s="183">
        <v>830288</v>
      </c>
      <c r="N174" s="183">
        <v>9115064</v>
      </c>
      <c r="O174" s="183">
        <v>105665942</v>
      </c>
      <c r="P174" s="180">
        <v>184855671</v>
      </c>
      <c r="Q174" s="181">
        <f>SUM(K174:P174)</f>
        <v>300466965</v>
      </c>
      <c r="R174" s="184">
        <f>SUM(J174,Q174)</f>
        <v>300466965</v>
      </c>
    </row>
    <row r="175" spans="2:18" s="387" customFormat="1" ht="17.100000000000001" customHeight="1" x14ac:dyDescent="0.15">
      <c r="B175" s="634"/>
      <c r="C175" s="635" t="s">
        <v>213</v>
      </c>
      <c r="D175" s="466"/>
      <c r="E175" s="466"/>
      <c r="F175" s="466"/>
      <c r="G175" s="467"/>
      <c r="H175" s="468">
        <v>0</v>
      </c>
      <c r="I175" s="469">
        <v>0</v>
      </c>
      <c r="J175" s="470">
        <f>SUM(H175:I175)</f>
        <v>0</v>
      </c>
      <c r="K175" s="502"/>
      <c r="L175" s="472">
        <v>0</v>
      </c>
      <c r="M175" s="472">
        <v>0</v>
      </c>
      <c r="N175" s="472">
        <v>0</v>
      </c>
      <c r="O175" s="472">
        <v>0</v>
      </c>
      <c r="P175" s="469">
        <v>0</v>
      </c>
      <c r="Q175" s="473">
        <f>SUM(K175:P175)</f>
        <v>0</v>
      </c>
      <c r="R175" s="474">
        <f>SUM(J175,Q175)</f>
        <v>0</v>
      </c>
    </row>
    <row r="176" spans="2:18" s="155" customFormat="1" ht="17.100000000000001" customHeight="1" x14ac:dyDescent="0.15">
      <c r="B176" s="237" t="s">
        <v>84</v>
      </c>
      <c r="C176" s="40"/>
      <c r="D176" s="40"/>
      <c r="E176" s="40"/>
      <c r="F176" s="40"/>
      <c r="G176" s="41"/>
      <c r="H176" s="161">
        <f t="shared" ref="H176:R176" si="36">SUM(H140,H161,H171)</f>
        <v>14024250</v>
      </c>
      <c r="I176" s="162">
        <f t="shared" si="36"/>
        <v>27234909</v>
      </c>
      <c r="J176" s="163">
        <f t="shared" si="36"/>
        <v>41259159</v>
      </c>
      <c r="K176" s="164">
        <f t="shared" si="36"/>
        <v>0</v>
      </c>
      <c r="L176" s="165">
        <f t="shared" si="36"/>
        <v>368800600</v>
      </c>
      <c r="M176" s="165">
        <f t="shared" si="36"/>
        <v>355820517</v>
      </c>
      <c r="N176" s="165">
        <f t="shared" si="36"/>
        <v>393308343</v>
      </c>
      <c r="O176" s="165">
        <f t="shared" si="36"/>
        <v>485613042</v>
      </c>
      <c r="P176" s="166">
        <f t="shared" si="36"/>
        <v>453259657</v>
      </c>
      <c r="Q176" s="167">
        <f t="shared" si="36"/>
        <v>2056802159</v>
      </c>
      <c r="R176" s="168">
        <f t="shared" si="36"/>
        <v>2098061318</v>
      </c>
    </row>
    <row r="177" spans="2:18" s="155" customFormat="1" ht="3.75" customHeight="1" x14ac:dyDescent="0.15">
      <c r="B177" s="238"/>
      <c r="C177" s="238"/>
      <c r="D177" s="238"/>
      <c r="E177" s="238"/>
      <c r="F177" s="238"/>
      <c r="G177" s="238"/>
      <c r="H177" s="239"/>
      <c r="I177" s="239"/>
      <c r="J177" s="239"/>
      <c r="K177" s="239"/>
      <c r="L177" s="239"/>
      <c r="M177" s="239"/>
      <c r="N177" s="239"/>
      <c r="O177" s="239"/>
      <c r="P177" s="239"/>
      <c r="Q177" s="239"/>
      <c r="R177" s="239"/>
    </row>
    <row r="178" spans="2:18" s="155" customFormat="1" ht="3.75" customHeight="1" x14ac:dyDescent="0.15">
      <c r="B178" s="238"/>
      <c r="C178" s="238"/>
      <c r="D178" s="238"/>
      <c r="E178" s="238"/>
      <c r="F178" s="238"/>
      <c r="G178" s="238"/>
      <c r="H178" s="239"/>
      <c r="I178" s="239"/>
      <c r="J178" s="239"/>
      <c r="K178" s="239"/>
      <c r="L178" s="239"/>
      <c r="M178" s="239"/>
      <c r="N178" s="239"/>
      <c r="O178" s="239"/>
      <c r="P178" s="239"/>
      <c r="Q178" s="239"/>
      <c r="R178" s="239"/>
    </row>
  </sheetData>
  <mergeCells count="54">
    <mergeCell ref="R6:R7"/>
    <mergeCell ref="J1:O1"/>
    <mergeCell ref="P1:Q1"/>
    <mergeCell ref="H4:I4"/>
    <mergeCell ref="B5:G5"/>
    <mergeCell ref="H5:I5"/>
    <mergeCell ref="Q12:R12"/>
    <mergeCell ref="B13:B22"/>
    <mergeCell ref="C13:G13"/>
    <mergeCell ref="C22:G22"/>
    <mergeCell ref="B23:B32"/>
    <mergeCell ref="C32:G32"/>
    <mergeCell ref="B33:B42"/>
    <mergeCell ref="C42:G42"/>
    <mergeCell ref="K46:R46"/>
    <mergeCell ref="B47:G48"/>
    <mergeCell ref="H47:J47"/>
    <mergeCell ref="K47:Q47"/>
    <mergeCell ref="R47:R48"/>
    <mergeCell ref="B72:G73"/>
    <mergeCell ref="H72:J72"/>
    <mergeCell ref="K72:P72"/>
    <mergeCell ref="Q72:Q73"/>
    <mergeCell ref="K54:R54"/>
    <mergeCell ref="B55:G56"/>
    <mergeCell ref="H55:J55"/>
    <mergeCell ref="K55:Q55"/>
    <mergeCell ref="R55:R56"/>
    <mergeCell ref="J63:Q63"/>
    <mergeCell ref="B64:G65"/>
    <mergeCell ref="H64:J64"/>
    <mergeCell ref="K64:P64"/>
    <mergeCell ref="Q64:Q65"/>
    <mergeCell ref="J71:Q71"/>
    <mergeCell ref="B96:G97"/>
    <mergeCell ref="H96:J96"/>
    <mergeCell ref="K96:Q96"/>
    <mergeCell ref="R96:R97"/>
    <mergeCell ref="J79:Q79"/>
    <mergeCell ref="B80:G81"/>
    <mergeCell ref="H80:J80"/>
    <mergeCell ref="K80:P80"/>
    <mergeCell ref="Q80:Q81"/>
    <mergeCell ref="J87:Q87"/>
    <mergeCell ref="B88:G89"/>
    <mergeCell ref="H88:J88"/>
    <mergeCell ref="K88:P88"/>
    <mergeCell ref="Q88:Q89"/>
    <mergeCell ref="I95:R95"/>
    <mergeCell ref="I137:R137"/>
    <mergeCell ref="B138:G139"/>
    <mergeCell ref="H138:J138"/>
    <mergeCell ref="K138:Q138"/>
    <mergeCell ref="R138:R139"/>
  </mergeCells>
  <phoneticPr fontId="5"/>
  <pageMargins left="0.35433070866141736" right="0.78740157480314965" top="0.59055118110236227" bottom="0.39370078740157483" header="0.39370078740157483" footer="0.39370078740157483"/>
  <pageSetup paperSize="9" scale="68" fitToHeight="0" orientation="landscape" r:id="rId1"/>
  <headerFooter alignWithMargins="0">
    <oddFooter>&amp;P ページ</oddFooter>
  </headerFooter>
  <rowBreaks count="3" manualBreakCount="3">
    <brk id="44" max="17" man="1"/>
    <brk id="93" max="16383" man="1"/>
    <brk id="135"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7"/>
  <sheetViews>
    <sheetView view="pageBreakPreview" zoomScaleNormal="100" zoomScaleSheetLayoutView="100" workbookViewId="0">
      <selection activeCell="J187" sqref="J187"/>
    </sheetView>
  </sheetViews>
  <sheetFormatPr defaultColWidth="7.625" defaultRowHeight="17.100000000000001" customHeight="1" x14ac:dyDescent="0.15"/>
  <cols>
    <col min="1" max="2" width="2.625" style="2" customWidth="1"/>
    <col min="3" max="3" width="5.625" style="2" customWidth="1"/>
    <col min="4" max="4" width="7.625" style="2" customWidth="1"/>
    <col min="5" max="5" width="2.625" style="2" customWidth="1"/>
    <col min="6" max="6" width="6.625" style="2" customWidth="1"/>
    <col min="7" max="7" width="10.5" style="2" customWidth="1"/>
    <col min="8" max="16" width="10.625" style="2" customWidth="1"/>
    <col min="17" max="18" width="12.625" style="2" customWidth="1"/>
    <col min="19" max="19" width="7.625" style="2" customWidth="1"/>
    <col min="20" max="22" width="9.375" style="2" customWidth="1"/>
    <col min="23" max="256" width="7.625" style="2"/>
    <col min="257" max="258" width="2.625" style="2" customWidth="1"/>
    <col min="259" max="259" width="5.625" style="2" customWidth="1"/>
    <col min="260" max="260" width="7.625" style="2" customWidth="1"/>
    <col min="261" max="261" width="2.625" style="2" customWidth="1"/>
    <col min="262" max="262" width="6.625" style="2" customWidth="1"/>
    <col min="263" max="263" width="10.5" style="2" customWidth="1"/>
    <col min="264" max="272" width="10.625" style="2" customWidth="1"/>
    <col min="273" max="274" width="12.625" style="2" customWidth="1"/>
    <col min="275" max="275" width="7.625" style="2" customWidth="1"/>
    <col min="276" max="278" width="9.375" style="2" customWidth="1"/>
    <col min="279" max="512" width="7.625" style="2"/>
    <col min="513" max="514" width="2.625" style="2" customWidth="1"/>
    <col min="515" max="515" width="5.625" style="2" customWidth="1"/>
    <col min="516" max="516" width="7.625" style="2" customWidth="1"/>
    <col min="517" max="517" width="2.625" style="2" customWidth="1"/>
    <col min="518" max="518" width="6.625" style="2" customWidth="1"/>
    <col min="519" max="519" width="10.5" style="2" customWidth="1"/>
    <col min="520" max="528" width="10.625" style="2" customWidth="1"/>
    <col min="529" max="530" width="12.625" style="2" customWidth="1"/>
    <col min="531" max="531" width="7.625" style="2" customWidth="1"/>
    <col min="532" max="534" width="9.375" style="2" customWidth="1"/>
    <col min="535" max="768" width="7.625" style="2"/>
    <col min="769" max="770" width="2.625" style="2" customWidth="1"/>
    <col min="771" max="771" width="5.625" style="2" customWidth="1"/>
    <col min="772" max="772" width="7.625" style="2" customWidth="1"/>
    <col min="773" max="773" width="2.625" style="2" customWidth="1"/>
    <col min="774" max="774" width="6.625" style="2" customWidth="1"/>
    <col min="775" max="775" width="10.5" style="2" customWidth="1"/>
    <col min="776" max="784" width="10.625" style="2" customWidth="1"/>
    <col min="785" max="786" width="12.625" style="2" customWidth="1"/>
    <col min="787" max="787" width="7.625" style="2" customWidth="1"/>
    <col min="788" max="790" width="9.375" style="2" customWidth="1"/>
    <col min="791" max="1024" width="7.625" style="2"/>
    <col min="1025" max="1026" width="2.625" style="2" customWidth="1"/>
    <col min="1027" max="1027" width="5.625" style="2" customWidth="1"/>
    <col min="1028" max="1028" width="7.625" style="2" customWidth="1"/>
    <col min="1029" max="1029" width="2.625" style="2" customWidth="1"/>
    <col min="1030" max="1030" width="6.625" style="2" customWidth="1"/>
    <col min="1031" max="1031" width="10.5" style="2" customWidth="1"/>
    <col min="1032" max="1040" width="10.625" style="2" customWidth="1"/>
    <col min="1041" max="1042" width="12.625" style="2" customWidth="1"/>
    <col min="1043" max="1043" width="7.625" style="2" customWidth="1"/>
    <col min="1044" max="1046" width="9.375" style="2" customWidth="1"/>
    <col min="1047" max="1280" width="7.625" style="2"/>
    <col min="1281" max="1282" width="2.625" style="2" customWidth="1"/>
    <col min="1283" max="1283" width="5.625" style="2" customWidth="1"/>
    <col min="1284" max="1284" width="7.625" style="2" customWidth="1"/>
    <col min="1285" max="1285" width="2.625" style="2" customWidth="1"/>
    <col min="1286" max="1286" width="6.625" style="2" customWidth="1"/>
    <col min="1287" max="1287" width="10.5" style="2" customWidth="1"/>
    <col min="1288" max="1296" width="10.625" style="2" customWidth="1"/>
    <col min="1297" max="1298" width="12.625" style="2" customWidth="1"/>
    <col min="1299" max="1299" width="7.625" style="2" customWidth="1"/>
    <col min="1300" max="1302" width="9.375" style="2" customWidth="1"/>
    <col min="1303" max="1536" width="7.625" style="2"/>
    <col min="1537" max="1538" width="2.625" style="2" customWidth="1"/>
    <col min="1539" max="1539" width="5.625" style="2" customWidth="1"/>
    <col min="1540" max="1540" width="7.625" style="2" customWidth="1"/>
    <col min="1541" max="1541" width="2.625" style="2" customWidth="1"/>
    <col min="1542" max="1542" width="6.625" style="2" customWidth="1"/>
    <col min="1543" max="1543" width="10.5" style="2" customWidth="1"/>
    <col min="1544" max="1552" width="10.625" style="2" customWidth="1"/>
    <col min="1553" max="1554" width="12.625" style="2" customWidth="1"/>
    <col min="1555" max="1555" width="7.625" style="2" customWidth="1"/>
    <col min="1556" max="1558" width="9.375" style="2" customWidth="1"/>
    <col min="1559" max="1792" width="7.625" style="2"/>
    <col min="1793" max="1794" width="2.625" style="2" customWidth="1"/>
    <col min="1795" max="1795" width="5.625" style="2" customWidth="1"/>
    <col min="1796" max="1796" width="7.625" style="2" customWidth="1"/>
    <col min="1797" max="1797" width="2.625" style="2" customWidth="1"/>
    <col min="1798" max="1798" width="6.625" style="2" customWidth="1"/>
    <col min="1799" max="1799" width="10.5" style="2" customWidth="1"/>
    <col min="1800" max="1808" width="10.625" style="2" customWidth="1"/>
    <col min="1809" max="1810" width="12.625" style="2" customWidth="1"/>
    <col min="1811" max="1811" width="7.625" style="2" customWidth="1"/>
    <col min="1812" max="1814" width="9.375" style="2" customWidth="1"/>
    <col min="1815" max="2048" width="7.625" style="2"/>
    <col min="2049" max="2050" width="2.625" style="2" customWidth="1"/>
    <col min="2051" max="2051" width="5.625" style="2" customWidth="1"/>
    <col min="2052" max="2052" width="7.625" style="2" customWidth="1"/>
    <col min="2053" max="2053" width="2.625" style="2" customWidth="1"/>
    <col min="2054" max="2054" width="6.625" style="2" customWidth="1"/>
    <col min="2055" max="2055" width="10.5" style="2" customWidth="1"/>
    <col min="2056" max="2064" width="10.625" style="2" customWidth="1"/>
    <col min="2065" max="2066" width="12.625" style="2" customWidth="1"/>
    <col min="2067" max="2067" width="7.625" style="2" customWidth="1"/>
    <col min="2068" max="2070" width="9.375" style="2" customWidth="1"/>
    <col min="2071" max="2304" width="7.625" style="2"/>
    <col min="2305" max="2306" width="2.625" style="2" customWidth="1"/>
    <col min="2307" max="2307" width="5.625" style="2" customWidth="1"/>
    <col min="2308" max="2308" width="7.625" style="2" customWidth="1"/>
    <col min="2309" max="2309" width="2.625" style="2" customWidth="1"/>
    <col min="2310" max="2310" width="6.625" style="2" customWidth="1"/>
    <col min="2311" max="2311" width="10.5" style="2" customWidth="1"/>
    <col min="2312" max="2320" width="10.625" style="2" customWidth="1"/>
    <col min="2321" max="2322" width="12.625" style="2" customWidth="1"/>
    <col min="2323" max="2323" width="7.625" style="2" customWidth="1"/>
    <col min="2324" max="2326" width="9.375" style="2" customWidth="1"/>
    <col min="2327" max="2560" width="7.625" style="2"/>
    <col min="2561" max="2562" width="2.625" style="2" customWidth="1"/>
    <col min="2563" max="2563" width="5.625" style="2" customWidth="1"/>
    <col min="2564" max="2564" width="7.625" style="2" customWidth="1"/>
    <col min="2565" max="2565" width="2.625" style="2" customWidth="1"/>
    <col min="2566" max="2566" width="6.625" style="2" customWidth="1"/>
    <col min="2567" max="2567" width="10.5" style="2" customWidth="1"/>
    <col min="2568" max="2576" width="10.625" style="2" customWidth="1"/>
    <col min="2577" max="2578" width="12.625" style="2" customWidth="1"/>
    <col min="2579" max="2579" width="7.625" style="2" customWidth="1"/>
    <col min="2580" max="2582" width="9.375" style="2" customWidth="1"/>
    <col min="2583" max="2816" width="7.625" style="2"/>
    <col min="2817" max="2818" width="2.625" style="2" customWidth="1"/>
    <col min="2819" max="2819" width="5.625" style="2" customWidth="1"/>
    <col min="2820" max="2820" width="7.625" style="2" customWidth="1"/>
    <col min="2821" max="2821" width="2.625" style="2" customWidth="1"/>
    <col min="2822" max="2822" width="6.625" style="2" customWidth="1"/>
    <col min="2823" max="2823" width="10.5" style="2" customWidth="1"/>
    <col min="2824" max="2832" width="10.625" style="2" customWidth="1"/>
    <col min="2833" max="2834" width="12.625" style="2" customWidth="1"/>
    <col min="2835" max="2835" width="7.625" style="2" customWidth="1"/>
    <col min="2836" max="2838" width="9.375" style="2" customWidth="1"/>
    <col min="2839" max="3072" width="7.625" style="2"/>
    <col min="3073" max="3074" width="2.625" style="2" customWidth="1"/>
    <col min="3075" max="3075" width="5.625" style="2" customWidth="1"/>
    <col min="3076" max="3076" width="7.625" style="2" customWidth="1"/>
    <col min="3077" max="3077" width="2.625" style="2" customWidth="1"/>
    <col min="3078" max="3078" width="6.625" style="2" customWidth="1"/>
    <col min="3079" max="3079" width="10.5" style="2" customWidth="1"/>
    <col min="3080" max="3088" width="10.625" style="2" customWidth="1"/>
    <col min="3089" max="3090" width="12.625" style="2" customWidth="1"/>
    <col min="3091" max="3091" width="7.625" style="2" customWidth="1"/>
    <col min="3092" max="3094" width="9.375" style="2" customWidth="1"/>
    <col min="3095" max="3328" width="7.625" style="2"/>
    <col min="3329" max="3330" width="2.625" style="2" customWidth="1"/>
    <col min="3331" max="3331" width="5.625" style="2" customWidth="1"/>
    <col min="3332" max="3332" width="7.625" style="2" customWidth="1"/>
    <col min="3333" max="3333" width="2.625" style="2" customWidth="1"/>
    <col min="3334" max="3334" width="6.625" style="2" customWidth="1"/>
    <col min="3335" max="3335" width="10.5" style="2" customWidth="1"/>
    <col min="3336" max="3344" width="10.625" style="2" customWidth="1"/>
    <col min="3345" max="3346" width="12.625" style="2" customWidth="1"/>
    <col min="3347" max="3347" width="7.625" style="2" customWidth="1"/>
    <col min="3348" max="3350" width="9.375" style="2" customWidth="1"/>
    <col min="3351" max="3584" width="7.625" style="2"/>
    <col min="3585" max="3586" width="2.625" style="2" customWidth="1"/>
    <col min="3587" max="3587" width="5.625" style="2" customWidth="1"/>
    <col min="3588" max="3588" width="7.625" style="2" customWidth="1"/>
    <col min="3589" max="3589" width="2.625" style="2" customWidth="1"/>
    <col min="3590" max="3590" width="6.625" style="2" customWidth="1"/>
    <col min="3591" max="3591" width="10.5" style="2" customWidth="1"/>
    <col min="3592" max="3600" width="10.625" style="2" customWidth="1"/>
    <col min="3601" max="3602" width="12.625" style="2" customWidth="1"/>
    <col min="3603" max="3603" width="7.625" style="2" customWidth="1"/>
    <col min="3604" max="3606" width="9.375" style="2" customWidth="1"/>
    <col min="3607" max="3840" width="7.625" style="2"/>
    <col min="3841" max="3842" width="2.625" style="2" customWidth="1"/>
    <col min="3843" max="3843" width="5.625" style="2" customWidth="1"/>
    <col min="3844" max="3844" width="7.625" style="2" customWidth="1"/>
    <col min="3845" max="3845" width="2.625" style="2" customWidth="1"/>
    <col min="3846" max="3846" width="6.625" style="2" customWidth="1"/>
    <col min="3847" max="3847" width="10.5" style="2" customWidth="1"/>
    <col min="3848" max="3856" width="10.625" style="2" customWidth="1"/>
    <col min="3857" max="3858" width="12.625" style="2" customWidth="1"/>
    <col min="3859" max="3859" width="7.625" style="2" customWidth="1"/>
    <col min="3860" max="3862" width="9.375" style="2" customWidth="1"/>
    <col min="3863" max="4096" width="7.625" style="2"/>
    <col min="4097" max="4098" width="2.625" style="2" customWidth="1"/>
    <col min="4099" max="4099" width="5.625" style="2" customWidth="1"/>
    <col min="4100" max="4100" width="7.625" style="2" customWidth="1"/>
    <col min="4101" max="4101" width="2.625" style="2" customWidth="1"/>
    <col min="4102" max="4102" width="6.625" style="2" customWidth="1"/>
    <col min="4103" max="4103" width="10.5" style="2" customWidth="1"/>
    <col min="4104" max="4112" width="10.625" style="2" customWidth="1"/>
    <col min="4113" max="4114" width="12.625" style="2" customWidth="1"/>
    <col min="4115" max="4115" width="7.625" style="2" customWidth="1"/>
    <col min="4116" max="4118" width="9.375" style="2" customWidth="1"/>
    <col min="4119" max="4352" width="7.625" style="2"/>
    <col min="4353" max="4354" width="2.625" style="2" customWidth="1"/>
    <col min="4355" max="4355" width="5.625" style="2" customWidth="1"/>
    <col min="4356" max="4356" width="7.625" style="2" customWidth="1"/>
    <col min="4357" max="4357" width="2.625" style="2" customWidth="1"/>
    <col min="4358" max="4358" width="6.625" style="2" customWidth="1"/>
    <col min="4359" max="4359" width="10.5" style="2" customWidth="1"/>
    <col min="4360" max="4368" width="10.625" style="2" customWidth="1"/>
    <col min="4369" max="4370" width="12.625" style="2" customWidth="1"/>
    <col min="4371" max="4371" width="7.625" style="2" customWidth="1"/>
    <col min="4372" max="4374" width="9.375" style="2" customWidth="1"/>
    <col min="4375" max="4608" width="7.625" style="2"/>
    <col min="4609" max="4610" width="2.625" style="2" customWidth="1"/>
    <col min="4611" max="4611" width="5.625" style="2" customWidth="1"/>
    <col min="4612" max="4612" width="7.625" style="2" customWidth="1"/>
    <col min="4613" max="4613" width="2.625" style="2" customWidth="1"/>
    <col min="4614" max="4614" width="6.625" style="2" customWidth="1"/>
    <col min="4615" max="4615" width="10.5" style="2" customWidth="1"/>
    <col min="4616" max="4624" width="10.625" style="2" customWidth="1"/>
    <col min="4625" max="4626" width="12.625" style="2" customWidth="1"/>
    <col min="4627" max="4627" width="7.625" style="2" customWidth="1"/>
    <col min="4628" max="4630" width="9.375" style="2" customWidth="1"/>
    <col min="4631" max="4864" width="7.625" style="2"/>
    <col min="4865" max="4866" width="2.625" style="2" customWidth="1"/>
    <col min="4867" max="4867" width="5.625" style="2" customWidth="1"/>
    <col min="4868" max="4868" width="7.625" style="2" customWidth="1"/>
    <col min="4869" max="4869" width="2.625" style="2" customWidth="1"/>
    <col min="4870" max="4870" width="6.625" style="2" customWidth="1"/>
    <col min="4871" max="4871" width="10.5" style="2" customWidth="1"/>
    <col min="4872" max="4880" width="10.625" style="2" customWidth="1"/>
    <col min="4881" max="4882" width="12.625" style="2" customWidth="1"/>
    <col min="4883" max="4883" width="7.625" style="2" customWidth="1"/>
    <col min="4884" max="4886" width="9.375" style="2" customWidth="1"/>
    <col min="4887" max="5120" width="7.625" style="2"/>
    <col min="5121" max="5122" width="2.625" style="2" customWidth="1"/>
    <col min="5123" max="5123" width="5.625" style="2" customWidth="1"/>
    <col min="5124" max="5124" width="7.625" style="2" customWidth="1"/>
    <col min="5125" max="5125" width="2.625" style="2" customWidth="1"/>
    <col min="5126" max="5126" width="6.625" style="2" customWidth="1"/>
    <col min="5127" max="5127" width="10.5" style="2" customWidth="1"/>
    <col min="5128" max="5136" width="10.625" style="2" customWidth="1"/>
    <col min="5137" max="5138" width="12.625" style="2" customWidth="1"/>
    <col min="5139" max="5139" width="7.625" style="2" customWidth="1"/>
    <col min="5140" max="5142" width="9.375" style="2" customWidth="1"/>
    <col min="5143" max="5376" width="7.625" style="2"/>
    <col min="5377" max="5378" width="2.625" style="2" customWidth="1"/>
    <col min="5379" max="5379" width="5.625" style="2" customWidth="1"/>
    <col min="5380" max="5380" width="7.625" style="2" customWidth="1"/>
    <col min="5381" max="5381" width="2.625" style="2" customWidth="1"/>
    <col min="5382" max="5382" width="6.625" style="2" customWidth="1"/>
    <col min="5383" max="5383" width="10.5" style="2" customWidth="1"/>
    <col min="5384" max="5392" width="10.625" style="2" customWidth="1"/>
    <col min="5393" max="5394" width="12.625" style="2" customWidth="1"/>
    <col min="5395" max="5395" width="7.625" style="2" customWidth="1"/>
    <col min="5396" max="5398" width="9.375" style="2" customWidth="1"/>
    <col min="5399" max="5632" width="7.625" style="2"/>
    <col min="5633" max="5634" width="2.625" style="2" customWidth="1"/>
    <col min="5635" max="5635" width="5.625" style="2" customWidth="1"/>
    <col min="5636" max="5636" width="7.625" style="2" customWidth="1"/>
    <col min="5637" max="5637" width="2.625" style="2" customWidth="1"/>
    <col min="5638" max="5638" width="6.625" style="2" customWidth="1"/>
    <col min="5639" max="5639" width="10.5" style="2" customWidth="1"/>
    <col min="5640" max="5648" width="10.625" style="2" customWidth="1"/>
    <col min="5649" max="5650" width="12.625" style="2" customWidth="1"/>
    <col min="5651" max="5651" width="7.625" style="2" customWidth="1"/>
    <col min="5652" max="5654" width="9.375" style="2" customWidth="1"/>
    <col min="5655" max="5888" width="7.625" style="2"/>
    <col min="5889" max="5890" width="2.625" style="2" customWidth="1"/>
    <col min="5891" max="5891" width="5.625" style="2" customWidth="1"/>
    <col min="5892" max="5892" width="7.625" style="2" customWidth="1"/>
    <col min="5893" max="5893" width="2.625" style="2" customWidth="1"/>
    <col min="5894" max="5894" width="6.625" style="2" customWidth="1"/>
    <col min="5895" max="5895" width="10.5" style="2" customWidth="1"/>
    <col min="5896" max="5904" width="10.625" style="2" customWidth="1"/>
    <col min="5905" max="5906" width="12.625" style="2" customWidth="1"/>
    <col min="5907" max="5907" width="7.625" style="2" customWidth="1"/>
    <col min="5908" max="5910" width="9.375" style="2" customWidth="1"/>
    <col min="5911" max="6144" width="7.625" style="2"/>
    <col min="6145" max="6146" width="2.625" style="2" customWidth="1"/>
    <col min="6147" max="6147" width="5.625" style="2" customWidth="1"/>
    <col min="6148" max="6148" width="7.625" style="2" customWidth="1"/>
    <col min="6149" max="6149" width="2.625" style="2" customWidth="1"/>
    <col min="6150" max="6150" width="6.625" style="2" customWidth="1"/>
    <col min="6151" max="6151" width="10.5" style="2" customWidth="1"/>
    <col min="6152" max="6160" width="10.625" style="2" customWidth="1"/>
    <col min="6161" max="6162" width="12.625" style="2" customWidth="1"/>
    <col min="6163" max="6163" width="7.625" style="2" customWidth="1"/>
    <col min="6164" max="6166" width="9.375" style="2" customWidth="1"/>
    <col min="6167" max="6400" width="7.625" style="2"/>
    <col min="6401" max="6402" width="2.625" style="2" customWidth="1"/>
    <col min="6403" max="6403" width="5.625" style="2" customWidth="1"/>
    <col min="6404" max="6404" width="7.625" style="2" customWidth="1"/>
    <col min="6405" max="6405" width="2.625" style="2" customWidth="1"/>
    <col min="6406" max="6406" width="6.625" style="2" customWidth="1"/>
    <col min="6407" max="6407" width="10.5" style="2" customWidth="1"/>
    <col min="6408" max="6416" width="10.625" style="2" customWidth="1"/>
    <col min="6417" max="6418" width="12.625" style="2" customWidth="1"/>
    <col min="6419" max="6419" width="7.625" style="2" customWidth="1"/>
    <col min="6420" max="6422" width="9.375" style="2" customWidth="1"/>
    <col min="6423" max="6656" width="7.625" style="2"/>
    <col min="6657" max="6658" width="2.625" style="2" customWidth="1"/>
    <col min="6659" max="6659" width="5.625" style="2" customWidth="1"/>
    <col min="6660" max="6660" width="7.625" style="2" customWidth="1"/>
    <col min="6661" max="6661" width="2.625" style="2" customWidth="1"/>
    <col min="6662" max="6662" width="6.625" style="2" customWidth="1"/>
    <col min="6663" max="6663" width="10.5" style="2" customWidth="1"/>
    <col min="6664" max="6672" width="10.625" style="2" customWidth="1"/>
    <col min="6673" max="6674" width="12.625" style="2" customWidth="1"/>
    <col min="6675" max="6675" width="7.625" style="2" customWidth="1"/>
    <col min="6676" max="6678" width="9.375" style="2" customWidth="1"/>
    <col min="6679" max="6912" width="7.625" style="2"/>
    <col min="6913" max="6914" width="2.625" style="2" customWidth="1"/>
    <col min="6915" max="6915" width="5.625" style="2" customWidth="1"/>
    <col min="6916" max="6916" width="7.625" style="2" customWidth="1"/>
    <col min="6917" max="6917" width="2.625" style="2" customWidth="1"/>
    <col min="6918" max="6918" width="6.625" style="2" customWidth="1"/>
    <col min="6919" max="6919" width="10.5" style="2" customWidth="1"/>
    <col min="6920" max="6928" width="10.625" style="2" customWidth="1"/>
    <col min="6929" max="6930" width="12.625" style="2" customWidth="1"/>
    <col min="6931" max="6931" width="7.625" style="2" customWidth="1"/>
    <col min="6932" max="6934" width="9.375" style="2" customWidth="1"/>
    <col min="6935" max="7168" width="7.625" style="2"/>
    <col min="7169" max="7170" width="2.625" style="2" customWidth="1"/>
    <col min="7171" max="7171" width="5.625" style="2" customWidth="1"/>
    <col min="7172" max="7172" width="7.625" style="2" customWidth="1"/>
    <col min="7173" max="7173" width="2.625" style="2" customWidth="1"/>
    <col min="7174" max="7174" width="6.625" style="2" customWidth="1"/>
    <col min="7175" max="7175" width="10.5" style="2" customWidth="1"/>
    <col min="7176" max="7184" width="10.625" style="2" customWidth="1"/>
    <col min="7185" max="7186" width="12.625" style="2" customWidth="1"/>
    <col min="7187" max="7187" width="7.625" style="2" customWidth="1"/>
    <col min="7188" max="7190" width="9.375" style="2" customWidth="1"/>
    <col min="7191" max="7424" width="7.625" style="2"/>
    <col min="7425" max="7426" width="2.625" style="2" customWidth="1"/>
    <col min="7427" max="7427" width="5.625" style="2" customWidth="1"/>
    <col min="7428" max="7428" width="7.625" style="2" customWidth="1"/>
    <col min="7429" max="7429" width="2.625" style="2" customWidth="1"/>
    <col min="7430" max="7430" width="6.625" style="2" customWidth="1"/>
    <col min="7431" max="7431" width="10.5" style="2" customWidth="1"/>
    <col min="7432" max="7440" width="10.625" style="2" customWidth="1"/>
    <col min="7441" max="7442" width="12.625" style="2" customWidth="1"/>
    <col min="7443" max="7443" width="7.625" style="2" customWidth="1"/>
    <col min="7444" max="7446" width="9.375" style="2" customWidth="1"/>
    <col min="7447" max="7680" width="7.625" style="2"/>
    <col min="7681" max="7682" width="2.625" style="2" customWidth="1"/>
    <col min="7683" max="7683" width="5.625" style="2" customWidth="1"/>
    <col min="7684" max="7684" width="7.625" style="2" customWidth="1"/>
    <col min="7685" max="7685" width="2.625" style="2" customWidth="1"/>
    <col min="7686" max="7686" width="6.625" style="2" customWidth="1"/>
    <col min="7687" max="7687" width="10.5" style="2" customWidth="1"/>
    <col min="7688" max="7696" width="10.625" style="2" customWidth="1"/>
    <col min="7697" max="7698" width="12.625" style="2" customWidth="1"/>
    <col min="7699" max="7699" width="7.625" style="2" customWidth="1"/>
    <col min="7700" max="7702" width="9.375" style="2" customWidth="1"/>
    <col min="7703" max="7936" width="7.625" style="2"/>
    <col min="7937" max="7938" width="2.625" style="2" customWidth="1"/>
    <col min="7939" max="7939" width="5.625" style="2" customWidth="1"/>
    <col min="7940" max="7940" width="7.625" style="2" customWidth="1"/>
    <col min="7941" max="7941" width="2.625" style="2" customWidth="1"/>
    <col min="7942" max="7942" width="6.625" style="2" customWidth="1"/>
    <col min="7943" max="7943" width="10.5" style="2" customWidth="1"/>
    <col min="7944" max="7952" width="10.625" style="2" customWidth="1"/>
    <col min="7953" max="7954" width="12.625" style="2" customWidth="1"/>
    <col min="7955" max="7955" width="7.625" style="2" customWidth="1"/>
    <col min="7956" max="7958" width="9.375" style="2" customWidth="1"/>
    <col min="7959" max="8192" width="7.625" style="2"/>
    <col min="8193" max="8194" width="2.625" style="2" customWidth="1"/>
    <col min="8195" max="8195" width="5.625" style="2" customWidth="1"/>
    <col min="8196" max="8196" width="7.625" style="2" customWidth="1"/>
    <col min="8197" max="8197" width="2.625" style="2" customWidth="1"/>
    <col min="8198" max="8198" width="6.625" style="2" customWidth="1"/>
    <col min="8199" max="8199" width="10.5" style="2" customWidth="1"/>
    <col min="8200" max="8208" width="10.625" style="2" customWidth="1"/>
    <col min="8209" max="8210" width="12.625" style="2" customWidth="1"/>
    <col min="8211" max="8211" width="7.625" style="2" customWidth="1"/>
    <col min="8212" max="8214" width="9.375" style="2" customWidth="1"/>
    <col min="8215" max="8448" width="7.625" style="2"/>
    <col min="8449" max="8450" width="2.625" style="2" customWidth="1"/>
    <col min="8451" max="8451" width="5.625" style="2" customWidth="1"/>
    <col min="8452" max="8452" width="7.625" style="2" customWidth="1"/>
    <col min="8453" max="8453" width="2.625" style="2" customWidth="1"/>
    <col min="8454" max="8454" width="6.625" style="2" customWidth="1"/>
    <col min="8455" max="8455" width="10.5" style="2" customWidth="1"/>
    <col min="8456" max="8464" width="10.625" style="2" customWidth="1"/>
    <col min="8465" max="8466" width="12.625" style="2" customWidth="1"/>
    <col min="8467" max="8467" width="7.625" style="2" customWidth="1"/>
    <col min="8468" max="8470" width="9.375" style="2" customWidth="1"/>
    <col min="8471" max="8704" width="7.625" style="2"/>
    <col min="8705" max="8706" width="2.625" style="2" customWidth="1"/>
    <col min="8707" max="8707" width="5.625" style="2" customWidth="1"/>
    <col min="8708" max="8708" width="7.625" style="2" customWidth="1"/>
    <col min="8709" max="8709" width="2.625" style="2" customWidth="1"/>
    <col min="8710" max="8710" width="6.625" style="2" customWidth="1"/>
    <col min="8711" max="8711" width="10.5" style="2" customWidth="1"/>
    <col min="8712" max="8720" width="10.625" style="2" customWidth="1"/>
    <col min="8721" max="8722" width="12.625" style="2" customWidth="1"/>
    <col min="8723" max="8723" width="7.625" style="2" customWidth="1"/>
    <col min="8724" max="8726" width="9.375" style="2" customWidth="1"/>
    <col min="8727" max="8960" width="7.625" style="2"/>
    <col min="8961" max="8962" width="2.625" style="2" customWidth="1"/>
    <col min="8963" max="8963" width="5.625" style="2" customWidth="1"/>
    <col min="8964" max="8964" width="7.625" style="2" customWidth="1"/>
    <col min="8965" max="8965" width="2.625" style="2" customWidth="1"/>
    <col min="8966" max="8966" width="6.625" style="2" customWidth="1"/>
    <col min="8967" max="8967" width="10.5" style="2" customWidth="1"/>
    <col min="8968" max="8976" width="10.625" style="2" customWidth="1"/>
    <col min="8977" max="8978" width="12.625" style="2" customWidth="1"/>
    <col min="8979" max="8979" width="7.625" style="2" customWidth="1"/>
    <col min="8980" max="8982" width="9.375" style="2" customWidth="1"/>
    <col min="8983" max="9216" width="7.625" style="2"/>
    <col min="9217" max="9218" width="2.625" style="2" customWidth="1"/>
    <col min="9219" max="9219" width="5.625" style="2" customWidth="1"/>
    <col min="9220" max="9220" width="7.625" style="2" customWidth="1"/>
    <col min="9221" max="9221" width="2.625" style="2" customWidth="1"/>
    <col min="9222" max="9222" width="6.625" style="2" customWidth="1"/>
    <col min="9223" max="9223" width="10.5" style="2" customWidth="1"/>
    <col min="9224" max="9232" width="10.625" style="2" customWidth="1"/>
    <col min="9233" max="9234" width="12.625" style="2" customWidth="1"/>
    <col min="9235" max="9235" width="7.625" style="2" customWidth="1"/>
    <col min="9236" max="9238" width="9.375" style="2" customWidth="1"/>
    <col min="9239" max="9472" width="7.625" style="2"/>
    <col min="9473" max="9474" width="2.625" style="2" customWidth="1"/>
    <col min="9475" max="9475" width="5.625" style="2" customWidth="1"/>
    <col min="9476" max="9476" width="7.625" style="2" customWidth="1"/>
    <col min="9477" max="9477" width="2.625" style="2" customWidth="1"/>
    <col min="9478" max="9478" width="6.625" style="2" customWidth="1"/>
    <col min="9479" max="9479" width="10.5" style="2" customWidth="1"/>
    <col min="9480" max="9488" width="10.625" style="2" customWidth="1"/>
    <col min="9489" max="9490" width="12.625" style="2" customWidth="1"/>
    <col min="9491" max="9491" width="7.625" style="2" customWidth="1"/>
    <col min="9492" max="9494" width="9.375" style="2" customWidth="1"/>
    <col min="9495" max="9728" width="7.625" style="2"/>
    <col min="9729" max="9730" width="2.625" style="2" customWidth="1"/>
    <col min="9731" max="9731" width="5.625" style="2" customWidth="1"/>
    <col min="9732" max="9732" width="7.625" style="2" customWidth="1"/>
    <col min="9733" max="9733" width="2.625" style="2" customWidth="1"/>
    <col min="9734" max="9734" width="6.625" style="2" customWidth="1"/>
    <col min="9735" max="9735" width="10.5" style="2" customWidth="1"/>
    <col min="9736" max="9744" width="10.625" style="2" customWidth="1"/>
    <col min="9745" max="9746" width="12.625" style="2" customWidth="1"/>
    <col min="9747" max="9747" width="7.625" style="2" customWidth="1"/>
    <col min="9748" max="9750" width="9.375" style="2" customWidth="1"/>
    <col min="9751" max="9984" width="7.625" style="2"/>
    <col min="9985" max="9986" width="2.625" style="2" customWidth="1"/>
    <col min="9987" max="9987" width="5.625" style="2" customWidth="1"/>
    <col min="9988" max="9988" width="7.625" style="2" customWidth="1"/>
    <col min="9989" max="9989" width="2.625" style="2" customWidth="1"/>
    <col min="9990" max="9990" width="6.625" style="2" customWidth="1"/>
    <col min="9991" max="9991" width="10.5" style="2" customWidth="1"/>
    <col min="9992" max="10000" width="10.625" style="2" customWidth="1"/>
    <col min="10001" max="10002" width="12.625" style="2" customWidth="1"/>
    <col min="10003" max="10003" width="7.625" style="2" customWidth="1"/>
    <col min="10004" max="10006" width="9.375" style="2" customWidth="1"/>
    <col min="10007" max="10240" width="7.625" style="2"/>
    <col min="10241" max="10242" width="2.625" style="2" customWidth="1"/>
    <col min="10243" max="10243" width="5.625" style="2" customWidth="1"/>
    <col min="10244" max="10244" width="7.625" style="2" customWidth="1"/>
    <col min="10245" max="10245" width="2.625" style="2" customWidth="1"/>
    <col min="10246" max="10246" width="6.625" style="2" customWidth="1"/>
    <col min="10247" max="10247" width="10.5" style="2" customWidth="1"/>
    <col min="10248" max="10256" width="10.625" style="2" customWidth="1"/>
    <col min="10257" max="10258" width="12.625" style="2" customWidth="1"/>
    <col min="10259" max="10259" width="7.625" style="2" customWidth="1"/>
    <col min="10260" max="10262" width="9.375" style="2" customWidth="1"/>
    <col min="10263" max="10496" width="7.625" style="2"/>
    <col min="10497" max="10498" width="2.625" style="2" customWidth="1"/>
    <col min="10499" max="10499" width="5.625" style="2" customWidth="1"/>
    <col min="10500" max="10500" width="7.625" style="2" customWidth="1"/>
    <col min="10501" max="10501" width="2.625" style="2" customWidth="1"/>
    <col min="10502" max="10502" width="6.625" style="2" customWidth="1"/>
    <col min="10503" max="10503" width="10.5" style="2" customWidth="1"/>
    <col min="10504" max="10512" width="10.625" style="2" customWidth="1"/>
    <col min="10513" max="10514" width="12.625" style="2" customWidth="1"/>
    <col min="10515" max="10515" width="7.625" style="2" customWidth="1"/>
    <col min="10516" max="10518" width="9.375" style="2" customWidth="1"/>
    <col min="10519" max="10752" width="7.625" style="2"/>
    <col min="10753" max="10754" width="2.625" style="2" customWidth="1"/>
    <col min="10755" max="10755" width="5.625" style="2" customWidth="1"/>
    <col min="10756" max="10756" width="7.625" style="2" customWidth="1"/>
    <col min="10757" max="10757" width="2.625" style="2" customWidth="1"/>
    <col min="10758" max="10758" width="6.625" style="2" customWidth="1"/>
    <col min="10759" max="10759" width="10.5" style="2" customWidth="1"/>
    <col min="10760" max="10768" width="10.625" style="2" customWidth="1"/>
    <col min="10769" max="10770" width="12.625" style="2" customWidth="1"/>
    <col min="10771" max="10771" width="7.625" style="2" customWidth="1"/>
    <col min="10772" max="10774" width="9.375" style="2" customWidth="1"/>
    <col min="10775" max="11008" width="7.625" style="2"/>
    <col min="11009" max="11010" width="2.625" style="2" customWidth="1"/>
    <col min="11011" max="11011" width="5.625" style="2" customWidth="1"/>
    <col min="11012" max="11012" width="7.625" style="2" customWidth="1"/>
    <col min="11013" max="11013" width="2.625" style="2" customWidth="1"/>
    <col min="11014" max="11014" width="6.625" style="2" customWidth="1"/>
    <col min="11015" max="11015" width="10.5" style="2" customWidth="1"/>
    <col min="11016" max="11024" width="10.625" style="2" customWidth="1"/>
    <col min="11025" max="11026" width="12.625" style="2" customWidth="1"/>
    <col min="11027" max="11027" width="7.625" style="2" customWidth="1"/>
    <col min="11028" max="11030" width="9.375" style="2" customWidth="1"/>
    <col min="11031" max="11264" width="7.625" style="2"/>
    <col min="11265" max="11266" width="2.625" style="2" customWidth="1"/>
    <col min="11267" max="11267" width="5.625" style="2" customWidth="1"/>
    <col min="11268" max="11268" width="7.625" style="2" customWidth="1"/>
    <col min="11269" max="11269" width="2.625" style="2" customWidth="1"/>
    <col min="11270" max="11270" width="6.625" style="2" customWidth="1"/>
    <col min="11271" max="11271" width="10.5" style="2" customWidth="1"/>
    <col min="11272" max="11280" width="10.625" style="2" customWidth="1"/>
    <col min="11281" max="11282" width="12.625" style="2" customWidth="1"/>
    <col min="11283" max="11283" width="7.625" style="2" customWidth="1"/>
    <col min="11284" max="11286" width="9.375" style="2" customWidth="1"/>
    <col min="11287" max="11520" width="7.625" style="2"/>
    <col min="11521" max="11522" width="2.625" style="2" customWidth="1"/>
    <col min="11523" max="11523" width="5.625" style="2" customWidth="1"/>
    <col min="11524" max="11524" width="7.625" style="2" customWidth="1"/>
    <col min="11525" max="11525" width="2.625" style="2" customWidth="1"/>
    <col min="11526" max="11526" width="6.625" style="2" customWidth="1"/>
    <col min="11527" max="11527" width="10.5" style="2" customWidth="1"/>
    <col min="11528" max="11536" width="10.625" style="2" customWidth="1"/>
    <col min="11537" max="11538" width="12.625" style="2" customWidth="1"/>
    <col min="11539" max="11539" width="7.625" style="2" customWidth="1"/>
    <col min="11540" max="11542" width="9.375" style="2" customWidth="1"/>
    <col min="11543" max="11776" width="7.625" style="2"/>
    <col min="11777" max="11778" width="2.625" style="2" customWidth="1"/>
    <col min="11779" max="11779" width="5.625" style="2" customWidth="1"/>
    <col min="11780" max="11780" width="7.625" style="2" customWidth="1"/>
    <col min="11781" max="11781" width="2.625" style="2" customWidth="1"/>
    <col min="11782" max="11782" width="6.625" style="2" customWidth="1"/>
    <col min="11783" max="11783" width="10.5" style="2" customWidth="1"/>
    <col min="11784" max="11792" width="10.625" style="2" customWidth="1"/>
    <col min="11793" max="11794" width="12.625" style="2" customWidth="1"/>
    <col min="11795" max="11795" width="7.625" style="2" customWidth="1"/>
    <col min="11796" max="11798" width="9.375" style="2" customWidth="1"/>
    <col min="11799" max="12032" width="7.625" style="2"/>
    <col min="12033" max="12034" width="2.625" style="2" customWidth="1"/>
    <col min="12035" max="12035" width="5.625" style="2" customWidth="1"/>
    <col min="12036" max="12036" width="7.625" style="2" customWidth="1"/>
    <col min="12037" max="12037" width="2.625" style="2" customWidth="1"/>
    <col min="12038" max="12038" width="6.625" style="2" customWidth="1"/>
    <col min="12039" max="12039" width="10.5" style="2" customWidth="1"/>
    <col min="12040" max="12048" width="10.625" style="2" customWidth="1"/>
    <col min="12049" max="12050" width="12.625" style="2" customWidth="1"/>
    <col min="12051" max="12051" width="7.625" style="2" customWidth="1"/>
    <col min="12052" max="12054" width="9.375" style="2" customWidth="1"/>
    <col min="12055" max="12288" width="7.625" style="2"/>
    <col min="12289" max="12290" width="2.625" style="2" customWidth="1"/>
    <col min="12291" max="12291" width="5.625" style="2" customWidth="1"/>
    <col min="12292" max="12292" width="7.625" style="2" customWidth="1"/>
    <col min="12293" max="12293" width="2.625" style="2" customWidth="1"/>
    <col min="12294" max="12294" width="6.625" style="2" customWidth="1"/>
    <col min="12295" max="12295" width="10.5" style="2" customWidth="1"/>
    <col min="12296" max="12304" width="10.625" style="2" customWidth="1"/>
    <col min="12305" max="12306" width="12.625" style="2" customWidth="1"/>
    <col min="12307" max="12307" width="7.625" style="2" customWidth="1"/>
    <col min="12308" max="12310" width="9.375" style="2" customWidth="1"/>
    <col min="12311" max="12544" width="7.625" style="2"/>
    <col min="12545" max="12546" width="2.625" style="2" customWidth="1"/>
    <col min="12547" max="12547" width="5.625" style="2" customWidth="1"/>
    <col min="12548" max="12548" width="7.625" style="2" customWidth="1"/>
    <col min="12549" max="12549" width="2.625" style="2" customWidth="1"/>
    <col min="12550" max="12550" width="6.625" style="2" customWidth="1"/>
    <col min="12551" max="12551" width="10.5" style="2" customWidth="1"/>
    <col min="12552" max="12560" width="10.625" style="2" customWidth="1"/>
    <col min="12561" max="12562" width="12.625" style="2" customWidth="1"/>
    <col min="12563" max="12563" width="7.625" style="2" customWidth="1"/>
    <col min="12564" max="12566" width="9.375" style="2" customWidth="1"/>
    <col min="12567" max="12800" width="7.625" style="2"/>
    <col min="12801" max="12802" width="2.625" style="2" customWidth="1"/>
    <col min="12803" max="12803" width="5.625" style="2" customWidth="1"/>
    <col min="12804" max="12804" width="7.625" style="2" customWidth="1"/>
    <col min="12805" max="12805" width="2.625" style="2" customWidth="1"/>
    <col min="12806" max="12806" width="6.625" style="2" customWidth="1"/>
    <col min="12807" max="12807" width="10.5" style="2" customWidth="1"/>
    <col min="12808" max="12816" width="10.625" style="2" customWidth="1"/>
    <col min="12817" max="12818" width="12.625" style="2" customWidth="1"/>
    <col min="12819" max="12819" width="7.625" style="2" customWidth="1"/>
    <col min="12820" max="12822" width="9.375" style="2" customWidth="1"/>
    <col min="12823" max="13056" width="7.625" style="2"/>
    <col min="13057" max="13058" width="2.625" style="2" customWidth="1"/>
    <col min="13059" max="13059" width="5.625" style="2" customWidth="1"/>
    <col min="13060" max="13060" width="7.625" style="2" customWidth="1"/>
    <col min="13061" max="13061" width="2.625" style="2" customWidth="1"/>
    <col min="13062" max="13062" width="6.625" style="2" customWidth="1"/>
    <col min="13063" max="13063" width="10.5" style="2" customWidth="1"/>
    <col min="13064" max="13072" width="10.625" style="2" customWidth="1"/>
    <col min="13073" max="13074" width="12.625" style="2" customWidth="1"/>
    <col min="13075" max="13075" width="7.625" style="2" customWidth="1"/>
    <col min="13076" max="13078" width="9.375" style="2" customWidth="1"/>
    <col min="13079" max="13312" width="7.625" style="2"/>
    <col min="13313" max="13314" width="2.625" style="2" customWidth="1"/>
    <col min="13315" max="13315" width="5.625" style="2" customWidth="1"/>
    <col min="13316" max="13316" width="7.625" style="2" customWidth="1"/>
    <col min="13317" max="13317" width="2.625" style="2" customWidth="1"/>
    <col min="13318" max="13318" width="6.625" style="2" customWidth="1"/>
    <col min="13319" max="13319" width="10.5" style="2" customWidth="1"/>
    <col min="13320" max="13328" width="10.625" style="2" customWidth="1"/>
    <col min="13329" max="13330" width="12.625" style="2" customWidth="1"/>
    <col min="13331" max="13331" width="7.625" style="2" customWidth="1"/>
    <col min="13332" max="13334" width="9.375" style="2" customWidth="1"/>
    <col min="13335" max="13568" width="7.625" style="2"/>
    <col min="13569" max="13570" width="2.625" style="2" customWidth="1"/>
    <col min="13571" max="13571" width="5.625" style="2" customWidth="1"/>
    <col min="13572" max="13572" width="7.625" style="2" customWidth="1"/>
    <col min="13573" max="13573" width="2.625" style="2" customWidth="1"/>
    <col min="13574" max="13574" width="6.625" style="2" customWidth="1"/>
    <col min="13575" max="13575" width="10.5" style="2" customWidth="1"/>
    <col min="13576" max="13584" width="10.625" style="2" customWidth="1"/>
    <col min="13585" max="13586" width="12.625" style="2" customWidth="1"/>
    <col min="13587" max="13587" width="7.625" style="2" customWidth="1"/>
    <col min="13588" max="13590" width="9.375" style="2" customWidth="1"/>
    <col min="13591" max="13824" width="7.625" style="2"/>
    <col min="13825" max="13826" width="2.625" style="2" customWidth="1"/>
    <col min="13827" max="13827" width="5.625" style="2" customWidth="1"/>
    <col min="13828" max="13828" width="7.625" style="2" customWidth="1"/>
    <col min="13829" max="13829" width="2.625" style="2" customWidth="1"/>
    <col min="13830" max="13830" width="6.625" style="2" customWidth="1"/>
    <col min="13831" max="13831" width="10.5" style="2" customWidth="1"/>
    <col min="13832" max="13840" width="10.625" style="2" customWidth="1"/>
    <col min="13841" max="13842" width="12.625" style="2" customWidth="1"/>
    <col min="13843" max="13843" width="7.625" style="2" customWidth="1"/>
    <col min="13844" max="13846" width="9.375" style="2" customWidth="1"/>
    <col min="13847" max="14080" width="7.625" style="2"/>
    <col min="14081" max="14082" width="2.625" style="2" customWidth="1"/>
    <col min="14083" max="14083" width="5.625" style="2" customWidth="1"/>
    <col min="14084" max="14084" width="7.625" style="2" customWidth="1"/>
    <col min="14085" max="14085" width="2.625" style="2" customWidth="1"/>
    <col min="14086" max="14086" width="6.625" style="2" customWidth="1"/>
    <col min="14087" max="14087" width="10.5" style="2" customWidth="1"/>
    <col min="14088" max="14096" width="10.625" style="2" customWidth="1"/>
    <col min="14097" max="14098" width="12.625" style="2" customWidth="1"/>
    <col min="14099" max="14099" width="7.625" style="2" customWidth="1"/>
    <col min="14100" max="14102" width="9.375" style="2" customWidth="1"/>
    <col min="14103" max="14336" width="7.625" style="2"/>
    <col min="14337" max="14338" width="2.625" style="2" customWidth="1"/>
    <col min="14339" max="14339" width="5.625" style="2" customWidth="1"/>
    <col min="14340" max="14340" width="7.625" style="2" customWidth="1"/>
    <col min="14341" max="14341" width="2.625" style="2" customWidth="1"/>
    <col min="14342" max="14342" width="6.625" style="2" customWidth="1"/>
    <col min="14343" max="14343" width="10.5" style="2" customWidth="1"/>
    <col min="14344" max="14352" width="10.625" style="2" customWidth="1"/>
    <col min="14353" max="14354" width="12.625" style="2" customWidth="1"/>
    <col min="14355" max="14355" width="7.625" style="2" customWidth="1"/>
    <col min="14356" max="14358" width="9.375" style="2" customWidth="1"/>
    <col min="14359" max="14592" width="7.625" style="2"/>
    <col min="14593" max="14594" width="2.625" style="2" customWidth="1"/>
    <col min="14595" max="14595" width="5.625" style="2" customWidth="1"/>
    <col min="14596" max="14596" width="7.625" style="2" customWidth="1"/>
    <col min="14597" max="14597" width="2.625" style="2" customWidth="1"/>
    <col min="14598" max="14598" width="6.625" style="2" customWidth="1"/>
    <col min="14599" max="14599" width="10.5" style="2" customWidth="1"/>
    <col min="14600" max="14608" width="10.625" style="2" customWidth="1"/>
    <col min="14609" max="14610" width="12.625" style="2" customWidth="1"/>
    <col min="14611" max="14611" width="7.625" style="2" customWidth="1"/>
    <col min="14612" max="14614" width="9.375" style="2" customWidth="1"/>
    <col min="14615" max="14848" width="7.625" style="2"/>
    <col min="14849" max="14850" width="2.625" style="2" customWidth="1"/>
    <col min="14851" max="14851" width="5.625" style="2" customWidth="1"/>
    <col min="14852" max="14852" width="7.625" style="2" customWidth="1"/>
    <col min="14853" max="14853" width="2.625" style="2" customWidth="1"/>
    <col min="14854" max="14854" width="6.625" style="2" customWidth="1"/>
    <col min="14855" max="14855" width="10.5" style="2" customWidth="1"/>
    <col min="14856" max="14864" width="10.625" style="2" customWidth="1"/>
    <col min="14865" max="14866" width="12.625" style="2" customWidth="1"/>
    <col min="14867" max="14867" width="7.625" style="2" customWidth="1"/>
    <col min="14868" max="14870" width="9.375" style="2" customWidth="1"/>
    <col min="14871" max="15104" width="7.625" style="2"/>
    <col min="15105" max="15106" width="2.625" style="2" customWidth="1"/>
    <col min="15107" max="15107" width="5.625" style="2" customWidth="1"/>
    <col min="15108" max="15108" width="7.625" style="2" customWidth="1"/>
    <col min="15109" max="15109" width="2.625" style="2" customWidth="1"/>
    <col min="15110" max="15110" width="6.625" style="2" customWidth="1"/>
    <col min="15111" max="15111" width="10.5" style="2" customWidth="1"/>
    <col min="15112" max="15120" width="10.625" style="2" customWidth="1"/>
    <col min="15121" max="15122" width="12.625" style="2" customWidth="1"/>
    <col min="15123" max="15123" width="7.625" style="2" customWidth="1"/>
    <col min="15124" max="15126" width="9.375" style="2" customWidth="1"/>
    <col min="15127" max="15360" width="7.625" style="2"/>
    <col min="15361" max="15362" width="2.625" style="2" customWidth="1"/>
    <col min="15363" max="15363" width="5.625" style="2" customWidth="1"/>
    <col min="15364" max="15364" width="7.625" style="2" customWidth="1"/>
    <col min="15365" max="15365" width="2.625" style="2" customWidth="1"/>
    <col min="15366" max="15366" width="6.625" style="2" customWidth="1"/>
    <col min="15367" max="15367" width="10.5" style="2" customWidth="1"/>
    <col min="15368" max="15376" width="10.625" style="2" customWidth="1"/>
    <col min="15377" max="15378" width="12.625" style="2" customWidth="1"/>
    <col min="15379" max="15379" width="7.625" style="2" customWidth="1"/>
    <col min="15380" max="15382" width="9.375" style="2" customWidth="1"/>
    <col min="15383" max="15616" width="7.625" style="2"/>
    <col min="15617" max="15618" width="2.625" style="2" customWidth="1"/>
    <col min="15619" max="15619" width="5.625" style="2" customWidth="1"/>
    <col min="15620" max="15620" width="7.625" style="2" customWidth="1"/>
    <col min="15621" max="15621" width="2.625" style="2" customWidth="1"/>
    <col min="15622" max="15622" width="6.625" style="2" customWidth="1"/>
    <col min="15623" max="15623" width="10.5" style="2" customWidth="1"/>
    <col min="15624" max="15632" width="10.625" style="2" customWidth="1"/>
    <col min="15633" max="15634" width="12.625" style="2" customWidth="1"/>
    <col min="15635" max="15635" width="7.625" style="2" customWidth="1"/>
    <col min="15636" max="15638" width="9.375" style="2" customWidth="1"/>
    <col min="15639" max="15872" width="7.625" style="2"/>
    <col min="15873" max="15874" width="2.625" style="2" customWidth="1"/>
    <col min="15875" max="15875" width="5.625" style="2" customWidth="1"/>
    <col min="15876" max="15876" width="7.625" style="2" customWidth="1"/>
    <col min="15877" max="15877" width="2.625" style="2" customWidth="1"/>
    <col min="15878" max="15878" width="6.625" style="2" customWidth="1"/>
    <col min="15879" max="15879" width="10.5" style="2" customWidth="1"/>
    <col min="15880" max="15888" width="10.625" style="2" customWidth="1"/>
    <col min="15889" max="15890" width="12.625" style="2" customWidth="1"/>
    <col min="15891" max="15891" width="7.625" style="2" customWidth="1"/>
    <col min="15892" max="15894" width="9.375" style="2" customWidth="1"/>
    <col min="15895" max="16128" width="7.625" style="2"/>
    <col min="16129" max="16130" width="2.625" style="2" customWidth="1"/>
    <col min="16131" max="16131" width="5.625" style="2" customWidth="1"/>
    <col min="16132" max="16132" width="7.625" style="2" customWidth="1"/>
    <col min="16133" max="16133" width="2.625" style="2" customWidth="1"/>
    <col min="16134" max="16134" width="6.625" style="2" customWidth="1"/>
    <col min="16135" max="16135" width="10.5" style="2" customWidth="1"/>
    <col min="16136" max="16144" width="10.625" style="2" customWidth="1"/>
    <col min="16145" max="16146" width="12.625" style="2" customWidth="1"/>
    <col min="16147" max="16147" width="7.625" style="2" customWidth="1"/>
    <col min="16148" max="16150" width="9.375" style="2" customWidth="1"/>
    <col min="16151" max="16384" width="7.625" style="2"/>
  </cols>
  <sheetData>
    <row r="1" spans="1:18" ht="17.100000000000001" customHeight="1" thickTop="1" thickBot="1" x14ac:dyDescent="0.2">
      <c r="A1" s="640" t="str">
        <f>"介護保険事業状況報告　平成" &amp; DBCS($A$2) &amp; "年（" &amp; DBCS($B$2) &amp; "年）" &amp; DBCS($C$2) &amp; "月※"</f>
        <v>介護保険事業状況報告　平成３０年（２０１８年）１２月※</v>
      </c>
      <c r="B1" s="641"/>
      <c r="C1" s="641"/>
      <c r="D1" s="641"/>
      <c r="E1" s="641"/>
      <c r="F1" s="641"/>
      <c r="G1" s="641"/>
      <c r="H1" s="641"/>
      <c r="J1" s="695" t="s">
        <v>0</v>
      </c>
      <c r="K1" s="696"/>
      <c r="L1" s="696"/>
      <c r="M1" s="696"/>
      <c r="N1" s="696"/>
      <c r="O1" s="697"/>
      <c r="P1" s="698">
        <v>43542</v>
      </c>
      <c r="Q1" s="698"/>
      <c r="R1" s="3" t="s">
        <v>1</v>
      </c>
    </row>
    <row r="2" spans="1:18" ht="17.100000000000001" customHeight="1" thickTop="1" x14ac:dyDescent="0.15">
      <c r="A2" s="4">
        <v>30</v>
      </c>
      <c r="B2" s="4">
        <v>2018</v>
      </c>
      <c r="C2" s="4">
        <v>12</v>
      </c>
      <c r="D2" s="4">
        <v>1</v>
      </c>
      <c r="E2" s="4">
        <v>31</v>
      </c>
      <c r="Q2" s="3"/>
    </row>
    <row r="3" spans="1:18" ht="17.100000000000001" customHeight="1" x14ac:dyDescent="0.15">
      <c r="A3" s="1" t="s">
        <v>2</v>
      </c>
    </row>
    <row r="4" spans="1:18" ht="17.100000000000001" customHeight="1" x14ac:dyDescent="0.15">
      <c r="B4" s="5"/>
      <c r="C4" s="5"/>
      <c r="D4" s="5"/>
      <c r="E4" s="6"/>
      <c r="F4" s="6"/>
      <c r="G4" s="6"/>
      <c r="H4" s="699" t="s">
        <v>3</v>
      </c>
      <c r="I4" s="699"/>
      <c r="K4" s="28"/>
      <c r="L4" s="28"/>
      <c r="M4" s="28"/>
    </row>
    <row r="5" spans="1:18" ht="17.100000000000001" customHeight="1" x14ac:dyDescent="0.15">
      <c r="B5" s="700" t="str">
        <f>"平成" &amp; DBCS($A$2) &amp; "年（" &amp; DBCS($B$2) &amp; "年）" &amp; DBCS($C$2) &amp; "月末日現在"</f>
        <v>平成３０年（２０１８年）１２月末日現在</v>
      </c>
      <c r="C5" s="701"/>
      <c r="D5" s="701"/>
      <c r="E5" s="701"/>
      <c r="F5" s="701"/>
      <c r="G5" s="702"/>
      <c r="H5" s="703" t="s">
        <v>4</v>
      </c>
      <c r="I5" s="704"/>
      <c r="K5" s="28"/>
      <c r="L5" s="632"/>
      <c r="M5" s="28"/>
      <c r="Q5" s="7" t="s">
        <v>5</v>
      </c>
    </row>
    <row r="6" spans="1:18" ht="17.100000000000001" customHeight="1" x14ac:dyDescent="0.15">
      <c r="B6" s="8" t="s">
        <v>6</v>
      </c>
      <c r="C6" s="9"/>
      <c r="D6" s="9"/>
      <c r="E6" s="9"/>
      <c r="F6" s="9"/>
      <c r="G6" s="10"/>
      <c r="H6" s="11"/>
      <c r="I6" s="12">
        <v>47508</v>
      </c>
      <c r="K6" s="388"/>
      <c r="L6" s="385"/>
      <c r="M6" s="28"/>
      <c r="Q6" s="385">
        <f>R42</f>
        <v>19699</v>
      </c>
      <c r="R6" s="705">
        <f>Q6/Q7</f>
        <v>0.20609960242728603</v>
      </c>
    </row>
    <row r="7" spans="1:18" ht="17.100000000000001" customHeight="1" x14ac:dyDescent="0.15">
      <c r="B7" s="642" t="s">
        <v>208</v>
      </c>
      <c r="C7" s="610"/>
      <c r="D7" s="610"/>
      <c r="E7" s="610"/>
      <c r="F7" s="610"/>
      <c r="G7" s="611"/>
      <c r="H7" s="612"/>
      <c r="I7" s="643">
        <v>31061</v>
      </c>
      <c r="K7" s="28"/>
      <c r="L7" s="28"/>
      <c r="M7" s="28"/>
      <c r="Q7" s="385">
        <f>I9</f>
        <v>95580</v>
      </c>
      <c r="R7" s="705"/>
    </row>
    <row r="8" spans="1:18" ht="17.100000000000001" customHeight="1" x14ac:dyDescent="0.15">
      <c r="B8" s="644" t="s">
        <v>209</v>
      </c>
      <c r="C8" s="613"/>
      <c r="D8" s="613"/>
      <c r="E8" s="613"/>
      <c r="F8" s="613"/>
      <c r="G8" s="614"/>
      <c r="H8" s="615"/>
      <c r="I8" s="645">
        <v>17011</v>
      </c>
      <c r="Q8" s="13"/>
      <c r="R8" s="631"/>
    </row>
    <row r="9" spans="1:18" ht="17.100000000000001" customHeight="1" x14ac:dyDescent="0.15">
      <c r="B9" s="23" t="s">
        <v>9</v>
      </c>
      <c r="C9" s="24"/>
      <c r="D9" s="24"/>
      <c r="E9" s="24"/>
      <c r="F9" s="24"/>
      <c r="G9" s="25"/>
      <c r="H9" s="26"/>
      <c r="I9" s="27">
        <f>I6+I7+I8</f>
        <v>95580</v>
      </c>
    </row>
    <row r="11" spans="1:18" ht="17.100000000000001" customHeight="1" x14ac:dyDescent="0.15">
      <c r="A11" s="1" t="s">
        <v>10</v>
      </c>
    </row>
    <row r="12" spans="1:18" ht="17.100000000000001" customHeight="1" thickBot="1" x14ac:dyDescent="0.2">
      <c r="B12" s="28"/>
      <c r="C12" s="28"/>
      <c r="D12" s="28"/>
      <c r="E12" s="29"/>
      <c r="F12" s="29"/>
      <c r="G12" s="29"/>
      <c r="H12" s="29"/>
      <c r="I12" s="29"/>
      <c r="J12" s="29"/>
      <c r="K12" s="29"/>
      <c r="L12" s="29"/>
      <c r="M12" s="29"/>
      <c r="P12" s="29"/>
      <c r="Q12" s="706" t="s">
        <v>3</v>
      </c>
      <c r="R12" s="706"/>
    </row>
    <row r="13" spans="1:18" ht="17.100000000000001" customHeight="1" x14ac:dyDescent="0.15">
      <c r="A13" s="30" t="s">
        <v>11</v>
      </c>
      <c r="B13" s="707" t="s">
        <v>12</v>
      </c>
      <c r="C13" s="710" t="str">
        <f>"平成" &amp; DBCS($A$2) &amp; "年（" &amp; DBCS($B$2) &amp; "年）" &amp; DBCS($C$2) &amp; "月末日現在"</f>
        <v>平成３０年（２０１８年）１２月末日現在</v>
      </c>
      <c r="D13" s="711"/>
      <c r="E13" s="711"/>
      <c r="F13" s="711"/>
      <c r="G13" s="712"/>
      <c r="H13" s="31" t="s">
        <v>13</v>
      </c>
      <c r="I13" s="32" t="s">
        <v>14</v>
      </c>
      <c r="J13" s="33" t="s">
        <v>15</v>
      </c>
      <c r="K13" s="34" t="s">
        <v>16</v>
      </c>
      <c r="L13" s="35" t="s">
        <v>17</v>
      </c>
      <c r="M13" s="35" t="s">
        <v>18</v>
      </c>
      <c r="N13" s="35" t="s">
        <v>19</v>
      </c>
      <c r="O13" s="35" t="s">
        <v>20</v>
      </c>
      <c r="P13" s="36" t="s">
        <v>21</v>
      </c>
      <c r="Q13" s="37" t="s">
        <v>15</v>
      </c>
      <c r="R13" s="38" t="s">
        <v>22</v>
      </c>
    </row>
    <row r="14" spans="1:18" ht="17.100000000000001" customHeight="1" x14ac:dyDescent="0.15">
      <c r="A14" s="4">
        <v>875</v>
      </c>
      <c r="B14" s="708"/>
      <c r="C14" s="39" t="s">
        <v>23</v>
      </c>
      <c r="D14" s="40"/>
      <c r="E14" s="40"/>
      <c r="F14" s="40"/>
      <c r="G14" s="41"/>
      <c r="H14" s="42">
        <f>H15+H16+H17+H18+H19+H20</f>
        <v>821</v>
      </c>
      <c r="I14" s="43">
        <f>I15+I16+I17+I18+I19+I20</f>
        <v>606</v>
      </c>
      <c r="J14" s="44">
        <f t="shared" ref="J14:J22" si="0">SUM(H14:I14)</f>
        <v>1427</v>
      </c>
      <c r="K14" s="45" t="s">
        <v>223</v>
      </c>
      <c r="L14" s="46">
        <f>L15+L16+L17+L18+L19+L20</f>
        <v>1435</v>
      </c>
      <c r="M14" s="46">
        <f>M15+M16+M17+M18+M19+M20</f>
        <v>969</v>
      </c>
      <c r="N14" s="46">
        <f>N15+N16+N17+N18+N19+N20</f>
        <v>698</v>
      </c>
      <c r="O14" s="46">
        <f>O15+O16+O17+O18+O19+O20</f>
        <v>672</v>
      </c>
      <c r="P14" s="46">
        <f>P15+P16+P17+P18+P19+P20</f>
        <v>543</v>
      </c>
      <c r="Q14" s="47">
        <f t="shared" ref="Q14:Q22" si="1">SUM(K14:P14)</f>
        <v>4317</v>
      </c>
      <c r="R14" s="48">
        <f t="shared" ref="R14:R22" si="2">SUM(J14,Q14)</f>
        <v>5744</v>
      </c>
    </row>
    <row r="15" spans="1:18" ht="17.100000000000001" customHeight="1" x14ac:dyDescent="0.15">
      <c r="A15" s="4">
        <v>156</v>
      </c>
      <c r="B15" s="708"/>
      <c r="C15" s="49"/>
      <c r="D15" s="50" t="s">
        <v>25</v>
      </c>
      <c r="E15" s="50"/>
      <c r="F15" s="50"/>
      <c r="G15" s="50"/>
      <c r="H15" s="51">
        <v>79</v>
      </c>
      <c r="I15" s="52">
        <v>68</v>
      </c>
      <c r="J15" s="53">
        <f t="shared" si="0"/>
        <v>147</v>
      </c>
      <c r="K15" s="54" t="s">
        <v>223</v>
      </c>
      <c r="L15" s="55">
        <v>103</v>
      </c>
      <c r="M15" s="55">
        <v>82</v>
      </c>
      <c r="N15" s="55">
        <v>51</v>
      </c>
      <c r="O15" s="55">
        <v>46</v>
      </c>
      <c r="P15" s="52">
        <v>37</v>
      </c>
      <c r="Q15" s="53">
        <f t="shared" si="1"/>
        <v>319</v>
      </c>
      <c r="R15" s="56">
        <f t="shared" si="2"/>
        <v>466</v>
      </c>
    </row>
    <row r="16" spans="1:18" ht="17.100000000000001" customHeight="1" x14ac:dyDescent="0.15">
      <c r="A16" s="4"/>
      <c r="B16" s="708"/>
      <c r="C16" s="57"/>
      <c r="D16" s="58" t="s">
        <v>27</v>
      </c>
      <c r="E16" s="58"/>
      <c r="F16" s="58"/>
      <c r="G16" s="58"/>
      <c r="H16" s="51">
        <v>113</v>
      </c>
      <c r="I16" s="52">
        <v>104</v>
      </c>
      <c r="J16" s="53">
        <f t="shared" si="0"/>
        <v>217</v>
      </c>
      <c r="K16" s="54" t="s">
        <v>223</v>
      </c>
      <c r="L16" s="55">
        <v>157</v>
      </c>
      <c r="M16" s="55">
        <v>148</v>
      </c>
      <c r="N16" s="55">
        <v>88</v>
      </c>
      <c r="O16" s="55">
        <v>76</v>
      </c>
      <c r="P16" s="52">
        <v>81</v>
      </c>
      <c r="Q16" s="53">
        <f t="shared" si="1"/>
        <v>550</v>
      </c>
      <c r="R16" s="59">
        <f t="shared" si="2"/>
        <v>767</v>
      </c>
    </row>
    <row r="17" spans="1:18" ht="17.100000000000001" customHeight="1" x14ac:dyDescent="0.15">
      <c r="A17" s="4"/>
      <c r="B17" s="708"/>
      <c r="C17" s="57"/>
      <c r="D17" s="58" t="s">
        <v>28</v>
      </c>
      <c r="E17" s="58"/>
      <c r="F17" s="58"/>
      <c r="G17" s="58"/>
      <c r="H17" s="51">
        <v>134</v>
      </c>
      <c r="I17" s="52">
        <v>122</v>
      </c>
      <c r="J17" s="53">
        <f t="shared" si="0"/>
        <v>256</v>
      </c>
      <c r="K17" s="54" t="s">
        <v>223</v>
      </c>
      <c r="L17" s="55">
        <v>255</v>
      </c>
      <c r="M17" s="55">
        <v>158</v>
      </c>
      <c r="N17" s="55">
        <v>127</v>
      </c>
      <c r="O17" s="55">
        <v>106</v>
      </c>
      <c r="P17" s="52">
        <v>85</v>
      </c>
      <c r="Q17" s="53">
        <f t="shared" si="1"/>
        <v>731</v>
      </c>
      <c r="R17" s="59">
        <f t="shared" si="2"/>
        <v>987</v>
      </c>
    </row>
    <row r="18" spans="1:18" ht="17.100000000000001" customHeight="1" x14ac:dyDescent="0.15">
      <c r="A18" s="4"/>
      <c r="B18" s="708"/>
      <c r="C18" s="57"/>
      <c r="D18" s="58" t="s">
        <v>29</v>
      </c>
      <c r="E18" s="58"/>
      <c r="F18" s="58"/>
      <c r="G18" s="58"/>
      <c r="H18" s="51">
        <v>178</v>
      </c>
      <c r="I18" s="52">
        <v>114</v>
      </c>
      <c r="J18" s="53">
        <f t="shared" si="0"/>
        <v>292</v>
      </c>
      <c r="K18" s="54" t="s">
        <v>223</v>
      </c>
      <c r="L18" s="55">
        <v>324</v>
      </c>
      <c r="M18" s="55">
        <v>197</v>
      </c>
      <c r="N18" s="55">
        <v>157</v>
      </c>
      <c r="O18" s="55">
        <v>127</v>
      </c>
      <c r="P18" s="52">
        <v>128</v>
      </c>
      <c r="Q18" s="53">
        <f t="shared" si="1"/>
        <v>933</v>
      </c>
      <c r="R18" s="59">
        <f t="shared" si="2"/>
        <v>1225</v>
      </c>
    </row>
    <row r="19" spans="1:18" ht="17.100000000000001" customHeight="1" x14ac:dyDescent="0.15">
      <c r="A19" s="4"/>
      <c r="B19" s="708"/>
      <c r="C19" s="57"/>
      <c r="D19" s="58" t="s">
        <v>30</v>
      </c>
      <c r="E19" s="58"/>
      <c r="F19" s="58"/>
      <c r="G19" s="58"/>
      <c r="H19" s="51">
        <v>193</v>
      </c>
      <c r="I19" s="52">
        <v>116</v>
      </c>
      <c r="J19" s="53">
        <f t="shared" si="0"/>
        <v>309</v>
      </c>
      <c r="K19" s="54" t="s">
        <v>223</v>
      </c>
      <c r="L19" s="55">
        <v>344</v>
      </c>
      <c r="M19" s="55">
        <v>215</v>
      </c>
      <c r="N19" s="55">
        <v>153</v>
      </c>
      <c r="O19" s="55">
        <v>167</v>
      </c>
      <c r="P19" s="52">
        <v>117</v>
      </c>
      <c r="Q19" s="53">
        <f t="shared" si="1"/>
        <v>996</v>
      </c>
      <c r="R19" s="59">
        <f t="shared" si="2"/>
        <v>1305</v>
      </c>
    </row>
    <row r="20" spans="1:18" ht="17.100000000000001" customHeight="1" x14ac:dyDescent="0.15">
      <c r="A20" s="4">
        <v>719</v>
      </c>
      <c r="B20" s="708"/>
      <c r="C20" s="60"/>
      <c r="D20" s="61" t="s">
        <v>31</v>
      </c>
      <c r="E20" s="61"/>
      <c r="F20" s="61"/>
      <c r="G20" s="61"/>
      <c r="H20" s="62">
        <v>124</v>
      </c>
      <c r="I20" s="63">
        <v>82</v>
      </c>
      <c r="J20" s="64">
        <f t="shared" si="0"/>
        <v>206</v>
      </c>
      <c r="K20" s="65" t="s">
        <v>223</v>
      </c>
      <c r="L20" s="66">
        <v>252</v>
      </c>
      <c r="M20" s="66">
        <v>169</v>
      </c>
      <c r="N20" s="66">
        <v>122</v>
      </c>
      <c r="O20" s="66">
        <v>150</v>
      </c>
      <c r="P20" s="63">
        <v>95</v>
      </c>
      <c r="Q20" s="53">
        <f t="shared" si="1"/>
        <v>788</v>
      </c>
      <c r="R20" s="67">
        <f t="shared" si="2"/>
        <v>994</v>
      </c>
    </row>
    <row r="21" spans="1:18" ht="17.100000000000001" customHeight="1" x14ac:dyDescent="0.15">
      <c r="A21" s="4">
        <v>25</v>
      </c>
      <c r="B21" s="708"/>
      <c r="C21" s="68" t="s">
        <v>33</v>
      </c>
      <c r="D21" s="68"/>
      <c r="E21" s="68"/>
      <c r="F21" s="68"/>
      <c r="G21" s="68"/>
      <c r="H21" s="42">
        <v>16</v>
      </c>
      <c r="I21" s="69">
        <v>29</v>
      </c>
      <c r="J21" s="44">
        <f t="shared" si="0"/>
        <v>45</v>
      </c>
      <c r="K21" s="45" t="s">
        <v>223</v>
      </c>
      <c r="L21" s="46">
        <v>55</v>
      </c>
      <c r="M21" s="46">
        <v>32</v>
      </c>
      <c r="N21" s="46">
        <v>15</v>
      </c>
      <c r="O21" s="46">
        <v>9</v>
      </c>
      <c r="P21" s="70">
        <v>23</v>
      </c>
      <c r="Q21" s="71">
        <f t="shared" si="1"/>
        <v>134</v>
      </c>
      <c r="R21" s="72">
        <f t="shared" si="2"/>
        <v>179</v>
      </c>
    </row>
    <row r="22" spans="1:18" ht="17.100000000000001" customHeight="1" thickBot="1" x14ac:dyDescent="0.2">
      <c r="A22" s="4">
        <v>900</v>
      </c>
      <c r="B22" s="709"/>
      <c r="C22" s="692" t="s">
        <v>34</v>
      </c>
      <c r="D22" s="693"/>
      <c r="E22" s="693"/>
      <c r="F22" s="693"/>
      <c r="G22" s="694"/>
      <c r="H22" s="73">
        <f>H14+H21</f>
        <v>837</v>
      </c>
      <c r="I22" s="74">
        <f>I14+I21</f>
        <v>635</v>
      </c>
      <c r="J22" s="75">
        <f t="shared" si="0"/>
        <v>1472</v>
      </c>
      <c r="K22" s="76" t="s">
        <v>223</v>
      </c>
      <c r="L22" s="77">
        <f>L14+L21</f>
        <v>1490</v>
      </c>
      <c r="M22" s="77">
        <f>M14+M21</f>
        <v>1001</v>
      </c>
      <c r="N22" s="77">
        <f>N14+N21</f>
        <v>713</v>
      </c>
      <c r="O22" s="77">
        <f>O14+O21</f>
        <v>681</v>
      </c>
      <c r="P22" s="74">
        <f>P14+P21</f>
        <v>566</v>
      </c>
      <c r="Q22" s="75">
        <f t="shared" si="1"/>
        <v>4451</v>
      </c>
      <c r="R22" s="78">
        <f t="shared" si="2"/>
        <v>5923</v>
      </c>
    </row>
    <row r="23" spans="1:18" ht="17.100000000000001" customHeight="1" x14ac:dyDescent="0.15">
      <c r="B23" s="689" t="s">
        <v>36</v>
      </c>
      <c r="C23" s="79"/>
      <c r="D23" s="79"/>
      <c r="E23" s="79"/>
      <c r="F23" s="79"/>
      <c r="G23" s="80"/>
      <c r="H23" s="31" t="s">
        <v>13</v>
      </c>
      <c r="I23" s="32" t="s">
        <v>14</v>
      </c>
      <c r="J23" s="33" t="s">
        <v>15</v>
      </c>
      <c r="K23" s="34" t="s">
        <v>16</v>
      </c>
      <c r="L23" s="35" t="s">
        <v>17</v>
      </c>
      <c r="M23" s="35" t="s">
        <v>18</v>
      </c>
      <c r="N23" s="35" t="s">
        <v>19</v>
      </c>
      <c r="O23" s="35" t="s">
        <v>20</v>
      </c>
      <c r="P23" s="36" t="s">
        <v>21</v>
      </c>
      <c r="Q23" s="37" t="s">
        <v>15</v>
      </c>
      <c r="R23" s="38" t="s">
        <v>22</v>
      </c>
    </row>
    <row r="24" spans="1:18" ht="17.100000000000001" customHeight="1" x14ac:dyDescent="0.15">
      <c r="B24" s="690"/>
      <c r="C24" s="39" t="s">
        <v>23</v>
      </c>
      <c r="D24" s="40"/>
      <c r="E24" s="40"/>
      <c r="F24" s="40"/>
      <c r="G24" s="41"/>
      <c r="H24" s="42">
        <f>H25+H26+H27+H28+H29+H30</f>
        <v>2083</v>
      </c>
      <c r="I24" s="43">
        <f>I25+I26+I27+I28+I29+I30</f>
        <v>1769</v>
      </c>
      <c r="J24" s="44">
        <f t="shared" ref="J24:J32" si="3">SUM(H24:I24)</f>
        <v>3852</v>
      </c>
      <c r="K24" s="45" t="s">
        <v>224</v>
      </c>
      <c r="L24" s="46">
        <f>L25+L26+L27+L28+L29+L30</f>
        <v>3106</v>
      </c>
      <c r="M24" s="46">
        <f>M25+M26+M27+M28+M29+M30</f>
        <v>1973</v>
      </c>
      <c r="N24" s="46">
        <f>N25+N26+N27+N28+N29+N30</f>
        <v>1513</v>
      </c>
      <c r="O24" s="46">
        <f>O25+O26+O27+O28+O29+O30</f>
        <v>1714</v>
      </c>
      <c r="P24" s="46">
        <f>P25+P26+P27+P28+P29+P30</f>
        <v>1486</v>
      </c>
      <c r="Q24" s="47">
        <f t="shared" ref="Q24:Q32" si="4">SUM(K24:P24)</f>
        <v>9792</v>
      </c>
      <c r="R24" s="48">
        <f t="shared" ref="R24:R32" si="5">SUM(J24,Q24)</f>
        <v>13644</v>
      </c>
    </row>
    <row r="25" spans="1:18" ht="17.100000000000001" customHeight="1" x14ac:dyDescent="0.15">
      <c r="B25" s="690"/>
      <c r="C25" s="81"/>
      <c r="D25" s="50" t="s">
        <v>25</v>
      </c>
      <c r="E25" s="50"/>
      <c r="F25" s="50"/>
      <c r="G25" s="50"/>
      <c r="H25" s="51">
        <v>71</v>
      </c>
      <c r="I25" s="52">
        <v>67</v>
      </c>
      <c r="J25" s="53">
        <f t="shared" si="3"/>
        <v>138</v>
      </c>
      <c r="K25" s="54" t="s">
        <v>224</v>
      </c>
      <c r="L25" s="55">
        <v>83</v>
      </c>
      <c r="M25" s="55">
        <v>55</v>
      </c>
      <c r="N25" s="55">
        <v>41</v>
      </c>
      <c r="O25" s="55">
        <v>33</v>
      </c>
      <c r="P25" s="52">
        <v>39</v>
      </c>
      <c r="Q25" s="53">
        <f t="shared" si="4"/>
        <v>251</v>
      </c>
      <c r="R25" s="56">
        <f t="shared" si="5"/>
        <v>389</v>
      </c>
    </row>
    <row r="26" spans="1:18" ht="17.100000000000001" customHeight="1" x14ac:dyDescent="0.15">
      <c r="B26" s="690"/>
      <c r="C26" s="50"/>
      <c r="D26" s="58" t="s">
        <v>27</v>
      </c>
      <c r="E26" s="58"/>
      <c r="F26" s="58"/>
      <c r="G26" s="58"/>
      <c r="H26" s="51">
        <v>157</v>
      </c>
      <c r="I26" s="52">
        <v>139</v>
      </c>
      <c r="J26" s="53">
        <f t="shared" si="3"/>
        <v>296</v>
      </c>
      <c r="K26" s="54" t="s">
        <v>224</v>
      </c>
      <c r="L26" s="55">
        <v>149</v>
      </c>
      <c r="M26" s="55">
        <v>120</v>
      </c>
      <c r="N26" s="55">
        <v>70</v>
      </c>
      <c r="O26" s="55">
        <v>63</v>
      </c>
      <c r="P26" s="52">
        <v>72</v>
      </c>
      <c r="Q26" s="53">
        <f t="shared" si="4"/>
        <v>474</v>
      </c>
      <c r="R26" s="59">
        <f t="shared" si="5"/>
        <v>770</v>
      </c>
    </row>
    <row r="27" spans="1:18" ht="17.100000000000001" customHeight="1" x14ac:dyDescent="0.15">
      <c r="B27" s="690"/>
      <c r="C27" s="50"/>
      <c r="D27" s="58" t="s">
        <v>28</v>
      </c>
      <c r="E27" s="58"/>
      <c r="F27" s="58"/>
      <c r="G27" s="58"/>
      <c r="H27" s="51">
        <v>330</v>
      </c>
      <c r="I27" s="52">
        <v>235</v>
      </c>
      <c r="J27" s="53">
        <f t="shared" si="3"/>
        <v>565</v>
      </c>
      <c r="K27" s="54" t="s">
        <v>224</v>
      </c>
      <c r="L27" s="55">
        <v>367</v>
      </c>
      <c r="M27" s="55">
        <v>207</v>
      </c>
      <c r="N27" s="55">
        <v>127</v>
      </c>
      <c r="O27" s="55">
        <v>130</v>
      </c>
      <c r="P27" s="52">
        <v>146</v>
      </c>
      <c r="Q27" s="53">
        <f t="shared" si="4"/>
        <v>977</v>
      </c>
      <c r="R27" s="59">
        <f t="shared" si="5"/>
        <v>1542</v>
      </c>
    </row>
    <row r="28" spans="1:18" ht="17.100000000000001" customHeight="1" x14ac:dyDescent="0.15">
      <c r="B28" s="690"/>
      <c r="C28" s="50"/>
      <c r="D28" s="58" t="s">
        <v>29</v>
      </c>
      <c r="E28" s="58"/>
      <c r="F28" s="58"/>
      <c r="G28" s="58"/>
      <c r="H28" s="51">
        <v>571</v>
      </c>
      <c r="I28" s="52">
        <v>416</v>
      </c>
      <c r="J28" s="53">
        <f t="shared" si="3"/>
        <v>987</v>
      </c>
      <c r="K28" s="54" t="s">
        <v>224</v>
      </c>
      <c r="L28" s="55">
        <v>717</v>
      </c>
      <c r="M28" s="55">
        <v>370</v>
      </c>
      <c r="N28" s="55">
        <v>236</v>
      </c>
      <c r="O28" s="55">
        <v>260</v>
      </c>
      <c r="P28" s="52">
        <v>209</v>
      </c>
      <c r="Q28" s="53">
        <f t="shared" si="4"/>
        <v>1792</v>
      </c>
      <c r="R28" s="59">
        <f t="shared" si="5"/>
        <v>2779</v>
      </c>
    </row>
    <row r="29" spans="1:18" ht="17.100000000000001" customHeight="1" x14ac:dyDescent="0.15">
      <c r="B29" s="690"/>
      <c r="C29" s="50"/>
      <c r="D29" s="58" t="s">
        <v>30</v>
      </c>
      <c r="E29" s="58"/>
      <c r="F29" s="58"/>
      <c r="G29" s="58"/>
      <c r="H29" s="51">
        <v>633</v>
      </c>
      <c r="I29" s="52">
        <v>555</v>
      </c>
      <c r="J29" s="53">
        <f t="shared" si="3"/>
        <v>1188</v>
      </c>
      <c r="K29" s="54" t="s">
        <v>224</v>
      </c>
      <c r="L29" s="55">
        <v>942</v>
      </c>
      <c r="M29" s="55">
        <v>544</v>
      </c>
      <c r="N29" s="55">
        <v>431</v>
      </c>
      <c r="O29" s="55">
        <v>475</v>
      </c>
      <c r="P29" s="52">
        <v>392</v>
      </c>
      <c r="Q29" s="53">
        <f t="shared" si="4"/>
        <v>2784</v>
      </c>
      <c r="R29" s="59">
        <f t="shared" si="5"/>
        <v>3972</v>
      </c>
    </row>
    <row r="30" spans="1:18" ht="17.100000000000001" customHeight="1" x14ac:dyDescent="0.15">
      <c r="B30" s="690"/>
      <c r="C30" s="61"/>
      <c r="D30" s="61" t="s">
        <v>31</v>
      </c>
      <c r="E30" s="61"/>
      <c r="F30" s="61"/>
      <c r="G30" s="61"/>
      <c r="H30" s="62">
        <v>321</v>
      </c>
      <c r="I30" s="63">
        <v>357</v>
      </c>
      <c r="J30" s="64">
        <f t="shared" si="3"/>
        <v>678</v>
      </c>
      <c r="K30" s="65" t="s">
        <v>224</v>
      </c>
      <c r="L30" s="66">
        <v>848</v>
      </c>
      <c r="M30" s="66">
        <v>677</v>
      </c>
      <c r="N30" s="66">
        <v>608</v>
      </c>
      <c r="O30" s="66">
        <v>753</v>
      </c>
      <c r="P30" s="63">
        <v>628</v>
      </c>
      <c r="Q30" s="64">
        <f t="shared" si="4"/>
        <v>3514</v>
      </c>
      <c r="R30" s="67">
        <f t="shared" si="5"/>
        <v>4192</v>
      </c>
    </row>
    <row r="31" spans="1:18" ht="17.100000000000001" customHeight="1" x14ac:dyDescent="0.15">
      <c r="B31" s="690"/>
      <c r="C31" s="68" t="s">
        <v>33</v>
      </c>
      <c r="D31" s="68"/>
      <c r="E31" s="68"/>
      <c r="F31" s="68"/>
      <c r="G31" s="68"/>
      <c r="H31" s="42">
        <v>14</v>
      </c>
      <c r="I31" s="69">
        <v>30</v>
      </c>
      <c r="J31" s="44">
        <f t="shared" si="3"/>
        <v>44</v>
      </c>
      <c r="K31" s="45" t="s">
        <v>224</v>
      </c>
      <c r="L31" s="46">
        <v>26</v>
      </c>
      <c r="M31" s="46">
        <v>16</v>
      </c>
      <c r="N31" s="46">
        <v>15</v>
      </c>
      <c r="O31" s="46">
        <v>12</v>
      </c>
      <c r="P31" s="70">
        <v>19</v>
      </c>
      <c r="Q31" s="71">
        <f t="shared" si="4"/>
        <v>88</v>
      </c>
      <c r="R31" s="72">
        <f t="shared" si="5"/>
        <v>132</v>
      </c>
    </row>
    <row r="32" spans="1:18" ht="17.100000000000001" customHeight="1" thickBot="1" x14ac:dyDescent="0.2">
      <c r="B32" s="691"/>
      <c r="C32" s="692" t="s">
        <v>34</v>
      </c>
      <c r="D32" s="693"/>
      <c r="E32" s="693"/>
      <c r="F32" s="693"/>
      <c r="G32" s="694"/>
      <c r="H32" s="73">
        <f>H24+H31</f>
        <v>2097</v>
      </c>
      <c r="I32" s="74">
        <f>I24+I31</f>
        <v>1799</v>
      </c>
      <c r="J32" s="75">
        <f t="shared" si="3"/>
        <v>3896</v>
      </c>
      <c r="K32" s="76" t="s">
        <v>224</v>
      </c>
      <c r="L32" s="77">
        <f>L24+L31</f>
        <v>3132</v>
      </c>
      <c r="M32" s="77">
        <f>M24+M31</f>
        <v>1989</v>
      </c>
      <c r="N32" s="77">
        <f>N24+N31</f>
        <v>1528</v>
      </c>
      <c r="O32" s="77">
        <f>O24+O31</f>
        <v>1726</v>
      </c>
      <c r="P32" s="74">
        <f>P24+P31</f>
        <v>1505</v>
      </c>
      <c r="Q32" s="75">
        <f t="shared" si="4"/>
        <v>9880</v>
      </c>
      <c r="R32" s="78">
        <f t="shared" si="5"/>
        <v>13776</v>
      </c>
    </row>
    <row r="33" spans="1:18" ht="17.100000000000001" customHeight="1" x14ac:dyDescent="0.15">
      <c r="B33" s="713" t="s">
        <v>15</v>
      </c>
      <c r="C33" s="79"/>
      <c r="D33" s="79"/>
      <c r="E33" s="79"/>
      <c r="F33" s="79"/>
      <c r="G33" s="80"/>
      <c r="H33" s="31" t="s">
        <v>13</v>
      </c>
      <c r="I33" s="32" t="s">
        <v>14</v>
      </c>
      <c r="J33" s="33" t="s">
        <v>15</v>
      </c>
      <c r="K33" s="34" t="s">
        <v>16</v>
      </c>
      <c r="L33" s="35" t="s">
        <v>17</v>
      </c>
      <c r="M33" s="35" t="s">
        <v>18</v>
      </c>
      <c r="N33" s="35" t="s">
        <v>19</v>
      </c>
      <c r="O33" s="35" t="s">
        <v>20</v>
      </c>
      <c r="P33" s="36" t="s">
        <v>21</v>
      </c>
      <c r="Q33" s="37" t="s">
        <v>15</v>
      </c>
      <c r="R33" s="38" t="s">
        <v>22</v>
      </c>
    </row>
    <row r="34" spans="1:18" ht="17.100000000000001" customHeight="1" x14ac:dyDescent="0.15">
      <c r="B34" s="714"/>
      <c r="C34" s="39" t="s">
        <v>23</v>
      </c>
      <c r="D34" s="40"/>
      <c r="E34" s="40"/>
      <c r="F34" s="40"/>
      <c r="G34" s="41"/>
      <c r="H34" s="42">
        <f t="shared" ref="H34:I41" si="6">H14+H24</f>
        <v>2904</v>
      </c>
      <c r="I34" s="43">
        <f t="shared" si="6"/>
        <v>2375</v>
      </c>
      <c r="J34" s="44">
        <f>SUM(H34:I34)</f>
        <v>5279</v>
      </c>
      <c r="K34" s="45" t="s">
        <v>224</v>
      </c>
      <c r="L34" s="82">
        <f>L14+L24</f>
        <v>4541</v>
      </c>
      <c r="M34" s="82">
        <f>M14+M24</f>
        <v>2942</v>
      </c>
      <c r="N34" s="82">
        <f>N14+N24</f>
        <v>2211</v>
      </c>
      <c r="O34" s="82">
        <f>O14+O24</f>
        <v>2386</v>
      </c>
      <c r="P34" s="82">
        <f>P14+P24</f>
        <v>2029</v>
      </c>
      <c r="Q34" s="47">
        <f t="shared" ref="Q34:Q42" si="7">SUM(K34:P34)</f>
        <v>14109</v>
      </c>
      <c r="R34" s="48">
        <f t="shared" ref="R34:R42" si="8">SUM(J34,Q34)</f>
        <v>19388</v>
      </c>
    </row>
    <row r="35" spans="1:18" ht="17.100000000000001" customHeight="1" x14ac:dyDescent="0.15">
      <c r="B35" s="714"/>
      <c r="C35" s="49"/>
      <c r="D35" s="50" t="s">
        <v>25</v>
      </c>
      <c r="E35" s="50"/>
      <c r="F35" s="50"/>
      <c r="G35" s="50"/>
      <c r="H35" s="83">
        <f t="shared" si="6"/>
        <v>150</v>
      </c>
      <c r="I35" s="84">
        <f t="shared" si="6"/>
        <v>135</v>
      </c>
      <c r="J35" s="53">
        <f>SUM(H35:I35)</f>
        <v>285</v>
      </c>
      <c r="K35" s="85" t="s">
        <v>224</v>
      </c>
      <c r="L35" s="86">
        <f t="shared" ref="L35:P41" si="9">L15+L25</f>
        <v>186</v>
      </c>
      <c r="M35" s="86">
        <f t="shared" si="9"/>
        <v>137</v>
      </c>
      <c r="N35" s="86">
        <f t="shared" si="9"/>
        <v>92</v>
      </c>
      <c r="O35" s="86">
        <f t="shared" si="9"/>
        <v>79</v>
      </c>
      <c r="P35" s="87">
        <f>P15+P25</f>
        <v>76</v>
      </c>
      <c r="Q35" s="53">
        <f>SUM(K35:P35)</f>
        <v>570</v>
      </c>
      <c r="R35" s="56">
        <f>SUM(J35,Q35)</f>
        <v>855</v>
      </c>
    </row>
    <row r="36" spans="1:18" ht="17.100000000000001" customHeight="1" x14ac:dyDescent="0.15">
      <c r="B36" s="714"/>
      <c r="C36" s="57"/>
      <c r="D36" s="58" t="s">
        <v>27</v>
      </c>
      <c r="E36" s="58"/>
      <c r="F36" s="58"/>
      <c r="G36" s="58"/>
      <c r="H36" s="88">
        <f t="shared" si="6"/>
        <v>270</v>
      </c>
      <c r="I36" s="89">
        <f t="shared" si="6"/>
        <v>243</v>
      </c>
      <c r="J36" s="53">
        <f t="shared" ref="J36:J42" si="10">SUM(H36:I36)</f>
        <v>513</v>
      </c>
      <c r="K36" s="90" t="s">
        <v>224</v>
      </c>
      <c r="L36" s="91">
        <f t="shared" si="9"/>
        <v>306</v>
      </c>
      <c r="M36" s="91">
        <f t="shared" si="9"/>
        <v>268</v>
      </c>
      <c r="N36" s="91">
        <f t="shared" si="9"/>
        <v>158</v>
      </c>
      <c r="O36" s="91">
        <f t="shared" si="9"/>
        <v>139</v>
      </c>
      <c r="P36" s="92">
        <f t="shared" si="9"/>
        <v>153</v>
      </c>
      <c r="Q36" s="53">
        <f t="shared" si="7"/>
        <v>1024</v>
      </c>
      <c r="R36" s="59">
        <f t="shared" si="8"/>
        <v>1537</v>
      </c>
    </row>
    <row r="37" spans="1:18" ht="17.100000000000001" customHeight="1" x14ac:dyDescent="0.15">
      <c r="B37" s="714"/>
      <c r="C37" s="57"/>
      <c r="D37" s="58" t="s">
        <v>28</v>
      </c>
      <c r="E37" s="58"/>
      <c r="F37" s="58"/>
      <c r="G37" s="58"/>
      <c r="H37" s="88">
        <f t="shared" si="6"/>
        <v>464</v>
      </c>
      <c r="I37" s="89">
        <f t="shared" si="6"/>
        <v>357</v>
      </c>
      <c r="J37" s="53">
        <f t="shared" si="10"/>
        <v>821</v>
      </c>
      <c r="K37" s="90" t="s">
        <v>224</v>
      </c>
      <c r="L37" s="91">
        <f t="shared" si="9"/>
        <v>622</v>
      </c>
      <c r="M37" s="91">
        <f t="shared" si="9"/>
        <v>365</v>
      </c>
      <c r="N37" s="91">
        <f t="shared" si="9"/>
        <v>254</v>
      </c>
      <c r="O37" s="91">
        <f t="shared" si="9"/>
        <v>236</v>
      </c>
      <c r="P37" s="92">
        <f t="shared" si="9"/>
        <v>231</v>
      </c>
      <c r="Q37" s="53">
        <f t="shared" si="7"/>
        <v>1708</v>
      </c>
      <c r="R37" s="59">
        <f>SUM(J37,Q37)</f>
        <v>2529</v>
      </c>
    </row>
    <row r="38" spans="1:18" ht="17.100000000000001" customHeight="1" x14ac:dyDescent="0.15">
      <c r="B38" s="714"/>
      <c r="C38" s="57"/>
      <c r="D38" s="58" t="s">
        <v>29</v>
      </c>
      <c r="E38" s="58"/>
      <c r="F38" s="58"/>
      <c r="G38" s="58"/>
      <c r="H38" s="88">
        <f t="shared" si="6"/>
        <v>749</v>
      </c>
      <c r="I38" s="89">
        <f t="shared" si="6"/>
        <v>530</v>
      </c>
      <c r="J38" s="53">
        <f t="shared" si="10"/>
        <v>1279</v>
      </c>
      <c r="K38" s="90" t="s">
        <v>224</v>
      </c>
      <c r="L38" s="91">
        <f t="shared" si="9"/>
        <v>1041</v>
      </c>
      <c r="M38" s="91">
        <f t="shared" si="9"/>
        <v>567</v>
      </c>
      <c r="N38" s="91">
        <f t="shared" si="9"/>
        <v>393</v>
      </c>
      <c r="O38" s="91">
        <f t="shared" si="9"/>
        <v>387</v>
      </c>
      <c r="P38" s="92">
        <f t="shared" si="9"/>
        <v>337</v>
      </c>
      <c r="Q38" s="53">
        <f t="shared" si="7"/>
        <v>2725</v>
      </c>
      <c r="R38" s="59">
        <f t="shared" si="8"/>
        <v>4004</v>
      </c>
    </row>
    <row r="39" spans="1:18" ht="17.100000000000001" customHeight="1" x14ac:dyDescent="0.15">
      <c r="B39" s="714"/>
      <c r="C39" s="57"/>
      <c r="D39" s="58" t="s">
        <v>30</v>
      </c>
      <c r="E39" s="58"/>
      <c r="F39" s="58"/>
      <c r="G39" s="58"/>
      <c r="H39" s="88">
        <f t="shared" si="6"/>
        <v>826</v>
      </c>
      <c r="I39" s="89">
        <f t="shared" si="6"/>
        <v>671</v>
      </c>
      <c r="J39" s="53">
        <f t="shared" si="10"/>
        <v>1497</v>
      </c>
      <c r="K39" s="90" t="s">
        <v>224</v>
      </c>
      <c r="L39" s="91">
        <f t="shared" si="9"/>
        <v>1286</v>
      </c>
      <c r="M39" s="91">
        <f t="shared" si="9"/>
        <v>759</v>
      </c>
      <c r="N39" s="91">
        <f t="shared" si="9"/>
        <v>584</v>
      </c>
      <c r="O39" s="91">
        <f t="shared" si="9"/>
        <v>642</v>
      </c>
      <c r="P39" s="92">
        <f t="shared" si="9"/>
        <v>509</v>
      </c>
      <c r="Q39" s="53">
        <f t="shared" si="7"/>
        <v>3780</v>
      </c>
      <c r="R39" s="59">
        <f t="shared" si="8"/>
        <v>5277</v>
      </c>
    </row>
    <row r="40" spans="1:18" ht="17.100000000000001" customHeight="1" x14ac:dyDescent="0.15">
      <c r="B40" s="714"/>
      <c r="C40" s="60"/>
      <c r="D40" s="61" t="s">
        <v>31</v>
      </c>
      <c r="E40" s="61"/>
      <c r="F40" s="61"/>
      <c r="G40" s="61"/>
      <c r="H40" s="62">
        <f t="shared" si="6"/>
        <v>445</v>
      </c>
      <c r="I40" s="93">
        <f t="shared" si="6"/>
        <v>439</v>
      </c>
      <c r="J40" s="64">
        <f t="shared" si="10"/>
        <v>884</v>
      </c>
      <c r="K40" s="94" t="s">
        <v>224</v>
      </c>
      <c r="L40" s="95">
        <f t="shared" si="9"/>
        <v>1100</v>
      </c>
      <c r="M40" s="95">
        <f t="shared" si="9"/>
        <v>846</v>
      </c>
      <c r="N40" s="95">
        <f t="shared" si="9"/>
        <v>730</v>
      </c>
      <c r="O40" s="95">
        <f t="shared" si="9"/>
        <v>903</v>
      </c>
      <c r="P40" s="96">
        <f t="shared" si="9"/>
        <v>723</v>
      </c>
      <c r="Q40" s="97">
        <f t="shared" si="7"/>
        <v>4302</v>
      </c>
      <c r="R40" s="67">
        <f t="shared" si="8"/>
        <v>5186</v>
      </c>
    </row>
    <row r="41" spans="1:18" ht="17.100000000000001" customHeight="1" x14ac:dyDescent="0.15">
      <c r="B41" s="714"/>
      <c r="C41" s="68" t="s">
        <v>33</v>
      </c>
      <c r="D41" s="68"/>
      <c r="E41" s="68"/>
      <c r="F41" s="68"/>
      <c r="G41" s="68"/>
      <c r="H41" s="42">
        <f t="shared" si="6"/>
        <v>30</v>
      </c>
      <c r="I41" s="43">
        <f t="shared" si="6"/>
        <v>59</v>
      </c>
      <c r="J41" s="42">
        <f>SUM(H41:I41)</f>
        <v>89</v>
      </c>
      <c r="K41" s="98" t="s">
        <v>224</v>
      </c>
      <c r="L41" s="99">
        <f>L21+L31</f>
        <v>81</v>
      </c>
      <c r="M41" s="99">
        <f t="shared" si="9"/>
        <v>48</v>
      </c>
      <c r="N41" s="99">
        <f t="shared" si="9"/>
        <v>30</v>
      </c>
      <c r="O41" s="99">
        <f t="shared" si="9"/>
        <v>21</v>
      </c>
      <c r="P41" s="100">
        <f t="shared" si="9"/>
        <v>42</v>
      </c>
      <c r="Q41" s="47">
        <f t="shared" si="7"/>
        <v>222</v>
      </c>
      <c r="R41" s="101">
        <f t="shared" si="8"/>
        <v>311</v>
      </c>
    </row>
    <row r="42" spans="1:18" ht="17.100000000000001" customHeight="1" thickBot="1" x14ac:dyDescent="0.2">
      <c r="B42" s="715"/>
      <c r="C42" s="692" t="s">
        <v>34</v>
      </c>
      <c r="D42" s="693"/>
      <c r="E42" s="693"/>
      <c r="F42" s="693"/>
      <c r="G42" s="694"/>
      <c r="H42" s="73">
        <f>H34+H41</f>
        <v>2934</v>
      </c>
      <c r="I42" s="74">
        <f>I34+I41</f>
        <v>2434</v>
      </c>
      <c r="J42" s="75">
        <f t="shared" si="10"/>
        <v>5368</v>
      </c>
      <c r="K42" s="76" t="s">
        <v>224</v>
      </c>
      <c r="L42" s="77">
        <f>L34+L41</f>
        <v>4622</v>
      </c>
      <c r="M42" s="77">
        <f>M34+M41</f>
        <v>2990</v>
      </c>
      <c r="N42" s="77">
        <f>N34+N41</f>
        <v>2241</v>
      </c>
      <c r="O42" s="77">
        <f>O34+O41</f>
        <v>2407</v>
      </c>
      <c r="P42" s="74">
        <f>P34+P41</f>
        <v>2071</v>
      </c>
      <c r="Q42" s="75">
        <f t="shared" si="7"/>
        <v>14331</v>
      </c>
      <c r="R42" s="78">
        <f t="shared" si="8"/>
        <v>19699</v>
      </c>
    </row>
    <row r="45" spans="1:18" ht="17.100000000000001" customHeight="1" x14ac:dyDescent="0.15">
      <c r="A45" s="1" t="s">
        <v>38</v>
      </c>
    </row>
    <row r="46" spans="1:18" ht="17.100000000000001" customHeight="1" x14ac:dyDescent="0.15">
      <c r="B46" s="5"/>
      <c r="C46" s="5"/>
      <c r="D46" s="5"/>
      <c r="E46" s="6"/>
      <c r="F46" s="6"/>
      <c r="G46" s="6"/>
      <c r="H46" s="6"/>
      <c r="I46" s="6"/>
      <c r="J46" s="6"/>
      <c r="K46" s="699" t="s">
        <v>39</v>
      </c>
      <c r="L46" s="699"/>
      <c r="M46" s="699"/>
      <c r="N46" s="699"/>
      <c r="O46" s="699"/>
      <c r="P46" s="699"/>
      <c r="Q46" s="699"/>
      <c r="R46" s="699"/>
    </row>
    <row r="47" spans="1:18" ht="17.100000000000001" customHeight="1" x14ac:dyDescent="0.15">
      <c r="B47" s="716" t="str">
        <f>"平成" &amp; DBCS($A$2) &amp; "年（" &amp; DBCS($B$2) &amp; "年）" &amp; DBCS($C$2) &amp; "月"</f>
        <v>平成３０年（２０１８年）１２月</v>
      </c>
      <c r="C47" s="717"/>
      <c r="D47" s="717"/>
      <c r="E47" s="717"/>
      <c r="F47" s="717"/>
      <c r="G47" s="718"/>
      <c r="H47" s="722" t="s">
        <v>40</v>
      </c>
      <c r="I47" s="723"/>
      <c r="J47" s="723"/>
      <c r="K47" s="724" t="s">
        <v>41</v>
      </c>
      <c r="L47" s="725"/>
      <c r="M47" s="725"/>
      <c r="N47" s="725"/>
      <c r="O47" s="725"/>
      <c r="P47" s="725"/>
      <c r="Q47" s="726"/>
      <c r="R47" s="727" t="s">
        <v>22</v>
      </c>
    </row>
    <row r="48" spans="1:18" ht="17.100000000000001" customHeight="1" x14ac:dyDescent="0.15">
      <c r="B48" s="719"/>
      <c r="C48" s="720"/>
      <c r="D48" s="720"/>
      <c r="E48" s="720"/>
      <c r="F48" s="720"/>
      <c r="G48" s="721"/>
      <c r="H48" s="102" t="s">
        <v>13</v>
      </c>
      <c r="I48" s="103" t="s">
        <v>14</v>
      </c>
      <c r="J48" s="104" t="s">
        <v>15</v>
      </c>
      <c r="K48" s="105" t="s">
        <v>16</v>
      </c>
      <c r="L48" s="106" t="s">
        <v>17</v>
      </c>
      <c r="M48" s="106" t="s">
        <v>18</v>
      </c>
      <c r="N48" s="106" t="s">
        <v>19</v>
      </c>
      <c r="O48" s="106" t="s">
        <v>20</v>
      </c>
      <c r="P48" s="107" t="s">
        <v>21</v>
      </c>
      <c r="Q48" s="629" t="s">
        <v>15</v>
      </c>
      <c r="R48" s="728"/>
    </row>
    <row r="49" spans="1:18" ht="17.100000000000001" customHeight="1" x14ac:dyDescent="0.15">
      <c r="B49" s="8" t="s">
        <v>23</v>
      </c>
      <c r="C49" s="10"/>
      <c r="D49" s="10"/>
      <c r="E49" s="10"/>
      <c r="F49" s="10"/>
      <c r="G49" s="10"/>
      <c r="H49" s="109">
        <v>823</v>
      </c>
      <c r="I49" s="110">
        <v>1119</v>
      </c>
      <c r="J49" s="111">
        <f>SUM(H49:I49)</f>
        <v>1942</v>
      </c>
      <c r="K49" s="112">
        <v>0</v>
      </c>
      <c r="L49" s="113">
        <v>3447</v>
      </c>
      <c r="M49" s="113">
        <v>2342</v>
      </c>
      <c r="N49" s="113">
        <v>1443</v>
      </c>
      <c r="O49" s="113">
        <v>898</v>
      </c>
      <c r="P49" s="114">
        <v>477</v>
      </c>
      <c r="Q49" s="115">
        <f>SUM(K49:P49)</f>
        <v>8607</v>
      </c>
      <c r="R49" s="116">
        <f>SUM(J49,Q49)</f>
        <v>10549</v>
      </c>
    </row>
    <row r="50" spans="1:18" ht="17.100000000000001" customHeight="1" x14ac:dyDescent="0.15">
      <c r="B50" s="117" t="s">
        <v>33</v>
      </c>
      <c r="C50" s="118"/>
      <c r="D50" s="118"/>
      <c r="E50" s="118"/>
      <c r="F50" s="118"/>
      <c r="G50" s="118"/>
      <c r="H50" s="119">
        <v>10</v>
      </c>
      <c r="I50" s="120">
        <v>27</v>
      </c>
      <c r="J50" s="121">
        <f>SUM(H50:I50)</f>
        <v>37</v>
      </c>
      <c r="K50" s="122">
        <v>0</v>
      </c>
      <c r="L50" s="123">
        <v>59</v>
      </c>
      <c r="M50" s="123">
        <v>38</v>
      </c>
      <c r="N50" s="123">
        <v>28</v>
      </c>
      <c r="O50" s="123">
        <v>9</v>
      </c>
      <c r="P50" s="124">
        <v>17</v>
      </c>
      <c r="Q50" s="125">
        <f>SUM(K50:P50)</f>
        <v>151</v>
      </c>
      <c r="R50" s="126">
        <f>SUM(J50,Q50)</f>
        <v>188</v>
      </c>
    </row>
    <row r="51" spans="1:18" ht="17.100000000000001" customHeight="1" x14ac:dyDescent="0.15">
      <c r="B51" s="23" t="s">
        <v>42</v>
      </c>
      <c r="C51" s="24"/>
      <c r="D51" s="24"/>
      <c r="E51" s="24"/>
      <c r="F51" s="24"/>
      <c r="G51" s="24"/>
      <c r="H51" s="127">
        <f t="shared" ref="H51:P51" si="11">H49+H50</f>
        <v>833</v>
      </c>
      <c r="I51" s="128">
        <f t="shared" si="11"/>
        <v>1146</v>
      </c>
      <c r="J51" s="129">
        <f t="shared" si="11"/>
        <v>1979</v>
      </c>
      <c r="K51" s="130">
        <f t="shared" si="11"/>
        <v>0</v>
      </c>
      <c r="L51" s="131">
        <f t="shared" si="11"/>
        <v>3506</v>
      </c>
      <c r="M51" s="131">
        <f t="shared" si="11"/>
        <v>2380</v>
      </c>
      <c r="N51" s="131">
        <f t="shared" si="11"/>
        <v>1471</v>
      </c>
      <c r="O51" s="131">
        <f t="shared" si="11"/>
        <v>907</v>
      </c>
      <c r="P51" s="128">
        <f t="shared" si="11"/>
        <v>494</v>
      </c>
      <c r="Q51" s="129">
        <f>SUM(K51:P51)</f>
        <v>8758</v>
      </c>
      <c r="R51" s="132">
        <f>SUM(J51,Q51)</f>
        <v>10737</v>
      </c>
    </row>
    <row r="53" spans="1:18" ht="17.100000000000001" customHeight="1" x14ac:dyDescent="0.15">
      <c r="A53" s="1" t="s">
        <v>43</v>
      </c>
    </row>
    <row r="54" spans="1:18" ht="17.100000000000001" customHeight="1" x14ac:dyDescent="0.15">
      <c r="B54" s="5"/>
      <c r="C54" s="5"/>
      <c r="D54" s="5"/>
      <c r="E54" s="6"/>
      <c r="F54" s="6"/>
      <c r="G54" s="6"/>
      <c r="H54" s="6"/>
      <c r="I54" s="6"/>
      <c r="J54" s="6"/>
      <c r="K54" s="699" t="s">
        <v>39</v>
      </c>
      <c r="L54" s="699"/>
      <c r="M54" s="699"/>
      <c r="N54" s="699"/>
      <c r="O54" s="699"/>
      <c r="P54" s="699"/>
      <c r="Q54" s="699"/>
      <c r="R54" s="699"/>
    </row>
    <row r="55" spans="1:18" ht="17.100000000000001" customHeight="1" x14ac:dyDescent="0.15">
      <c r="B55" s="716" t="str">
        <f>"平成" &amp; DBCS($A$2) &amp; "年（" &amp; DBCS($B$2) &amp; "年）" &amp; DBCS($C$2) &amp; "月"</f>
        <v>平成３０年（２０１８年）１２月</v>
      </c>
      <c r="C55" s="717"/>
      <c r="D55" s="717"/>
      <c r="E55" s="717"/>
      <c r="F55" s="717"/>
      <c r="G55" s="718"/>
      <c r="H55" s="722" t="s">
        <v>40</v>
      </c>
      <c r="I55" s="723"/>
      <c r="J55" s="723"/>
      <c r="K55" s="724" t="s">
        <v>41</v>
      </c>
      <c r="L55" s="725"/>
      <c r="M55" s="725"/>
      <c r="N55" s="725"/>
      <c r="O55" s="725"/>
      <c r="P55" s="725"/>
      <c r="Q55" s="726"/>
      <c r="R55" s="718" t="s">
        <v>22</v>
      </c>
    </row>
    <row r="56" spans="1:18" ht="17.100000000000001" customHeight="1" x14ac:dyDescent="0.15">
      <c r="B56" s="719"/>
      <c r="C56" s="720"/>
      <c r="D56" s="720"/>
      <c r="E56" s="720"/>
      <c r="F56" s="720"/>
      <c r="G56" s="721"/>
      <c r="H56" s="102" t="s">
        <v>13</v>
      </c>
      <c r="I56" s="103" t="s">
        <v>14</v>
      </c>
      <c r="J56" s="104" t="s">
        <v>15</v>
      </c>
      <c r="K56" s="105" t="s">
        <v>16</v>
      </c>
      <c r="L56" s="106" t="s">
        <v>17</v>
      </c>
      <c r="M56" s="106" t="s">
        <v>18</v>
      </c>
      <c r="N56" s="106" t="s">
        <v>19</v>
      </c>
      <c r="O56" s="106" t="s">
        <v>20</v>
      </c>
      <c r="P56" s="107" t="s">
        <v>21</v>
      </c>
      <c r="Q56" s="133" t="s">
        <v>15</v>
      </c>
      <c r="R56" s="721"/>
    </row>
    <row r="57" spans="1:18" ht="17.100000000000001" customHeight="1" x14ac:dyDescent="0.15">
      <c r="B57" s="8" t="s">
        <v>23</v>
      </c>
      <c r="C57" s="10"/>
      <c r="D57" s="10"/>
      <c r="E57" s="10"/>
      <c r="F57" s="10"/>
      <c r="G57" s="10"/>
      <c r="H57" s="109">
        <v>16</v>
      </c>
      <c r="I57" s="110">
        <v>18</v>
      </c>
      <c r="J57" s="111">
        <f>SUM(H57:I57)</f>
        <v>34</v>
      </c>
      <c r="K57" s="112">
        <v>0</v>
      </c>
      <c r="L57" s="113">
        <v>1296</v>
      </c>
      <c r="M57" s="113">
        <v>949</v>
      </c>
      <c r="N57" s="113">
        <v>718</v>
      </c>
      <c r="O57" s="113">
        <v>472</v>
      </c>
      <c r="P57" s="114">
        <v>215</v>
      </c>
      <c r="Q57" s="134">
        <f>SUM(K57:P57)</f>
        <v>3650</v>
      </c>
      <c r="R57" s="135">
        <f>SUM(J57,Q57)</f>
        <v>3684</v>
      </c>
    </row>
    <row r="58" spans="1:18" ht="17.100000000000001" customHeight="1" x14ac:dyDescent="0.15">
      <c r="B58" s="117" t="s">
        <v>33</v>
      </c>
      <c r="C58" s="118"/>
      <c r="D58" s="118"/>
      <c r="E58" s="118"/>
      <c r="F58" s="118"/>
      <c r="G58" s="118"/>
      <c r="H58" s="119">
        <v>0</v>
      </c>
      <c r="I58" s="120">
        <v>1</v>
      </c>
      <c r="J58" s="121">
        <f>SUM(H58:I58)</f>
        <v>1</v>
      </c>
      <c r="K58" s="122">
        <v>0</v>
      </c>
      <c r="L58" s="123">
        <v>14</v>
      </c>
      <c r="M58" s="123">
        <v>5</v>
      </c>
      <c r="N58" s="123">
        <v>7</v>
      </c>
      <c r="O58" s="123">
        <v>2</v>
      </c>
      <c r="P58" s="124">
        <v>6</v>
      </c>
      <c r="Q58" s="136">
        <f>SUM(K58:P58)</f>
        <v>34</v>
      </c>
      <c r="R58" s="137">
        <f>SUM(J58,Q58)</f>
        <v>35</v>
      </c>
    </row>
    <row r="59" spans="1:18" ht="17.100000000000001" customHeight="1" x14ac:dyDescent="0.15">
      <c r="B59" s="23" t="s">
        <v>42</v>
      </c>
      <c r="C59" s="24"/>
      <c r="D59" s="24"/>
      <c r="E59" s="24"/>
      <c r="F59" s="24"/>
      <c r="G59" s="24"/>
      <c r="H59" s="127">
        <f>H57+H58</f>
        <v>16</v>
      </c>
      <c r="I59" s="128">
        <f>I57+I58</f>
        <v>19</v>
      </c>
      <c r="J59" s="129">
        <f>SUM(H59:I59)</f>
        <v>35</v>
      </c>
      <c r="K59" s="130">
        <f t="shared" ref="K59:P59" si="12">K57+K58</f>
        <v>0</v>
      </c>
      <c r="L59" s="131">
        <f t="shared" si="12"/>
        <v>1310</v>
      </c>
      <c r="M59" s="131">
        <f t="shared" si="12"/>
        <v>954</v>
      </c>
      <c r="N59" s="131">
        <f t="shared" si="12"/>
        <v>725</v>
      </c>
      <c r="O59" s="131">
        <f t="shared" si="12"/>
        <v>474</v>
      </c>
      <c r="P59" s="128">
        <f t="shared" si="12"/>
        <v>221</v>
      </c>
      <c r="Q59" s="138">
        <f>SUM(K59:P59)</f>
        <v>3684</v>
      </c>
      <c r="R59" s="139">
        <f>SUM(J59,Q59)</f>
        <v>3719</v>
      </c>
    </row>
    <row r="61" spans="1:18" ht="17.100000000000001" customHeight="1" x14ac:dyDescent="0.15">
      <c r="A61" s="1" t="s">
        <v>44</v>
      </c>
    </row>
    <row r="62" spans="1:18" ht="17.100000000000001" customHeight="1" x14ac:dyDescent="0.15">
      <c r="A62" s="1" t="s">
        <v>45</v>
      </c>
    </row>
    <row r="63" spans="1:18" ht="17.100000000000001" customHeight="1" x14ac:dyDescent="0.15">
      <c r="B63" s="5"/>
      <c r="C63" s="5"/>
      <c r="D63" s="5"/>
      <c r="E63" s="6"/>
      <c r="F63" s="6"/>
      <c r="G63" s="6"/>
      <c r="H63" s="6"/>
      <c r="I63" s="6"/>
      <c r="J63" s="699" t="s">
        <v>39</v>
      </c>
      <c r="K63" s="699"/>
      <c r="L63" s="699"/>
      <c r="M63" s="699"/>
      <c r="N63" s="699"/>
      <c r="O63" s="699"/>
      <c r="P63" s="699"/>
      <c r="Q63" s="699"/>
    </row>
    <row r="64" spans="1:18" ht="17.100000000000001" customHeight="1" x14ac:dyDescent="0.15">
      <c r="B64" s="716" t="str">
        <f>"平成" &amp; DBCS($A$2) &amp; "年（" &amp; DBCS($B$2) &amp; "年）" &amp; DBCS($C$2) &amp; "月"</f>
        <v>平成３０年（２０１８年）１２月</v>
      </c>
      <c r="C64" s="717"/>
      <c r="D64" s="717"/>
      <c r="E64" s="717"/>
      <c r="F64" s="717"/>
      <c r="G64" s="718"/>
      <c r="H64" s="722" t="s">
        <v>40</v>
      </c>
      <c r="I64" s="723"/>
      <c r="J64" s="723"/>
      <c r="K64" s="724" t="s">
        <v>41</v>
      </c>
      <c r="L64" s="725"/>
      <c r="M64" s="725"/>
      <c r="N64" s="725"/>
      <c r="O64" s="725"/>
      <c r="P64" s="726"/>
      <c r="Q64" s="718" t="s">
        <v>22</v>
      </c>
    </row>
    <row r="65" spans="1:17" ht="17.100000000000001" customHeight="1" x14ac:dyDescent="0.15">
      <c r="B65" s="719"/>
      <c r="C65" s="720"/>
      <c r="D65" s="720"/>
      <c r="E65" s="720"/>
      <c r="F65" s="720"/>
      <c r="G65" s="721"/>
      <c r="H65" s="102" t="s">
        <v>13</v>
      </c>
      <c r="I65" s="103" t="s">
        <v>14</v>
      </c>
      <c r="J65" s="104" t="s">
        <v>15</v>
      </c>
      <c r="K65" s="140" t="s">
        <v>17</v>
      </c>
      <c r="L65" s="106" t="s">
        <v>18</v>
      </c>
      <c r="M65" s="106" t="s">
        <v>19</v>
      </c>
      <c r="N65" s="106" t="s">
        <v>20</v>
      </c>
      <c r="O65" s="107" t="s">
        <v>21</v>
      </c>
      <c r="P65" s="133" t="s">
        <v>15</v>
      </c>
      <c r="Q65" s="721"/>
    </row>
    <row r="66" spans="1:17" ht="17.100000000000001" customHeight="1" x14ac:dyDescent="0.15">
      <c r="B66" s="8" t="s">
        <v>23</v>
      </c>
      <c r="C66" s="10"/>
      <c r="D66" s="10"/>
      <c r="E66" s="10"/>
      <c r="F66" s="10"/>
      <c r="G66" s="10"/>
      <c r="H66" s="109">
        <v>0</v>
      </c>
      <c r="I66" s="110">
        <v>0</v>
      </c>
      <c r="J66" s="111">
        <f>SUM(H66:I66)</f>
        <v>0</v>
      </c>
      <c r="K66" s="112">
        <v>2</v>
      </c>
      <c r="L66" s="113">
        <v>12</v>
      </c>
      <c r="M66" s="113">
        <v>184</v>
      </c>
      <c r="N66" s="113">
        <v>477</v>
      </c>
      <c r="O66" s="114">
        <v>427</v>
      </c>
      <c r="P66" s="134">
        <f>SUM(K66:O66)</f>
        <v>1102</v>
      </c>
      <c r="Q66" s="135">
        <f>SUM(J66,P66)</f>
        <v>1102</v>
      </c>
    </row>
    <row r="67" spans="1:17" ht="17.100000000000001" customHeight="1" x14ac:dyDescent="0.15">
      <c r="B67" s="117" t="s">
        <v>33</v>
      </c>
      <c r="C67" s="118"/>
      <c r="D67" s="118"/>
      <c r="E67" s="118"/>
      <c r="F67" s="118"/>
      <c r="G67" s="118"/>
      <c r="H67" s="119">
        <v>0</v>
      </c>
      <c r="I67" s="120">
        <v>0</v>
      </c>
      <c r="J67" s="121">
        <f>SUM(H67:I67)</f>
        <v>0</v>
      </c>
      <c r="K67" s="122">
        <v>0</v>
      </c>
      <c r="L67" s="123">
        <v>0</v>
      </c>
      <c r="M67" s="123">
        <v>1</v>
      </c>
      <c r="N67" s="123">
        <v>1</v>
      </c>
      <c r="O67" s="124">
        <v>2</v>
      </c>
      <c r="P67" s="136">
        <f>SUM(K67:O67)</f>
        <v>4</v>
      </c>
      <c r="Q67" s="137">
        <f>SUM(J67,P67)</f>
        <v>4</v>
      </c>
    </row>
    <row r="68" spans="1:17" ht="17.100000000000001" customHeight="1" x14ac:dyDescent="0.15">
      <c r="B68" s="23" t="s">
        <v>42</v>
      </c>
      <c r="C68" s="24"/>
      <c r="D68" s="24"/>
      <c r="E68" s="24"/>
      <c r="F68" s="24"/>
      <c r="G68" s="24"/>
      <c r="H68" s="127">
        <f>H66+H67</f>
        <v>0</v>
      </c>
      <c r="I68" s="128">
        <f>I66+I67</f>
        <v>0</v>
      </c>
      <c r="J68" s="129">
        <f>SUM(H68:I68)</f>
        <v>0</v>
      </c>
      <c r="K68" s="130">
        <f>K66+K67</f>
        <v>2</v>
      </c>
      <c r="L68" s="131">
        <f>L66+L67</f>
        <v>12</v>
      </c>
      <c r="M68" s="131">
        <f>M66+M67</f>
        <v>185</v>
      </c>
      <c r="N68" s="131">
        <f>N66+N67</f>
        <v>478</v>
      </c>
      <c r="O68" s="128">
        <f>O66+O67</f>
        <v>429</v>
      </c>
      <c r="P68" s="138">
        <f>SUM(K68:O68)</f>
        <v>1106</v>
      </c>
      <c r="Q68" s="139">
        <f>SUM(J68,P68)</f>
        <v>1106</v>
      </c>
    </row>
    <row r="70" spans="1:17" ht="17.100000000000001" customHeight="1" x14ac:dyDescent="0.15">
      <c r="A70" s="1" t="s">
        <v>46</v>
      </c>
    </row>
    <row r="71" spans="1:17" ht="17.100000000000001" customHeight="1" x14ac:dyDescent="0.15">
      <c r="B71" s="5"/>
      <c r="C71" s="5"/>
      <c r="D71" s="5"/>
      <c r="E71" s="6"/>
      <c r="F71" s="6"/>
      <c r="G71" s="6"/>
      <c r="H71" s="6"/>
      <c r="I71" s="6"/>
      <c r="J71" s="699" t="s">
        <v>39</v>
      </c>
      <c r="K71" s="699"/>
      <c r="L71" s="699"/>
      <c r="M71" s="699"/>
      <c r="N71" s="699"/>
      <c r="O71" s="699"/>
      <c r="P71" s="699"/>
      <c r="Q71" s="699"/>
    </row>
    <row r="72" spans="1:17" ht="17.100000000000001" customHeight="1" x14ac:dyDescent="0.15">
      <c r="B72" s="716" t="str">
        <f>"平成" &amp; DBCS($A$2) &amp; "年（" &amp; DBCS($B$2) &amp; "年）" &amp; DBCS($C$2) &amp; "月"</f>
        <v>平成３０年（２０１８年）１２月</v>
      </c>
      <c r="C72" s="717"/>
      <c r="D72" s="717"/>
      <c r="E72" s="717"/>
      <c r="F72" s="717"/>
      <c r="G72" s="718"/>
      <c r="H72" s="729" t="s">
        <v>40</v>
      </c>
      <c r="I72" s="730"/>
      <c r="J72" s="730"/>
      <c r="K72" s="731" t="s">
        <v>41</v>
      </c>
      <c r="L72" s="730"/>
      <c r="M72" s="730"/>
      <c r="N72" s="730"/>
      <c r="O72" s="730"/>
      <c r="P72" s="732"/>
      <c r="Q72" s="733" t="s">
        <v>22</v>
      </c>
    </row>
    <row r="73" spans="1:17" ht="17.100000000000001" customHeight="1" x14ac:dyDescent="0.15">
      <c r="B73" s="719"/>
      <c r="C73" s="720"/>
      <c r="D73" s="720"/>
      <c r="E73" s="720"/>
      <c r="F73" s="720"/>
      <c r="G73" s="721"/>
      <c r="H73" s="141" t="s">
        <v>13</v>
      </c>
      <c r="I73" s="142" t="s">
        <v>14</v>
      </c>
      <c r="J73" s="143" t="s">
        <v>15</v>
      </c>
      <c r="K73" s="144" t="s">
        <v>17</v>
      </c>
      <c r="L73" s="145" t="s">
        <v>18</v>
      </c>
      <c r="M73" s="145" t="s">
        <v>19</v>
      </c>
      <c r="N73" s="145" t="s">
        <v>20</v>
      </c>
      <c r="O73" s="146" t="s">
        <v>21</v>
      </c>
      <c r="P73" s="147" t="s">
        <v>15</v>
      </c>
      <c r="Q73" s="734"/>
    </row>
    <row r="74" spans="1:17" ht="17.100000000000001" customHeight="1" x14ac:dyDescent="0.15">
      <c r="B74" s="8" t="s">
        <v>23</v>
      </c>
      <c r="C74" s="10"/>
      <c r="D74" s="10"/>
      <c r="E74" s="10"/>
      <c r="F74" s="10"/>
      <c r="G74" s="10"/>
      <c r="H74" s="109">
        <v>0</v>
      </c>
      <c r="I74" s="110">
        <v>0</v>
      </c>
      <c r="J74" s="111">
        <f>SUM(H74:I74)</f>
        <v>0</v>
      </c>
      <c r="K74" s="112">
        <v>53</v>
      </c>
      <c r="L74" s="113">
        <v>83</v>
      </c>
      <c r="M74" s="113">
        <v>134</v>
      </c>
      <c r="N74" s="113">
        <v>144</v>
      </c>
      <c r="O74" s="114">
        <v>90</v>
      </c>
      <c r="P74" s="134">
        <f>SUM(K74:O74)</f>
        <v>504</v>
      </c>
      <c r="Q74" s="135">
        <f>SUM(J74,P74)</f>
        <v>504</v>
      </c>
    </row>
    <row r="75" spans="1:17" ht="17.100000000000001" customHeight="1" x14ac:dyDescent="0.15">
      <c r="B75" s="117" t="s">
        <v>33</v>
      </c>
      <c r="C75" s="118"/>
      <c r="D75" s="118"/>
      <c r="E75" s="118"/>
      <c r="F75" s="118"/>
      <c r="G75" s="118"/>
      <c r="H75" s="119">
        <v>0</v>
      </c>
      <c r="I75" s="120">
        <v>0</v>
      </c>
      <c r="J75" s="121">
        <f>SUM(H75:I75)</f>
        <v>0</v>
      </c>
      <c r="K75" s="122">
        <v>1</v>
      </c>
      <c r="L75" s="123">
        <v>0</v>
      </c>
      <c r="M75" s="123">
        <v>0</v>
      </c>
      <c r="N75" s="123">
        <v>0</v>
      </c>
      <c r="O75" s="124">
        <v>0</v>
      </c>
      <c r="P75" s="136">
        <f>SUM(K75:O75)</f>
        <v>1</v>
      </c>
      <c r="Q75" s="137">
        <f>SUM(J75,P75)</f>
        <v>1</v>
      </c>
    </row>
    <row r="76" spans="1:17" ht="17.100000000000001" customHeight="1" x14ac:dyDescent="0.15">
      <c r="B76" s="23" t="s">
        <v>42</v>
      </c>
      <c r="C76" s="24"/>
      <c r="D76" s="24"/>
      <c r="E76" s="24"/>
      <c r="F76" s="24"/>
      <c r="G76" s="24"/>
      <c r="H76" s="127">
        <f>H74+H75</f>
        <v>0</v>
      </c>
      <c r="I76" s="128">
        <f>I74+I75</f>
        <v>0</v>
      </c>
      <c r="J76" s="129">
        <f>SUM(H76:I76)</f>
        <v>0</v>
      </c>
      <c r="K76" s="130">
        <f>K74+K75</f>
        <v>54</v>
      </c>
      <c r="L76" s="131">
        <f>L74+L75</f>
        <v>83</v>
      </c>
      <c r="M76" s="131">
        <f>M74+M75</f>
        <v>134</v>
      </c>
      <c r="N76" s="131">
        <f>N74+N75</f>
        <v>144</v>
      </c>
      <c r="O76" s="128">
        <f>O74+O75</f>
        <v>90</v>
      </c>
      <c r="P76" s="138">
        <f>SUM(K76:O76)</f>
        <v>505</v>
      </c>
      <c r="Q76" s="139">
        <f>SUM(J76,P76)</f>
        <v>505</v>
      </c>
    </row>
    <row r="78" spans="1:17" ht="17.100000000000001" customHeight="1" x14ac:dyDescent="0.15">
      <c r="A78" s="1" t="s">
        <v>47</v>
      </c>
    </row>
    <row r="79" spans="1:17" ht="17.100000000000001" customHeight="1" x14ac:dyDescent="0.15">
      <c r="B79" s="5"/>
      <c r="C79" s="5"/>
      <c r="D79" s="5"/>
      <c r="E79" s="6"/>
      <c r="F79" s="6"/>
      <c r="G79" s="6"/>
      <c r="H79" s="6"/>
      <c r="I79" s="6"/>
      <c r="J79" s="699" t="s">
        <v>39</v>
      </c>
      <c r="K79" s="699"/>
      <c r="L79" s="699"/>
      <c r="M79" s="699"/>
      <c r="N79" s="699"/>
      <c r="O79" s="699"/>
      <c r="P79" s="699"/>
      <c r="Q79" s="699"/>
    </row>
    <row r="80" spans="1:17" ht="17.100000000000001" customHeight="1" x14ac:dyDescent="0.15">
      <c r="B80" s="735" t="str">
        <f>"平成" &amp; DBCS($A$2) &amp; "年（" &amp; DBCS($B$2) &amp; "年）" &amp; DBCS($C$2) &amp; "月"</f>
        <v>平成３０年（２０１８年）１２月</v>
      </c>
      <c r="C80" s="736"/>
      <c r="D80" s="736"/>
      <c r="E80" s="736"/>
      <c r="F80" s="736"/>
      <c r="G80" s="737"/>
      <c r="H80" s="741" t="s">
        <v>40</v>
      </c>
      <c r="I80" s="742"/>
      <c r="J80" s="742"/>
      <c r="K80" s="743" t="s">
        <v>41</v>
      </c>
      <c r="L80" s="742"/>
      <c r="M80" s="742"/>
      <c r="N80" s="742"/>
      <c r="O80" s="742"/>
      <c r="P80" s="744"/>
      <c r="Q80" s="737" t="s">
        <v>22</v>
      </c>
    </row>
    <row r="81" spans="1:18" ht="17.100000000000001" customHeight="1" x14ac:dyDescent="0.15">
      <c r="B81" s="738"/>
      <c r="C81" s="739"/>
      <c r="D81" s="739"/>
      <c r="E81" s="739"/>
      <c r="F81" s="739"/>
      <c r="G81" s="740"/>
      <c r="H81" s="148" t="s">
        <v>13</v>
      </c>
      <c r="I81" s="149" t="s">
        <v>14</v>
      </c>
      <c r="J81" s="630" t="s">
        <v>15</v>
      </c>
      <c r="K81" s="151" t="s">
        <v>17</v>
      </c>
      <c r="L81" s="152" t="s">
        <v>18</v>
      </c>
      <c r="M81" s="152" t="s">
        <v>19</v>
      </c>
      <c r="N81" s="152" t="s">
        <v>20</v>
      </c>
      <c r="O81" s="149" t="s">
        <v>21</v>
      </c>
      <c r="P81" s="153" t="s">
        <v>15</v>
      </c>
      <c r="Q81" s="740"/>
    </row>
    <row r="82" spans="1:18" ht="17.100000000000001" customHeight="1" x14ac:dyDescent="0.15">
      <c r="B82" s="8" t="s">
        <v>23</v>
      </c>
      <c r="C82" s="10"/>
      <c r="D82" s="10"/>
      <c r="E82" s="10"/>
      <c r="F82" s="10"/>
      <c r="G82" s="10"/>
      <c r="H82" s="109">
        <v>0</v>
      </c>
      <c r="I82" s="110">
        <v>0</v>
      </c>
      <c r="J82" s="111">
        <f>SUM(H82:I82)</f>
        <v>0</v>
      </c>
      <c r="K82" s="112">
        <v>0</v>
      </c>
      <c r="L82" s="113">
        <v>2</v>
      </c>
      <c r="M82" s="113">
        <v>33</v>
      </c>
      <c r="N82" s="113">
        <v>290</v>
      </c>
      <c r="O82" s="114">
        <v>476</v>
      </c>
      <c r="P82" s="134">
        <f>SUM(K82:O82)</f>
        <v>801</v>
      </c>
      <c r="Q82" s="135">
        <f>SUM(J82,P82)</f>
        <v>801</v>
      </c>
    </row>
    <row r="83" spans="1:18" ht="17.100000000000001" customHeight="1" x14ac:dyDescent="0.15">
      <c r="B83" s="117" t="s">
        <v>33</v>
      </c>
      <c r="C83" s="118"/>
      <c r="D83" s="118"/>
      <c r="E83" s="118"/>
      <c r="F83" s="118"/>
      <c r="G83" s="118"/>
      <c r="H83" s="119">
        <v>0</v>
      </c>
      <c r="I83" s="120">
        <v>0</v>
      </c>
      <c r="J83" s="121">
        <f>SUM(H83:I83)</f>
        <v>0</v>
      </c>
      <c r="K83" s="122">
        <v>0</v>
      </c>
      <c r="L83" s="123">
        <v>0</v>
      </c>
      <c r="M83" s="123">
        <v>0</v>
      </c>
      <c r="N83" s="123">
        <v>2</v>
      </c>
      <c r="O83" s="124">
        <v>10</v>
      </c>
      <c r="P83" s="136">
        <f>SUM(K83:O83)</f>
        <v>12</v>
      </c>
      <c r="Q83" s="137">
        <f>SUM(J83,P83)</f>
        <v>12</v>
      </c>
    </row>
    <row r="84" spans="1:18" ht="17.100000000000001" customHeight="1" x14ac:dyDescent="0.15">
      <c r="B84" s="23" t="s">
        <v>42</v>
      </c>
      <c r="C84" s="24"/>
      <c r="D84" s="24"/>
      <c r="E84" s="24"/>
      <c r="F84" s="24"/>
      <c r="G84" s="24"/>
      <c r="H84" s="127">
        <f>H82+H83</f>
        <v>0</v>
      </c>
      <c r="I84" s="128">
        <f>I82+I83</f>
        <v>0</v>
      </c>
      <c r="J84" s="129">
        <f>SUM(H84:I84)</f>
        <v>0</v>
      </c>
      <c r="K84" s="130">
        <f>K82+K83</f>
        <v>0</v>
      </c>
      <c r="L84" s="131">
        <f>L82+L83</f>
        <v>2</v>
      </c>
      <c r="M84" s="131">
        <f>M82+M83</f>
        <v>33</v>
      </c>
      <c r="N84" s="131">
        <f>N82+N83</f>
        <v>292</v>
      </c>
      <c r="O84" s="128">
        <f>O82+O83</f>
        <v>486</v>
      </c>
      <c r="P84" s="138">
        <f>SUM(K84:O84)</f>
        <v>813</v>
      </c>
      <c r="Q84" s="139">
        <f>SUM(J84,P84)</f>
        <v>813</v>
      </c>
    </row>
    <row r="86" spans="1:18" s="386" customFormat="1" ht="17.100000000000001" customHeight="1" x14ac:dyDescent="0.15">
      <c r="A86" s="1" t="s">
        <v>211</v>
      </c>
      <c r="B86" s="397"/>
      <c r="C86" s="397"/>
      <c r="D86" s="397"/>
      <c r="E86" s="397"/>
      <c r="F86" s="397"/>
      <c r="G86" s="397"/>
      <c r="H86" s="397"/>
      <c r="I86" s="397"/>
      <c r="J86" s="397"/>
      <c r="K86" s="397"/>
      <c r="L86" s="397"/>
      <c r="M86" s="397"/>
      <c r="N86" s="397"/>
      <c r="O86" s="397"/>
      <c r="P86" s="397"/>
      <c r="Q86" s="397"/>
    </row>
    <row r="87" spans="1:18" s="386" customFormat="1" ht="17.100000000000001" customHeight="1" x14ac:dyDescent="0.15">
      <c r="A87" s="397"/>
      <c r="B87" s="394"/>
      <c r="C87" s="394"/>
      <c r="D87" s="394"/>
      <c r="E87" s="427"/>
      <c r="F87" s="427"/>
      <c r="G87" s="427"/>
      <c r="H87" s="427"/>
      <c r="I87" s="427"/>
      <c r="J87" s="758" t="s">
        <v>39</v>
      </c>
      <c r="K87" s="758"/>
      <c r="L87" s="758"/>
      <c r="M87" s="758"/>
      <c r="N87" s="758"/>
      <c r="O87" s="758"/>
      <c r="P87" s="758"/>
      <c r="Q87" s="758"/>
    </row>
    <row r="88" spans="1:18" s="386" customFormat="1" ht="17.100000000000001" customHeight="1" x14ac:dyDescent="0.15">
      <c r="A88" s="397"/>
      <c r="B88" s="759" t="str">
        <f>"平成" &amp; DBCS($A$2) &amp; "年（" &amp; DBCS($B$2) &amp; "年）" &amp; DBCS($C$2) &amp; "月"</f>
        <v>平成３０年（２０１８年）１２月</v>
      </c>
      <c r="C88" s="760"/>
      <c r="D88" s="760"/>
      <c r="E88" s="760"/>
      <c r="F88" s="760"/>
      <c r="G88" s="761"/>
      <c r="H88" s="765" t="s">
        <v>40</v>
      </c>
      <c r="I88" s="766"/>
      <c r="J88" s="766"/>
      <c r="K88" s="767" t="s">
        <v>41</v>
      </c>
      <c r="L88" s="766"/>
      <c r="M88" s="766"/>
      <c r="N88" s="766"/>
      <c r="O88" s="766"/>
      <c r="P88" s="768"/>
      <c r="Q88" s="761" t="s">
        <v>22</v>
      </c>
    </row>
    <row r="89" spans="1:18" s="386" customFormat="1" ht="17.100000000000001" customHeight="1" x14ac:dyDescent="0.15">
      <c r="A89" s="397"/>
      <c r="B89" s="762"/>
      <c r="C89" s="763"/>
      <c r="D89" s="763"/>
      <c r="E89" s="763"/>
      <c r="F89" s="763"/>
      <c r="G89" s="764"/>
      <c r="H89" s="428" t="s">
        <v>13</v>
      </c>
      <c r="I89" s="429" t="s">
        <v>14</v>
      </c>
      <c r="J89" s="633" t="s">
        <v>15</v>
      </c>
      <c r="K89" s="431" t="s">
        <v>17</v>
      </c>
      <c r="L89" s="432" t="s">
        <v>18</v>
      </c>
      <c r="M89" s="432" t="s">
        <v>19</v>
      </c>
      <c r="N89" s="432" t="s">
        <v>20</v>
      </c>
      <c r="O89" s="429" t="s">
        <v>21</v>
      </c>
      <c r="P89" s="433" t="s">
        <v>15</v>
      </c>
      <c r="Q89" s="764"/>
    </row>
    <row r="90" spans="1:18" s="386" customFormat="1" ht="17.100000000000001" customHeight="1" x14ac:dyDescent="0.15">
      <c r="A90" s="397"/>
      <c r="B90" s="398" t="s">
        <v>23</v>
      </c>
      <c r="C90" s="399"/>
      <c r="D90" s="399"/>
      <c r="E90" s="399"/>
      <c r="F90" s="399"/>
      <c r="G90" s="399"/>
      <c r="H90" s="400">
        <v>0</v>
      </c>
      <c r="I90" s="401">
        <v>0</v>
      </c>
      <c r="J90" s="402">
        <f>SUM(H90:I90)</f>
        <v>0</v>
      </c>
      <c r="K90" s="403">
        <v>0</v>
      </c>
      <c r="L90" s="404">
        <v>0</v>
      </c>
      <c r="M90" s="404">
        <v>0</v>
      </c>
      <c r="N90" s="404">
        <v>0</v>
      </c>
      <c r="O90" s="405">
        <v>0</v>
      </c>
      <c r="P90" s="406">
        <f>SUM(K90:O90)</f>
        <v>0</v>
      </c>
      <c r="Q90" s="407">
        <f>SUM(J90,P90)</f>
        <v>0</v>
      </c>
    </row>
    <row r="91" spans="1:18" s="386" customFormat="1" ht="17.100000000000001" customHeight="1" x14ac:dyDescent="0.15">
      <c r="A91" s="397"/>
      <c r="B91" s="408" t="s">
        <v>33</v>
      </c>
      <c r="C91" s="409"/>
      <c r="D91" s="409"/>
      <c r="E91" s="409"/>
      <c r="F91" s="409"/>
      <c r="G91" s="409"/>
      <c r="H91" s="410">
        <v>0</v>
      </c>
      <c r="I91" s="411">
        <v>0</v>
      </c>
      <c r="J91" s="412">
        <f>SUM(H91:I91)</f>
        <v>0</v>
      </c>
      <c r="K91" s="413">
        <v>0</v>
      </c>
      <c r="L91" s="414">
        <v>0</v>
      </c>
      <c r="M91" s="414">
        <v>0</v>
      </c>
      <c r="N91" s="414">
        <v>0</v>
      </c>
      <c r="O91" s="415">
        <v>0</v>
      </c>
      <c r="P91" s="416">
        <f>SUM(K91:O91)</f>
        <v>0</v>
      </c>
      <c r="Q91" s="417">
        <f>SUM(J91,P91)</f>
        <v>0</v>
      </c>
    </row>
    <row r="92" spans="1:18" s="386" customFormat="1" ht="17.100000000000001" customHeight="1" x14ac:dyDescent="0.15">
      <c r="A92" s="397"/>
      <c r="B92" s="418" t="s">
        <v>42</v>
      </c>
      <c r="C92" s="419"/>
      <c r="D92" s="419"/>
      <c r="E92" s="419"/>
      <c r="F92" s="419"/>
      <c r="G92" s="419"/>
      <c r="H92" s="420">
        <f>H90+H91</f>
        <v>0</v>
      </c>
      <c r="I92" s="421">
        <f>I90+I91</f>
        <v>0</v>
      </c>
      <c r="J92" s="422">
        <f>SUM(H92:I92)</f>
        <v>0</v>
      </c>
      <c r="K92" s="423">
        <f>K90+K91</f>
        <v>0</v>
      </c>
      <c r="L92" s="424">
        <f>L90+L91</f>
        <v>0</v>
      </c>
      <c r="M92" s="424">
        <f>M90+M91</f>
        <v>0</v>
      </c>
      <c r="N92" s="424">
        <f>N90+N91</f>
        <v>0</v>
      </c>
      <c r="O92" s="421">
        <f>O90+O91</f>
        <v>0</v>
      </c>
      <c r="P92" s="425">
        <f>SUM(K92:O92)</f>
        <v>0</v>
      </c>
      <c r="Q92" s="426">
        <f>SUM(J92,P92)</f>
        <v>0</v>
      </c>
    </row>
    <row r="94" spans="1:18" s="155" customFormat="1" ht="17.100000000000001" customHeight="1" x14ac:dyDescent="0.15">
      <c r="A94" s="154" t="s">
        <v>48</v>
      </c>
      <c r="J94" s="156"/>
      <c r="K94" s="156"/>
    </row>
    <row r="95" spans="1:18" s="155" customFormat="1" ht="17.100000000000001" customHeight="1" x14ac:dyDescent="0.15">
      <c r="B95" s="2"/>
      <c r="C95" s="157"/>
      <c r="D95" s="157"/>
      <c r="E95" s="157"/>
      <c r="F95" s="6"/>
      <c r="G95" s="6"/>
      <c r="H95" s="6"/>
      <c r="I95" s="699" t="s">
        <v>49</v>
      </c>
      <c r="J95" s="699"/>
      <c r="K95" s="699"/>
      <c r="L95" s="699"/>
      <c r="M95" s="699"/>
      <c r="N95" s="699"/>
      <c r="O95" s="699"/>
      <c r="P95" s="699"/>
      <c r="Q95" s="699"/>
      <c r="R95" s="699"/>
    </row>
    <row r="96" spans="1:18" s="155" customFormat="1" ht="17.100000000000001" customHeight="1" x14ac:dyDescent="0.15">
      <c r="B96" s="716" t="str">
        <f>"平成" &amp; DBCS($A$2) &amp; "年（" &amp; DBCS($B$2) &amp; "年）" &amp; DBCS($C$2) &amp; "月"</f>
        <v>平成３０年（２０１８年）１２月</v>
      </c>
      <c r="C96" s="717"/>
      <c r="D96" s="717"/>
      <c r="E96" s="717"/>
      <c r="F96" s="717"/>
      <c r="G96" s="718"/>
      <c r="H96" s="722" t="s">
        <v>40</v>
      </c>
      <c r="I96" s="723"/>
      <c r="J96" s="723"/>
      <c r="K96" s="724" t="s">
        <v>41</v>
      </c>
      <c r="L96" s="725"/>
      <c r="M96" s="725"/>
      <c r="N96" s="725"/>
      <c r="O96" s="725"/>
      <c r="P96" s="725"/>
      <c r="Q96" s="726"/>
      <c r="R96" s="727" t="s">
        <v>22</v>
      </c>
    </row>
    <row r="97" spans="2:18" s="155" customFormat="1" ht="17.100000000000001" customHeight="1" x14ac:dyDescent="0.15">
      <c r="B97" s="719"/>
      <c r="C97" s="720"/>
      <c r="D97" s="720"/>
      <c r="E97" s="720"/>
      <c r="F97" s="720"/>
      <c r="G97" s="721"/>
      <c r="H97" s="102" t="s">
        <v>13</v>
      </c>
      <c r="I97" s="103" t="s">
        <v>14</v>
      </c>
      <c r="J97" s="104" t="s">
        <v>15</v>
      </c>
      <c r="K97" s="105" t="s">
        <v>16</v>
      </c>
      <c r="L97" s="106" t="s">
        <v>17</v>
      </c>
      <c r="M97" s="106" t="s">
        <v>18</v>
      </c>
      <c r="N97" s="106" t="s">
        <v>19</v>
      </c>
      <c r="O97" s="106" t="s">
        <v>20</v>
      </c>
      <c r="P97" s="107" t="s">
        <v>21</v>
      </c>
      <c r="Q97" s="629" t="s">
        <v>15</v>
      </c>
      <c r="R97" s="728"/>
    </row>
    <row r="98" spans="2:18" s="155" customFormat="1" ht="17.100000000000001" customHeight="1" x14ac:dyDescent="0.15">
      <c r="B98" s="158" t="s">
        <v>50</v>
      </c>
      <c r="C98" s="159"/>
      <c r="D98" s="159"/>
      <c r="E98" s="159"/>
      <c r="F98" s="159"/>
      <c r="G98" s="160"/>
      <c r="H98" s="161">
        <f t="shared" ref="H98:R98" si="13">SUM(H99,H105,H108,H113,H117:H118)</f>
        <v>1758</v>
      </c>
      <c r="I98" s="162">
        <f t="shared" si="13"/>
        <v>2532</v>
      </c>
      <c r="J98" s="163">
        <f t="shared" si="13"/>
        <v>4290</v>
      </c>
      <c r="K98" s="164">
        <f t="shared" si="13"/>
        <v>0</v>
      </c>
      <c r="L98" s="165">
        <f t="shared" si="13"/>
        <v>9273</v>
      </c>
      <c r="M98" s="165">
        <f t="shared" si="13"/>
        <v>7015</v>
      </c>
      <c r="N98" s="165">
        <f t="shared" si="13"/>
        <v>4373</v>
      </c>
      <c r="O98" s="165">
        <f t="shared" si="13"/>
        <v>2903</v>
      </c>
      <c r="P98" s="166">
        <f t="shared" si="13"/>
        <v>1818</v>
      </c>
      <c r="Q98" s="167">
        <f t="shared" si="13"/>
        <v>25382</v>
      </c>
      <c r="R98" s="168">
        <f t="shared" si="13"/>
        <v>29672</v>
      </c>
    </row>
    <row r="99" spans="2:18" s="155" customFormat="1" ht="17.100000000000001" customHeight="1" x14ac:dyDescent="0.15">
      <c r="B99" s="169"/>
      <c r="C99" s="158" t="s">
        <v>51</v>
      </c>
      <c r="D99" s="159"/>
      <c r="E99" s="159"/>
      <c r="F99" s="159"/>
      <c r="G99" s="160"/>
      <c r="H99" s="161">
        <f t="shared" ref="H99:Q99" si="14">SUM(H100:H104)</f>
        <v>105</v>
      </c>
      <c r="I99" s="162">
        <f t="shared" si="14"/>
        <v>172</v>
      </c>
      <c r="J99" s="163">
        <f t="shared" si="14"/>
        <v>277</v>
      </c>
      <c r="K99" s="164">
        <f t="shared" si="14"/>
        <v>0</v>
      </c>
      <c r="L99" s="165">
        <f t="shared" si="14"/>
        <v>2364</v>
      </c>
      <c r="M99" s="165">
        <f t="shared" si="14"/>
        <v>1738</v>
      </c>
      <c r="N99" s="165">
        <f t="shared" si="14"/>
        <v>1191</v>
      </c>
      <c r="O99" s="165">
        <f t="shared" si="14"/>
        <v>897</v>
      </c>
      <c r="P99" s="166">
        <f t="shared" si="14"/>
        <v>691</v>
      </c>
      <c r="Q99" s="167">
        <f t="shared" si="14"/>
        <v>6881</v>
      </c>
      <c r="R99" s="168">
        <f t="shared" ref="R99:R104" si="15">SUM(J99,Q99)</f>
        <v>7158</v>
      </c>
    </row>
    <row r="100" spans="2:18" s="155" customFormat="1" ht="17.100000000000001" customHeight="1" x14ac:dyDescent="0.15">
      <c r="B100" s="169"/>
      <c r="C100" s="169"/>
      <c r="D100" s="49" t="s">
        <v>52</v>
      </c>
      <c r="E100" s="81"/>
      <c r="F100" s="81"/>
      <c r="G100" s="170"/>
      <c r="H100" s="171">
        <v>0</v>
      </c>
      <c r="I100" s="172">
        <v>0</v>
      </c>
      <c r="J100" s="173">
        <f>SUM(H100:I100)</f>
        <v>0</v>
      </c>
      <c r="K100" s="174">
        <v>0</v>
      </c>
      <c r="L100" s="175">
        <v>1432</v>
      </c>
      <c r="M100" s="175">
        <v>923</v>
      </c>
      <c r="N100" s="175">
        <v>505</v>
      </c>
      <c r="O100" s="175">
        <v>300</v>
      </c>
      <c r="P100" s="172">
        <v>206</v>
      </c>
      <c r="Q100" s="173">
        <f>SUM(K100:P100)</f>
        <v>3366</v>
      </c>
      <c r="R100" s="176">
        <f t="shared" si="15"/>
        <v>3366</v>
      </c>
    </row>
    <row r="101" spans="2:18" s="155" customFormat="1" ht="17.100000000000001" customHeight="1" x14ac:dyDescent="0.15">
      <c r="B101" s="169"/>
      <c r="C101" s="169"/>
      <c r="D101" s="177" t="s">
        <v>53</v>
      </c>
      <c r="E101" s="58"/>
      <c r="F101" s="58"/>
      <c r="G101" s="178"/>
      <c r="H101" s="179">
        <v>0</v>
      </c>
      <c r="I101" s="180">
        <v>0</v>
      </c>
      <c r="J101" s="181">
        <f>SUM(H101:I101)</f>
        <v>0</v>
      </c>
      <c r="K101" s="182">
        <v>0</v>
      </c>
      <c r="L101" s="183">
        <v>0</v>
      </c>
      <c r="M101" s="183">
        <v>3</v>
      </c>
      <c r="N101" s="183">
        <v>3</v>
      </c>
      <c r="O101" s="183">
        <v>8</v>
      </c>
      <c r="P101" s="180">
        <v>27</v>
      </c>
      <c r="Q101" s="181">
        <f>SUM(K101:P101)</f>
        <v>41</v>
      </c>
      <c r="R101" s="184">
        <f t="shared" si="15"/>
        <v>41</v>
      </c>
    </row>
    <row r="102" spans="2:18" s="155" customFormat="1" ht="17.100000000000001" customHeight="1" x14ac:dyDescent="0.15">
      <c r="B102" s="169"/>
      <c r="C102" s="169"/>
      <c r="D102" s="177" t="s">
        <v>54</v>
      </c>
      <c r="E102" s="58"/>
      <c r="F102" s="58"/>
      <c r="G102" s="178"/>
      <c r="H102" s="179">
        <v>48</v>
      </c>
      <c r="I102" s="180">
        <v>57</v>
      </c>
      <c r="J102" s="181">
        <f>SUM(H102:I102)</f>
        <v>105</v>
      </c>
      <c r="K102" s="182">
        <v>0</v>
      </c>
      <c r="L102" s="183">
        <v>291</v>
      </c>
      <c r="M102" s="183">
        <v>218</v>
      </c>
      <c r="N102" s="183">
        <v>168</v>
      </c>
      <c r="O102" s="183">
        <v>131</v>
      </c>
      <c r="P102" s="180">
        <v>110</v>
      </c>
      <c r="Q102" s="181">
        <f>SUM(K102:P102)</f>
        <v>918</v>
      </c>
      <c r="R102" s="184">
        <f t="shared" si="15"/>
        <v>1023</v>
      </c>
    </row>
    <row r="103" spans="2:18" s="155" customFormat="1" ht="17.100000000000001" customHeight="1" x14ac:dyDescent="0.15">
      <c r="B103" s="169"/>
      <c r="C103" s="169"/>
      <c r="D103" s="177" t="s">
        <v>55</v>
      </c>
      <c r="E103" s="58"/>
      <c r="F103" s="58"/>
      <c r="G103" s="178"/>
      <c r="H103" s="179">
        <v>6</v>
      </c>
      <c r="I103" s="180">
        <v>46</v>
      </c>
      <c r="J103" s="181">
        <f>SUM(H103:I103)</f>
        <v>52</v>
      </c>
      <c r="K103" s="182">
        <v>0</v>
      </c>
      <c r="L103" s="183">
        <v>90</v>
      </c>
      <c r="M103" s="183">
        <v>106</v>
      </c>
      <c r="N103" s="183">
        <v>38</v>
      </c>
      <c r="O103" s="183">
        <v>46</v>
      </c>
      <c r="P103" s="180">
        <v>29</v>
      </c>
      <c r="Q103" s="181">
        <f>SUM(K103:P103)</f>
        <v>309</v>
      </c>
      <c r="R103" s="184">
        <f t="shared" si="15"/>
        <v>361</v>
      </c>
    </row>
    <row r="104" spans="2:18" s="155" customFormat="1" ht="17.100000000000001" customHeight="1" x14ac:dyDescent="0.15">
      <c r="B104" s="169"/>
      <c r="C104" s="169"/>
      <c r="D104" s="60" t="s">
        <v>56</v>
      </c>
      <c r="E104" s="61"/>
      <c r="F104" s="61"/>
      <c r="G104" s="185"/>
      <c r="H104" s="186">
        <v>51</v>
      </c>
      <c r="I104" s="187">
        <v>69</v>
      </c>
      <c r="J104" s="188">
        <f>SUM(H104:I104)</f>
        <v>120</v>
      </c>
      <c r="K104" s="189">
        <v>0</v>
      </c>
      <c r="L104" s="190">
        <v>551</v>
      </c>
      <c r="M104" s="190">
        <v>488</v>
      </c>
      <c r="N104" s="190">
        <v>477</v>
      </c>
      <c r="O104" s="190">
        <v>412</v>
      </c>
      <c r="P104" s="187">
        <v>319</v>
      </c>
      <c r="Q104" s="188">
        <f>SUM(K104:P104)</f>
        <v>2247</v>
      </c>
      <c r="R104" s="191">
        <f t="shared" si="15"/>
        <v>2367</v>
      </c>
    </row>
    <row r="105" spans="2:18" s="155" customFormat="1" ht="17.100000000000001" customHeight="1" x14ac:dyDescent="0.15">
      <c r="B105" s="169"/>
      <c r="C105" s="158" t="s">
        <v>57</v>
      </c>
      <c r="D105" s="159"/>
      <c r="E105" s="159"/>
      <c r="F105" s="159"/>
      <c r="G105" s="160"/>
      <c r="H105" s="161">
        <f t="shared" ref="H105:R105" si="16">SUM(H106:H107)</f>
        <v>100</v>
      </c>
      <c r="I105" s="162">
        <f t="shared" si="16"/>
        <v>162</v>
      </c>
      <c r="J105" s="163">
        <f t="shared" si="16"/>
        <v>262</v>
      </c>
      <c r="K105" s="164">
        <f t="shared" si="16"/>
        <v>0</v>
      </c>
      <c r="L105" s="165">
        <f t="shared" si="16"/>
        <v>1794</v>
      </c>
      <c r="M105" s="165">
        <f t="shared" si="16"/>
        <v>1255</v>
      </c>
      <c r="N105" s="165">
        <f t="shared" si="16"/>
        <v>725</v>
      </c>
      <c r="O105" s="165">
        <f t="shared" si="16"/>
        <v>417</v>
      </c>
      <c r="P105" s="166">
        <f t="shared" si="16"/>
        <v>214</v>
      </c>
      <c r="Q105" s="167">
        <f t="shared" si="16"/>
        <v>4405</v>
      </c>
      <c r="R105" s="168">
        <f t="shared" si="16"/>
        <v>4667</v>
      </c>
    </row>
    <row r="106" spans="2:18" s="155" customFormat="1" ht="17.100000000000001" customHeight="1" x14ac:dyDescent="0.15">
      <c r="B106" s="169"/>
      <c r="C106" s="169"/>
      <c r="D106" s="49" t="s">
        <v>58</v>
      </c>
      <c r="E106" s="81"/>
      <c r="F106" s="81"/>
      <c r="G106" s="170"/>
      <c r="H106" s="171">
        <v>0</v>
      </c>
      <c r="I106" s="172">
        <v>0</v>
      </c>
      <c r="J106" s="192">
        <f>SUM(H106:I106)</f>
        <v>0</v>
      </c>
      <c r="K106" s="174">
        <v>0</v>
      </c>
      <c r="L106" s="175">
        <v>1352</v>
      </c>
      <c r="M106" s="175">
        <v>881</v>
      </c>
      <c r="N106" s="175">
        <v>507</v>
      </c>
      <c r="O106" s="175">
        <v>307</v>
      </c>
      <c r="P106" s="172">
        <v>149</v>
      </c>
      <c r="Q106" s="173">
        <f>SUM(K106:P106)</f>
        <v>3196</v>
      </c>
      <c r="R106" s="176">
        <f>SUM(J106,Q106)</f>
        <v>3196</v>
      </c>
    </row>
    <row r="107" spans="2:18" s="155" customFormat="1" ht="17.100000000000001" customHeight="1" x14ac:dyDescent="0.15">
      <c r="B107" s="169"/>
      <c r="C107" s="169"/>
      <c r="D107" s="60" t="s">
        <v>59</v>
      </c>
      <c r="E107" s="61"/>
      <c r="F107" s="61"/>
      <c r="G107" s="185"/>
      <c r="H107" s="186">
        <v>100</v>
      </c>
      <c r="I107" s="187">
        <v>162</v>
      </c>
      <c r="J107" s="193">
        <f>SUM(H107:I107)</f>
        <v>262</v>
      </c>
      <c r="K107" s="189">
        <v>0</v>
      </c>
      <c r="L107" s="190">
        <v>442</v>
      </c>
      <c r="M107" s="190">
        <v>374</v>
      </c>
      <c r="N107" s="190">
        <v>218</v>
      </c>
      <c r="O107" s="190">
        <v>110</v>
      </c>
      <c r="P107" s="187">
        <v>65</v>
      </c>
      <c r="Q107" s="188">
        <f>SUM(K107:P107)</f>
        <v>1209</v>
      </c>
      <c r="R107" s="191">
        <f>SUM(J107,Q107)</f>
        <v>1471</v>
      </c>
    </row>
    <row r="108" spans="2:18" s="155" customFormat="1" ht="17.100000000000001" customHeight="1" x14ac:dyDescent="0.15">
      <c r="B108" s="169"/>
      <c r="C108" s="158" t="s">
        <v>60</v>
      </c>
      <c r="D108" s="159"/>
      <c r="E108" s="159"/>
      <c r="F108" s="159"/>
      <c r="G108" s="160"/>
      <c r="H108" s="161">
        <f t="shared" ref="H108:R108" si="17">SUM(H109:H112)</f>
        <v>8</v>
      </c>
      <c r="I108" s="162">
        <f t="shared" si="17"/>
        <v>11</v>
      </c>
      <c r="J108" s="163">
        <f t="shared" si="17"/>
        <v>19</v>
      </c>
      <c r="K108" s="164">
        <f t="shared" si="17"/>
        <v>0</v>
      </c>
      <c r="L108" s="165">
        <f t="shared" si="17"/>
        <v>199</v>
      </c>
      <c r="M108" s="165">
        <f t="shared" si="17"/>
        <v>237</v>
      </c>
      <c r="N108" s="165">
        <f t="shared" si="17"/>
        <v>222</v>
      </c>
      <c r="O108" s="165">
        <f t="shared" si="17"/>
        <v>163</v>
      </c>
      <c r="P108" s="166">
        <f t="shared" si="17"/>
        <v>86</v>
      </c>
      <c r="Q108" s="167">
        <f t="shared" si="17"/>
        <v>907</v>
      </c>
      <c r="R108" s="168">
        <f t="shared" si="17"/>
        <v>926</v>
      </c>
    </row>
    <row r="109" spans="2:18" s="155" customFormat="1" ht="17.100000000000001" customHeight="1" x14ac:dyDescent="0.15">
      <c r="B109" s="169"/>
      <c r="C109" s="169"/>
      <c r="D109" s="49" t="s">
        <v>61</v>
      </c>
      <c r="E109" s="81"/>
      <c r="F109" s="81"/>
      <c r="G109" s="170"/>
      <c r="H109" s="171">
        <v>8</v>
      </c>
      <c r="I109" s="172">
        <v>10</v>
      </c>
      <c r="J109" s="192">
        <f>SUM(H109:I109)</f>
        <v>18</v>
      </c>
      <c r="K109" s="174">
        <v>0</v>
      </c>
      <c r="L109" s="175">
        <v>172</v>
      </c>
      <c r="M109" s="175">
        <v>210</v>
      </c>
      <c r="N109" s="175">
        <v>175</v>
      </c>
      <c r="O109" s="175">
        <v>121</v>
      </c>
      <c r="P109" s="172">
        <v>61</v>
      </c>
      <c r="Q109" s="173">
        <f>SUM(K109:P109)</f>
        <v>739</v>
      </c>
      <c r="R109" s="176">
        <f>SUM(J109,Q109)</f>
        <v>757</v>
      </c>
    </row>
    <row r="110" spans="2:18" s="155" customFormat="1" ht="17.100000000000001" customHeight="1" x14ac:dyDescent="0.15">
      <c r="B110" s="169"/>
      <c r="C110" s="169"/>
      <c r="D110" s="177" t="s">
        <v>62</v>
      </c>
      <c r="E110" s="58"/>
      <c r="F110" s="58"/>
      <c r="G110" s="178"/>
      <c r="H110" s="179">
        <v>0</v>
      </c>
      <c r="I110" s="180">
        <v>1</v>
      </c>
      <c r="J110" s="194">
        <f>SUM(H110:I110)</f>
        <v>1</v>
      </c>
      <c r="K110" s="182">
        <v>0</v>
      </c>
      <c r="L110" s="183">
        <v>25</v>
      </c>
      <c r="M110" s="183">
        <v>26</v>
      </c>
      <c r="N110" s="183">
        <v>42</v>
      </c>
      <c r="O110" s="183">
        <v>41</v>
      </c>
      <c r="P110" s="180">
        <v>20</v>
      </c>
      <c r="Q110" s="181">
        <f>SUM(K110:P110)</f>
        <v>154</v>
      </c>
      <c r="R110" s="184">
        <f>SUM(J110,Q110)</f>
        <v>155</v>
      </c>
    </row>
    <row r="111" spans="2:18" s="155" customFormat="1" ht="17.100000000000001" customHeight="1" x14ac:dyDescent="0.15">
      <c r="B111" s="169"/>
      <c r="C111" s="222"/>
      <c r="D111" s="177" t="s">
        <v>63</v>
      </c>
      <c r="E111" s="58"/>
      <c r="F111" s="58"/>
      <c r="G111" s="178"/>
      <c r="H111" s="179">
        <v>0</v>
      </c>
      <c r="I111" s="180">
        <v>0</v>
      </c>
      <c r="J111" s="194">
        <f>SUM(H111:I111)</f>
        <v>0</v>
      </c>
      <c r="K111" s="182">
        <v>0</v>
      </c>
      <c r="L111" s="183">
        <v>2</v>
      </c>
      <c r="M111" s="183">
        <v>1</v>
      </c>
      <c r="N111" s="183">
        <v>5</v>
      </c>
      <c r="O111" s="183">
        <v>1</v>
      </c>
      <c r="P111" s="180">
        <v>5</v>
      </c>
      <c r="Q111" s="181">
        <f>SUM(K111:P111)</f>
        <v>14</v>
      </c>
      <c r="R111" s="184">
        <f>SUM(J111,Q111)</f>
        <v>14</v>
      </c>
    </row>
    <row r="112" spans="2:18" s="387" customFormat="1" ht="16.5" customHeight="1" x14ac:dyDescent="0.15">
      <c r="B112" s="623"/>
      <c r="C112" s="622"/>
      <c r="D112" s="465" t="s">
        <v>212</v>
      </c>
      <c r="E112" s="466"/>
      <c r="F112" s="466"/>
      <c r="G112" s="467"/>
      <c r="H112" s="468">
        <v>0</v>
      </c>
      <c r="I112" s="469">
        <v>0</v>
      </c>
      <c r="J112" s="470">
        <f>SUM(H112:I112)</f>
        <v>0</v>
      </c>
      <c r="K112" s="471">
        <v>0</v>
      </c>
      <c r="L112" s="472">
        <v>0</v>
      </c>
      <c r="M112" s="472">
        <v>0</v>
      </c>
      <c r="N112" s="472">
        <v>0</v>
      </c>
      <c r="O112" s="472">
        <v>0</v>
      </c>
      <c r="P112" s="469">
        <v>0</v>
      </c>
      <c r="Q112" s="473">
        <f>SUM(K112:P112)</f>
        <v>0</v>
      </c>
      <c r="R112" s="474">
        <f>SUM(J112,Q112)</f>
        <v>0</v>
      </c>
    </row>
    <row r="113" spans="2:18" s="155" customFormat="1" ht="17.100000000000001" customHeight="1" x14ac:dyDescent="0.15">
      <c r="B113" s="169"/>
      <c r="C113" s="158" t="s">
        <v>64</v>
      </c>
      <c r="D113" s="159"/>
      <c r="E113" s="159"/>
      <c r="F113" s="159"/>
      <c r="G113" s="160"/>
      <c r="H113" s="161">
        <f t="shared" ref="H113:R113" si="18">SUM(H114:H116)</f>
        <v>736</v>
      </c>
      <c r="I113" s="162">
        <f t="shared" si="18"/>
        <v>1068</v>
      </c>
      <c r="J113" s="163">
        <f t="shared" si="18"/>
        <v>1804</v>
      </c>
      <c r="K113" s="164">
        <f t="shared" si="18"/>
        <v>0</v>
      </c>
      <c r="L113" s="165">
        <f t="shared" si="18"/>
        <v>1521</v>
      </c>
      <c r="M113" s="165">
        <f t="shared" si="18"/>
        <v>1552</v>
      </c>
      <c r="N113" s="165">
        <f t="shared" si="18"/>
        <v>958</v>
      </c>
      <c r="O113" s="165">
        <f t="shared" si="18"/>
        <v>669</v>
      </c>
      <c r="P113" s="166">
        <f t="shared" si="18"/>
        <v>408</v>
      </c>
      <c r="Q113" s="167">
        <f t="shared" si="18"/>
        <v>5108</v>
      </c>
      <c r="R113" s="168">
        <f t="shared" si="18"/>
        <v>6912</v>
      </c>
    </row>
    <row r="114" spans="2:18" s="155" customFormat="1" ht="17.100000000000001" customHeight="1" x14ac:dyDescent="0.15">
      <c r="B114" s="169"/>
      <c r="C114" s="169"/>
      <c r="D114" s="49" t="s">
        <v>65</v>
      </c>
      <c r="E114" s="81"/>
      <c r="F114" s="81"/>
      <c r="G114" s="170"/>
      <c r="H114" s="171">
        <v>685</v>
      </c>
      <c r="I114" s="172">
        <v>1010</v>
      </c>
      <c r="J114" s="192">
        <f>SUM(H114:I114)</f>
        <v>1695</v>
      </c>
      <c r="K114" s="174">
        <v>0</v>
      </c>
      <c r="L114" s="175">
        <v>1447</v>
      </c>
      <c r="M114" s="175">
        <v>1509</v>
      </c>
      <c r="N114" s="175">
        <v>917</v>
      </c>
      <c r="O114" s="175">
        <v>652</v>
      </c>
      <c r="P114" s="172">
        <v>396</v>
      </c>
      <c r="Q114" s="173">
        <f>SUM(K114:P114)</f>
        <v>4921</v>
      </c>
      <c r="R114" s="176">
        <f>SUM(J114,Q114)</f>
        <v>6616</v>
      </c>
    </row>
    <row r="115" spans="2:18" s="155" customFormat="1" ht="17.100000000000001" customHeight="1" x14ac:dyDescent="0.15">
      <c r="B115" s="169"/>
      <c r="C115" s="169"/>
      <c r="D115" s="177" t="s">
        <v>66</v>
      </c>
      <c r="E115" s="58"/>
      <c r="F115" s="58"/>
      <c r="G115" s="178"/>
      <c r="H115" s="179">
        <v>17</v>
      </c>
      <c r="I115" s="180">
        <v>24</v>
      </c>
      <c r="J115" s="194">
        <f>SUM(H115:I115)</f>
        <v>41</v>
      </c>
      <c r="K115" s="182">
        <v>0</v>
      </c>
      <c r="L115" s="183">
        <v>32</v>
      </c>
      <c r="M115" s="183">
        <v>21</v>
      </c>
      <c r="N115" s="183">
        <v>23</v>
      </c>
      <c r="O115" s="183">
        <v>11</v>
      </c>
      <c r="P115" s="180">
        <v>8</v>
      </c>
      <c r="Q115" s="181">
        <f>SUM(K115:P115)</f>
        <v>95</v>
      </c>
      <c r="R115" s="184">
        <f>SUM(J115,Q115)</f>
        <v>136</v>
      </c>
    </row>
    <row r="116" spans="2:18" s="155" customFormat="1" ht="17.100000000000001" customHeight="1" x14ac:dyDescent="0.15">
      <c r="B116" s="169"/>
      <c r="C116" s="169"/>
      <c r="D116" s="60" t="s">
        <v>67</v>
      </c>
      <c r="E116" s="61"/>
      <c r="F116" s="61"/>
      <c r="G116" s="185"/>
      <c r="H116" s="186">
        <v>34</v>
      </c>
      <c r="I116" s="187">
        <v>34</v>
      </c>
      <c r="J116" s="193">
        <f>SUM(H116:I116)</f>
        <v>68</v>
      </c>
      <c r="K116" s="189">
        <v>0</v>
      </c>
      <c r="L116" s="190">
        <v>42</v>
      </c>
      <c r="M116" s="190">
        <v>22</v>
      </c>
      <c r="N116" s="190">
        <v>18</v>
      </c>
      <c r="O116" s="190">
        <v>6</v>
      </c>
      <c r="P116" s="187">
        <v>4</v>
      </c>
      <c r="Q116" s="188">
        <f>SUM(K116:P116)</f>
        <v>92</v>
      </c>
      <c r="R116" s="191">
        <f>SUM(J116,Q116)</f>
        <v>160</v>
      </c>
    </row>
    <row r="117" spans="2:18" s="155" customFormat="1" ht="17.100000000000001" customHeight="1" x14ac:dyDescent="0.15">
      <c r="B117" s="169"/>
      <c r="C117" s="196" t="s">
        <v>68</v>
      </c>
      <c r="D117" s="197"/>
      <c r="E117" s="197"/>
      <c r="F117" s="197"/>
      <c r="G117" s="198"/>
      <c r="H117" s="161">
        <v>21</v>
      </c>
      <c r="I117" s="162">
        <v>16</v>
      </c>
      <c r="J117" s="163">
        <f>SUM(H117:I117)</f>
        <v>37</v>
      </c>
      <c r="K117" s="164">
        <v>0</v>
      </c>
      <c r="L117" s="165">
        <v>119</v>
      </c>
      <c r="M117" s="165">
        <v>105</v>
      </c>
      <c r="N117" s="165">
        <v>99</v>
      </c>
      <c r="O117" s="165">
        <v>76</v>
      </c>
      <c r="P117" s="166">
        <v>39</v>
      </c>
      <c r="Q117" s="167">
        <f>SUM(K117:P117)</f>
        <v>438</v>
      </c>
      <c r="R117" s="168">
        <f>SUM(J117,Q117)</f>
        <v>475</v>
      </c>
    </row>
    <row r="118" spans="2:18" s="155" customFormat="1" ht="17.100000000000001" customHeight="1" x14ac:dyDescent="0.15">
      <c r="B118" s="195"/>
      <c r="C118" s="196" t="s">
        <v>69</v>
      </c>
      <c r="D118" s="197"/>
      <c r="E118" s="197"/>
      <c r="F118" s="197"/>
      <c r="G118" s="198"/>
      <c r="H118" s="161">
        <v>788</v>
      </c>
      <c r="I118" s="162">
        <v>1103</v>
      </c>
      <c r="J118" s="163">
        <f>SUM(H118:I118)</f>
        <v>1891</v>
      </c>
      <c r="K118" s="164">
        <v>0</v>
      </c>
      <c r="L118" s="165">
        <v>3276</v>
      </c>
      <c r="M118" s="165">
        <v>2128</v>
      </c>
      <c r="N118" s="165">
        <v>1178</v>
      </c>
      <c r="O118" s="165">
        <v>681</v>
      </c>
      <c r="P118" s="166">
        <v>380</v>
      </c>
      <c r="Q118" s="167">
        <f>SUM(K118:P118)</f>
        <v>7643</v>
      </c>
      <c r="R118" s="168">
        <f>SUM(J118,Q118)</f>
        <v>9534</v>
      </c>
    </row>
    <row r="119" spans="2:18" s="155" customFormat="1" ht="17.100000000000001" customHeight="1" x14ac:dyDescent="0.15">
      <c r="B119" s="158" t="s">
        <v>70</v>
      </c>
      <c r="C119" s="159"/>
      <c r="D119" s="159"/>
      <c r="E119" s="159"/>
      <c r="F119" s="159"/>
      <c r="G119" s="160"/>
      <c r="H119" s="161">
        <f t="shared" ref="H119:R119" si="19">SUM(H120:H128)</f>
        <v>16</v>
      </c>
      <c r="I119" s="162">
        <f t="shared" si="19"/>
        <v>19</v>
      </c>
      <c r="J119" s="163">
        <f t="shared" si="19"/>
        <v>35</v>
      </c>
      <c r="K119" s="164">
        <f>SUM(K120:K128)</f>
        <v>0</v>
      </c>
      <c r="L119" s="165">
        <f>SUM(L120:L128)</f>
        <v>1370</v>
      </c>
      <c r="M119" s="165">
        <f>SUM(M120:M128)</f>
        <v>1014</v>
      </c>
      <c r="N119" s="165">
        <f t="shared" si="19"/>
        <v>755</v>
      </c>
      <c r="O119" s="165">
        <f t="shared" si="19"/>
        <v>497</v>
      </c>
      <c r="P119" s="166">
        <f t="shared" si="19"/>
        <v>230</v>
      </c>
      <c r="Q119" s="167">
        <f t="shared" si="19"/>
        <v>3866</v>
      </c>
      <c r="R119" s="168">
        <f t="shared" si="19"/>
        <v>3901</v>
      </c>
    </row>
    <row r="120" spans="2:18" s="155" customFormat="1" ht="17.100000000000001" customHeight="1" x14ac:dyDescent="0.15">
      <c r="B120" s="169"/>
      <c r="C120" s="49" t="s">
        <v>71</v>
      </c>
      <c r="D120" s="81"/>
      <c r="E120" s="81"/>
      <c r="F120" s="81"/>
      <c r="G120" s="170"/>
      <c r="H120" s="171">
        <v>0</v>
      </c>
      <c r="I120" s="172">
        <v>0</v>
      </c>
      <c r="J120" s="192">
        <f>SUM(H120:I120)</f>
        <v>0</v>
      </c>
      <c r="K120" s="199"/>
      <c r="L120" s="175">
        <v>45</v>
      </c>
      <c r="M120" s="175">
        <v>23</v>
      </c>
      <c r="N120" s="175">
        <v>12</v>
      </c>
      <c r="O120" s="175">
        <v>11</v>
      </c>
      <c r="P120" s="172">
        <v>6</v>
      </c>
      <c r="Q120" s="173">
        <f t="shared" ref="Q120:Q128" si="20">SUM(K120:P120)</f>
        <v>97</v>
      </c>
      <c r="R120" s="176">
        <f t="shared" ref="R120:R128" si="21">SUM(J120,Q120)</f>
        <v>97</v>
      </c>
    </row>
    <row r="121" spans="2:18" s="155" customFormat="1" ht="17.100000000000001" customHeight="1" x14ac:dyDescent="0.15">
      <c r="B121" s="169"/>
      <c r="C121" s="57" t="s">
        <v>72</v>
      </c>
      <c r="D121" s="50"/>
      <c r="E121" s="50"/>
      <c r="F121" s="50"/>
      <c r="G121" s="200"/>
      <c r="H121" s="179">
        <v>0</v>
      </c>
      <c r="I121" s="180">
        <v>0</v>
      </c>
      <c r="J121" s="194">
        <f t="shared" ref="J121:J128" si="22">SUM(H121:I121)</f>
        <v>0</v>
      </c>
      <c r="K121" s="201"/>
      <c r="L121" s="202">
        <v>0</v>
      </c>
      <c r="M121" s="202">
        <v>0</v>
      </c>
      <c r="N121" s="202">
        <v>1</v>
      </c>
      <c r="O121" s="202">
        <v>0</v>
      </c>
      <c r="P121" s="203">
        <v>0</v>
      </c>
      <c r="Q121" s="204">
        <f>SUM(K121:P121)</f>
        <v>1</v>
      </c>
      <c r="R121" s="205">
        <f>SUM(J121,Q121)</f>
        <v>1</v>
      </c>
    </row>
    <row r="122" spans="2:18" s="217" customFormat="1" ht="17.100000000000001" customHeight="1" x14ac:dyDescent="0.15">
      <c r="B122" s="206"/>
      <c r="C122" s="207" t="s">
        <v>73</v>
      </c>
      <c r="D122" s="208"/>
      <c r="E122" s="208"/>
      <c r="F122" s="208"/>
      <c r="G122" s="209"/>
      <c r="H122" s="210">
        <v>0</v>
      </c>
      <c r="I122" s="211">
        <v>0</v>
      </c>
      <c r="J122" s="212">
        <f t="shared" si="22"/>
        <v>0</v>
      </c>
      <c r="K122" s="213"/>
      <c r="L122" s="214">
        <v>913</v>
      </c>
      <c r="M122" s="214">
        <v>557</v>
      </c>
      <c r="N122" s="214">
        <v>306</v>
      </c>
      <c r="O122" s="214">
        <v>147</v>
      </c>
      <c r="P122" s="211">
        <v>74</v>
      </c>
      <c r="Q122" s="215">
        <f>SUM(K122:P122)</f>
        <v>1997</v>
      </c>
      <c r="R122" s="216">
        <f>SUM(J122,Q122)</f>
        <v>1997</v>
      </c>
    </row>
    <row r="123" spans="2:18" s="155" customFormat="1" ht="17.100000000000001" customHeight="1" x14ac:dyDescent="0.15">
      <c r="B123" s="169"/>
      <c r="C123" s="177" t="s">
        <v>74</v>
      </c>
      <c r="D123" s="58"/>
      <c r="E123" s="58"/>
      <c r="F123" s="58"/>
      <c r="G123" s="178"/>
      <c r="H123" s="179">
        <v>3</v>
      </c>
      <c r="I123" s="180">
        <v>2</v>
      </c>
      <c r="J123" s="194">
        <f t="shared" si="22"/>
        <v>5</v>
      </c>
      <c r="K123" s="182">
        <v>0</v>
      </c>
      <c r="L123" s="183">
        <v>113</v>
      </c>
      <c r="M123" s="183">
        <v>88</v>
      </c>
      <c r="N123" s="183">
        <v>81</v>
      </c>
      <c r="O123" s="183">
        <v>59</v>
      </c>
      <c r="P123" s="180">
        <v>20</v>
      </c>
      <c r="Q123" s="181">
        <f t="shared" si="20"/>
        <v>361</v>
      </c>
      <c r="R123" s="184">
        <f t="shared" si="21"/>
        <v>366</v>
      </c>
    </row>
    <row r="124" spans="2:18" s="155" customFormat="1" ht="17.100000000000001" customHeight="1" x14ac:dyDescent="0.15">
      <c r="B124" s="169"/>
      <c r="C124" s="177" t="s">
        <v>75</v>
      </c>
      <c r="D124" s="58"/>
      <c r="E124" s="58"/>
      <c r="F124" s="58"/>
      <c r="G124" s="178"/>
      <c r="H124" s="179">
        <v>13</v>
      </c>
      <c r="I124" s="180">
        <v>17</v>
      </c>
      <c r="J124" s="194">
        <f t="shared" si="22"/>
        <v>30</v>
      </c>
      <c r="K124" s="182">
        <v>0</v>
      </c>
      <c r="L124" s="183">
        <v>87</v>
      </c>
      <c r="M124" s="183">
        <v>87</v>
      </c>
      <c r="N124" s="183">
        <v>80</v>
      </c>
      <c r="O124" s="183">
        <v>63</v>
      </c>
      <c r="P124" s="180">
        <v>39</v>
      </c>
      <c r="Q124" s="181">
        <f t="shared" si="20"/>
        <v>356</v>
      </c>
      <c r="R124" s="184">
        <f t="shared" si="21"/>
        <v>386</v>
      </c>
    </row>
    <row r="125" spans="2:18" s="155" customFormat="1" ht="17.100000000000001" customHeight="1" x14ac:dyDescent="0.15">
      <c r="B125" s="169"/>
      <c r="C125" s="177" t="s">
        <v>76</v>
      </c>
      <c r="D125" s="58"/>
      <c r="E125" s="58"/>
      <c r="F125" s="58"/>
      <c r="G125" s="178"/>
      <c r="H125" s="179">
        <v>0</v>
      </c>
      <c r="I125" s="180">
        <v>0</v>
      </c>
      <c r="J125" s="194">
        <f t="shared" si="22"/>
        <v>0</v>
      </c>
      <c r="K125" s="218"/>
      <c r="L125" s="183">
        <v>170</v>
      </c>
      <c r="M125" s="183">
        <v>214</v>
      </c>
      <c r="N125" s="183">
        <v>216</v>
      </c>
      <c r="O125" s="183">
        <v>148</v>
      </c>
      <c r="P125" s="180">
        <v>53</v>
      </c>
      <c r="Q125" s="181">
        <f t="shared" si="20"/>
        <v>801</v>
      </c>
      <c r="R125" s="184">
        <f t="shared" si="21"/>
        <v>801</v>
      </c>
    </row>
    <row r="126" spans="2:18" s="155" customFormat="1" ht="17.100000000000001" customHeight="1" x14ac:dyDescent="0.15">
      <c r="B126" s="169"/>
      <c r="C126" s="219" t="s">
        <v>77</v>
      </c>
      <c r="D126" s="220"/>
      <c r="E126" s="220"/>
      <c r="F126" s="220"/>
      <c r="G126" s="221"/>
      <c r="H126" s="179">
        <v>0</v>
      </c>
      <c r="I126" s="180">
        <v>0</v>
      </c>
      <c r="J126" s="194">
        <f t="shared" si="22"/>
        <v>0</v>
      </c>
      <c r="K126" s="218"/>
      <c r="L126" s="183">
        <v>29</v>
      </c>
      <c r="M126" s="183">
        <v>36</v>
      </c>
      <c r="N126" s="183">
        <v>36</v>
      </c>
      <c r="O126" s="183">
        <v>27</v>
      </c>
      <c r="P126" s="180">
        <v>9</v>
      </c>
      <c r="Q126" s="181">
        <f t="shared" si="20"/>
        <v>137</v>
      </c>
      <c r="R126" s="184">
        <f t="shared" si="21"/>
        <v>137</v>
      </c>
    </row>
    <row r="127" spans="2:18" s="155" customFormat="1" ht="17.100000000000001" customHeight="1" x14ac:dyDescent="0.15">
      <c r="B127" s="222"/>
      <c r="C127" s="223" t="s">
        <v>78</v>
      </c>
      <c r="D127" s="220"/>
      <c r="E127" s="220"/>
      <c r="F127" s="220"/>
      <c r="G127" s="221"/>
      <c r="H127" s="179">
        <v>0</v>
      </c>
      <c r="I127" s="180">
        <v>0</v>
      </c>
      <c r="J127" s="194">
        <f t="shared" si="22"/>
        <v>0</v>
      </c>
      <c r="K127" s="218"/>
      <c r="L127" s="183">
        <v>0</v>
      </c>
      <c r="M127" s="183">
        <v>0</v>
      </c>
      <c r="N127" s="183">
        <v>9</v>
      </c>
      <c r="O127" s="183">
        <v>23</v>
      </c>
      <c r="P127" s="180">
        <v>17</v>
      </c>
      <c r="Q127" s="181">
        <f>SUM(K127:P127)</f>
        <v>49</v>
      </c>
      <c r="R127" s="184">
        <f>SUM(J127,Q127)</f>
        <v>49</v>
      </c>
    </row>
    <row r="128" spans="2:18" s="155" customFormat="1" ht="17.100000000000001" customHeight="1" x14ac:dyDescent="0.15">
      <c r="B128" s="224"/>
      <c r="C128" s="225" t="s">
        <v>79</v>
      </c>
      <c r="D128" s="226"/>
      <c r="E128" s="226"/>
      <c r="F128" s="226"/>
      <c r="G128" s="227"/>
      <c r="H128" s="228">
        <v>0</v>
      </c>
      <c r="I128" s="229">
        <v>0</v>
      </c>
      <c r="J128" s="230">
        <f t="shared" si="22"/>
        <v>0</v>
      </c>
      <c r="K128" s="231"/>
      <c r="L128" s="232">
        <v>13</v>
      </c>
      <c r="M128" s="232">
        <v>9</v>
      </c>
      <c r="N128" s="232">
        <v>14</v>
      </c>
      <c r="O128" s="232">
        <v>19</v>
      </c>
      <c r="P128" s="229">
        <v>12</v>
      </c>
      <c r="Q128" s="233">
        <f t="shared" si="20"/>
        <v>67</v>
      </c>
      <c r="R128" s="234">
        <f t="shared" si="21"/>
        <v>67</v>
      </c>
    </row>
    <row r="129" spans="1:18" s="155" customFormat="1" ht="17.100000000000001" customHeight="1" x14ac:dyDescent="0.15">
      <c r="B129" s="158" t="s">
        <v>80</v>
      </c>
      <c r="C129" s="159"/>
      <c r="D129" s="159"/>
      <c r="E129" s="159"/>
      <c r="F129" s="159"/>
      <c r="G129" s="160"/>
      <c r="H129" s="161">
        <f>SUM(H130:H133)</f>
        <v>0</v>
      </c>
      <c r="I129" s="162">
        <f>SUM(I130:I133)</f>
        <v>0</v>
      </c>
      <c r="J129" s="163">
        <f>SUM(J130:J133)</f>
        <v>0</v>
      </c>
      <c r="K129" s="235"/>
      <c r="L129" s="165">
        <f t="shared" ref="L129:R129" si="23">SUM(L130:L133)</f>
        <v>61</v>
      </c>
      <c r="M129" s="165">
        <f t="shared" si="23"/>
        <v>98</v>
      </c>
      <c r="N129" s="165">
        <f t="shared" si="23"/>
        <v>361</v>
      </c>
      <c r="O129" s="165">
        <f t="shared" si="23"/>
        <v>929</v>
      </c>
      <c r="P129" s="166">
        <f t="shared" si="23"/>
        <v>1024</v>
      </c>
      <c r="Q129" s="167">
        <f t="shared" si="23"/>
        <v>2473</v>
      </c>
      <c r="R129" s="168">
        <f t="shared" si="23"/>
        <v>2473</v>
      </c>
    </row>
    <row r="130" spans="1:18" s="155" customFormat="1" ht="17.100000000000001" customHeight="1" x14ac:dyDescent="0.15">
      <c r="B130" s="169"/>
      <c r="C130" s="49" t="s">
        <v>81</v>
      </c>
      <c r="D130" s="81"/>
      <c r="E130" s="81"/>
      <c r="F130" s="81"/>
      <c r="G130" s="170"/>
      <c r="H130" s="171">
        <v>0</v>
      </c>
      <c r="I130" s="172">
        <v>0</v>
      </c>
      <c r="J130" s="192">
        <f>SUM(H130:I130)</f>
        <v>0</v>
      </c>
      <c r="K130" s="199"/>
      <c r="L130" s="175">
        <v>2</v>
      </c>
      <c r="M130" s="175">
        <v>12</v>
      </c>
      <c r="N130" s="175">
        <v>189</v>
      </c>
      <c r="O130" s="175">
        <v>488</v>
      </c>
      <c r="P130" s="172">
        <v>441</v>
      </c>
      <c r="Q130" s="173">
        <f>SUM(K130:P130)</f>
        <v>1132</v>
      </c>
      <c r="R130" s="176">
        <f>SUM(J130,Q130)</f>
        <v>1132</v>
      </c>
    </row>
    <row r="131" spans="1:18" s="155" customFormat="1" ht="17.100000000000001" customHeight="1" x14ac:dyDescent="0.15">
      <c r="B131" s="169"/>
      <c r="C131" s="177" t="s">
        <v>82</v>
      </c>
      <c r="D131" s="58"/>
      <c r="E131" s="58"/>
      <c r="F131" s="58"/>
      <c r="G131" s="178"/>
      <c r="H131" s="179">
        <v>0</v>
      </c>
      <c r="I131" s="180">
        <v>0</v>
      </c>
      <c r="J131" s="194">
        <f>SUM(H131:I131)</f>
        <v>0</v>
      </c>
      <c r="K131" s="218"/>
      <c r="L131" s="183">
        <v>59</v>
      </c>
      <c r="M131" s="183">
        <v>84</v>
      </c>
      <c r="N131" s="183">
        <v>138</v>
      </c>
      <c r="O131" s="183">
        <v>149</v>
      </c>
      <c r="P131" s="180">
        <v>90</v>
      </c>
      <c r="Q131" s="181">
        <f>SUM(K131:P131)</f>
        <v>520</v>
      </c>
      <c r="R131" s="184">
        <f>SUM(J131,Q131)</f>
        <v>520</v>
      </c>
    </row>
    <row r="132" spans="1:18" s="155" customFormat="1" ht="16.5" customHeight="1" x14ac:dyDescent="0.15">
      <c r="B132" s="222"/>
      <c r="C132" s="177" t="s">
        <v>83</v>
      </c>
      <c r="D132" s="58"/>
      <c r="E132" s="58"/>
      <c r="F132" s="58"/>
      <c r="G132" s="178"/>
      <c r="H132" s="179">
        <v>0</v>
      </c>
      <c r="I132" s="180">
        <v>0</v>
      </c>
      <c r="J132" s="194">
        <f>SUM(H132:I132)</f>
        <v>0</v>
      </c>
      <c r="K132" s="218"/>
      <c r="L132" s="183">
        <v>0</v>
      </c>
      <c r="M132" s="183">
        <v>2</v>
      </c>
      <c r="N132" s="183">
        <v>34</v>
      </c>
      <c r="O132" s="183">
        <v>292</v>
      </c>
      <c r="P132" s="180">
        <v>493</v>
      </c>
      <c r="Q132" s="181">
        <f>SUM(K132:P132)</f>
        <v>821</v>
      </c>
      <c r="R132" s="184">
        <f>SUM(J132,Q132)</f>
        <v>821</v>
      </c>
    </row>
    <row r="133" spans="1:18" s="217" customFormat="1" ht="17.100000000000001" customHeight="1" x14ac:dyDescent="0.15">
      <c r="B133" s="499"/>
      <c r="C133" s="465" t="s">
        <v>213</v>
      </c>
      <c r="D133" s="466"/>
      <c r="E133" s="466"/>
      <c r="F133" s="466"/>
      <c r="G133" s="467"/>
      <c r="H133" s="468">
        <v>0</v>
      </c>
      <c r="I133" s="469">
        <v>0</v>
      </c>
      <c r="J133" s="470">
        <f>SUM(H133:I133)</f>
        <v>0</v>
      </c>
      <c r="K133" s="502"/>
      <c r="L133" s="472">
        <v>0</v>
      </c>
      <c r="M133" s="472">
        <v>0</v>
      </c>
      <c r="N133" s="472">
        <v>0</v>
      </c>
      <c r="O133" s="472">
        <v>0</v>
      </c>
      <c r="P133" s="469">
        <v>0</v>
      </c>
      <c r="Q133" s="473">
        <f>SUM(K133:P133)</f>
        <v>0</v>
      </c>
      <c r="R133" s="474">
        <f>SUM(J133,Q133)</f>
        <v>0</v>
      </c>
    </row>
    <row r="134" spans="1:18" s="155" customFormat="1" ht="17.100000000000001" customHeight="1" x14ac:dyDescent="0.15">
      <c r="B134" s="237" t="s">
        <v>84</v>
      </c>
      <c r="C134" s="40"/>
      <c r="D134" s="40"/>
      <c r="E134" s="40"/>
      <c r="F134" s="40"/>
      <c r="G134" s="41"/>
      <c r="H134" s="161">
        <f t="shared" ref="H134:R134" si="24">SUM(H98,H119,H129)</f>
        <v>1774</v>
      </c>
      <c r="I134" s="162">
        <f t="shared" si="24"/>
        <v>2551</v>
      </c>
      <c r="J134" s="163">
        <f t="shared" si="24"/>
        <v>4325</v>
      </c>
      <c r="K134" s="164">
        <f t="shared" si="24"/>
        <v>0</v>
      </c>
      <c r="L134" s="165">
        <f t="shared" si="24"/>
        <v>10704</v>
      </c>
      <c r="M134" s="165">
        <f t="shared" si="24"/>
        <v>8127</v>
      </c>
      <c r="N134" s="165">
        <f t="shared" si="24"/>
        <v>5489</v>
      </c>
      <c r="O134" s="165">
        <f t="shared" si="24"/>
        <v>4329</v>
      </c>
      <c r="P134" s="166">
        <f t="shared" si="24"/>
        <v>3072</v>
      </c>
      <c r="Q134" s="167">
        <f t="shared" si="24"/>
        <v>31721</v>
      </c>
      <c r="R134" s="168">
        <f t="shared" si="24"/>
        <v>36046</v>
      </c>
    </row>
    <row r="135" spans="1:18" s="155" customFormat="1" ht="17.100000000000001" customHeight="1" x14ac:dyDescent="0.15">
      <c r="B135" s="238"/>
      <c r="C135" s="238"/>
      <c r="D135" s="238"/>
      <c r="E135" s="238"/>
      <c r="F135" s="238"/>
      <c r="G135" s="238"/>
      <c r="H135" s="239"/>
      <c r="I135" s="239"/>
      <c r="J135" s="239"/>
      <c r="K135" s="239"/>
      <c r="L135" s="239"/>
      <c r="M135" s="239"/>
      <c r="N135" s="239"/>
      <c r="O135" s="239"/>
      <c r="P135" s="239"/>
      <c r="Q135" s="239"/>
      <c r="R135" s="239"/>
    </row>
    <row r="136" spans="1:18" s="155" customFormat="1" ht="17.100000000000001" customHeight="1" x14ac:dyDescent="0.15">
      <c r="A136" s="154" t="s">
        <v>85</v>
      </c>
      <c r="H136" s="156"/>
      <c r="I136" s="156"/>
      <c r="J136" s="156"/>
      <c r="K136" s="156"/>
    </row>
    <row r="137" spans="1:18" s="155" customFormat="1" ht="17.100000000000001" customHeight="1" x14ac:dyDescent="0.15">
      <c r="B137" s="157"/>
      <c r="C137" s="157"/>
      <c r="D137" s="157"/>
      <c r="E137" s="157"/>
      <c r="F137" s="6"/>
      <c r="G137" s="6"/>
      <c r="H137" s="6"/>
      <c r="I137" s="699" t="s">
        <v>86</v>
      </c>
      <c r="J137" s="699"/>
      <c r="K137" s="699"/>
      <c r="L137" s="699"/>
      <c r="M137" s="699"/>
      <c r="N137" s="699"/>
      <c r="O137" s="699"/>
      <c r="P137" s="699"/>
      <c r="Q137" s="699"/>
      <c r="R137" s="699"/>
    </row>
    <row r="138" spans="1:18" s="155" customFormat="1" ht="17.100000000000001" customHeight="1" x14ac:dyDescent="0.15">
      <c r="B138" s="716" t="str">
        <f>"平成" &amp; DBCS($A$2) &amp; "年（" &amp; DBCS($B$2) &amp; "年）" &amp; DBCS($C$2) &amp; "月"</f>
        <v>平成３０年（２０１８年）１２月</v>
      </c>
      <c r="C138" s="717"/>
      <c r="D138" s="717"/>
      <c r="E138" s="717"/>
      <c r="F138" s="717"/>
      <c r="G138" s="718"/>
      <c r="H138" s="722" t="s">
        <v>40</v>
      </c>
      <c r="I138" s="723"/>
      <c r="J138" s="723"/>
      <c r="K138" s="724" t="s">
        <v>41</v>
      </c>
      <c r="L138" s="725"/>
      <c r="M138" s="725"/>
      <c r="N138" s="725"/>
      <c r="O138" s="725"/>
      <c r="P138" s="725"/>
      <c r="Q138" s="726"/>
      <c r="R138" s="727" t="s">
        <v>22</v>
      </c>
    </row>
    <row r="139" spans="1:18" s="155" customFormat="1" ht="17.100000000000001" customHeight="1" x14ac:dyDescent="0.15">
      <c r="B139" s="719"/>
      <c r="C139" s="720"/>
      <c r="D139" s="720"/>
      <c r="E139" s="720"/>
      <c r="F139" s="720"/>
      <c r="G139" s="721"/>
      <c r="H139" s="102" t="s">
        <v>13</v>
      </c>
      <c r="I139" s="103" t="s">
        <v>14</v>
      </c>
      <c r="J139" s="104" t="s">
        <v>15</v>
      </c>
      <c r="K139" s="105" t="s">
        <v>16</v>
      </c>
      <c r="L139" s="106" t="s">
        <v>17</v>
      </c>
      <c r="M139" s="106" t="s">
        <v>18</v>
      </c>
      <c r="N139" s="106" t="s">
        <v>19</v>
      </c>
      <c r="O139" s="106" t="s">
        <v>20</v>
      </c>
      <c r="P139" s="107" t="s">
        <v>21</v>
      </c>
      <c r="Q139" s="629" t="s">
        <v>15</v>
      </c>
      <c r="R139" s="728"/>
    </row>
    <row r="140" spans="1:18" s="155" customFormat="1" ht="17.100000000000001" customHeight="1" x14ac:dyDescent="0.15">
      <c r="B140" s="158" t="s">
        <v>50</v>
      </c>
      <c r="C140" s="159"/>
      <c r="D140" s="159"/>
      <c r="E140" s="159"/>
      <c r="F140" s="159"/>
      <c r="G140" s="160"/>
      <c r="H140" s="161">
        <f t="shared" ref="H140:R140" si="25">SUM(H141,H147,H150,H155,H159:H160)</f>
        <v>14508158</v>
      </c>
      <c r="I140" s="162">
        <f t="shared" si="25"/>
        <v>26513257</v>
      </c>
      <c r="J140" s="163">
        <f t="shared" si="25"/>
        <v>41021415</v>
      </c>
      <c r="K140" s="164">
        <f t="shared" si="25"/>
        <v>0</v>
      </c>
      <c r="L140" s="165">
        <f t="shared" si="25"/>
        <v>248106041</v>
      </c>
      <c r="M140" s="165">
        <f t="shared" si="25"/>
        <v>223339204</v>
      </c>
      <c r="N140" s="165">
        <f t="shared" si="25"/>
        <v>178894574</v>
      </c>
      <c r="O140" s="165">
        <f t="shared" si="25"/>
        <v>129803292</v>
      </c>
      <c r="P140" s="166">
        <f t="shared" si="25"/>
        <v>87307443</v>
      </c>
      <c r="Q140" s="167">
        <f t="shared" si="25"/>
        <v>867450554</v>
      </c>
      <c r="R140" s="168">
        <f t="shared" si="25"/>
        <v>908471969</v>
      </c>
    </row>
    <row r="141" spans="1:18" s="155" customFormat="1" ht="17.100000000000001" customHeight="1" x14ac:dyDescent="0.15">
      <c r="B141" s="169"/>
      <c r="C141" s="158" t="s">
        <v>51</v>
      </c>
      <c r="D141" s="159"/>
      <c r="E141" s="159"/>
      <c r="F141" s="159"/>
      <c r="G141" s="160"/>
      <c r="H141" s="161">
        <f t="shared" ref="H141:Q141" si="26">SUM(H142:H146)</f>
        <v>1561258</v>
      </c>
      <c r="I141" s="162">
        <f t="shared" si="26"/>
        <v>4149398</v>
      </c>
      <c r="J141" s="163">
        <f t="shared" si="26"/>
        <v>5710656</v>
      </c>
      <c r="K141" s="164">
        <f t="shared" si="26"/>
        <v>0</v>
      </c>
      <c r="L141" s="165">
        <f t="shared" si="26"/>
        <v>55232161</v>
      </c>
      <c r="M141" s="165">
        <f t="shared" si="26"/>
        <v>49290074</v>
      </c>
      <c r="N141" s="165">
        <f t="shared" si="26"/>
        <v>39814147</v>
      </c>
      <c r="O141" s="165">
        <f t="shared" si="26"/>
        <v>32765115</v>
      </c>
      <c r="P141" s="166">
        <f t="shared" si="26"/>
        <v>28293907</v>
      </c>
      <c r="Q141" s="167">
        <f t="shared" si="26"/>
        <v>205395404</v>
      </c>
      <c r="R141" s="168">
        <f t="shared" ref="R141:R146" si="27">SUM(J141,Q141)</f>
        <v>211106060</v>
      </c>
    </row>
    <row r="142" spans="1:18" s="155" customFormat="1" ht="17.100000000000001" customHeight="1" x14ac:dyDescent="0.15">
      <c r="B142" s="169"/>
      <c r="C142" s="169"/>
      <c r="D142" s="49" t="s">
        <v>52</v>
      </c>
      <c r="E142" s="81"/>
      <c r="F142" s="81"/>
      <c r="G142" s="170"/>
      <c r="H142" s="171">
        <v>0</v>
      </c>
      <c r="I142" s="172">
        <v>0</v>
      </c>
      <c r="J142" s="173">
        <f>SUM(H142:I142)</f>
        <v>0</v>
      </c>
      <c r="K142" s="174">
        <v>0</v>
      </c>
      <c r="L142" s="175">
        <v>37545552</v>
      </c>
      <c r="M142" s="175">
        <v>32553891</v>
      </c>
      <c r="N142" s="175">
        <v>28292648</v>
      </c>
      <c r="O142" s="175">
        <v>22134011</v>
      </c>
      <c r="P142" s="172">
        <v>17977411</v>
      </c>
      <c r="Q142" s="173">
        <f>SUM(K142:P142)</f>
        <v>138503513</v>
      </c>
      <c r="R142" s="176">
        <f t="shared" si="27"/>
        <v>138503513</v>
      </c>
    </row>
    <row r="143" spans="1:18" s="155" customFormat="1" ht="17.100000000000001" customHeight="1" x14ac:dyDescent="0.15">
      <c r="B143" s="169"/>
      <c r="C143" s="169"/>
      <c r="D143" s="177" t="s">
        <v>53</v>
      </c>
      <c r="E143" s="58"/>
      <c r="F143" s="58"/>
      <c r="G143" s="178"/>
      <c r="H143" s="179">
        <v>0</v>
      </c>
      <c r="I143" s="180">
        <v>0</v>
      </c>
      <c r="J143" s="181">
        <f>SUM(H143:I143)</f>
        <v>0</v>
      </c>
      <c r="K143" s="182">
        <v>0</v>
      </c>
      <c r="L143" s="183">
        <v>0</v>
      </c>
      <c r="M143" s="183">
        <v>113735</v>
      </c>
      <c r="N143" s="183">
        <v>64172</v>
      </c>
      <c r="O143" s="183">
        <v>327204</v>
      </c>
      <c r="P143" s="180">
        <v>1497838</v>
      </c>
      <c r="Q143" s="181">
        <f>SUM(K143:P143)</f>
        <v>2002949</v>
      </c>
      <c r="R143" s="184">
        <f t="shared" si="27"/>
        <v>2002949</v>
      </c>
    </row>
    <row r="144" spans="1:18" s="155" customFormat="1" ht="17.100000000000001" customHeight="1" x14ac:dyDescent="0.15">
      <c r="B144" s="169"/>
      <c r="C144" s="169"/>
      <c r="D144" s="177" t="s">
        <v>54</v>
      </c>
      <c r="E144" s="58"/>
      <c r="F144" s="58"/>
      <c r="G144" s="178"/>
      <c r="H144" s="179">
        <v>1077046</v>
      </c>
      <c r="I144" s="180">
        <v>1957341</v>
      </c>
      <c r="J144" s="181">
        <f>SUM(H144:I144)</f>
        <v>3034387</v>
      </c>
      <c r="K144" s="182">
        <v>0</v>
      </c>
      <c r="L144" s="183">
        <v>10169077</v>
      </c>
      <c r="M144" s="183">
        <v>8944682</v>
      </c>
      <c r="N144" s="183">
        <v>6861313</v>
      </c>
      <c r="O144" s="183">
        <v>5721075</v>
      </c>
      <c r="P144" s="180">
        <v>5572305</v>
      </c>
      <c r="Q144" s="181">
        <f>SUM(K144:P144)</f>
        <v>37268452</v>
      </c>
      <c r="R144" s="184">
        <f t="shared" si="27"/>
        <v>40302839</v>
      </c>
    </row>
    <row r="145" spans="2:18" s="155" customFormat="1" ht="17.100000000000001" customHeight="1" x14ac:dyDescent="0.15">
      <c r="B145" s="169"/>
      <c r="C145" s="169"/>
      <c r="D145" s="177" t="s">
        <v>55</v>
      </c>
      <c r="E145" s="58"/>
      <c r="F145" s="58"/>
      <c r="G145" s="178"/>
      <c r="H145" s="179">
        <v>160850</v>
      </c>
      <c r="I145" s="180">
        <v>1743330</v>
      </c>
      <c r="J145" s="181">
        <f>SUM(H145:I145)</f>
        <v>1904180</v>
      </c>
      <c r="K145" s="182">
        <v>0</v>
      </c>
      <c r="L145" s="183">
        <v>3540057</v>
      </c>
      <c r="M145" s="183">
        <v>4230445</v>
      </c>
      <c r="N145" s="183">
        <v>1496278</v>
      </c>
      <c r="O145" s="183">
        <v>1895931</v>
      </c>
      <c r="P145" s="180">
        <v>1173252</v>
      </c>
      <c r="Q145" s="181">
        <f>SUM(K145:P145)</f>
        <v>12335963</v>
      </c>
      <c r="R145" s="184">
        <f t="shared" si="27"/>
        <v>14240143</v>
      </c>
    </row>
    <row r="146" spans="2:18" s="155" customFormat="1" ht="17.100000000000001" customHeight="1" x14ac:dyDescent="0.15">
      <c r="B146" s="169"/>
      <c r="C146" s="169"/>
      <c r="D146" s="60" t="s">
        <v>56</v>
      </c>
      <c r="E146" s="61"/>
      <c r="F146" s="61"/>
      <c r="G146" s="185"/>
      <c r="H146" s="186">
        <v>323362</v>
      </c>
      <c r="I146" s="187">
        <v>448727</v>
      </c>
      <c r="J146" s="188">
        <f>SUM(H146:I146)</f>
        <v>772089</v>
      </c>
      <c r="K146" s="189">
        <v>0</v>
      </c>
      <c r="L146" s="190">
        <v>3977475</v>
      </c>
      <c r="M146" s="190">
        <v>3447321</v>
      </c>
      <c r="N146" s="190">
        <v>3099736</v>
      </c>
      <c r="O146" s="190">
        <v>2686894</v>
      </c>
      <c r="P146" s="187">
        <v>2073101</v>
      </c>
      <c r="Q146" s="188">
        <f>SUM(K146:P146)</f>
        <v>15284527</v>
      </c>
      <c r="R146" s="191">
        <f t="shared" si="27"/>
        <v>16056616</v>
      </c>
    </row>
    <row r="147" spans="2:18" s="155" customFormat="1" ht="17.100000000000001" customHeight="1" x14ac:dyDescent="0.15">
      <c r="B147" s="169"/>
      <c r="C147" s="158" t="s">
        <v>57</v>
      </c>
      <c r="D147" s="159"/>
      <c r="E147" s="159"/>
      <c r="F147" s="159"/>
      <c r="G147" s="160"/>
      <c r="H147" s="161">
        <f t="shared" ref="H147:R147" si="28">SUM(H148:H149)</f>
        <v>2112598</v>
      </c>
      <c r="I147" s="162">
        <f t="shared" si="28"/>
        <v>6265160</v>
      </c>
      <c r="J147" s="163">
        <f t="shared" si="28"/>
        <v>8377758</v>
      </c>
      <c r="K147" s="164">
        <f t="shared" si="28"/>
        <v>0</v>
      </c>
      <c r="L147" s="165">
        <f t="shared" si="28"/>
        <v>112088970</v>
      </c>
      <c r="M147" s="165">
        <f t="shared" si="28"/>
        <v>97530841</v>
      </c>
      <c r="N147" s="165">
        <f t="shared" si="28"/>
        <v>73356070</v>
      </c>
      <c r="O147" s="165">
        <f t="shared" si="28"/>
        <v>49114554</v>
      </c>
      <c r="P147" s="166">
        <f t="shared" si="28"/>
        <v>28473575</v>
      </c>
      <c r="Q147" s="167">
        <f t="shared" si="28"/>
        <v>360564010</v>
      </c>
      <c r="R147" s="168">
        <f t="shared" si="28"/>
        <v>368941768</v>
      </c>
    </row>
    <row r="148" spans="2:18" s="155" customFormat="1" ht="17.100000000000001" customHeight="1" x14ac:dyDescent="0.15">
      <c r="B148" s="169"/>
      <c r="C148" s="169"/>
      <c r="D148" s="49" t="s">
        <v>58</v>
      </c>
      <c r="E148" s="81"/>
      <c r="F148" s="81"/>
      <c r="G148" s="170"/>
      <c r="H148" s="171">
        <v>0</v>
      </c>
      <c r="I148" s="172">
        <v>0</v>
      </c>
      <c r="J148" s="192">
        <f>SUM(H148:I148)</f>
        <v>0</v>
      </c>
      <c r="K148" s="174">
        <v>0</v>
      </c>
      <c r="L148" s="175">
        <v>84601143</v>
      </c>
      <c r="M148" s="175">
        <v>70221319</v>
      </c>
      <c r="N148" s="175">
        <v>51693220</v>
      </c>
      <c r="O148" s="175">
        <v>36640107</v>
      </c>
      <c r="P148" s="172">
        <v>20353883</v>
      </c>
      <c r="Q148" s="173">
        <f>SUM(K148:P148)</f>
        <v>263509672</v>
      </c>
      <c r="R148" s="176">
        <f>SUM(J148,Q148)</f>
        <v>263509672</v>
      </c>
    </row>
    <row r="149" spans="2:18" s="155" customFormat="1" ht="17.100000000000001" customHeight="1" x14ac:dyDescent="0.15">
      <c r="B149" s="169"/>
      <c r="C149" s="169"/>
      <c r="D149" s="60" t="s">
        <v>59</v>
      </c>
      <c r="E149" s="61"/>
      <c r="F149" s="61"/>
      <c r="G149" s="185"/>
      <c r="H149" s="186">
        <v>2112598</v>
      </c>
      <c r="I149" s="187">
        <v>6265160</v>
      </c>
      <c r="J149" s="193">
        <f>SUM(H149:I149)</f>
        <v>8377758</v>
      </c>
      <c r="K149" s="189">
        <v>0</v>
      </c>
      <c r="L149" s="190">
        <v>27487827</v>
      </c>
      <c r="M149" s="190">
        <v>27309522</v>
      </c>
      <c r="N149" s="190">
        <v>21662850</v>
      </c>
      <c r="O149" s="190">
        <v>12474447</v>
      </c>
      <c r="P149" s="187">
        <v>8119692</v>
      </c>
      <c r="Q149" s="188">
        <f>SUM(K149:P149)</f>
        <v>97054338</v>
      </c>
      <c r="R149" s="191">
        <f>SUM(J149,Q149)</f>
        <v>105432096</v>
      </c>
    </row>
    <row r="150" spans="2:18" s="155" customFormat="1" ht="17.100000000000001" customHeight="1" x14ac:dyDescent="0.15">
      <c r="B150" s="169"/>
      <c r="C150" s="158" t="s">
        <v>60</v>
      </c>
      <c r="D150" s="159"/>
      <c r="E150" s="159"/>
      <c r="F150" s="159"/>
      <c r="G150" s="160"/>
      <c r="H150" s="161">
        <f>SUM(H151:H154)</f>
        <v>174919</v>
      </c>
      <c r="I150" s="162">
        <f t="shared" ref="I150:Q150" si="29">SUM(I151:I154)</f>
        <v>261538</v>
      </c>
      <c r="J150" s="163">
        <f>SUM(J151:J154)</f>
        <v>436457</v>
      </c>
      <c r="K150" s="164">
        <f t="shared" si="29"/>
        <v>0</v>
      </c>
      <c r="L150" s="165">
        <f t="shared" si="29"/>
        <v>8400706</v>
      </c>
      <c r="M150" s="165">
        <f>SUM(M151:M154)</f>
        <v>13350123</v>
      </c>
      <c r="N150" s="165">
        <f t="shared" si="29"/>
        <v>15771757</v>
      </c>
      <c r="O150" s="165">
        <f t="shared" si="29"/>
        <v>12181292</v>
      </c>
      <c r="P150" s="166">
        <f>SUM(P151:P154)</f>
        <v>7222293</v>
      </c>
      <c r="Q150" s="167">
        <f t="shared" si="29"/>
        <v>56926171</v>
      </c>
      <c r="R150" s="168">
        <f>SUM(R151:R154)</f>
        <v>57362628</v>
      </c>
    </row>
    <row r="151" spans="2:18" s="155" customFormat="1" ht="17.100000000000001" customHeight="1" x14ac:dyDescent="0.15">
      <c r="B151" s="169"/>
      <c r="C151" s="169"/>
      <c r="D151" s="49" t="s">
        <v>61</v>
      </c>
      <c r="E151" s="81"/>
      <c r="F151" s="81"/>
      <c r="G151" s="170"/>
      <c r="H151" s="171">
        <v>174919</v>
      </c>
      <c r="I151" s="172">
        <v>240770</v>
      </c>
      <c r="J151" s="192">
        <f>SUM(H151:I151)</f>
        <v>415689</v>
      </c>
      <c r="K151" s="174">
        <v>0</v>
      </c>
      <c r="L151" s="175">
        <v>6916277</v>
      </c>
      <c r="M151" s="175">
        <v>11623716</v>
      </c>
      <c r="N151" s="175">
        <v>11386552</v>
      </c>
      <c r="O151" s="175">
        <v>8918787</v>
      </c>
      <c r="P151" s="172">
        <v>4757810</v>
      </c>
      <c r="Q151" s="173">
        <f>SUM(K151:P151)</f>
        <v>43603142</v>
      </c>
      <c r="R151" s="176">
        <f>SUM(J151,Q151)</f>
        <v>44018831</v>
      </c>
    </row>
    <row r="152" spans="2:18" s="155" customFormat="1" ht="17.100000000000001" customHeight="1" x14ac:dyDescent="0.15">
      <c r="B152" s="169"/>
      <c r="C152" s="169"/>
      <c r="D152" s="177" t="s">
        <v>62</v>
      </c>
      <c r="E152" s="58"/>
      <c r="F152" s="58"/>
      <c r="G152" s="178"/>
      <c r="H152" s="179">
        <v>0</v>
      </c>
      <c r="I152" s="180">
        <v>20768</v>
      </c>
      <c r="J152" s="194">
        <f>SUM(H152:I152)</f>
        <v>20768</v>
      </c>
      <c r="K152" s="182">
        <v>0</v>
      </c>
      <c r="L152" s="183">
        <v>1325921</v>
      </c>
      <c r="M152" s="183">
        <v>1621620</v>
      </c>
      <c r="N152" s="183">
        <v>4080060</v>
      </c>
      <c r="O152" s="183">
        <v>3170678</v>
      </c>
      <c r="P152" s="180">
        <v>1973785</v>
      </c>
      <c r="Q152" s="181">
        <f>SUM(K152:P152)</f>
        <v>12172064</v>
      </c>
      <c r="R152" s="184">
        <f>SUM(J152,Q152)</f>
        <v>12192832</v>
      </c>
    </row>
    <row r="153" spans="2:18" s="155" customFormat="1" ht="16.5" customHeight="1" x14ac:dyDescent="0.15">
      <c r="B153" s="169"/>
      <c r="C153" s="222"/>
      <c r="D153" s="177" t="s">
        <v>63</v>
      </c>
      <c r="E153" s="58"/>
      <c r="F153" s="58"/>
      <c r="G153" s="178"/>
      <c r="H153" s="179">
        <v>0</v>
      </c>
      <c r="I153" s="180">
        <v>0</v>
      </c>
      <c r="J153" s="194">
        <f>SUM(H153:I153)</f>
        <v>0</v>
      </c>
      <c r="K153" s="182">
        <v>0</v>
      </c>
      <c r="L153" s="183">
        <v>158508</v>
      </c>
      <c r="M153" s="183">
        <v>104787</v>
      </c>
      <c r="N153" s="183">
        <v>305145</v>
      </c>
      <c r="O153" s="183">
        <v>91827</v>
      </c>
      <c r="P153" s="180">
        <v>490698</v>
      </c>
      <c r="Q153" s="181">
        <f>SUM(K153:P153)</f>
        <v>1150965</v>
      </c>
      <c r="R153" s="184">
        <f>SUM(J153,Q153)</f>
        <v>1150965</v>
      </c>
    </row>
    <row r="154" spans="2:18" s="387" customFormat="1" ht="16.5" customHeight="1" x14ac:dyDescent="0.15">
      <c r="B154" s="623"/>
      <c r="C154" s="622"/>
      <c r="D154" s="465" t="s">
        <v>212</v>
      </c>
      <c r="E154" s="466"/>
      <c r="F154" s="466"/>
      <c r="G154" s="467"/>
      <c r="H154" s="468">
        <v>0</v>
      </c>
      <c r="I154" s="469">
        <v>0</v>
      </c>
      <c r="J154" s="470">
        <f>SUM(H154:I154)</f>
        <v>0</v>
      </c>
      <c r="K154" s="471">
        <v>0</v>
      </c>
      <c r="L154" s="472">
        <v>0</v>
      </c>
      <c r="M154" s="472">
        <v>0</v>
      </c>
      <c r="N154" s="472">
        <v>0</v>
      </c>
      <c r="O154" s="472">
        <v>0</v>
      </c>
      <c r="P154" s="469">
        <v>0</v>
      </c>
      <c r="Q154" s="473">
        <f>SUM(K154:P154)</f>
        <v>0</v>
      </c>
      <c r="R154" s="474">
        <f>SUM(J154,Q154)</f>
        <v>0</v>
      </c>
    </row>
    <row r="155" spans="2:18" s="155" customFormat="1" ht="17.100000000000001" customHeight="1" x14ac:dyDescent="0.15">
      <c r="B155" s="169"/>
      <c r="C155" s="158" t="s">
        <v>64</v>
      </c>
      <c r="D155" s="159"/>
      <c r="E155" s="159"/>
      <c r="F155" s="159"/>
      <c r="G155" s="160"/>
      <c r="H155" s="161">
        <f t="shared" ref="H155:R155" si="30">SUM(H156:H158)</f>
        <v>6045900</v>
      </c>
      <c r="I155" s="162">
        <f t="shared" si="30"/>
        <v>9414291</v>
      </c>
      <c r="J155" s="163">
        <f t="shared" si="30"/>
        <v>15460191</v>
      </c>
      <c r="K155" s="164">
        <f t="shared" si="30"/>
        <v>0</v>
      </c>
      <c r="L155" s="165">
        <f t="shared" si="30"/>
        <v>12644892</v>
      </c>
      <c r="M155" s="165">
        <f t="shared" si="30"/>
        <v>18023135</v>
      </c>
      <c r="N155" s="165">
        <f t="shared" si="30"/>
        <v>12759137</v>
      </c>
      <c r="O155" s="165">
        <f t="shared" si="30"/>
        <v>9808410</v>
      </c>
      <c r="P155" s="166">
        <f t="shared" si="30"/>
        <v>8418989</v>
      </c>
      <c r="Q155" s="167">
        <f t="shared" si="30"/>
        <v>61654563</v>
      </c>
      <c r="R155" s="168">
        <f t="shared" si="30"/>
        <v>77114754</v>
      </c>
    </row>
    <row r="156" spans="2:18" s="155" customFormat="1" ht="17.100000000000001" customHeight="1" x14ac:dyDescent="0.15">
      <c r="B156" s="169"/>
      <c r="C156" s="169"/>
      <c r="D156" s="49" t="s">
        <v>65</v>
      </c>
      <c r="E156" s="81"/>
      <c r="F156" s="81"/>
      <c r="G156" s="170"/>
      <c r="H156" s="171">
        <v>3374878</v>
      </c>
      <c r="I156" s="172">
        <v>7059623</v>
      </c>
      <c r="J156" s="192">
        <f>SUM(H156:I156)</f>
        <v>10434501</v>
      </c>
      <c r="K156" s="174">
        <v>0</v>
      </c>
      <c r="L156" s="175">
        <v>9615466</v>
      </c>
      <c r="M156" s="175">
        <v>16341505</v>
      </c>
      <c r="N156" s="175">
        <v>11218179</v>
      </c>
      <c r="O156" s="175">
        <v>9370447</v>
      </c>
      <c r="P156" s="172">
        <v>7637422</v>
      </c>
      <c r="Q156" s="173">
        <f>SUM(K156:P156)</f>
        <v>54183019</v>
      </c>
      <c r="R156" s="176">
        <f>SUM(J156,Q156)</f>
        <v>64617520</v>
      </c>
    </row>
    <row r="157" spans="2:18" s="155" customFormat="1" ht="17.100000000000001" customHeight="1" x14ac:dyDescent="0.15">
      <c r="B157" s="169"/>
      <c r="C157" s="169"/>
      <c r="D157" s="177" t="s">
        <v>66</v>
      </c>
      <c r="E157" s="58"/>
      <c r="F157" s="58"/>
      <c r="G157" s="178"/>
      <c r="H157" s="179">
        <v>320071</v>
      </c>
      <c r="I157" s="180">
        <v>399701</v>
      </c>
      <c r="J157" s="194">
        <f>SUM(H157:I157)</f>
        <v>719772</v>
      </c>
      <c r="K157" s="182">
        <v>0</v>
      </c>
      <c r="L157" s="183">
        <v>699051</v>
      </c>
      <c r="M157" s="183">
        <v>507951</v>
      </c>
      <c r="N157" s="183">
        <v>439177</v>
      </c>
      <c r="O157" s="183">
        <v>293578</v>
      </c>
      <c r="P157" s="180">
        <v>362167</v>
      </c>
      <c r="Q157" s="181">
        <f>SUM(K157:P157)</f>
        <v>2301924</v>
      </c>
      <c r="R157" s="184">
        <f>SUM(J157,Q157)</f>
        <v>3021696</v>
      </c>
    </row>
    <row r="158" spans="2:18" s="155" customFormat="1" ht="17.100000000000001" customHeight="1" x14ac:dyDescent="0.15">
      <c r="B158" s="169"/>
      <c r="C158" s="169"/>
      <c r="D158" s="60" t="s">
        <v>67</v>
      </c>
      <c r="E158" s="61"/>
      <c r="F158" s="61"/>
      <c r="G158" s="185"/>
      <c r="H158" s="186">
        <v>2350951</v>
      </c>
      <c r="I158" s="187">
        <v>1954967</v>
      </c>
      <c r="J158" s="193">
        <f>SUM(H158:I158)</f>
        <v>4305918</v>
      </c>
      <c r="K158" s="189">
        <v>0</v>
      </c>
      <c r="L158" s="190">
        <v>2330375</v>
      </c>
      <c r="M158" s="190">
        <v>1173679</v>
      </c>
      <c r="N158" s="190">
        <v>1101781</v>
      </c>
      <c r="O158" s="190">
        <v>144385</v>
      </c>
      <c r="P158" s="187">
        <v>419400</v>
      </c>
      <c r="Q158" s="188">
        <f>SUM(K158:P158)</f>
        <v>5169620</v>
      </c>
      <c r="R158" s="191">
        <f>SUM(J158,Q158)</f>
        <v>9475538</v>
      </c>
    </row>
    <row r="159" spans="2:18" s="155" customFormat="1" ht="17.100000000000001" customHeight="1" x14ac:dyDescent="0.15">
      <c r="B159" s="169"/>
      <c r="C159" s="196" t="s">
        <v>68</v>
      </c>
      <c r="D159" s="197"/>
      <c r="E159" s="197"/>
      <c r="F159" s="197"/>
      <c r="G159" s="198"/>
      <c r="H159" s="161">
        <v>1153083</v>
      </c>
      <c r="I159" s="162">
        <v>1577970</v>
      </c>
      <c r="J159" s="163">
        <f>SUM(H159:I159)</f>
        <v>2731053</v>
      </c>
      <c r="K159" s="164">
        <v>0</v>
      </c>
      <c r="L159" s="165">
        <v>18370992</v>
      </c>
      <c r="M159" s="165">
        <v>18485487</v>
      </c>
      <c r="N159" s="165">
        <v>18851256</v>
      </c>
      <c r="O159" s="165">
        <v>15287537</v>
      </c>
      <c r="P159" s="166">
        <v>9045839</v>
      </c>
      <c r="Q159" s="167">
        <f>SUM(K159:P159)</f>
        <v>80041111</v>
      </c>
      <c r="R159" s="168">
        <f>SUM(J159,Q159)</f>
        <v>82772164</v>
      </c>
    </row>
    <row r="160" spans="2:18" s="155" customFormat="1" ht="17.100000000000001" customHeight="1" x14ac:dyDescent="0.15">
      <c r="B160" s="195"/>
      <c r="C160" s="196" t="s">
        <v>69</v>
      </c>
      <c r="D160" s="197"/>
      <c r="E160" s="197"/>
      <c r="F160" s="197"/>
      <c r="G160" s="198"/>
      <c r="H160" s="161">
        <v>3460400</v>
      </c>
      <c r="I160" s="162">
        <v>4844900</v>
      </c>
      <c r="J160" s="163">
        <f>SUM(H160:I160)</f>
        <v>8305300</v>
      </c>
      <c r="K160" s="164">
        <v>0</v>
      </c>
      <c r="L160" s="165">
        <v>41368320</v>
      </c>
      <c r="M160" s="165">
        <v>26659544</v>
      </c>
      <c r="N160" s="165">
        <v>18342207</v>
      </c>
      <c r="O160" s="165">
        <v>10646384</v>
      </c>
      <c r="P160" s="166">
        <v>5852840</v>
      </c>
      <c r="Q160" s="167">
        <f>SUM(K160:P160)</f>
        <v>102869295</v>
      </c>
      <c r="R160" s="168">
        <f>SUM(J160,Q160)</f>
        <v>111174595</v>
      </c>
    </row>
    <row r="161" spans="2:18" s="155" customFormat="1" ht="17.100000000000001" customHeight="1" x14ac:dyDescent="0.15">
      <c r="B161" s="158" t="s">
        <v>70</v>
      </c>
      <c r="C161" s="159"/>
      <c r="D161" s="159"/>
      <c r="E161" s="159"/>
      <c r="F161" s="159"/>
      <c r="G161" s="160"/>
      <c r="H161" s="161">
        <f t="shared" ref="H161:R161" si="31">SUM(H162:H170)</f>
        <v>691931</v>
      </c>
      <c r="I161" s="162">
        <f t="shared" si="31"/>
        <v>1451737</v>
      </c>
      <c r="J161" s="163">
        <f t="shared" si="31"/>
        <v>2143668</v>
      </c>
      <c r="K161" s="164">
        <f t="shared" si="31"/>
        <v>0</v>
      </c>
      <c r="L161" s="165">
        <f t="shared" si="31"/>
        <v>137072124</v>
      </c>
      <c r="M161" s="165">
        <f t="shared" si="31"/>
        <v>139094059</v>
      </c>
      <c r="N161" s="165">
        <f t="shared" si="31"/>
        <v>137975384</v>
      </c>
      <c r="O161" s="165">
        <f t="shared" si="31"/>
        <v>103013124</v>
      </c>
      <c r="P161" s="166">
        <f t="shared" si="31"/>
        <v>52229441</v>
      </c>
      <c r="Q161" s="167">
        <f>SUM(Q162:Q170)</f>
        <v>569384132</v>
      </c>
      <c r="R161" s="168">
        <f t="shared" si="31"/>
        <v>571527800</v>
      </c>
    </row>
    <row r="162" spans="2:18" s="155" customFormat="1" ht="17.100000000000001" customHeight="1" x14ac:dyDescent="0.15">
      <c r="B162" s="169"/>
      <c r="C162" s="240" t="s">
        <v>87</v>
      </c>
      <c r="D162" s="241"/>
      <c r="E162" s="241"/>
      <c r="F162" s="241"/>
      <c r="G162" s="242"/>
      <c r="H162" s="171">
        <v>0</v>
      </c>
      <c r="I162" s="172">
        <v>0</v>
      </c>
      <c r="J162" s="192">
        <f t="shared" ref="J162:J170" si="32">SUM(H162:I162)</f>
        <v>0</v>
      </c>
      <c r="K162" s="243"/>
      <c r="L162" s="244">
        <v>3073909</v>
      </c>
      <c r="M162" s="244">
        <v>2466936</v>
      </c>
      <c r="N162" s="244">
        <v>1765590</v>
      </c>
      <c r="O162" s="244">
        <v>2255052</v>
      </c>
      <c r="P162" s="245">
        <v>1576287</v>
      </c>
      <c r="Q162" s="246">
        <f>SUM(K162:P162)</f>
        <v>11137774</v>
      </c>
      <c r="R162" s="247">
        <f>SUM(J162,Q162)</f>
        <v>11137774</v>
      </c>
    </row>
    <row r="163" spans="2:18" s="155" customFormat="1" ht="17.100000000000001" customHeight="1" x14ac:dyDescent="0.15">
      <c r="B163" s="169"/>
      <c r="C163" s="177" t="s">
        <v>72</v>
      </c>
      <c r="D163" s="58"/>
      <c r="E163" s="58"/>
      <c r="F163" s="58"/>
      <c r="G163" s="178"/>
      <c r="H163" s="179">
        <v>0</v>
      </c>
      <c r="I163" s="180">
        <v>0</v>
      </c>
      <c r="J163" s="194">
        <f t="shared" si="32"/>
        <v>0</v>
      </c>
      <c r="K163" s="218"/>
      <c r="L163" s="183">
        <v>0</v>
      </c>
      <c r="M163" s="183">
        <v>0</v>
      </c>
      <c r="N163" s="183">
        <v>150377</v>
      </c>
      <c r="O163" s="183">
        <v>0</v>
      </c>
      <c r="P163" s="180">
        <v>0</v>
      </c>
      <c r="Q163" s="181">
        <f t="shared" ref="Q163:Q170" si="33">SUM(K163:P163)</f>
        <v>150377</v>
      </c>
      <c r="R163" s="184">
        <f t="shared" ref="R163:R170" si="34">SUM(J163,Q163)</f>
        <v>150377</v>
      </c>
    </row>
    <row r="164" spans="2:18" s="217" customFormat="1" ht="17.100000000000001" customHeight="1" x14ac:dyDescent="0.15">
      <c r="B164" s="206"/>
      <c r="C164" s="207" t="s">
        <v>73</v>
      </c>
      <c r="D164" s="208"/>
      <c r="E164" s="208"/>
      <c r="F164" s="208"/>
      <c r="G164" s="209"/>
      <c r="H164" s="210">
        <v>0</v>
      </c>
      <c r="I164" s="211">
        <v>0</v>
      </c>
      <c r="J164" s="212">
        <f>SUM(H164:I164)</f>
        <v>0</v>
      </c>
      <c r="K164" s="213"/>
      <c r="L164" s="214">
        <v>65269976</v>
      </c>
      <c r="M164" s="214">
        <v>50494136</v>
      </c>
      <c r="N164" s="214">
        <v>38030672</v>
      </c>
      <c r="O164" s="214">
        <v>19561210</v>
      </c>
      <c r="P164" s="211">
        <v>11708708</v>
      </c>
      <c r="Q164" s="215">
        <f>SUM(K164:P164)</f>
        <v>185064702</v>
      </c>
      <c r="R164" s="216">
        <f>SUM(J164,Q164)</f>
        <v>185064702</v>
      </c>
    </row>
    <row r="165" spans="2:18" s="155" customFormat="1" ht="17.100000000000001" customHeight="1" x14ac:dyDescent="0.15">
      <c r="B165" s="169"/>
      <c r="C165" s="177" t="s">
        <v>74</v>
      </c>
      <c r="D165" s="58"/>
      <c r="E165" s="58"/>
      <c r="F165" s="58"/>
      <c r="G165" s="178"/>
      <c r="H165" s="179">
        <v>75087</v>
      </c>
      <c r="I165" s="180">
        <v>81540</v>
      </c>
      <c r="J165" s="194">
        <f t="shared" si="32"/>
        <v>156627</v>
      </c>
      <c r="K165" s="182">
        <v>0</v>
      </c>
      <c r="L165" s="183">
        <v>11529107</v>
      </c>
      <c r="M165" s="183">
        <v>11188651</v>
      </c>
      <c r="N165" s="183">
        <v>11443877</v>
      </c>
      <c r="O165" s="183">
        <v>10525758</v>
      </c>
      <c r="P165" s="180">
        <v>3606125</v>
      </c>
      <c r="Q165" s="181">
        <f t="shared" si="33"/>
        <v>48293518</v>
      </c>
      <c r="R165" s="184">
        <f t="shared" si="34"/>
        <v>48450145</v>
      </c>
    </row>
    <row r="166" spans="2:18" s="155" customFormat="1" ht="17.100000000000001" customHeight="1" x14ac:dyDescent="0.15">
      <c r="B166" s="169"/>
      <c r="C166" s="177" t="s">
        <v>75</v>
      </c>
      <c r="D166" s="58"/>
      <c r="E166" s="58"/>
      <c r="F166" s="58"/>
      <c r="G166" s="178"/>
      <c r="H166" s="179">
        <v>616844</v>
      </c>
      <c r="I166" s="180">
        <v>1370197</v>
      </c>
      <c r="J166" s="194">
        <f t="shared" si="32"/>
        <v>1987041</v>
      </c>
      <c r="K166" s="182">
        <v>0</v>
      </c>
      <c r="L166" s="183">
        <v>10667535</v>
      </c>
      <c r="M166" s="183">
        <v>14902928</v>
      </c>
      <c r="N166" s="183">
        <v>18673849</v>
      </c>
      <c r="O166" s="183">
        <v>15999045</v>
      </c>
      <c r="P166" s="180">
        <v>10847682</v>
      </c>
      <c r="Q166" s="181">
        <f t="shared" si="33"/>
        <v>71091039</v>
      </c>
      <c r="R166" s="184">
        <f t="shared" si="34"/>
        <v>73078080</v>
      </c>
    </row>
    <row r="167" spans="2:18" s="155" customFormat="1" ht="17.100000000000001" customHeight="1" x14ac:dyDescent="0.15">
      <c r="B167" s="169"/>
      <c r="C167" s="177" t="s">
        <v>76</v>
      </c>
      <c r="D167" s="58"/>
      <c r="E167" s="58"/>
      <c r="F167" s="58"/>
      <c r="G167" s="178"/>
      <c r="H167" s="179">
        <v>0</v>
      </c>
      <c r="I167" s="180">
        <v>0</v>
      </c>
      <c r="J167" s="194">
        <f t="shared" si="32"/>
        <v>0</v>
      </c>
      <c r="K167" s="218"/>
      <c r="L167" s="183">
        <v>40101141</v>
      </c>
      <c r="M167" s="183">
        <v>52063469</v>
      </c>
      <c r="N167" s="183">
        <v>55372285</v>
      </c>
      <c r="O167" s="183">
        <v>37462649</v>
      </c>
      <c r="P167" s="180">
        <v>13522063</v>
      </c>
      <c r="Q167" s="181">
        <f t="shared" si="33"/>
        <v>198521607</v>
      </c>
      <c r="R167" s="184">
        <f t="shared" si="34"/>
        <v>198521607</v>
      </c>
    </row>
    <row r="168" spans="2:18" s="155" customFormat="1" ht="17.100000000000001" customHeight="1" x14ac:dyDescent="0.15">
      <c r="B168" s="169"/>
      <c r="C168" s="219" t="s">
        <v>77</v>
      </c>
      <c r="D168" s="220"/>
      <c r="E168" s="220"/>
      <c r="F168" s="220"/>
      <c r="G168" s="221"/>
      <c r="H168" s="179">
        <v>0</v>
      </c>
      <c r="I168" s="180">
        <v>0</v>
      </c>
      <c r="J168" s="194">
        <f t="shared" si="32"/>
        <v>0</v>
      </c>
      <c r="K168" s="218"/>
      <c r="L168" s="183">
        <v>4718411</v>
      </c>
      <c r="M168" s="183">
        <v>6332361</v>
      </c>
      <c r="N168" s="183">
        <v>7107764</v>
      </c>
      <c r="O168" s="183">
        <v>5384566</v>
      </c>
      <c r="P168" s="180">
        <v>2177647</v>
      </c>
      <c r="Q168" s="181">
        <f t="shared" si="33"/>
        <v>25720749</v>
      </c>
      <c r="R168" s="184">
        <f t="shared" si="34"/>
        <v>25720749</v>
      </c>
    </row>
    <row r="169" spans="2:18" s="155" customFormat="1" ht="17.100000000000001" customHeight="1" x14ac:dyDescent="0.15">
      <c r="B169" s="222"/>
      <c r="C169" s="223" t="s">
        <v>78</v>
      </c>
      <c r="D169" s="220"/>
      <c r="E169" s="220"/>
      <c r="F169" s="220"/>
      <c r="G169" s="221"/>
      <c r="H169" s="179">
        <v>0</v>
      </c>
      <c r="I169" s="180">
        <v>0</v>
      </c>
      <c r="J169" s="194">
        <f t="shared" si="32"/>
        <v>0</v>
      </c>
      <c r="K169" s="218"/>
      <c r="L169" s="183">
        <v>0</v>
      </c>
      <c r="M169" s="183">
        <v>0</v>
      </c>
      <c r="N169" s="183">
        <v>1976956</v>
      </c>
      <c r="O169" s="183">
        <v>6388232</v>
      </c>
      <c r="P169" s="180">
        <v>5230688</v>
      </c>
      <c r="Q169" s="181">
        <f>SUM(K169:P169)</f>
        <v>13595876</v>
      </c>
      <c r="R169" s="184">
        <f>SUM(J169,Q169)</f>
        <v>13595876</v>
      </c>
    </row>
    <row r="170" spans="2:18" s="155" customFormat="1" ht="17.100000000000001" customHeight="1" x14ac:dyDescent="0.15">
      <c r="B170" s="224"/>
      <c r="C170" s="225" t="s">
        <v>79</v>
      </c>
      <c r="D170" s="226"/>
      <c r="E170" s="226"/>
      <c r="F170" s="226"/>
      <c r="G170" s="227"/>
      <c r="H170" s="228">
        <v>0</v>
      </c>
      <c r="I170" s="229">
        <v>0</v>
      </c>
      <c r="J170" s="230">
        <f t="shared" si="32"/>
        <v>0</v>
      </c>
      <c r="K170" s="231"/>
      <c r="L170" s="232">
        <v>1712045</v>
      </c>
      <c r="M170" s="232">
        <v>1645578</v>
      </c>
      <c r="N170" s="232">
        <v>3454014</v>
      </c>
      <c r="O170" s="232">
        <v>5436612</v>
      </c>
      <c r="P170" s="229">
        <v>3560241</v>
      </c>
      <c r="Q170" s="233">
        <f t="shared" si="33"/>
        <v>15808490</v>
      </c>
      <c r="R170" s="234">
        <f t="shared" si="34"/>
        <v>15808490</v>
      </c>
    </row>
    <row r="171" spans="2:18" s="155" customFormat="1" ht="17.100000000000001" customHeight="1" x14ac:dyDescent="0.15">
      <c r="B171" s="158" t="s">
        <v>80</v>
      </c>
      <c r="C171" s="159"/>
      <c r="D171" s="159"/>
      <c r="E171" s="159"/>
      <c r="F171" s="159"/>
      <c r="G171" s="160"/>
      <c r="H171" s="161">
        <f>SUM(H172:H175)</f>
        <v>0</v>
      </c>
      <c r="I171" s="162">
        <f>SUM(I172:I175)</f>
        <v>0</v>
      </c>
      <c r="J171" s="163">
        <f>SUM(J172:J175)</f>
        <v>0</v>
      </c>
      <c r="K171" s="235"/>
      <c r="L171" s="165">
        <f t="shared" ref="L171:R171" si="35">SUM(L172:L175)</f>
        <v>14354252</v>
      </c>
      <c r="M171" s="165">
        <f t="shared" si="35"/>
        <v>23075051</v>
      </c>
      <c r="N171" s="165">
        <f t="shared" si="35"/>
        <v>92066577</v>
      </c>
      <c r="O171" s="165">
        <f t="shared" si="35"/>
        <v>266734661</v>
      </c>
      <c r="P171" s="166">
        <f t="shared" si="35"/>
        <v>336887204</v>
      </c>
      <c r="Q171" s="167">
        <f t="shared" si="35"/>
        <v>733117745</v>
      </c>
      <c r="R171" s="168">
        <f t="shared" si="35"/>
        <v>733117745</v>
      </c>
    </row>
    <row r="172" spans="2:18" s="155" customFormat="1" ht="17.100000000000001" customHeight="1" x14ac:dyDescent="0.15">
      <c r="B172" s="169"/>
      <c r="C172" s="49" t="s">
        <v>81</v>
      </c>
      <c r="D172" s="81"/>
      <c r="E172" s="81"/>
      <c r="F172" s="81"/>
      <c r="G172" s="170"/>
      <c r="H172" s="171">
        <v>0</v>
      </c>
      <c r="I172" s="172">
        <v>0</v>
      </c>
      <c r="J172" s="192">
        <f>SUM(H172:I172)</f>
        <v>0</v>
      </c>
      <c r="K172" s="199"/>
      <c r="L172" s="175">
        <v>390974</v>
      </c>
      <c r="M172" s="175">
        <v>2525967</v>
      </c>
      <c r="N172" s="175">
        <v>45857205</v>
      </c>
      <c r="O172" s="175">
        <v>121304089</v>
      </c>
      <c r="P172" s="172">
        <v>118423470</v>
      </c>
      <c r="Q172" s="173">
        <f>SUM(K172:P172)</f>
        <v>288501705</v>
      </c>
      <c r="R172" s="176">
        <f>SUM(J172,Q172)</f>
        <v>288501705</v>
      </c>
    </row>
    <row r="173" spans="2:18" s="155" customFormat="1" ht="17.100000000000001" customHeight="1" x14ac:dyDescent="0.15">
      <c r="B173" s="169"/>
      <c r="C173" s="177" t="s">
        <v>82</v>
      </c>
      <c r="D173" s="58"/>
      <c r="E173" s="58"/>
      <c r="F173" s="58"/>
      <c r="G173" s="178"/>
      <c r="H173" s="179">
        <v>0</v>
      </c>
      <c r="I173" s="180">
        <v>0</v>
      </c>
      <c r="J173" s="194">
        <f>SUM(H173:I173)</f>
        <v>0</v>
      </c>
      <c r="K173" s="218"/>
      <c r="L173" s="183">
        <v>13963278</v>
      </c>
      <c r="M173" s="183">
        <v>19994954</v>
      </c>
      <c r="N173" s="183">
        <v>34704404</v>
      </c>
      <c r="O173" s="183">
        <v>38709332</v>
      </c>
      <c r="P173" s="180">
        <v>27275492</v>
      </c>
      <c r="Q173" s="181">
        <f>SUM(K173:P173)</f>
        <v>134647460</v>
      </c>
      <c r="R173" s="184">
        <f>SUM(J173,Q173)</f>
        <v>134647460</v>
      </c>
    </row>
    <row r="174" spans="2:18" s="155" customFormat="1" ht="17.100000000000001" customHeight="1" x14ac:dyDescent="0.15">
      <c r="B174" s="222"/>
      <c r="C174" s="177" t="s">
        <v>83</v>
      </c>
      <c r="D174" s="58"/>
      <c r="E174" s="58"/>
      <c r="F174" s="58"/>
      <c r="G174" s="178"/>
      <c r="H174" s="179">
        <v>0</v>
      </c>
      <c r="I174" s="180">
        <v>0</v>
      </c>
      <c r="J174" s="194">
        <f>SUM(H174:I174)</f>
        <v>0</v>
      </c>
      <c r="K174" s="218"/>
      <c r="L174" s="183">
        <v>0</v>
      </c>
      <c r="M174" s="183">
        <v>554130</v>
      </c>
      <c r="N174" s="183">
        <v>11504968</v>
      </c>
      <c r="O174" s="183">
        <v>106721240</v>
      </c>
      <c r="P174" s="180">
        <v>191188242</v>
      </c>
      <c r="Q174" s="181">
        <f>SUM(K174:P174)</f>
        <v>309968580</v>
      </c>
      <c r="R174" s="184">
        <f>SUM(J174,Q174)</f>
        <v>309968580</v>
      </c>
    </row>
    <row r="175" spans="2:18" s="217" customFormat="1" ht="17.100000000000001" customHeight="1" x14ac:dyDescent="0.15">
      <c r="B175" s="499"/>
      <c r="C175" s="465" t="s">
        <v>213</v>
      </c>
      <c r="D175" s="466"/>
      <c r="E175" s="466"/>
      <c r="F175" s="466"/>
      <c r="G175" s="467"/>
      <c r="H175" s="468">
        <v>0</v>
      </c>
      <c r="I175" s="469">
        <v>0</v>
      </c>
      <c r="J175" s="470">
        <f>SUM(H175:I175)</f>
        <v>0</v>
      </c>
      <c r="K175" s="502"/>
      <c r="L175" s="472">
        <v>0</v>
      </c>
      <c r="M175" s="472">
        <v>0</v>
      </c>
      <c r="N175" s="472">
        <v>0</v>
      </c>
      <c r="O175" s="472">
        <v>0</v>
      </c>
      <c r="P175" s="469">
        <v>0</v>
      </c>
      <c r="Q175" s="473">
        <f>SUM(K175:P175)</f>
        <v>0</v>
      </c>
      <c r="R175" s="474">
        <f>SUM(J175,Q175)</f>
        <v>0</v>
      </c>
    </row>
    <row r="176" spans="2:18" s="155" customFormat="1" ht="17.100000000000001" customHeight="1" x14ac:dyDescent="0.15">
      <c r="B176" s="237" t="s">
        <v>84</v>
      </c>
      <c r="C176" s="40"/>
      <c r="D176" s="40"/>
      <c r="E176" s="40"/>
      <c r="F176" s="40"/>
      <c r="G176" s="41"/>
      <c r="H176" s="161">
        <f t="shared" ref="H176:R176" si="36">SUM(H140,H161,H171)</f>
        <v>15200089</v>
      </c>
      <c r="I176" s="162">
        <f t="shared" si="36"/>
        <v>27964994</v>
      </c>
      <c r="J176" s="163">
        <f t="shared" si="36"/>
        <v>43165083</v>
      </c>
      <c r="K176" s="164">
        <f t="shared" si="36"/>
        <v>0</v>
      </c>
      <c r="L176" s="165">
        <f t="shared" si="36"/>
        <v>399532417</v>
      </c>
      <c r="M176" s="165">
        <f t="shared" si="36"/>
        <v>385508314</v>
      </c>
      <c r="N176" s="165">
        <f t="shared" si="36"/>
        <v>408936535</v>
      </c>
      <c r="O176" s="165">
        <f t="shared" si="36"/>
        <v>499551077</v>
      </c>
      <c r="P176" s="166">
        <f t="shared" si="36"/>
        <v>476424088</v>
      </c>
      <c r="Q176" s="167">
        <f t="shared" si="36"/>
        <v>2169952431</v>
      </c>
      <c r="R176" s="168">
        <f t="shared" si="36"/>
        <v>2213117514</v>
      </c>
    </row>
    <row r="177" spans="2:18" s="155" customFormat="1" ht="3.75" customHeight="1" x14ac:dyDescent="0.15">
      <c r="B177" s="238"/>
      <c r="C177" s="238"/>
      <c r="D177" s="238"/>
      <c r="E177" s="238"/>
      <c r="F177" s="238"/>
      <c r="G177" s="238"/>
      <c r="H177" s="239"/>
      <c r="I177" s="239"/>
      <c r="J177" s="239"/>
      <c r="K177" s="239"/>
      <c r="L177" s="239"/>
      <c r="M177" s="239"/>
      <c r="N177" s="239"/>
      <c r="O177" s="239"/>
      <c r="P177" s="239"/>
      <c r="Q177" s="239"/>
      <c r="R177" s="239"/>
    </row>
  </sheetData>
  <mergeCells count="54">
    <mergeCell ref="I137:R137"/>
    <mergeCell ref="B138:G139"/>
    <mergeCell ref="H138:J138"/>
    <mergeCell ref="K138:Q138"/>
    <mergeCell ref="R138:R139"/>
    <mergeCell ref="B96:G97"/>
    <mergeCell ref="H96:J96"/>
    <mergeCell ref="K96:Q96"/>
    <mergeCell ref="R96:R97"/>
    <mergeCell ref="J79:Q79"/>
    <mergeCell ref="B80:G81"/>
    <mergeCell ref="H80:J80"/>
    <mergeCell ref="K80:P80"/>
    <mergeCell ref="Q80:Q81"/>
    <mergeCell ref="J87:Q87"/>
    <mergeCell ref="B88:G89"/>
    <mergeCell ref="H88:J88"/>
    <mergeCell ref="K88:P88"/>
    <mergeCell ref="Q88:Q89"/>
    <mergeCell ref="I95:R95"/>
    <mergeCell ref="B72:G73"/>
    <mergeCell ref="H72:J72"/>
    <mergeCell ref="K72:P72"/>
    <mergeCell ref="Q72:Q73"/>
    <mergeCell ref="K54:R54"/>
    <mergeCell ref="B55:G56"/>
    <mergeCell ref="H55:J55"/>
    <mergeCell ref="K55:Q55"/>
    <mergeCell ref="R55:R56"/>
    <mergeCell ref="J63:Q63"/>
    <mergeCell ref="B64:G65"/>
    <mergeCell ref="H64:J64"/>
    <mergeCell ref="K64:P64"/>
    <mergeCell ref="Q64:Q65"/>
    <mergeCell ref="J71:Q71"/>
    <mergeCell ref="B33:B42"/>
    <mergeCell ref="C42:G42"/>
    <mergeCell ref="K46:R46"/>
    <mergeCell ref="B47:G48"/>
    <mergeCell ref="H47:J47"/>
    <mergeCell ref="K47:Q47"/>
    <mergeCell ref="R47:R48"/>
    <mergeCell ref="Q12:R12"/>
    <mergeCell ref="B13:B22"/>
    <mergeCell ref="C13:G13"/>
    <mergeCell ref="C22:G22"/>
    <mergeCell ref="B23:B32"/>
    <mergeCell ref="C32:G32"/>
    <mergeCell ref="R6:R7"/>
    <mergeCell ref="J1:O1"/>
    <mergeCell ref="P1:Q1"/>
    <mergeCell ref="H4:I4"/>
    <mergeCell ref="B5:G5"/>
    <mergeCell ref="H5:I5"/>
  </mergeCells>
  <phoneticPr fontId="5"/>
  <pageMargins left="0.35433070866141736" right="0.78740157480314965" top="0.59055118110236227" bottom="0.39370078740157483" header="0.39370078740157483" footer="0.39370078740157483"/>
  <pageSetup paperSize="9" scale="68" fitToHeight="0" orientation="landscape" r:id="rId1"/>
  <headerFooter alignWithMargins="0">
    <oddFooter>&amp;P ページ</oddFooter>
  </headerFooter>
  <rowBreaks count="3" manualBreakCount="3">
    <brk id="44" max="17" man="1"/>
    <brk id="93" max="16383" man="1"/>
    <brk id="135"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8"/>
  <sheetViews>
    <sheetView view="pageBreakPreview" zoomScaleNormal="100" zoomScaleSheetLayoutView="100" workbookViewId="0">
      <selection activeCell="L9" sqref="L9"/>
    </sheetView>
  </sheetViews>
  <sheetFormatPr defaultColWidth="7.625" defaultRowHeight="17.100000000000001" customHeight="1" x14ac:dyDescent="0.15"/>
  <cols>
    <col min="1" max="2" width="2.625" style="2" customWidth="1"/>
    <col min="3" max="3" width="5.625" style="2" customWidth="1"/>
    <col min="4" max="4" width="7.625" style="2" customWidth="1"/>
    <col min="5" max="5" width="2.625" style="2" customWidth="1"/>
    <col min="6" max="6" width="6.625" style="2" customWidth="1"/>
    <col min="7" max="7" width="10.5" style="2" customWidth="1"/>
    <col min="8" max="16" width="10.625" style="2" customWidth="1"/>
    <col min="17" max="18" width="12.625" style="2" customWidth="1"/>
    <col min="19" max="19" width="7.625" style="2" customWidth="1"/>
    <col min="20" max="22" width="9.375" style="2" customWidth="1"/>
    <col min="23" max="256" width="7.625" style="2"/>
    <col min="257" max="258" width="2.625" style="2" customWidth="1"/>
    <col min="259" max="259" width="5.625" style="2" customWidth="1"/>
    <col min="260" max="260" width="7.625" style="2" customWidth="1"/>
    <col min="261" max="261" width="2.625" style="2" customWidth="1"/>
    <col min="262" max="262" width="6.625" style="2" customWidth="1"/>
    <col min="263" max="263" width="10.5" style="2" customWidth="1"/>
    <col min="264" max="272" width="10.625" style="2" customWidth="1"/>
    <col min="273" max="274" width="12.625" style="2" customWidth="1"/>
    <col min="275" max="275" width="7.625" style="2" customWidth="1"/>
    <col min="276" max="278" width="9.375" style="2" customWidth="1"/>
    <col min="279" max="512" width="7.625" style="2"/>
    <col min="513" max="514" width="2.625" style="2" customWidth="1"/>
    <col min="515" max="515" width="5.625" style="2" customWidth="1"/>
    <col min="516" max="516" width="7.625" style="2" customWidth="1"/>
    <col min="517" max="517" width="2.625" style="2" customWidth="1"/>
    <col min="518" max="518" width="6.625" style="2" customWidth="1"/>
    <col min="519" max="519" width="10.5" style="2" customWidth="1"/>
    <col min="520" max="528" width="10.625" style="2" customWidth="1"/>
    <col min="529" max="530" width="12.625" style="2" customWidth="1"/>
    <col min="531" max="531" width="7.625" style="2" customWidth="1"/>
    <col min="532" max="534" width="9.375" style="2" customWidth="1"/>
    <col min="535" max="768" width="7.625" style="2"/>
    <col min="769" max="770" width="2.625" style="2" customWidth="1"/>
    <col min="771" max="771" width="5.625" style="2" customWidth="1"/>
    <col min="772" max="772" width="7.625" style="2" customWidth="1"/>
    <col min="773" max="773" width="2.625" style="2" customWidth="1"/>
    <col min="774" max="774" width="6.625" style="2" customWidth="1"/>
    <col min="775" max="775" width="10.5" style="2" customWidth="1"/>
    <col min="776" max="784" width="10.625" style="2" customWidth="1"/>
    <col min="785" max="786" width="12.625" style="2" customWidth="1"/>
    <col min="787" max="787" width="7.625" style="2" customWidth="1"/>
    <col min="788" max="790" width="9.375" style="2" customWidth="1"/>
    <col min="791" max="1024" width="7.625" style="2"/>
    <col min="1025" max="1026" width="2.625" style="2" customWidth="1"/>
    <col min="1027" max="1027" width="5.625" style="2" customWidth="1"/>
    <col min="1028" max="1028" width="7.625" style="2" customWidth="1"/>
    <col min="1029" max="1029" width="2.625" style="2" customWidth="1"/>
    <col min="1030" max="1030" width="6.625" style="2" customWidth="1"/>
    <col min="1031" max="1031" width="10.5" style="2" customWidth="1"/>
    <col min="1032" max="1040" width="10.625" style="2" customWidth="1"/>
    <col min="1041" max="1042" width="12.625" style="2" customWidth="1"/>
    <col min="1043" max="1043" width="7.625" style="2" customWidth="1"/>
    <col min="1044" max="1046" width="9.375" style="2" customWidth="1"/>
    <col min="1047" max="1280" width="7.625" style="2"/>
    <col min="1281" max="1282" width="2.625" style="2" customWidth="1"/>
    <col min="1283" max="1283" width="5.625" style="2" customWidth="1"/>
    <col min="1284" max="1284" width="7.625" style="2" customWidth="1"/>
    <col min="1285" max="1285" width="2.625" style="2" customWidth="1"/>
    <col min="1286" max="1286" width="6.625" style="2" customWidth="1"/>
    <col min="1287" max="1287" width="10.5" style="2" customWidth="1"/>
    <col min="1288" max="1296" width="10.625" style="2" customWidth="1"/>
    <col min="1297" max="1298" width="12.625" style="2" customWidth="1"/>
    <col min="1299" max="1299" width="7.625" style="2" customWidth="1"/>
    <col min="1300" max="1302" width="9.375" style="2" customWidth="1"/>
    <col min="1303" max="1536" width="7.625" style="2"/>
    <col min="1537" max="1538" width="2.625" style="2" customWidth="1"/>
    <col min="1539" max="1539" width="5.625" style="2" customWidth="1"/>
    <col min="1540" max="1540" width="7.625" style="2" customWidth="1"/>
    <col min="1541" max="1541" width="2.625" style="2" customWidth="1"/>
    <col min="1542" max="1542" width="6.625" style="2" customWidth="1"/>
    <col min="1543" max="1543" width="10.5" style="2" customWidth="1"/>
    <col min="1544" max="1552" width="10.625" style="2" customWidth="1"/>
    <col min="1553" max="1554" width="12.625" style="2" customWidth="1"/>
    <col min="1555" max="1555" width="7.625" style="2" customWidth="1"/>
    <col min="1556" max="1558" width="9.375" style="2" customWidth="1"/>
    <col min="1559" max="1792" width="7.625" style="2"/>
    <col min="1793" max="1794" width="2.625" style="2" customWidth="1"/>
    <col min="1795" max="1795" width="5.625" style="2" customWidth="1"/>
    <col min="1796" max="1796" width="7.625" style="2" customWidth="1"/>
    <col min="1797" max="1797" width="2.625" style="2" customWidth="1"/>
    <col min="1798" max="1798" width="6.625" style="2" customWidth="1"/>
    <col min="1799" max="1799" width="10.5" style="2" customWidth="1"/>
    <col min="1800" max="1808" width="10.625" style="2" customWidth="1"/>
    <col min="1809" max="1810" width="12.625" style="2" customWidth="1"/>
    <col min="1811" max="1811" width="7.625" style="2" customWidth="1"/>
    <col min="1812" max="1814" width="9.375" style="2" customWidth="1"/>
    <col min="1815" max="2048" width="7.625" style="2"/>
    <col min="2049" max="2050" width="2.625" style="2" customWidth="1"/>
    <col min="2051" max="2051" width="5.625" style="2" customWidth="1"/>
    <col min="2052" max="2052" width="7.625" style="2" customWidth="1"/>
    <col min="2053" max="2053" width="2.625" style="2" customWidth="1"/>
    <col min="2054" max="2054" width="6.625" style="2" customWidth="1"/>
    <col min="2055" max="2055" width="10.5" style="2" customWidth="1"/>
    <col min="2056" max="2064" width="10.625" style="2" customWidth="1"/>
    <col min="2065" max="2066" width="12.625" style="2" customWidth="1"/>
    <col min="2067" max="2067" width="7.625" style="2" customWidth="1"/>
    <col min="2068" max="2070" width="9.375" style="2" customWidth="1"/>
    <col min="2071" max="2304" width="7.625" style="2"/>
    <col min="2305" max="2306" width="2.625" style="2" customWidth="1"/>
    <col min="2307" max="2307" width="5.625" style="2" customWidth="1"/>
    <col min="2308" max="2308" width="7.625" style="2" customWidth="1"/>
    <col min="2309" max="2309" width="2.625" style="2" customWidth="1"/>
    <col min="2310" max="2310" width="6.625" style="2" customWidth="1"/>
    <col min="2311" max="2311" width="10.5" style="2" customWidth="1"/>
    <col min="2312" max="2320" width="10.625" style="2" customWidth="1"/>
    <col min="2321" max="2322" width="12.625" style="2" customWidth="1"/>
    <col min="2323" max="2323" width="7.625" style="2" customWidth="1"/>
    <col min="2324" max="2326" width="9.375" style="2" customWidth="1"/>
    <col min="2327" max="2560" width="7.625" style="2"/>
    <col min="2561" max="2562" width="2.625" style="2" customWidth="1"/>
    <col min="2563" max="2563" width="5.625" style="2" customWidth="1"/>
    <col min="2564" max="2564" width="7.625" style="2" customWidth="1"/>
    <col min="2565" max="2565" width="2.625" style="2" customWidth="1"/>
    <col min="2566" max="2566" width="6.625" style="2" customWidth="1"/>
    <col min="2567" max="2567" width="10.5" style="2" customWidth="1"/>
    <col min="2568" max="2576" width="10.625" style="2" customWidth="1"/>
    <col min="2577" max="2578" width="12.625" style="2" customWidth="1"/>
    <col min="2579" max="2579" width="7.625" style="2" customWidth="1"/>
    <col min="2580" max="2582" width="9.375" style="2" customWidth="1"/>
    <col min="2583" max="2816" width="7.625" style="2"/>
    <col min="2817" max="2818" width="2.625" style="2" customWidth="1"/>
    <col min="2819" max="2819" width="5.625" style="2" customWidth="1"/>
    <col min="2820" max="2820" width="7.625" style="2" customWidth="1"/>
    <col min="2821" max="2821" width="2.625" style="2" customWidth="1"/>
    <col min="2822" max="2822" width="6.625" style="2" customWidth="1"/>
    <col min="2823" max="2823" width="10.5" style="2" customWidth="1"/>
    <col min="2824" max="2832" width="10.625" style="2" customWidth="1"/>
    <col min="2833" max="2834" width="12.625" style="2" customWidth="1"/>
    <col min="2835" max="2835" width="7.625" style="2" customWidth="1"/>
    <col min="2836" max="2838" width="9.375" style="2" customWidth="1"/>
    <col min="2839" max="3072" width="7.625" style="2"/>
    <col min="3073" max="3074" width="2.625" style="2" customWidth="1"/>
    <col min="3075" max="3075" width="5.625" style="2" customWidth="1"/>
    <col min="3076" max="3076" width="7.625" style="2" customWidth="1"/>
    <col min="3077" max="3077" width="2.625" style="2" customWidth="1"/>
    <col min="3078" max="3078" width="6.625" style="2" customWidth="1"/>
    <col min="3079" max="3079" width="10.5" style="2" customWidth="1"/>
    <col min="3080" max="3088" width="10.625" style="2" customWidth="1"/>
    <col min="3089" max="3090" width="12.625" style="2" customWidth="1"/>
    <col min="3091" max="3091" width="7.625" style="2" customWidth="1"/>
    <col min="3092" max="3094" width="9.375" style="2" customWidth="1"/>
    <col min="3095" max="3328" width="7.625" style="2"/>
    <col min="3329" max="3330" width="2.625" style="2" customWidth="1"/>
    <col min="3331" max="3331" width="5.625" style="2" customWidth="1"/>
    <col min="3332" max="3332" width="7.625" style="2" customWidth="1"/>
    <col min="3333" max="3333" width="2.625" style="2" customWidth="1"/>
    <col min="3334" max="3334" width="6.625" style="2" customWidth="1"/>
    <col min="3335" max="3335" width="10.5" style="2" customWidth="1"/>
    <col min="3336" max="3344" width="10.625" style="2" customWidth="1"/>
    <col min="3345" max="3346" width="12.625" style="2" customWidth="1"/>
    <col min="3347" max="3347" width="7.625" style="2" customWidth="1"/>
    <col min="3348" max="3350" width="9.375" style="2" customWidth="1"/>
    <col min="3351" max="3584" width="7.625" style="2"/>
    <col min="3585" max="3586" width="2.625" style="2" customWidth="1"/>
    <col min="3587" max="3587" width="5.625" style="2" customWidth="1"/>
    <col min="3588" max="3588" width="7.625" style="2" customWidth="1"/>
    <col min="3589" max="3589" width="2.625" style="2" customWidth="1"/>
    <col min="3590" max="3590" width="6.625" style="2" customWidth="1"/>
    <col min="3591" max="3591" width="10.5" style="2" customWidth="1"/>
    <col min="3592" max="3600" width="10.625" style="2" customWidth="1"/>
    <col min="3601" max="3602" width="12.625" style="2" customWidth="1"/>
    <col min="3603" max="3603" width="7.625" style="2" customWidth="1"/>
    <col min="3604" max="3606" width="9.375" style="2" customWidth="1"/>
    <col min="3607" max="3840" width="7.625" style="2"/>
    <col min="3841" max="3842" width="2.625" style="2" customWidth="1"/>
    <col min="3843" max="3843" width="5.625" style="2" customWidth="1"/>
    <col min="3844" max="3844" width="7.625" style="2" customWidth="1"/>
    <col min="3845" max="3845" width="2.625" style="2" customWidth="1"/>
    <col min="3846" max="3846" width="6.625" style="2" customWidth="1"/>
    <col min="3847" max="3847" width="10.5" style="2" customWidth="1"/>
    <col min="3848" max="3856" width="10.625" style="2" customWidth="1"/>
    <col min="3857" max="3858" width="12.625" style="2" customWidth="1"/>
    <col min="3859" max="3859" width="7.625" style="2" customWidth="1"/>
    <col min="3860" max="3862" width="9.375" style="2" customWidth="1"/>
    <col min="3863" max="4096" width="7.625" style="2"/>
    <col min="4097" max="4098" width="2.625" style="2" customWidth="1"/>
    <col min="4099" max="4099" width="5.625" style="2" customWidth="1"/>
    <col min="4100" max="4100" width="7.625" style="2" customWidth="1"/>
    <col min="4101" max="4101" width="2.625" style="2" customWidth="1"/>
    <col min="4102" max="4102" width="6.625" style="2" customWidth="1"/>
    <col min="4103" max="4103" width="10.5" style="2" customWidth="1"/>
    <col min="4104" max="4112" width="10.625" style="2" customWidth="1"/>
    <col min="4113" max="4114" width="12.625" style="2" customWidth="1"/>
    <col min="4115" max="4115" width="7.625" style="2" customWidth="1"/>
    <col min="4116" max="4118" width="9.375" style="2" customWidth="1"/>
    <col min="4119" max="4352" width="7.625" style="2"/>
    <col min="4353" max="4354" width="2.625" style="2" customWidth="1"/>
    <col min="4355" max="4355" width="5.625" style="2" customWidth="1"/>
    <col min="4356" max="4356" width="7.625" style="2" customWidth="1"/>
    <col min="4357" max="4357" width="2.625" style="2" customWidth="1"/>
    <col min="4358" max="4358" width="6.625" style="2" customWidth="1"/>
    <col min="4359" max="4359" width="10.5" style="2" customWidth="1"/>
    <col min="4360" max="4368" width="10.625" style="2" customWidth="1"/>
    <col min="4369" max="4370" width="12.625" style="2" customWidth="1"/>
    <col min="4371" max="4371" width="7.625" style="2" customWidth="1"/>
    <col min="4372" max="4374" width="9.375" style="2" customWidth="1"/>
    <col min="4375" max="4608" width="7.625" style="2"/>
    <col min="4609" max="4610" width="2.625" style="2" customWidth="1"/>
    <col min="4611" max="4611" width="5.625" style="2" customWidth="1"/>
    <col min="4612" max="4612" width="7.625" style="2" customWidth="1"/>
    <col min="4613" max="4613" width="2.625" style="2" customWidth="1"/>
    <col min="4614" max="4614" width="6.625" style="2" customWidth="1"/>
    <col min="4615" max="4615" width="10.5" style="2" customWidth="1"/>
    <col min="4616" max="4624" width="10.625" style="2" customWidth="1"/>
    <col min="4625" max="4626" width="12.625" style="2" customWidth="1"/>
    <col min="4627" max="4627" width="7.625" style="2" customWidth="1"/>
    <col min="4628" max="4630" width="9.375" style="2" customWidth="1"/>
    <col min="4631" max="4864" width="7.625" style="2"/>
    <col min="4865" max="4866" width="2.625" style="2" customWidth="1"/>
    <col min="4867" max="4867" width="5.625" style="2" customWidth="1"/>
    <col min="4868" max="4868" width="7.625" style="2" customWidth="1"/>
    <col min="4869" max="4869" width="2.625" style="2" customWidth="1"/>
    <col min="4870" max="4870" width="6.625" style="2" customWidth="1"/>
    <col min="4871" max="4871" width="10.5" style="2" customWidth="1"/>
    <col min="4872" max="4880" width="10.625" style="2" customWidth="1"/>
    <col min="4881" max="4882" width="12.625" style="2" customWidth="1"/>
    <col min="4883" max="4883" width="7.625" style="2" customWidth="1"/>
    <col min="4884" max="4886" width="9.375" style="2" customWidth="1"/>
    <col min="4887" max="5120" width="7.625" style="2"/>
    <col min="5121" max="5122" width="2.625" style="2" customWidth="1"/>
    <col min="5123" max="5123" width="5.625" style="2" customWidth="1"/>
    <col min="5124" max="5124" width="7.625" style="2" customWidth="1"/>
    <col min="5125" max="5125" width="2.625" style="2" customWidth="1"/>
    <col min="5126" max="5126" width="6.625" style="2" customWidth="1"/>
    <col min="5127" max="5127" width="10.5" style="2" customWidth="1"/>
    <col min="5128" max="5136" width="10.625" style="2" customWidth="1"/>
    <col min="5137" max="5138" width="12.625" style="2" customWidth="1"/>
    <col min="5139" max="5139" width="7.625" style="2" customWidth="1"/>
    <col min="5140" max="5142" width="9.375" style="2" customWidth="1"/>
    <col min="5143" max="5376" width="7.625" style="2"/>
    <col min="5377" max="5378" width="2.625" style="2" customWidth="1"/>
    <col min="5379" max="5379" width="5.625" style="2" customWidth="1"/>
    <col min="5380" max="5380" width="7.625" style="2" customWidth="1"/>
    <col min="5381" max="5381" width="2.625" style="2" customWidth="1"/>
    <col min="5382" max="5382" width="6.625" style="2" customWidth="1"/>
    <col min="5383" max="5383" width="10.5" style="2" customWidth="1"/>
    <col min="5384" max="5392" width="10.625" style="2" customWidth="1"/>
    <col min="5393" max="5394" width="12.625" style="2" customWidth="1"/>
    <col min="5395" max="5395" width="7.625" style="2" customWidth="1"/>
    <col min="5396" max="5398" width="9.375" style="2" customWidth="1"/>
    <col min="5399" max="5632" width="7.625" style="2"/>
    <col min="5633" max="5634" width="2.625" style="2" customWidth="1"/>
    <col min="5635" max="5635" width="5.625" style="2" customWidth="1"/>
    <col min="5636" max="5636" width="7.625" style="2" customWidth="1"/>
    <col min="5637" max="5637" width="2.625" style="2" customWidth="1"/>
    <col min="5638" max="5638" width="6.625" style="2" customWidth="1"/>
    <col min="5639" max="5639" width="10.5" style="2" customWidth="1"/>
    <col min="5640" max="5648" width="10.625" style="2" customWidth="1"/>
    <col min="5649" max="5650" width="12.625" style="2" customWidth="1"/>
    <col min="5651" max="5651" width="7.625" style="2" customWidth="1"/>
    <col min="5652" max="5654" width="9.375" style="2" customWidth="1"/>
    <col min="5655" max="5888" width="7.625" style="2"/>
    <col min="5889" max="5890" width="2.625" style="2" customWidth="1"/>
    <col min="5891" max="5891" width="5.625" style="2" customWidth="1"/>
    <col min="5892" max="5892" width="7.625" style="2" customWidth="1"/>
    <col min="5893" max="5893" width="2.625" style="2" customWidth="1"/>
    <col min="5894" max="5894" width="6.625" style="2" customWidth="1"/>
    <col min="5895" max="5895" width="10.5" style="2" customWidth="1"/>
    <col min="5896" max="5904" width="10.625" style="2" customWidth="1"/>
    <col min="5905" max="5906" width="12.625" style="2" customWidth="1"/>
    <col min="5907" max="5907" width="7.625" style="2" customWidth="1"/>
    <col min="5908" max="5910" width="9.375" style="2" customWidth="1"/>
    <col min="5911" max="6144" width="7.625" style="2"/>
    <col min="6145" max="6146" width="2.625" style="2" customWidth="1"/>
    <col min="6147" max="6147" width="5.625" style="2" customWidth="1"/>
    <col min="6148" max="6148" width="7.625" style="2" customWidth="1"/>
    <col min="6149" max="6149" width="2.625" style="2" customWidth="1"/>
    <col min="6150" max="6150" width="6.625" style="2" customWidth="1"/>
    <col min="6151" max="6151" width="10.5" style="2" customWidth="1"/>
    <col min="6152" max="6160" width="10.625" style="2" customWidth="1"/>
    <col min="6161" max="6162" width="12.625" style="2" customWidth="1"/>
    <col min="6163" max="6163" width="7.625" style="2" customWidth="1"/>
    <col min="6164" max="6166" width="9.375" style="2" customWidth="1"/>
    <col min="6167" max="6400" width="7.625" style="2"/>
    <col min="6401" max="6402" width="2.625" style="2" customWidth="1"/>
    <col min="6403" max="6403" width="5.625" style="2" customWidth="1"/>
    <col min="6404" max="6404" width="7.625" style="2" customWidth="1"/>
    <col min="6405" max="6405" width="2.625" style="2" customWidth="1"/>
    <col min="6406" max="6406" width="6.625" style="2" customWidth="1"/>
    <col min="6407" max="6407" width="10.5" style="2" customWidth="1"/>
    <col min="6408" max="6416" width="10.625" style="2" customWidth="1"/>
    <col min="6417" max="6418" width="12.625" style="2" customWidth="1"/>
    <col min="6419" max="6419" width="7.625" style="2" customWidth="1"/>
    <col min="6420" max="6422" width="9.375" style="2" customWidth="1"/>
    <col min="6423" max="6656" width="7.625" style="2"/>
    <col min="6657" max="6658" width="2.625" style="2" customWidth="1"/>
    <col min="6659" max="6659" width="5.625" style="2" customWidth="1"/>
    <col min="6660" max="6660" width="7.625" style="2" customWidth="1"/>
    <col min="6661" max="6661" width="2.625" style="2" customWidth="1"/>
    <col min="6662" max="6662" width="6.625" style="2" customWidth="1"/>
    <col min="6663" max="6663" width="10.5" style="2" customWidth="1"/>
    <col min="6664" max="6672" width="10.625" style="2" customWidth="1"/>
    <col min="6673" max="6674" width="12.625" style="2" customWidth="1"/>
    <col min="6675" max="6675" width="7.625" style="2" customWidth="1"/>
    <col min="6676" max="6678" width="9.375" style="2" customWidth="1"/>
    <col min="6679" max="6912" width="7.625" style="2"/>
    <col min="6913" max="6914" width="2.625" style="2" customWidth="1"/>
    <col min="6915" max="6915" width="5.625" style="2" customWidth="1"/>
    <col min="6916" max="6916" width="7.625" style="2" customWidth="1"/>
    <col min="6917" max="6917" width="2.625" style="2" customWidth="1"/>
    <col min="6918" max="6918" width="6.625" style="2" customWidth="1"/>
    <col min="6919" max="6919" width="10.5" style="2" customWidth="1"/>
    <col min="6920" max="6928" width="10.625" style="2" customWidth="1"/>
    <col min="6929" max="6930" width="12.625" style="2" customWidth="1"/>
    <col min="6931" max="6931" width="7.625" style="2" customWidth="1"/>
    <col min="6932" max="6934" width="9.375" style="2" customWidth="1"/>
    <col min="6935" max="7168" width="7.625" style="2"/>
    <col min="7169" max="7170" width="2.625" style="2" customWidth="1"/>
    <col min="7171" max="7171" width="5.625" style="2" customWidth="1"/>
    <col min="7172" max="7172" width="7.625" style="2" customWidth="1"/>
    <col min="7173" max="7173" width="2.625" style="2" customWidth="1"/>
    <col min="7174" max="7174" width="6.625" style="2" customWidth="1"/>
    <col min="7175" max="7175" width="10.5" style="2" customWidth="1"/>
    <col min="7176" max="7184" width="10.625" style="2" customWidth="1"/>
    <col min="7185" max="7186" width="12.625" style="2" customWidth="1"/>
    <col min="7187" max="7187" width="7.625" style="2" customWidth="1"/>
    <col min="7188" max="7190" width="9.375" style="2" customWidth="1"/>
    <col min="7191" max="7424" width="7.625" style="2"/>
    <col min="7425" max="7426" width="2.625" style="2" customWidth="1"/>
    <col min="7427" max="7427" width="5.625" style="2" customWidth="1"/>
    <col min="7428" max="7428" width="7.625" style="2" customWidth="1"/>
    <col min="7429" max="7429" width="2.625" style="2" customWidth="1"/>
    <col min="7430" max="7430" width="6.625" style="2" customWidth="1"/>
    <col min="7431" max="7431" width="10.5" style="2" customWidth="1"/>
    <col min="7432" max="7440" width="10.625" style="2" customWidth="1"/>
    <col min="7441" max="7442" width="12.625" style="2" customWidth="1"/>
    <col min="7443" max="7443" width="7.625" style="2" customWidth="1"/>
    <col min="7444" max="7446" width="9.375" style="2" customWidth="1"/>
    <col min="7447" max="7680" width="7.625" style="2"/>
    <col min="7681" max="7682" width="2.625" style="2" customWidth="1"/>
    <col min="7683" max="7683" width="5.625" style="2" customWidth="1"/>
    <col min="7684" max="7684" width="7.625" style="2" customWidth="1"/>
    <col min="7685" max="7685" width="2.625" style="2" customWidth="1"/>
    <col min="7686" max="7686" width="6.625" style="2" customWidth="1"/>
    <col min="7687" max="7687" width="10.5" style="2" customWidth="1"/>
    <col min="7688" max="7696" width="10.625" style="2" customWidth="1"/>
    <col min="7697" max="7698" width="12.625" style="2" customWidth="1"/>
    <col min="7699" max="7699" width="7.625" style="2" customWidth="1"/>
    <col min="7700" max="7702" width="9.375" style="2" customWidth="1"/>
    <col min="7703" max="7936" width="7.625" style="2"/>
    <col min="7937" max="7938" width="2.625" style="2" customWidth="1"/>
    <col min="7939" max="7939" width="5.625" style="2" customWidth="1"/>
    <col min="7940" max="7940" width="7.625" style="2" customWidth="1"/>
    <col min="7941" max="7941" width="2.625" style="2" customWidth="1"/>
    <col min="7942" max="7942" width="6.625" style="2" customWidth="1"/>
    <col min="7943" max="7943" width="10.5" style="2" customWidth="1"/>
    <col min="7944" max="7952" width="10.625" style="2" customWidth="1"/>
    <col min="7953" max="7954" width="12.625" style="2" customWidth="1"/>
    <col min="7955" max="7955" width="7.625" style="2" customWidth="1"/>
    <col min="7956" max="7958" width="9.375" style="2" customWidth="1"/>
    <col min="7959" max="8192" width="7.625" style="2"/>
    <col min="8193" max="8194" width="2.625" style="2" customWidth="1"/>
    <col min="8195" max="8195" width="5.625" style="2" customWidth="1"/>
    <col min="8196" max="8196" width="7.625" style="2" customWidth="1"/>
    <col min="8197" max="8197" width="2.625" style="2" customWidth="1"/>
    <col min="8198" max="8198" width="6.625" style="2" customWidth="1"/>
    <col min="8199" max="8199" width="10.5" style="2" customWidth="1"/>
    <col min="8200" max="8208" width="10.625" style="2" customWidth="1"/>
    <col min="8209" max="8210" width="12.625" style="2" customWidth="1"/>
    <col min="8211" max="8211" width="7.625" style="2" customWidth="1"/>
    <col min="8212" max="8214" width="9.375" style="2" customWidth="1"/>
    <col min="8215" max="8448" width="7.625" style="2"/>
    <col min="8449" max="8450" width="2.625" style="2" customWidth="1"/>
    <col min="8451" max="8451" width="5.625" style="2" customWidth="1"/>
    <col min="8452" max="8452" width="7.625" style="2" customWidth="1"/>
    <col min="8453" max="8453" width="2.625" style="2" customWidth="1"/>
    <col min="8454" max="8454" width="6.625" style="2" customWidth="1"/>
    <col min="8455" max="8455" width="10.5" style="2" customWidth="1"/>
    <col min="8456" max="8464" width="10.625" style="2" customWidth="1"/>
    <col min="8465" max="8466" width="12.625" style="2" customWidth="1"/>
    <col min="8467" max="8467" width="7.625" style="2" customWidth="1"/>
    <col min="8468" max="8470" width="9.375" style="2" customWidth="1"/>
    <col min="8471" max="8704" width="7.625" style="2"/>
    <col min="8705" max="8706" width="2.625" style="2" customWidth="1"/>
    <col min="8707" max="8707" width="5.625" style="2" customWidth="1"/>
    <col min="8708" max="8708" width="7.625" style="2" customWidth="1"/>
    <col min="8709" max="8709" width="2.625" style="2" customWidth="1"/>
    <col min="8710" max="8710" width="6.625" style="2" customWidth="1"/>
    <col min="8711" max="8711" width="10.5" style="2" customWidth="1"/>
    <col min="8712" max="8720" width="10.625" style="2" customWidth="1"/>
    <col min="8721" max="8722" width="12.625" style="2" customWidth="1"/>
    <col min="8723" max="8723" width="7.625" style="2" customWidth="1"/>
    <col min="8724" max="8726" width="9.375" style="2" customWidth="1"/>
    <col min="8727" max="8960" width="7.625" style="2"/>
    <col min="8961" max="8962" width="2.625" style="2" customWidth="1"/>
    <col min="8963" max="8963" width="5.625" style="2" customWidth="1"/>
    <col min="8964" max="8964" width="7.625" style="2" customWidth="1"/>
    <col min="8965" max="8965" width="2.625" style="2" customWidth="1"/>
    <col min="8966" max="8966" width="6.625" style="2" customWidth="1"/>
    <col min="8967" max="8967" width="10.5" style="2" customWidth="1"/>
    <col min="8968" max="8976" width="10.625" style="2" customWidth="1"/>
    <col min="8977" max="8978" width="12.625" style="2" customWidth="1"/>
    <col min="8979" max="8979" width="7.625" style="2" customWidth="1"/>
    <col min="8980" max="8982" width="9.375" style="2" customWidth="1"/>
    <col min="8983" max="9216" width="7.625" style="2"/>
    <col min="9217" max="9218" width="2.625" style="2" customWidth="1"/>
    <col min="9219" max="9219" width="5.625" style="2" customWidth="1"/>
    <col min="9220" max="9220" width="7.625" style="2" customWidth="1"/>
    <col min="9221" max="9221" width="2.625" style="2" customWidth="1"/>
    <col min="9222" max="9222" width="6.625" style="2" customWidth="1"/>
    <col min="9223" max="9223" width="10.5" style="2" customWidth="1"/>
    <col min="9224" max="9232" width="10.625" style="2" customWidth="1"/>
    <col min="9233" max="9234" width="12.625" style="2" customWidth="1"/>
    <col min="9235" max="9235" width="7.625" style="2" customWidth="1"/>
    <col min="9236" max="9238" width="9.375" style="2" customWidth="1"/>
    <col min="9239" max="9472" width="7.625" style="2"/>
    <col min="9473" max="9474" width="2.625" style="2" customWidth="1"/>
    <col min="9475" max="9475" width="5.625" style="2" customWidth="1"/>
    <col min="9476" max="9476" width="7.625" style="2" customWidth="1"/>
    <col min="9477" max="9477" width="2.625" style="2" customWidth="1"/>
    <col min="9478" max="9478" width="6.625" style="2" customWidth="1"/>
    <col min="9479" max="9479" width="10.5" style="2" customWidth="1"/>
    <col min="9480" max="9488" width="10.625" style="2" customWidth="1"/>
    <col min="9489" max="9490" width="12.625" style="2" customWidth="1"/>
    <col min="9491" max="9491" width="7.625" style="2" customWidth="1"/>
    <col min="9492" max="9494" width="9.375" style="2" customWidth="1"/>
    <col min="9495" max="9728" width="7.625" style="2"/>
    <col min="9729" max="9730" width="2.625" style="2" customWidth="1"/>
    <col min="9731" max="9731" width="5.625" style="2" customWidth="1"/>
    <col min="9732" max="9732" width="7.625" style="2" customWidth="1"/>
    <col min="9733" max="9733" width="2.625" style="2" customWidth="1"/>
    <col min="9734" max="9734" width="6.625" style="2" customWidth="1"/>
    <col min="9735" max="9735" width="10.5" style="2" customWidth="1"/>
    <col min="9736" max="9744" width="10.625" style="2" customWidth="1"/>
    <col min="9745" max="9746" width="12.625" style="2" customWidth="1"/>
    <col min="9747" max="9747" width="7.625" style="2" customWidth="1"/>
    <col min="9748" max="9750" width="9.375" style="2" customWidth="1"/>
    <col min="9751" max="9984" width="7.625" style="2"/>
    <col min="9985" max="9986" width="2.625" style="2" customWidth="1"/>
    <col min="9987" max="9987" width="5.625" style="2" customWidth="1"/>
    <col min="9988" max="9988" width="7.625" style="2" customWidth="1"/>
    <col min="9989" max="9989" width="2.625" style="2" customWidth="1"/>
    <col min="9990" max="9990" width="6.625" style="2" customWidth="1"/>
    <col min="9991" max="9991" width="10.5" style="2" customWidth="1"/>
    <col min="9992" max="10000" width="10.625" style="2" customWidth="1"/>
    <col min="10001" max="10002" width="12.625" style="2" customWidth="1"/>
    <col min="10003" max="10003" width="7.625" style="2" customWidth="1"/>
    <col min="10004" max="10006" width="9.375" style="2" customWidth="1"/>
    <col min="10007" max="10240" width="7.625" style="2"/>
    <col min="10241" max="10242" width="2.625" style="2" customWidth="1"/>
    <col min="10243" max="10243" width="5.625" style="2" customWidth="1"/>
    <col min="10244" max="10244" width="7.625" style="2" customWidth="1"/>
    <col min="10245" max="10245" width="2.625" style="2" customWidth="1"/>
    <col min="10246" max="10246" width="6.625" style="2" customWidth="1"/>
    <col min="10247" max="10247" width="10.5" style="2" customWidth="1"/>
    <col min="10248" max="10256" width="10.625" style="2" customWidth="1"/>
    <col min="10257" max="10258" width="12.625" style="2" customWidth="1"/>
    <col min="10259" max="10259" width="7.625" style="2" customWidth="1"/>
    <col min="10260" max="10262" width="9.375" style="2" customWidth="1"/>
    <col min="10263" max="10496" width="7.625" style="2"/>
    <col min="10497" max="10498" width="2.625" style="2" customWidth="1"/>
    <col min="10499" max="10499" width="5.625" style="2" customWidth="1"/>
    <col min="10500" max="10500" width="7.625" style="2" customWidth="1"/>
    <col min="10501" max="10501" width="2.625" style="2" customWidth="1"/>
    <col min="10502" max="10502" width="6.625" style="2" customWidth="1"/>
    <col min="10503" max="10503" width="10.5" style="2" customWidth="1"/>
    <col min="10504" max="10512" width="10.625" style="2" customWidth="1"/>
    <col min="10513" max="10514" width="12.625" style="2" customWidth="1"/>
    <col min="10515" max="10515" width="7.625" style="2" customWidth="1"/>
    <col min="10516" max="10518" width="9.375" style="2" customWidth="1"/>
    <col min="10519" max="10752" width="7.625" style="2"/>
    <col min="10753" max="10754" width="2.625" style="2" customWidth="1"/>
    <col min="10755" max="10755" width="5.625" style="2" customWidth="1"/>
    <col min="10756" max="10756" width="7.625" style="2" customWidth="1"/>
    <col min="10757" max="10757" width="2.625" style="2" customWidth="1"/>
    <col min="10758" max="10758" width="6.625" style="2" customWidth="1"/>
    <col min="10759" max="10759" width="10.5" style="2" customWidth="1"/>
    <col min="10760" max="10768" width="10.625" style="2" customWidth="1"/>
    <col min="10769" max="10770" width="12.625" style="2" customWidth="1"/>
    <col min="10771" max="10771" width="7.625" style="2" customWidth="1"/>
    <col min="10772" max="10774" width="9.375" style="2" customWidth="1"/>
    <col min="10775" max="11008" width="7.625" style="2"/>
    <col min="11009" max="11010" width="2.625" style="2" customWidth="1"/>
    <col min="11011" max="11011" width="5.625" style="2" customWidth="1"/>
    <col min="11012" max="11012" width="7.625" style="2" customWidth="1"/>
    <col min="11013" max="11013" width="2.625" style="2" customWidth="1"/>
    <col min="11014" max="11014" width="6.625" style="2" customWidth="1"/>
    <col min="11015" max="11015" width="10.5" style="2" customWidth="1"/>
    <col min="11016" max="11024" width="10.625" style="2" customWidth="1"/>
    <col min="11025" max="11026" width="12.625" style="2" customWidth="1"/>
    <col min="11027" max="11027" width="7.625" style="2" customWidth="1"/>
    <col min="11028" max="11030" width="9.375" style="2" customWidth="1"/>
    <col min="11031" max="11264" width="7.625" style="2"/>
    <col min="11265" max="11266" width="2.625" style="2" customWidth="1"/>
    <col min="11267" max="11267" width="5.625" style="2" customWidth="1"/>
    <col min="11268" max="11268" width="7.625" style="2" customWidth="1"/>
    <col min="11269" max="11269" width="2.625" style="2" customWidth="1"/>
    <col min="11270" max="11270" width="6.625" style="2" customWidth="1"/>
    <col min="11271" max="11271" width="10.5" style="2" customWidth="1"/>
    <col min="11272" max="11280" width="10.625" style="2" customWidth="1"/>
    <col min="11281" max="11282" width="12.625" style="2" customWidth="1"/>
    <col min="11283" max="11283" width="7.625" style="2" customWidth="1"/>
    <col min="11284" max="11286" width="9.375" style="2" customWidth="1"/>
    <col min="11287" max="11520" width="7.625" style="2"/>
    <col min="11521" max="11522" width="2.625" style="2" customWidth="1"/>
    <col min="11523" max="11523" width="5.625" style="2" customWidth="1"/>
    <col min="11524" max="11524" width="7.625" style="2" customWidth="1"/>
    <col min="11525" max="11525" width="2.625" style="2" customWidth="1"/>
    <col min="11526" max="11526" width="6.625" style="2" customWidth="1"/>
    <col min="11527" max="11527" width="10.5" style="2" customWidth="1"/>
    <col min="11528" max="11536" width="10.625" style="2" customWidth="1"/>
    <col min="11537" max="11538" width="12.625" style="2" customWidth="1"/>
    <col min="11539" max="11539" width="7.625" style="2" customWidth="1"/>
    <col min="11540" max="11542" width="9.375" style="2" customWidth="1"/>
    <col min="11543" max="11776" width="7.625" style="2"/>
    <col min="11777" max="11778" width="2.625" style="2" customWidth="1"/>
    <col min="11779" max="11779" width="5.625" style="2" customWidth="1"/>
    <col min="11780" max="11780" width="7.625" style="2" customWidth="1"/>
    <col min="11781" max="11781" width="2.625" style="2" customWidth="1"/>
    <col min="11782" max="11782" width="6.625" style="2" customWidth="1"/>
    <col min="11783" max="11783" width="10.5" style="2" customWidth="1"/>
    <col min="11784" max="11792" width="10.625" style="2" customWidth="1"/>
    <col min="11793" max="11794" width="12.625" style="2" customWidth="1"/>
    <col min="11795" max="11795" width="7.625" style="2" customWidth="1"/>
    <col min="11796" max="11798" width="9.375" style="2" customWidth="1"/>
    <col min="11799" max="12032" width="7.625" style="2"/>
    <col min="12033" max="12034" width="2.625" style="2" customWidth="1"/>
    <col min="12035" max="12035" width="5.625" style="2" customWidth="1"/>
    <col min="12036" max="12036" width="7.625" style="2" customWidth="1"/>
    <col min="12037" max="12037" width="2.625" style="2" customWidth="1"/>
    <col min="12038" max="12038" width="6.625" style="2" customWidth="1"/>
    <col min="12039" max="12039" width="10.5" style="2" customWidth="1"/>
    <col min="12040" max="12048" width="10.625" style="2" customWidth="1"/>
    <col min="12049" max="12050" width="12.625" style="2" customWidth="1"/>
    <col min="12051" max="12051" width="7.625" style="2" customWidth="1"/>
    <col min="12052" max="12054" width="9.375" style="2" customWidth="1"/>
    <col min="12055" max="12288" width="7.625" style="2"/>
    <col min="12289" max="12290" width="2.625" style="2" customWidth="1"/>
    <col min="12291" max="12291" width="5.625" style="2" customWidth="1"/>
    <col min="12292" max="12292" width="7.625" style="2" customWidth="1"/>
    <col min="12293" max="12293" width="2.625" style="2" customWidth="1"/>
    <col min="12294" max="12294" width="6.625" style="2" customWidth="1"/>
    <col min="12295" max="12295" width="10.5" style="2" customWidth="1"/>
    <col min="12296" max="12304" width="10.625" style="2" customWidth="1"/>
    <col min="12305" max="12306" width="12.625" style="2" customWidth="1"/>
    <col min="12307" max="12307" width="7.625" style="2" customWidth="1"/>
    <col min="12308" max="12310" width="9.375" style="2" customWidth="1"/>
    <col min="12311" max="12544" width="7.625" style="2"/>
    <col min="12545" max="12546" width="2.625" style="2" customWidth="1"/>
    <col min="12547" max="12547" width="5.625" style="2" customWidth="1"/>
    <col min="12548" max="12548" width="7.625" style="2" customWidth="1"/>
    <col min="12549" max="12549" width="2.625" style="2" customWidth="1"/>
    <col min="12550" max="12550" width="6.625" style="2" customWidth="1"/>
    <col min="12551" max="12551" width="10.5" style="2" customWidth="1"/>
    <col min="12552" max="12560" width="10.625" style="2" customWidth="1"/>
    <col min="12561" max="12562" width="12.625" style="2" customWidth="1"/>
    <col min="12563" max="12563" width="7.625" style="2" customWidth="1"/>
    <col min="12564" max="12566" width="9.375" style="2" customWidth="1"/>
    <col min="12567" max="12800" width="7.625" style="2"/>
    <col min="12801" max="12802" width="2.625" style="2" customWidth="1"/>
    <col min="12803" max="12803" width="5.625" style="2" customWidth="1"/>
    <col min="12804" max="12804" width="7.625" style="2" customWidth="1"/>
    <col min="12805" max="12805" width="2.625" style="2" customWidth="1"/>
    <col min="12806" max="12806" width="6.625" style="2" customWidth="1"/>
    <col min="12807" max="12807" width="10.5" style="2" customWidth="1"/>
    <col min="12808" max="12816" width="10.625" style="2" customWidth="1"/>
    <col min="12817" max="12818" width="12.625" style="2" customWidth="1"/>
    <col min="12819" max="12819" width="7.625" style="2" customWidth="1"/>
    <col min="12820" max="12822" width="9.375" style="2" customWidth="1"/>
    <col min="12823" max="13056" width="7.625" style="2"/>
    <col min="13057" max="13058" width="2.625" style="2" customWidth="1"/>
    <col min="13059" max="13059" width="5.625" style="2" customWidth="1"/>
    <col min="13060" max="13060" width="7.625" style="2" customWidth="1"/>
    <col min="13061" max="13061" width="2.625" style="2" customWidth="1"/>
    <col min="13062" max="13062" width="6.625" style="2" customWidth="1"/>
    <col min="13063" max="13063" width="10.5" style="2" customWidth="1"/>
    <col min="13064" max="13072" width="10.625" style="2" customWidth="1"/>
    <col min="13073" max="13074" width="12.625" style="2" customWidth="1"/>
    <col min="13075" max="13075" width="7.625" style="2" customWidth="1"/>
    <col min="13076" max="13078" width="9.375" style="2" customWidth="1"/>
    <col min="13079" max="13312" width="7.625" style="2"/>
    <col min="13313" max="13314" width="2.625" style="2" customWidth="1"/>
    <col min="13315" max="13315" width="5.625" style="2" customWidth="1"/>
    <col min="13316" max="13316" width="7.625" style="2" customWidth="1"/>
    <col min="13317" max="13317" width="2.625" style="2" customWidth="1"/>
    <col min="13318" max="13318" width="6.625" style="2" customWidth="1"/>
    <col min="13319" max="13319" width="10.5" style="2" customWidth="1"/>
    <col min="13320" max="13328" width="10.625" style="2" customWidth="1"/>
    <col min="13329" max="13330" width="12.625" style="2" customWidth="1"/>
    <col min="13331" max="13331" width="7.625" style="2" customWidth="1"/>
    <col min="13332" max="13334" width="9.375" style="2" customWidth="1"/>
    <col min="13335" max="13568" width="7.625" style="2"/>
    <col min="13569" max="13570" width="2.625" style="2" customWidth="1"/>
    <col min="13571" max="13571" width="5.625" style="2" customWidth="1"/>
    <col min="13572" max="13572" width="7.625" style="2" customWidth="1"/>
    <col min="13573" max="13573" width="2.625" style="2" customWidth="1"/>
    <col min="13574" max="13574" width="6.625" style="2" customWidth="1"/>
    <col min="13575" max="13575" width="10.5" style="2" customWidth="1"/>
    <col min="13576" max="13584" width="10.625" style="2" customWidth="1"/>
    <col min="13585" max="13586" width="12.625" style="2" customWidth="1"/>
    <col min="13587" max="13587" width="7.625" style="2" customWidth="1"/>
    <col min="13588" max="13590" width="9.375" style="2" customWidth="1"/>
    <col min="13591" max="13824" width="7.625" style="2"/>
    <col min="13825" max="13826" width="2.625" style="2" customWidth="1"/>
    <col min="13827" max="13827" width="5.625" style="2" customWidth="1"/>
    <col min="13828" max="13828" width="7.625" style="2" customWidth="1"/>
    <col min="13829" max="13829" width="2.625" style="2" customWidth="1"/>
    <col min="13830" max="13830" width="6.625" style="2" customWidth="1"/>
    <col min="13831" max="13831" width="10.5" style="2" customWidth="1"/>
    <col min="13832" max="13840" width="10.625" style="2" customWidth="1"/>
    <col min="13841" max="13842" width="12.625" style="2" customWidth="1"/>
    <col min="13843" max="13843" width="7.625" style="2" customWidth="1"/>
    <col min="13844" max="13846" width="9.375" style="2" customWidth="1"/>
    <col min="13847" max="14080" width="7.625" style="2"/>
    <col min="14081" max="14082" width="2.625" style="2" customWidth="1"/>
    <col min="14083" max="14083" width="5.625" style="2" customWidth="1"/>
    <col min="14084" max="14084" width="7.625" style="2" customWidth="1"/>
    <col min="14085" max="14085" width="2.625" style="2" customWidth="1"/>
    <col min="14086" max="14086" width="6.625" style="2" customWidth="1"/>
    <col min="14087" max="14087" width="10.5" style="2" customWidth="1"/>
    <col min="14088" max="14096" width="10.625" style="2" customWidth="1"/>
    <col min="14097" max="14098" width="12.625" style="2" customWidth="1"/>
    <col min="14099" max="14099" width="7.625" style="2" customWidth="1"/>
    <col min="14100" max="14102" width="9.375" style="2" customWidth="1"/>
    <col min="14103" max="14336" width="7.625" style="2"/>
    <col min="14337" max="14338" width="2.625" style="2" customWidth="1"/>
    <col min="14339" max="14339" width="5.625" style="2" customWidth="1"/>
    <col min="14340" max="14340" width="7.625" style="2" customWidth="1"/>
    <col min="14341" max="14341" width="2.625" style="2" customWidth="1"/>
    <col min="14342" max="14342" width="6.625" style="2" customWidth="1"/>
    <col min="14343" max="14343" width="10.5" style="2" customWidth="1"/>
    <col min="14344" max="14352" width="10.625" style="2" customWidth="1"/>
    <col min="14353" max="14354" width="12.625" style="2" customWidth="1"/>
    <col min="14355" max="14355" width="7.625" style="2" customWidth="1"/>
    <col min="14356" max="14358" width="9.375" style="2" customWidth="1"/>
    <col min="14359" max="14592" width="7.625" style="2"/>
    <col min="14593" max="14594" width="2.625" style="2" customWidth="1"/>
    <col min="14595" max="14595" width="5.625" style="2" customWidth="1"/>
    <col min="14596" max="14596" width="7.625" style="2" customWidth="1"/>
    <col min="14597" max="14597" width="2.625" style="2" customWidth="1"/>
    <col min="14598" max="14598" width="6.625" style="2" customWidth="1"/>
    <col min="14599" max="14599" width="10.5" style="2" customWidth="1"/>
    <col min="14600" max="14608" width="10.625" style="2" customWidth="1"/>
    <col min="14609" max="14610" width="12.625" style="2" customWidth="1"/>
    <col min="14611" max="14611" width="7.625" style="2" customWidth="1"/>
    <col min="14612" max="14614" width="9.375" style="2" customWidth="1"/>
    <col min="14615" max="14848" width="7.625" style="2"/>
    <col min="14849" max="14850" width="2.625" style="2" customWidth="1"/>
    <col min="14851" max="14851" width="5.625" style="2" customWidth="1"/>
    <col min="14852" max="14852" width="7.625" style="2" customWidth="1"/>
    <col min="14853" max="14853" width="2.625" style="2" customWidth="1"/>
    <col min="14854" max="14854" width="6.625" style="2" customWidth="1"/>
    <col min="14855" max="14855" width="10.5" style="2" customWidth="1"/>
    <col min="14856" max="14864" width="10.625" style="2" customWidth="1"/>
    <col min="14865" max="14866" width="12.625" style="2" customWidth="1"/>
    <col min="14867" max="14867" width="7.625" style="2" customWidth="1"/>
    <col min="14868" max="14870" width="9.375" style="2" customWidth="1"/>
    <col min="14871" max="15104" width="7.625" style="2"/>
    <col min="15105" max="15106" width="2.625" style="2" customWidth="1"/>
    <col min="15107" max="15107" width="5.625" style="2" customWidth="1"/>
    <col min="15108" max="15108" width="7.625" style="2" customWidth="1"/>
    <col min="15109" max="15109" width="2.625" style="2" customWidth="1"/>
    <col min="15110" max="15110" width="6.625" style="2" customWidth="1"/>
    <col min="15111" max="15111" width="10.5" style="2" customWidth="1"/>
    <col min="15112" max="15120" width="10.625" style="2" customWidth="1"/>
    <col min="15121" max="15122" width="12.625" style="2" customWidth="1"/>
    <col min="15123" max="15123" width="7.625" style="2" customWidth="1"/>
    <col min="15124" max="15126" width="9.375" style="2" customWidth="1"/>
    <col min="15127" max="15360" width="7.625" style="2"/>
    <col min="15361" max="15362" width="2.625" style="2" customWidth="1"/>
    <col min="15363" max="15363" width="5.625" style="2" customWidth="1"/>
    <col min="15364" max="15364" width="7.625" style="2" customWidth="1"/>
    <col min="15365" max="15365" width="2.625" style="2" customWidth="1"/>
    <col min="15366" max="15366" width="6.625" style="2" customWidth="1"/>
    <col min="15367" max="15367" width="10.5" style="2" customWidth="1"/>
    <col min="15368" max="15376" width="10.625" style="2" customWidth="1"/>
    <col min="15377" max="15378" width="12.625" style="2" customWidth="1"/>
    <col min="15379" max="15379" width="7.625" style="2" customWidth="1"/>
    <col min="15380" max="15382" width="9.375" style="2" customWidth="1"/>
    <col min="15383" max="15616" width="7.625" style="2"/>
    <col min="15617" max="15618" width="2.625" style="2" customWidth="1"/>
    <col min="15619" max="15619" width="5.625" style="2" customWidth="1"/>
    <col min="15620" max="15620" width="7.625" style="2" customWidth="1"/>
    <col min="15621" max="15621" width="2.625" style="2" customWidth="1"/>
    <col min="15622" max="15622" width="6.625" style="2" customWidth="1"/>
    <col min="15623" max="15623" width="10.5" style="2" customWidth="1"/>
    <col min="15624" max="15632" width="10.625" style="2" customWidth="1"/>
    <col min="15633" max="15634" width="12.625" style="2" customWidth="1"/>
    <col min="15635" max="15635" width="7.625" style="2" customWidth="1"/>
    <col min="15636" max="15638" width="9.375" style="2" customWidth="1"/>
    <col min="15639" max="15872" width="7.625" style="2"/>
    <col min="15873" max="15874" width="2.625" style="2" customWidth="1"/>
    <col min="15875" max="15875" width="5.625" style="2" customWidth="1"/>
    <col min="15876" max="15876" width="7.625" style="2" customWidth="1"/>
    <col min="15877" max="15877" width="2.625" style="2" customWidth="1"/>
    <col min="15878" max="15878" width="6.625" style="2" customWidth="1"/>
    <col min="15879" max="15879" width="10.5" style="2" customWidth="1"/>
    <col min="15880" max="15888" width="10.625" style="2" customWidth="1"/>
    <col min="15889" max="15890" width="12.625" style="2" customWidth="1"/>
    <col min="15891" max="15891" width="7.625" style="2" customWidth="1"/>
    <col min="15892" max="15894" width="9.375" style="2" customWidth="1"/>
    <col min="15895" max="16128" width="7.625" style="2"/>
    <col min="16129" max="16130" width="2.625" style="2" customWidth="1"/>
    <col min="16131" max="16131" width="5.625" style="2" customWidth="1"/>
    <col min="16132" max="16132" width="7.625" style="2" customWidth="1"/>
    <col min="16133" max="16133" width="2.625" style="2" customWidth="1"/>
    <col min="16134" max="16134" width="6.625" style="2" customWidth="1"/>
    <col min="16135" max="16135" width="10.5" style="2" customWidth="1"/>
    <col min="16136" max="16144" width="10.625" style="2" customWidth="1"/>
    <col min="16145" max="16146" width="12.625" style="2" customWidth="1"/>
    <col min="16147" max="16147" width="7.625" style="2" customWidth="1"/>
    <col min="16148" max="16150" width="9.375" style="2" customWidth="1"/>
    <col min="16151" max="16384" width="7.625" style="2"/>
  </cols>
  <sheetData>
    <row r="1" spans="1:18" ht="17.100000000000001" customHeight="1" thickTop="1" thickBot="1" x14ac:dyDescent="0.2">
      <c r="A1" s="640" t="str">
        <f>"介護保険事業状況報告　平成" &amp; DBCS($A$2) &amp; "年（" &amp; DBCS($B$2) &amp; "年）" &amp; DBCS($C$2) &amp; "月※"</f>
        <v>介護保険事業状況報告　平成３１年（２０１９年）１月※</v>
      </c>
      <c r="B1" s="641"/>
      <c r="C1" s="641"/>
      <c r="D1" s="641"/>
      <c r="E1" s="641"/>
      <c r="F1" s="641"/>
      <c r="G1" s="641"/>
      <c r="H1" s="641"/>
      <c r="J1" s="695" t="s">
        <v>0</v>
      </c>
      <c r="K1" s="696"/>
      <c r="L1" s="696"/>
      <c r="M1" s="696"/>
      <c r="N1" s="696"/>
      <c r="O1" s="697"/>
      <c r="P1" s="698">
        <v>43566</v>
      </c>
      <c r="Q1" s="698"/>
      <c r="R1" s="3" t="s">
        <v>1</v>
      </c>
    </row>
    <row r="2" spans="1:18" ht="17.100000000000001" customHeight="1" thickTop="1" x14ac:dyDescent="0.15">
      <c r="A2" s="4">
        <v>31</v>
      </c>
      <c r="B2" s="4">
        <v>2019</v>
      </c>
      <c r="C2" s="4">
        <v>1</v>
      </c>
      <c r="D2" s="4">
        <v>1</v>
      </c>
      <c r="E2" s="4">
        <v>31</v>
      </c>
      <c r="Q2" s="3"/>
    </row>
    <row r="3" spans="1:18" ht="17.100000000000001" customHeight="1" x14ac:dyDescent="0.15">
      <c r="A3" s="1" t="s">
        <v>2</v>
      </c>
    </row>
    <row r="4" spans="1:18" ht="17.100000000000001" customHeight="1" x14ac:dyDescent="0.15">
      <c r="B4" s="5"/>
      <c r="C4" s="5"/>
      <c r="D4" s="5"/>
      <c r="E4" s="6"/>
      <c r="F4" s="6"/>
      <c r="G4" s="6"/>
      <c r="H4" s="699" t="s">
        <v>3</v>
      </c>
      <c r="I4" s="699"/>
    </row>
    <row r="5" spans="1:18" ht="17.100000000000001" customHeight="1" x14ac:dyDescent="0.15">
      <c r="B5" s="700" t="str">
        <f>"平成" &amp; DBCS($A$2) &amp; "年（" &amp; DBCS($B$2) &amp; "年）" &amp; DBCS($C$2) &amp; "月末日現在"</f>
        <v>平成３１年（２０１９年）１月末日現在</v>
      </c>
      <c r="C5" s="701"/>
      <c r="D5" s="701"/>
      <c r="E5" s="701"/>
      <c r="F5" s="701"/>
      <c r="G5" s="702"/>
      <c r="H5" s="703" t="s">
        <v>4</v>
      </c>
      <c r="I5" s="704"/>
      <c r="Q5" s="7" t="s">
        <v>5</v>
      </c>
    </row>
    <row r="6" spans="1:18" ht="17.100000000000001" customHeight="1" x14ac:dyDescent="0.15">
      <c r="B6" s="8" t="s">
        <v>6</v>
      </c>
      <c r="C6" s="9"/>
      <c r="D6" s="9"/>
      <c r="E6" s="9"/>
      <c r="F6" s="9"/>
      <c r="G6" s="10"/>
      <c r="H6" s="11"/>
      <c r="I6" s="650">
        <v>47407</v>
      </c>
      <c r="Q6" s="385">
        <f>R42</f>
        <v>19600</v>
      </c>
      <c r="R6" s="705">
        <f>Q6/Q7</f>
        <v>0.20490303695572631</v>
      </c>
    </row>
    <row r="7" spans="1:18" ht="17.100000000000001" customHeight="1" x14ac:dyDescent="0.15">
      <c r="B7" s="642" t="s">
        <v>208</v>
      </c>
      <c r="C7" s="610"/>
      <c r="D7" s="610"/>
      <c r="E7" s="610"/>
      <c r="F7" s="610"/>
      <c r="G7" s="611"/>
      <c r="H7" s="612"/>
      <c r="I7" s="643">
        <v>31140</v>
      </c>
      <c r="Q7" s="385">
        <f>I9</f>
        <v>95655</v>
      </c>
      <c r="R7" s="705"/>
    </row>
    <row r="8" spans="1:18" ht="17.100000000000001" customHeight="1" x14ac:dyDescent="0.15">
      <c r="B8" s="644" t="s">
        <v>209</v>
      </c>
      <c r="C8" s="613"/>
      <c r="D8" s="613"/>
      <c r="E8" s="613"/>
      <c r="F8" s="613"/>
      <c r="G8" s="614"/>
      <c r="H8" s="615"/>
      <c r="I8" s="645">
        <v>17108</v>
      </c>
      <c r="Q8" s="13"/>
      <c r="R8" s="636"/>
    </row>
    <row r="9" spans="1:18" ht="17.100000000000001" customHeight="1" x14ac:dyDescent="0.15">
      <c r="B9" s="23" t="s">
        <v>9</v>
      </c>
      <c r="C9" s="24"/>
      <c r="D9" s="24"/>
      <c r="E9" s="24"/>
      <c r="F9" s="24"/>
      <c r="G9" s="25"/>
      <c r="H9" s="26"/>
      <c r="I9" s="27">
        <f>I6+I7+I8</f>
        <v>95655</v>
      </c>
    </row>
    <row r="11" spans="1:18" ht="17.100000000000001" customHeight="1" x14ac:dyDescent="0.15">
      <c r="A11" s="1" t="s">
        <v>10</v>
      </c>
    </row>
    <row r="12" spans="1:18" ht="17.100000000000001" customHeight="1" thickBot="1" x14ac:dyDescent="0.2">
      <c r="B12" s="28"/>
      <c r="C12" s="28"/>
      <c r="D12" s="28"/>
      <c r="E12" s="29"/>
      <c r="F12" s="29"/>
      <c r="G12" s="29"/>
      <c r="H12" s="29"/>
      <c r="I12" s="29"/>
      <c r="J12" s="29"/>
      <c r="K12" s="29"/>
      <c r="L12" s="29"/>
      <c r="M12" s="29"/>
      <c r="P12" s="29"/>
      <c r="Q12" s="706" t="s">
        <v>3</v>
      </c>
      <c r="R12" s="706"/>
    </row>
    <row r="13" spans="1:18" ht="17.100000000000001" customHeight="1" x14ac:dyDescent="0.15">
      <c r="A13" s="30" t="s">
        <v>11</v>
      </c>
      <c r="B13" s="707" t="s">
        <v>12</v>
      </c>
      <c r="C13" s="710" t="str">
        <f>"平成" &amp; DBCS($A$2) &amp; "年（" &amp; DBCS($B$2) &amp; "年）" &amp; DBCS($C$2) &amp; "月末日現在"</f>
        <v>平成３１年（２０１９年）１月末日現在</v>
      </c>
      <c r="D13" s="711"/>
      <c r="E13" s="711"/>
      <c r="F13" s="711"/>
      <c r="G13" s="712"/>
      <c r="H13" s="31" t="s">
        <v>13</v>
      </c>
      <c r="I13" s="32" t="s">
        <v>14</v>
      </c>
      <c r="J13" s="33" t="s">
        <v>15</v>
      </c>
      <c r="K13" s="34" t="s">
        <v>16</v>
      </c>
      <c r="L13" s="35" t="s">
        <v>17</v>
      </c>
      <c r="M13" s="35" t="s">
        <v>18</v>
      </c>
      <c r="N13" s="35" t="s">
        <v>19</v>
      </c>
      <c r="O13" s="35" t="s">
        <v>20</v>
      </c>
      <c r="P13" s="36" t="s">
        <v>21</v>
      </c>
      <c r="Q13" s="37" t="s">
        <v>15</v>
      </c>
      <c r="R13" s="38" t="s">
        <v>22</v>
      </c>
    </row>
    <row r="14" spans="1:18" ht="17.100000000000001" customHeight="1" x14ac:dyDescent="0.15">
      <c r="A14" s="4">
        <v>875</v>
      </c>
      <c r="B14" s="708"/>
      <c r="C14" s="39" t="s">
        <v>23</v>
      </c>
      <c r="D14" s="40"/>
      <c r="E14" s="40"/>
      <c r="F14" s="40"/>
      <c r="G14" s="41"/>
      <c r="H14" s="42">
        <f>H15+H16+H17+H18+H19+H20</f>
        <v>816</v>
      </c>
      <c r="I14" s="43">
        <f>I15+I16+I17+I18+I19+I20</f>
        <v>608</v>
      </c>
      <c r="J14" s="44">
        <f t="shared" ref="J14:J22" si="0">SUM(H14:I14)</f>
        <v>1424</v>
      </c>
      <c r="K14" s="45" t="s">
        <v>24</v>
      </c>
      <c r="L14" s="46">
        <f>L15+L16+L17+L18+L19+L20</f>
        <v>1448</v>
      </c>
      <c r="M14" s="46">
        <f>M15+M16+M17+M18+M19+M20</f>
        <v>949</v>
      </c>
      <c r="N14" s="46">
        <f>N15+N16+N17+N18+N19+N20</f>
        <v>703</v>
      </c>
      <c r="O14" s="46">
        <f>O15+O16+O17+O18+O19+O20</f>
        <v>670</v>
      </c>
      <c r="P14" s="46">
        <f>P15+P16+P17+P18+P19+P20</f>
        <v>514</v>
      </c>
      <c r="Q14" s="47">
        <f t="shared" ref="Q14:Q22" si="1">SUM(K14:P14)</f>
        <v>4284</v>
      </c>
      <c r="R14" s="48">
        <f t="shared" ref="R14:R22" si="2">SUM(J14,Q14)</f>
        <v>5708</v>
      </c>
    </row>
    <row r="15" spans="1:18" ht="17.100000000000001" customHeight="1" x14ac:dyDescent="0.15">
      <c r="A15" s="4">
        <v>156</v>
      </c>
      <c r="B15" s="708"/>
      <c r="C15" s="49"/>
      <c r="D15" s="50" t="s">
        <v>25</v>
      </c>
      <c r="E15" s="50"/>
      <c r="F15" s="50"/>
      <c r="G15" s="50"/>
      <c r="H15" s="51">
        <v>75</v>
      </c>
      <c r="I15" s="52">
        <v>65</v>
      </c>
      <c r="J15" s="53">
        <f t="shared" si="0"/>
        <v>140</v>
      </c>
      <c r="K15" s="54" t="s">
        <v>24</v>
      </c>
      <c r="L15" s="55">
        <v>102</v>
      </c>
      <c r="M15" s="55">
        <v>76</v>
      </c>
      <c r="N15" s="55">
        <v>50</v>
      </c>
      <c r="O15" s="55">
        <v>46</v>
      </c>
      <c r="P15" s="52">
        <v>37</v>
      </c>
      <c r="Q15" s="53">
        <f t="shared" si="1"/>
        <v>311</v>
      </c>
      <c r="R15" s="56">
        <f t="shared" si="2"/>
        <v>451</v>
      </c>
    </row>
    <row r="16" spans="1:18" ht="17.100000000000001" customHeight="1" x14ac:dyDescent="0.15">
      <c r="A16" s="4"/>
      <c r="B16" s="708"/>
      <c r="C16" s="57"/>
      <c r="D16" s="58" t="s">
        <v>27</v>
      </c>
      <c r="E16" s="58"/>
      <c r="F16" s="58"/>
      <c r="G16" s="58"/>
      <c r="H16" s="51">
        <v>109</v>
      </c>
      <c r="I16" s="52">
        <v>107</v>
      </c>
      <c r="J16" s="53">
        <f t="shared" si="0"/>
        <v>216</v>
      </c>
      <c r="K16" s="54" t="s">
        <v>24</v>
      </c>
      <c r="L16" s="55">
        <v>161</v>
      </c>
      <c r="M16" s="55">
        <v>145</v>
      </c>
      <c r="N16" s="55">
        <v>92</v>
      </c>
      <c r="O16" s="55">
        <v>80</v>
      </c>
      <c r="P16" s="52">
        <v>76</v>
      </c>
      <c r="Q16" s="53">
        <f t="shared" si="1"/>
        <v>554</v>
      </c>
      <c r="R16" s="59">
        <f t="shared" si="2"/>
        <v>770</v>
      </c>
    </row>
    <row r="17" spans="1:18" ht="17.100000000000001" customHeight="1" x14ac:dyDescent="0.15">
      <c r="A17" s="4"/>
      <c r="B17" s="708"/>
      <c r="C17" s="57"/>
      <c r="D17" s="58" t="s">
        <v>28</v>
      </c>
      <c r="E17" s="58"/>
      <c r="F17" s="58"/>
      <c r="G17" s="58"/>
      <c r="H17" s="51">
        <v>135</v>
      </c>
      <c r="I17" s="52">
        <v>120</v>
      </c>
      <c r="J17" s="53">
        <f t="shared" si="0"/>
        <v>255</v>
      </c>
      <c r="K17" s="54" t="s">
        <v>24</v>
      </c>
      <c r="L17" s="55">
        <v>251</v>
      </c>
      <c r="M17" s="55">
        <v>160</v>
      </c>
      <c r="N17" s="55">
        <v>125</v>
      </c>
      <c r="O17" s="55">
        <v>101</v>
      </c>
      <c r="P17" s="52">
        <v>81</v>
      </c>
      <c r="Q17" s="53">
        <f t="shared" si="1"/>
        <v>718</v>
      </c>
      <c r="R17" s="59">
        <f t="shared" si="2"/>
        <v>973</v>
      </c>
    </row>
    <row r="18" spans="1:18" ht="17.100000000000001" customHeight="1" x14ac:dyDescent="0.15">
      <c r="A18" s="4"/>
      <c r="B18" s="708"/>
      <c r="C18" s="57"/>
      <c r="D18" s="58" t="s">
        <v>29</v>
      </c>
      <c r="E18" s="58"/>
      <c r="F18" s="58"/>
      <c r="G18" s="58"/>
      <c r="H18" s="51">
        <v>179</v>
      </c>
      <c r="I18" s="52">
        <v>115</v>
      </c>
      <c r="J18" s="53">
        <f t="shared" si="0"/>
        <v>294</v>
      </c>
      <c r="K18" s="54" t="s">
        <v>24</v>
      </c>
      <c r="L18" s="55">
        <v>329</v>
      </c>
      <c r="M18" s="55">
        <v>197</v>
      </c>
      <c r="N18" s="55">
        <v>156</v>
      </c>
      <c r="O18" s="55">
        <v>126</v>
      </c>
      <c r="P18" s="52">
        <v>124</v>
      </c>
      <c r="Q18" s="53">
        <f t="shared" si="1"/>
        <v>932</v>
      </c>
      <c r="R18" s="59">
        <f t="shared" si="2"/>
        <v>1226</v>
      </c>
    </row>
    <row r="19" spans="1:18" ht="17.100000000000001" customHeight="1" x14ac:dyDescent="0.15">
      <c r="A19" s="4"/>
      <c r="B19" s="708"/>
      <c r="C19" s="57"/>
      <c r="D19" s="58" t="s">
        <v>30</v>
      </c>
      <c r="E19" s="58"/>
      <c r="F19" s="58"/>
      <c r="G19" s="58"/>
      <c r="H19" s="51">
        <v>195</v>
      </c>
      <c r="I19" s="52">
        <v>116</v>
      </c>
      <c r="J19" s="53">
        <f t="shared" si="0"/>
        <v>311</v>
      </c>
      <c r="K19" s="54" t="s">
        <v>24</v>
      </c>
      <c r="L19" s="55">
        <v>353</v>
      </c>
      <c r="M19" s="55">
        <v>198</v>
      </c>
      <c r="N19" s="55">
        <v>155</v>
      </c>
      <c r="O19" s="55">
        <v>163</v>
      </c>
      <c r="P19" s="52">
        <v>112</v>
      </c>
      <c r="Q19" s="53">
        <f t="shared" si="1"/>
        <v>981</v>
      </c>
      <c r="R19" s="59">
        <f t="shared" si="2"/>
        <v>1292</v>
      </c>
    </row>
    <row r="20" spans="1:18" ht="17.100000000000001" customHeight="1" x14ac:dyDescent="0.15">
      <c r="A20" s="4">
        <v>719</v>
      </c>
      <c r="B20" s="708"/>
      <c r="C20" s="60"/>
      <c r="D20" s="61" t="s">
        <v>31</v>
      </c>
      <c r="E20" s="61"/>
      <c r="F20" s="61"/>
      <c r="G20" s="61"/>
      <c r="H20" s="62">
        <v>123</v>
      </c>
      <c r="I20" s="63">
        <v>85</v>
      </c>
      <c r="J20" s="64">
        <f t="shared" si="0"/>
        <v>208</v>
      </c>
      <c r="K20" s="65" t="s">
        <v>24</v>
      </c>
      <c r="L20" s="66">
        <v>252</v>
      </c>
      <c r="M20" s="66">
        <v>173</v>
      </c>
      <c r="N20" s="66">
        <v>125</v>
      </c>
      <c r="O20" s="66">
        <v>154</v>
      </c>
      <c r="P20" s="63">
        <v>84</v>
      </c>
      <c r="Q20" s="53">
        <f t="shared" si="1"/>
        <v>788</v>
      </c>
      <c r="R20" s="67">
        <f t="shared" si="2"/>
        <v>996</v>
      </c>
    </row>
    <row r="21" spans="1:18" ht="17.100000000000001" customHeight="1" x14ac:dyDescent="0.15">
      <c r="A21" s="4">
        <v>25</v>
      </c>
      <c r="B21" s="708"/>
      <c r="C21" s="68" t="s">
        <v>33</v>
      </c>
      <c r="D21" s="68"/>
      <c r="E21" s="68"/>
      <c r="F21" s="68"/>
      <c r="G21" s="68"/>
      <c r="H21" s="42">
        <v>13</v>
      </c>
      <c r="I21" s="69">
        <v>30</v>
      </c>
      <c r="J21" s="44">
        <f t="shared" si="0"/>
        <v>43</v>
      </c>
      <c r="K21" s="45" t="s">
        <v>24</v>
      </c>
      <c r="L21" s="46">
        <v>51</v>
      </c>
      <c r="M21" s="46">
        <v>31</v>
      </c>
      <c r="N21" s="46">
        <v>15</v>
      </c>
      <c r="O21" s="46">
        <v>10</v>
      </c>
      <c r="P21" s="70">
        <v>23</v>
      </c>
      <c r="Q21" s="71">
        <f t="shared" si="1"/>
        <v>130</v>
      </c>
      <c r="R21" s="72">
        <f t="shared" si="2"/>
        <v>173</v>
      </c>
    </row>
    <row r="22" spans="1:18" ht="17.100000000000001" customHeight="1" thickBot="1" x14ac:dyDescent="0.2">
      <c r="A22" s="4">
        <v>900</v>
      </c>
      <c r="B22" s="709"/>
      <c r="C22" s="692" t="s">
        <v>34</v>
      </c>
      <c r="D22" s="693"/>
      <c r="E22" s="693"/>
      <c r="F22" s="693"/>
      <c r="G22" s="694"/>
      <c r="H22" s="73">
        <f>H14+H21</f>
        <v>829</v>
      </c>
      <c r="I22" s="74">
        <f>I14+I21</f>
        <v>638</v>
      </c>
      <c r="J22" s="75">
        <f t="shared" si="0"/>
        <v>1467</v>
      </c>
      <c r="K22" s="76" t="s">
        <v>24</v>
      </c>
      <c r="L22" s="77">
        <f>L14+L21</f>
        <v>1499</v>
      </c>
      <c r="M22" s="77">
        <f>M14+M21</f>
        <v>980</v>
      </c>
      <c r="N22" s="77">
        <f>N14+N21</f>
        <v>718</v>
      </c>
      <c r="O22" s="77">
        <f>O14+O21</f>
        <v>680</v>
      </c>
      <c r="P22" s="74">
        <f>P14+P21</f>
        <v>537</v>
      </c>
      <c r="Q22" s="75">
        <f t="shared" si="1"/>
        <v>4414</v>
      </c>
      <c r="R22" s="78">
        <f t="shared" si="2"/>
        <v>5881</v>
      </c>
    </row>
    <row r="23" spans="1:18" ht="17.100000000000001" customHeight="1" x14ac:dyDescent="0.15">
      <c r="B23" s="689" t="s">
        <v>36</v>
      </c>
      <c r="C23" s="79"/>
      <c r="D23" s="79"/>
      <c r="E23" s="79"/>
      <c r="F23" s="79"/>
      <c r="G23" s="80"/>
      <c r="H23" s="31" t="s">
        <v>13</v>
      </c>
      <c r="I23" s="32" t="s">
        <v>14</v>
      </c>
      <c r="J23" s="33" t="s">
        <v>15</v>
      </c>
      <c r="K23" s="34" t="s">
        <v>16</v>
      </c>
      <c r="L23" s="35" t="s">
        <v>17</v>
      </c>
      <c r="M23" s="35" t="s">
        <v>18</v>
      </c>
      <c r="N23" s="35" t="s">
        <v>19</v>
      </c>
      <c r="O23" s="35" t="s">
        <v>20</v>
      </c>
      <c r="P23" s="36" t="s">
        <v>21</v>
      </c>
      <c r="Q23" s="37" t="s">
        <v>15</v>
      </c>
      <c r="R23" s="38" t="s">
        <v>22</v>
      </c>
    </row>
    <row r="24" spans="1:18" ht="17.100000000000001" customHeight="1" x14ac:dyDescent="0.15">
      <c r="B24" s="690"/>
      <c r="C24" s="39" t="s">
        <v>23</v>
      </c>
      <c r="D24" s="40"/>
      <c r="E24" s="40"/>
      <c r="F24" s="40"/>
      <c r="G24" s="41"/>
      <c r="H24" s="42">
        <f>H25+H26+H27+H28+H29+H30</f>
        <v>2105</v>
      </c>
      <c r="I24" s="43">
        <f>I25+I26+I27+I28+I29+I30</f>
        <v>1761</v>
      </c>
      <c r="J24" s="44">
        <f t="shared" ref="J24:J32" si="3">SUM(H24:I24)</f>
        <v>3866</v>
      </c>
      <c r="K24" s="45" t="s">
        <v>225</v>
      </c>
      <c r="L24" s="46">
        <f>L25+L26+L27+L28+L29+L30</f>
        <v>3128</v>
      </c>
      <c r="M24" s="46">
        <f>M25+M26+M27+M28+M29+M30</f>
        <v>1947</v>
      </c>
      <c r="N24" s="46">
        <f>N25+N26+N27+N28+N29+N30</f>
        <v>1506</v>
      </c>
      <c r="O24" s="46">
        <f>O25+O26+O27+O28+O29+O30</f>
        <v>1667</v>
      </c>
      <c r="P24" s="46">
        <f>P25+P26+P27+P28+P29+P30</f>
        <v>1473</v>
      </c>
      <c r="Q24" s="47">
        <f t="shared" ref="Q24:Q32" si="4">SUM(K24:P24)</f>
        <v>9721</v>
      </c>
      <c r="R24" s="48">
        <f t="shared" ref="R24:R32" si="5">SUM(J24,Q24)</f>
        <v>13587</v>
      </c>
    </row>
    <row r="25" spans="1:18" ht="17.100000000000001" customHeight="1" x14ac:dyDescent="0.15">
      <c r="B25" s="690"/>
      <c r="C25" s="81"/>
      <c r="D25" s="50" t="s">
        <v>25</v>
      </c>
      <c r="E25" s="50"/>
      <c r="F25" s="50"/>
      <c r="G25" s="50"/>
      <c r="H25" s="51">
        <v>70</v>
      </c>
      <c r="I25" s="52">
        <v>69</v>
      </c>
      <c r="J25" s="53">
        <f t="shared" si="3"/>
        <v>139</v>
      </c>
      <c r="K25" s="54" t="s">
        <v>225</v>
      </c>
      <c r="L25" s="55">
        <v>80</v>
      </c>
      <c r="M25" s="55">
        <v>55</v>
      </c>
      <c r="N25" s="55">
        <v>39</v>
      </c>
      <c r="O25" s="55">
        <v>29</v>
      </c>
      <c r="P25" s="52">
        <v>38</v>
      </c>
      <c r="Q25" s="53">
        <f t="shared" si="4"/>
        <v>241</v>
      </c>
      <c r="R25" s="56">
        <f t="shared" si="5"/>
        <v>380</v>
      </c>
    </row>
    <row r="26" spans="1:18" ht="17.100000000000001" customHeight="1" x14ac:dyDescent="0.15">
      <c r="B26" s="690"/>
      <c r="C26" s="50"/>
      <c r="D26" s="58" t="s">
        <v>27</v>
      </c>
      <c r="E26" s="58"/>
      <c r="F26" s="58"/>
      <c r="G26" s="58"/>
      <c r="H26" s="51">
        <v>159</v>
      </c>
      <c r="I26" s="52">
        <v>139</v>
      </c>
      <c r="J26" s="53">
        <f t="shared" si="3"/>
        <v>298</v>
      </c>
      <c r="K26" s="54" t="s">
        <v>225</v>
      </c>
      <c r="L26" s="55">
        <v>146</v>
      </c>
      <c r="M26" s="55">
        <v>113</v>
      </c>
      <c r="N26" s="55">
        <v>70</v>
      </c>
      <c r="O26" s="55">
        <v>60</v>
      </c>
      <c r="P26" s="52">
        <v>71</v>
      </c>
      <c r="Q26" s="53">
        <f t="shared" si="4"/>
        <v>460</v>
      </c>
      <c r="R26" s="59">
        <f t="shared" si="5"/>
        <v>758</v>
      </c>
    </row>
    <row r="27" spans="1:18" ht="17.100000000000001" customHeight="1" x14ac:dyDescent="0.15">
      <c r="B27" s="690"/>
      <c r="C27" s="50"/>
      <c r="D27" s="58" t="s">
        <v>28</v>
      </c>
      <c r="E27" s="58"/>
      <c r="F27" s="58"/>
      <c r="G27" s="58"/>
      <c r="H27" s="51">
        <v>326</v>
      </c>
      <c r="I27" s="52">
        <v>229</v>
      </c>
      <c r="J27" s="53">
        <f t="shared" si="3"/>
        <v>555</v>
      </c>
      <c r="K27" s="54" t="s">
        <v>225</v>
      </c>
      <c r="L27" s="55">
        <v>375</v>
      </c>
      <c r="M27" s="55">
        <v>207</v>
      </c>
      <c r="N27" s="55">
        <v>130</v>
      </c>
      <c r="O27" s="55">
        <v>129</v>
      </c>
      <c r="P27" s="52">
        <v>140</v>
      </c>
      <c r="Q27" s="53">
        <f t="shared" si="4"/>
        <v>981</v>
      </c>
      <c r="R27" s="59">
        <f t="shared" si="5"/>
        <v>1536</v>
      </c>
    </row>
    <row r="28" spans="1:18" ht="17.100000000000001" customHeight="1" x14ac:dyDescent="0.15">
      <c r="B28" s="690"/>
      <c r="C28" s="50"/>
      <c r="D28" s="58" t="s">
        <v>29</v>
      </c>
      <c r="E28" s="58"/>
      <c r="F28" s="58"/>
      <c r="G28" s="58"/>
      <c r="H28" s="51">
        <v>561</v>
      </c>
      <c r="I28" s="52">
        <v>412</v>
      </c>
      <c r="J28" s="53">
        <f t="shared" si="3"/>
        <v>973</v>
      </c>
      <c r="K28" s="54" t="s">
        <v>225</v>
      </c>
      <c r="L28" s="55">
        <v>700</v>
      </c>
      <c r="M28" s="55">
        <v>354</v>
      </c>
      <c r="N28" s="55">
        <v>227</v>
      </c>
      <c r="O28" s="55">
        <v>247</v>
      </c>
      <c r="P28" s="52">
        <v>207</v>
      </c>
      <c r="Q28" s="53">
        <f t="shared" si="4"/>
        <v>1735</v>
      </c>
      <c r="R28" s="59">
        <f t="shared" si="5"/>
        <v>2708</v>
      </c>
    </row>
    <row r="29" spans="1:18" ht="17.100000000000001" customHeight="1" x14ac:dyDescent="0.15">
      <c r="B29" s="690"/>
      <c r="C29" s="50"/>
      <c r="D29" s="58" t="s">
        <v>30</v>
      </c>
      <c r="E29" s="58"/>
      <c r="F29" s="58"/>
      <c r="G29" s="58"/>
      <c r="H29" s="51">
        <v>650</v>
      </c>
      <c r="I29" s="52">
        <v>549</v>
      </c>
      <c r="J29" s="53">
        <f t="shared" si="3"/>
        <v>1199</v>
      </c>
      <c r="K29" s="54" t="s">
        <v>225</v>
      </c>
      <c r="L29" s="55">
        <v>951</v>
      </c>
      <c r="M29" s="55">
        <v>536</v>
      </c>
      <c r="N29" s="55">
        <v>428</v>
      </c>
      <c r="O29" s="55">
        <v>451</v>
      </c>
      <c r="P29" s="52">
        <v>400</v>
      </c>
      <c r="Q29" s="53">
        <f t="shared" si="4"/>
        <v>2766</v>
      </c>
      <c r="R29" s="59">
        <f t="shared" si="5"/>
        <v>3965</v>
      </c>
    </row>
    <row r="30" spans="1:18" ht="17.100000000000001" customHeight="1" x14ac:dyDescent="0.15">
      <c r="B30" s="690"/>
      <c r="C30" s="61"/>
      <c r="D30" s="61" t="s">
        <v>31</v>
      </c>
      <c r="E30" s="61"/>
      <c r="F30" s="61"/>
      <c r="G30" s="61"/>
      <c r="H30" s="62">
        <v>339</v>
      </c>
      <c r="I30" s="63">
        <v>363</v>
      </c>
      <c r="J30" s="64">
        <f t="shared" si="3"/>
        <v>702</v>
      </c>
      <c r="K30" s="65" t="s">
        <v>225</v>
      </c>
      <c r="L30" s="66">
        <v>876</v>
      </c>
      <c r="M30" s="66">
        <v>682</v>
      </c>
      <c r="N30" s="66">
        <v>612</v>
      </c>
      <c r="O30" s="66">
        <v>751</v>
      </c>
      <c r="P30" s="63">
        <v>617</v>
      </c>
      <c r="Q30" s="64">
        <f t="shared" si="4"/>
        <v>3538</v>
      </c>
      <c r="R30" s="67">
        <f t="shared" si="5"/>
        <v>4240</v>
      </c>
    </row>
    <row r="31" spans="1:18" ht="17.100000000000001" customHeight="1" x14ac:dyDescent="0.15">
      <c r="B31" s="690"/>
      <c r="C31" s="68" t="s">
        <v>33</v>
      </c>
      <c r="D31" s="68"/>
      <c r="E31" s="68"/>
      <c r="F31" s="68"/>
      <c r="G31" s="68"/>
      <c r="H31" s="42">
        <v>14</v>
      </c>
      <c r="I31" s="69">
        <v>28</v>
      </c>
      <c r="J31" s="44">
        <f t="shared" si="3"/>
        <v>42</v>
      </c>
      <c r="K31" s="45" t="s">
        <v>225</v>
      </c>
      <c r="L31" s="46">
        <v>26</v>
      </c>
      <c r="M31" s="46">
        <v>17</v>
      </c>
      <c r="N31" s="46">
        <v>16</v>
      </c>
      <c r="O31" s="46">
        <v>11</v>
      </c>
      <c r="P31" s="70">
        <v>20</v>
      </c>
      <c r="Q31" s="71">
        <f t="shared" si="4"/>
        <v>90</v>
      </c>
      <c r="R31" s="72">
        <f t="shared" si="5"/>
        <v>132</v>
      </c>
    </row>
    <row r="32" spans="1:18" ht="17.100000000000001" customHeight="1" thickBot="1" x14ac:dyDescent="0.2">
      <c r="B32" s="691"/>
      <c r="C32" s="692" t="s">
        <v>34</v>
      </c>
      <c r="D32" s="693"/>
      <c r="E32" s="693"/>
      <c r="F32" s="693"/>
      <c r="G32" s="694"/>
      <c r="H32" s="73">
        <f>H24+H31</f>
        <v>2119</v>
      </c>
      <c r="I32" s="74">
        <f>I24+I31</f>
        <v>1789</v>
      </c>
      <c r="J32" s="75">
        <f t="shared" si="3"/>
        <v>3908</v>
      </c>
      <c r="K32" s="76" t="s">
        <v>225</v>
      </c>
      <c r="L32" s="77">
        <f>L24+L31</f>
        <v>3154</v>
      </c>
      <c r="M32" s="77">
        <f>M24+M31</f>
        <v>1964</v>
      </c>
      <c r="N32" s="77">
        <f>N24+N31</f>
        <v>1522</v>
      </c>
      <c r="O32" s="77">
        <f>O24+O31</f>
        <v>1678</v>
      </c>
      <c r="P32" s="74">
        <f>P24+P31</f>
        <v>1493</v>
      </c>
      <c r="Q32" s="75">
        <f t="shared" si="4"/>
        <v>9811</v>
      </c>
      <c r="R32" s="78">
        <f t="shared" si="5"/>
        <v>13719</v>
      </c>
    </row>
    <row r="33" spans="1:18" ht="17.100000000000001" customHeight="1" x14ac:dyDescent="0.15">
      <c r="B33" s="713" t="s">
        <v>15</v>
      </c>
      <c r="C33" s="79"/>
      <c r="D33" s="79"/>
      <c r="E33" s="79"/>
      <c r="F33" s="79"/>
      <c r="G33" s="80"/>
      <c r="H33" s="31" t="s">
        <v>13</v>
      </c>
      <c r="I33" s="32" t="s">
        <v>14</v>
      </c>
      <c r="J33" s="33" t="s">
        <v>15</v>
      </c>
      <c r="K33" s="34" t="s">
        <v>16</v>
      </c>
      <c r="L33" s="35" t="s">
        <v>17</v>
      </c>
      <c r="M33" s="35" t="s">
        <v>18</v>
      </c>
      <c r="N33" s="35" t="s">
        <v>19</v>
      </c>
      <c r="O33" s="35" t="s">
        <v>20</v>
      </c>
      <c r="P33" s="36" t="s">
        <v>21</v>
      </c>
      <c r="Q33" s="37" t="s">
        <v>15</v>
      </c>
      <c r="R33" s="38" t="s">
        <v>22</v>
      </c>
    </row>
    <row r="34" spans="1:18" ht="17.100000000000001" customHeight="1" x14ac:dyDescent="0.15">
      <c r="B34" s="714"/>
      <c r="C34" s="39" t="s">
        <v>23</v>
      </c>
      <c r="D34" s="40"/>
      <c r="E34" s="40"/>
      <c r="F34" s="40"/>
      <c r="G34" s="41"/>
      <c r="H34" s="42">
        <f t="shared" ref="H34:I41" si="6">H14+H24</f>
        <v>2921</v>
      </c>
      <c r="I34" s="43">
        <f t="shared" si="6"/>
        <v>2369</v>
      </c>
      <c r="J34" s="44">
        <f>SUM(H34:I34)</f>
        <v>5290</v>
      </c>
      <c r="K34" s="45" t="s">
        <v>225</v>
      </c>
      <c r="L34" s="82">
        <f>L14+L24</f>
        <v>4576</v>
      </c>
      <c r="M34" s="82">
        <f>M14+M24</f>
        <v>2896</v>
      </c>
      <c r="N34" s="82">
        <f>N14+N24</f>
        <v>2209</v>
      </c>
      <c r="O34" s="82">
        <f>O14+O24</f>
        <v>2337</v>
      </c>
      <c r="P34" s="82">
        <f>P14+P24</f>
        <v>1987</v>
      </c>
      <c r="Q34" s="47">
        <f t="shared" ref="Q34:Q42" si="7">SUM(K34:P34)</f>
        <v>14005</v>
      </c>
      <c r="R34" s="48">
        <f t="shared" ref="R34:R42" si="8">SUM(J34,Q34)</f>
        <v>19295</v>
      </c>
    </row>
    <row r="35" spans="1:18" ht="17.100000000000001" customHeight="1" x14ac:dyDescent="0.15">
      <c r="B35" s="714"/>
      <c r="C35" s="49"/>
      <c r="D35" s="50" t="s">
        <v>25</v>
      </c>
      <c r="E35" s="50"/>
      <c r="F35" s="50"/>
      <c r="G35" s="50"/>
      <c r="H35" s="83">
        <f t="shared" si="6"/>
        <v>145</v>
      </c>
      <c r="I35" s="84">
        <f t="shared" si="6"/>
        <v>134</v>
      </c>
      <c r="J35" s="53">
        <f>SUM(H35:I35)</f>
        <v>279</v>
      </c>
      <c r="K35" s="85" t="s">
        <v>225</v>
      </c>
      <c r="L35" s="86">
        <f t="shared" ref="L35:P41" si="9">L15+L25</f>
        <v>182</v>
      </c>
      <c r="M35" s="86">
        <f t="shared" si="9"/>
        <v>131</v>
      </c>
      <c r="N35" s="86">
        <f t="shared" si="9"/>
        <v>89</v>
      </c>
      <c r="O35" s="86">
        <f t="shared" si="9"/>
        <v>75</v>
      </c>
      <c r="P35" s="87">
        <f>P15+P25</f>
        <v>75</v>
      </c>
      <c r="Q35" s="53">
        <f>SUM(K35:P35)</f>
        <v>552</v>
      </c>
      <c r="R35" s="56">
        <f>SUM(J35,Q35)</f>
        <v>831</v>
      </c>
    </row>
    <row r="36" spans="1:18" ht="17.100000000000001" customHeight="1" x14ac:dyDescent="0.15">
      <c r="B36" s="714"/>
      <c r="C36" s="57"/>
      <c r="D36" s="58" t="s">
        <v>27</v>
      </c>
      <c r="E36" s="58"/>
      <c r="F36" s="58"/>
      <c r="G36" s="58"/>
      <c r="H36" s="88">
        <f t="shared" si="6"/>
        <v>268</v>
      </c>
      <c r="I36" s="89">
        <f t="shared" si="6"/>
        <v>246</v>
      </c>
      <c r="J36" s="53">
        <f t="shared" ref="J36:J42" si="10">SUM(H36:I36)</f>
        <v>514</v>
      </c>
      <c r="K36" s="90" t="s">
        <v>225</v>
      </c>
      <c r="L36" s="91">
        <f t="shared" si="9"/>
        <v>307</v>
      </c>
      <c r="M36" s="91">
        <f t="shared" si="9"/>
        <v>258</v>
      </c>
      <c r="N36" s="91">
        <f t="shared" si="9"/>
        <v>162</v>
      </c>
      <c r="O36" s="91">
        <f t="shared" si="9"/>
        <v>140</v>
      </c>
      <c r="P36" s="92">
        <f t="shared" si="9"/>
        <v>147</v>
      </c>
      <c r="Q36" s="53">
        <f t="shared" si="7"/>
        <v>1014</v>
      </c>
      <c r="R36" s="59">
        <f t="shared" si="8"/>
        <v>1528</v>
      </c>
    </row>
    <row r="37" spans="1:18" ht="17.100000000000001" customHeight="1" x14ac:dyDescent="0.15">
      <c r="B37" s="714"/>
      <c r="C37" s="57"/>
      <c r="D37" s="58" t="s">
        <v>28</v>
      </c>
      <c r="E37" s="58"/>
      <c r="F37" s="58"/>
      <c r="G37" s="58"/>
      <c r="H37" s="88">
        <f t="shared" si="6"/>
        <v>461</v>
      </c>
      <c r="I37" s="89">
        <f t="shared" si="6"/>
        <v>349</v>
      </c>
      <c r="J37" s="53">
        <f t="shared" si="10"/>
        <v>810</v>
      </c>
      <c r="K37" s="90" t="s">
        <v>225</v>
      </c>
      <c r="L37" s="91">
        <f t="shared" si="9"/>
        <v>626</v>
      </c>
      <c r="M37" s="91">
        <f t="shared" si="9"/>
        <v>367</v>
      </c>
      <c r="N37" s="91">
        <f t="shared" si="9"/>
        <v>255</v>
      </c>
      <c r="O37" s="91">
        <f t="shared" si="9"/>
        <v>230</v>
      </c>
      <c r="P37" s="92">
        <f t="shared" si="9"/>
        <v>221</v>
      </c>
      <c r="Q37" s="53">
        <f t="shared" si="7"/>
        <v>1699</v>
      </c>
      <c r="R37" s="59">
        <f>SUM(J37,Q37)</f>
        <v>2509</v>
      </c>
    </row>
    <row r="38" spans="1:18" ht="17.100000000000001" customHeight="1" x14ac:dyDescent="0.15">
      <c r="B38" s="714"/>
      <c r="C38" s="57"/>
      <c r="D38" s="58" t="s">
        <v>29</v>
      </c>
      <c r="E38" s="58"/>
      <c r="F38" s="58"/>
      <c r="G38" s="58"/>
      <c r="H38" s="88">
        <f t="shared" si="6"/>
        <v>740</v>
      </c>
      <c r="I38" s="89">
        <f t="shared" si="6"/>
        <v>527</v>
      </c>
      <c r="J38" s="53">
        <f t="shared" si="10"/>
        <v>1267</v>
      </c>
      <c r="K38" s="90" t="s">
        <v>225</v>
      </c>
      <c r="L38" s="91">
        <f t="shared" si="9"/>
        <v>1029</v>
      </c>
      <c r="M38" s="91">
        <f t="shared" si="9"/>
        <v>551</v>
      </c>
      <c r="N38" s="91">
        <f t="shared" si="9"/>
        <v>383</v>
      </c>
      <c r="O38" s="91">
        <f t="shared" si="9"/>
        <v>373</v>
      </c>
      <c r="P38" s="92">
        <f t="shared" si="9"/>
        <v>331</v>
      </c>
      <c r="Q38" s="53">
        <f t="shared" si="7"/>
        <v>2667</v>
      </c>
      <c r="R38" s="59">
        <f t="shared" si="8"/>
        <v>3934</v>
      </c>
    </row>
    <row r="39" spans="1:18" ht="17.100000000000001" customHeight="1" x14ac:dyDescent="0.15">
      <c r="B39" s="714"/>
      <c r="C39" s="57"/>
      <c r="D39" s="58" t="s">
        <v>30</v>
      </c>
      <c r="E39" s="58"/>
      <c r="F39" s="58"/>
      <c r="G39" s="58"/>
      <c r="H39" s="88">
        <f t="shared" si="6"/>
        <v>845</v>
      </c>
      <c r="I39" s="89">
        <f t="shared" si="6"/>
        <v>665</v>
      </c>
      <c r="J39" s="53">
        <f t="shared" si="10"/>
        <v>1510</v>
      </c>
      <c r="K39" s="90" t="s">
        <v>225</v>
      </c>
      <c r="L39" s="91">
        <f t="shared" si="9"/>
        <v>1304</v>
      </c>
      <c r="M39" s="91">
        <f t="shared" si="9"/>
        <v>734</v>
      </c>
      <c r="N39" s="91">
        <f t="shared" si="9"/>
        <v>583</v>
      </c>
      <c r="O39" s="91">
        <f t="shared" si="9"/>
        <v>614</v>
      </c>
      <c r="P39" s="92">
        <f t="shared" si="9"/>
        <v>512</v>
      </c>
      <c r="Q39" s="53">
        <f t="shared" si="7"/>
        <v>3747</v>
      </c>
      <c r="R39" s="59">
        <f t="shared" si="8"/>
        <v>5257</v>
      </c>
    </row>
    <row r="40" spans="1:18" ht="17.100000000000001" customHeight="1" x14ac:dyDescent="0.15">
      <c r="B40" s="714"/>
      <c r="C40" s="60"/>
      <c r="D40" s="61" t="s">
        <v>31</v>
      </c>
      <c r="E40" s="61"/>
      <c r="F40" s="61"/>
      <c r="G40" s="61"/>
      <c r="H40" s="62">
        <f t="shared" si="6"/>
        <v>462</v>
      </c>
      <c r="I40" s="93">
        <f t="shared" si="6"/>
        <v>448</v>
      </c>
      <c r="J40" s="64">
        <f t="shared" si="10"/>
        <v>910</v>
      </c>
      <c r="K40" s="94" t="s">
        <v>225</v>
      </c>
      <c r="L40" s="95">
        <f t="shared" si="9"/>
        <v>1128</v>
      </c>
      <c r="M40" s="95">
        <f t="shared" si="9"/>
        <v>855</v>
      </c>
      <c r="N40" s="95">
        <f t="shared" si="9"/>
        <v>737</v>
      </c>
      <c r="O40" s="95">
        <f t="shared" si="9"/>
        <v>905</v>
      </c>
      <c r="P40" s="96">
        <f t="shared" si="9"/>
        <v>701</v>
      </c>
      <c r="Q40" s="97">
        <f t="shared" si="7"/>
        <v>4326</v>
      </c>
      <c r="R40" s="67">
        <f t="shared" si="8"/>
        <v>5236</v>
      </c>
    </row>
    <row r="41" spans="1:18" ht="17.100000000000001" customHeight="1" x14ac:dyDescent="0.15">
      <c r="B41" s="714"/>
      <c r="C41" s="68" t="s">
        <v>33</v>
      </c>
      <c r="D41" s="68"/>
      <c r="E41" s="68"/>
      <c r="F41" s="68"/>
      <c r="G41" s="68"/>
      <c r="H41" s="42">
        <f t="shared" si="6"/>
        <v>27</v>
      </c>
      <c r="I41" s="43">
        <f t="shared" si="6"/>
        <v>58</v>
      </c>
      <c r="J41" s="42">
        <f>SUM(H41:I41)</f>
        <v>85</v>
      </c>
      <c r="K41" s="98" t="s">
        <v>225</v>
      </c>
      <c r="L41" s="99">
        <f>L21+L31</f>
        <v>77</v>
      </c>
      <c r="M41" s="99">
        <f t="shared" si="9"/>
        <v>48</v>
      </c>
      <c r="N41" s="99">
        <f t="shared" si="9"/>
        <v>31</v>
      </c>
      <c r="O41" s="99">
        <f t="shared" si="9"/>
        <v>21</v>
      </c>
      <c r="P41" s="100">
        <f t="shared" si="9"/>
        <v>43</v>
      </c>
      <c r="Q41" s="47">
        <f t="shared" si="7"/>
        <v>220</v>
      </c>
      <c r="R41" s="101">
        <f t="shared" si="8"/>
        <v>305</v>
      </c>
    </row>
    <row r="42" spans="1:18" ht="17.100000000000001" customHeight="1" thickBot="1" x14ac:dyDescent="0.2">
      <c r="B42" s="715"/>
      <c r="C42" s="692" t="s">
        <v>34</v>
      </c>
      <c r="D42" s="693"/>
      <c r="E42" s="693"/>
      <c r="F42" s="693"/>
      <c r="G42" s="694"/>
      <c r="H42" s="73">
        <f>H34+H41</f>
        <v>2948</v>
      </c>
      <c r="I42" s="74">
        <f>I34+I41</f>
        <v>2427</v>
      </c>
      <c r="J42" s="75">
        <f t="shared" si="10"/>
        <v>5375</v>
      </c>
      <c r="K42" s="76" t="s">
        <v>225</v>
      </c>
      <c r="L42" s="77">
        <f>L34+L41</f>
        <v>4653</v>
      </c>
      <c r="M42" s="77">
        <f>M34+M41</f>
        <v>2944</v>
      </c>
      <c r="N42" s="77">
        <f>N34+N41</f>
        <v>2240</v>
      </c>
      <c r="O42" s="77">
        <f>O34+O41</f>
        <v>2358</v>
      </c>
      <c r="P42" s="74">
        <f>P34+P41</f>
        <v>2030</v>
      </c>
      <c r="Q42" s="75">
        <f t="shared" si="7"/>
        <v>14225</v>
      </c>
      <c r="R42" s="78">
        <f t="shared" si="8"/>
        <v>19600</v>
      </c>
    </row>
    <row r="45" spans="1:18" ht="17.100000000000001" customHeight="1" x14ac:dyDescent="0.15">
      <c r="A45" s="1" t="s">
        <v>38</v>
      </c>
    </row>
    <row r="46" spans="1:18" ht="17.100000000000001" customHeight="1" x14ac:dyDescent="0.15">
      <c r="B46" s="5"/>
      <c r="C46" s="5"/>
      <c r="D46" s="5"/>
      <c r="E46" s="6"/>
      <c r="F46" s="6"/>
      <c r="G46" s="6"/>
      <c r="H46" s="6"/>
      <c r="I46" s="6"/>
      <c r="J46" s="6"/>
      <c r="K46" s="699" t="s">
        <v>39</v>
      </c>
      <c r="L46" s="699"/>
      <c r="M46" s="699"/>
      <c r="N46" s="699"/>
      <c r="O46" s="699"/>
      <c r="P46" s="699"/>
      <c r="Q46" s="699"/>
      <c r="R46" s="699"/>
    </row>
    <row r="47" spans="1:18" ht="17.100000000000001" customHeight="1" x14ac:dyDescent="0.15">
      <c r="B47" s="716" t="str">
        <f>"平成" &amp; DBCS($A$2) &amp; "年（" &amp; DBCS($B$2) &amp; "年）" &amp; DBCS($C$2) &amp; "月"</f>
        <v>平成３１年（２０１９年）１月</v>
      </c>
      <c r="C47" s="717"/>
      <c r="D47" s="717"/>
      <c r="E47" s="717"/>
      <c r="F47" s="717"/>
      <c r="G47" s="718"/>
      <c r="H47" s="722" t="s">
        <v>40</v>
      </c>
      <c r="I47" s="723"/>
      <c r="J47" s="723"/>
      <c r="K47" s="724" t="s">
        <v>41</v>
      </c>
      <c r="L47" s="725"/>
      <c r="M47" s="725"/>
      <c r="N47" s="725"/>
      <c r="O47" s="725"/>
      <c r="P47" s="725"/>
      <c r="Q47" s="726"/>
      <c r="R47" s="727" t="s">
        <v>22</v>
      </c>
    </row>
    <row r="48" spans="1:18" ht="17.100000000000001" customHeight="1" x14ac:dyDescent="0.15">
      <c r="B48" s="719"/>
      <c r="C48" s="720"/>
      <c r="D48" s="720"/>
      <c r="E48" s="720"/>
      <c r="F48" s="720"/>
      <c r="G48" s="721"/>
      <c r="H48" s="102" t="s">
        <v>13</v>
      </c>
      <c r="I48" s="103" t="s">
        <v>14</v>
      </c>
      <c r="J48" s="104" t="s">
        <v>15</v>
      </c>
      <c r="K48" s="105" t="s">
        <v>16</v>
      </c>
      <c r="L48" s="106" t="s">
        <v>17</v>
      </c>
      <c r="M48" s="106" t="s">
        <v>18</v>
      </c>
      <c r="N48" s="106" t="s">
        <v>19</v>
      </c>
      <c r="O48" s="106" t="s">
        <v>20</v>
      </c>
      <c r="P48" s="107" t="s">
        <v>21</v>
      </c>
      <c r="Q48" s="637" t="s">
        <v>15</v>
      </c>
      <c r="R48" s="728"/>
    </row>
    <row r="49" spans="1:18" ht="17.100000000000001" customHeight="1" x14ac:dyDescent="0.15">
      <c r="B49" s="8" t="s">
        <v>23</v>
      </c>
      <c r="C49" s="10"/>
      <c r="D49" s="10"/>
      <c r="E49" s="10"/>
      <c r="F49" s="10"/>
      <c r="G49" s="10"/>
      <c r="H49" s="109">
        <v>850</v>
      </c>
      <c r="I49" s="110">
        <v>1123</v>
      </c>
      <c r="J49" s="111">
        <f>SUM(H49:I49)</f>
        <v>1973</v>
      </c>
      <c r="K49" s="651">
        <v>0</v>
      </c>
      <c r="L49" s="113">
        <v>3472</v>
      </c>
      <c r="M49" s="113">
        <v>2310</v>
      </c>
      <c r="N49" s="113">
        <v>1432</v>
      </c>
      <c r="O49" s="113">
        <v>886</v>
      </c>
      <c r="P49" s="114">
        <v>472</v>
      </c>
      <c r="Q49" s="115">
        <f>SUM(K49:P49)</f>
        <v>8572</v>
      </c>
      <c r="R49" s="116">
        <f>SUM(J49,Q49)</f>
        <v>10545</v>
      </c>
    </row>
    <row r="50" spans="1:18" ht="17.100000000000001" customHeight="1" x14ac:dyDescent="0.15">
      <c r="B50" s="117" t="s">
        <v>33</v>
      </c>
      <c r="C50" s="118"/>
      <c r="D50" s="118"/>
      <c r="E50" s="118"/>
      <c r="F50" s="118"/>
      <c r="G50" s="118"/>
      <c r="H50" s="119">
        <v>8</v>
      </c>
      <c r="I50" s="120">
        <v>25</v>
      </c>
      <c r="J50" s="121">
        <f>SUM(H50:I50)</f>
        <v>33</v>
      </c>
      <c r="K50" s="652">
        <v>0</v>
      </c>
      <c r="L50" s="123">
        <v>59</v>
      </c>
      <c r="M50" s="123">
        <v>37</v>
      </c>
      <c r="N50" s="123">
        <v>28</v>
      </c>
      <c r="O50" s="123">
        <v>9</v>
      </c>
      <c r="P50" s="124">
        <v>18</v>
      </c>
      <c r="Q50" s="125">
        <f>SUM(K50:P50)</f>
        <v>151</v>
      </c>
      <c r="R50" s="126">
        <f>SUM(J50,Q50)</f>
        <v>184</v>
      </c>
    </row>
    <row r="51" spans="1:18" ht="17.100000000000001" customHeight="1" x14ac:dyDescent="0.15">
      <c r="B51" s="23" t="s">
        <v>42</v>
      </c>
      <c r="C51" s="24"/>
      <c r="D51" s="24"/>
      <c r="E51" s="24"/>
      <c r="F51" s="24"/>
      <c r="G51" s="24"/>
      <c r="H51" s="127">
        <f t="shared" ref="H51:P51" si="11">H49+H50</f>
        <v>858</v>
      </c>
      <c r="I51" s="128">
        <f t="shared" si="11"/>
        <v>1148</v>
      </c>
      <c r="J51" s="129">
        <f t="shared" si="11"/>
        <v>2006</v>
      </c>
      <c r="K51" s="653">
        <f t="shared" si="11"/>
        <v>0</v>
      </c>
      <c r="L51" s="131">
        <f t="shared" si="11"/>
        <v>3531</v>
      </c>
      <c r="M51" s="131">
        <f t="shared" si="11"/>
        <v>2347</v>
      </c>
      <c r="N51" s="131">
        <f t="shared" si="11"/>
        <v>1460</v>
      </c>
      <c r="O51" s="131">
        <f t="shared" si="11"/>
        <v>895</v>
      </c>
      <c r="P51" s="128">
        <f t="shared" si="11"/>
        <v>490</v>
      </c>
      <c r="Q51" s="129">
        <f>SUM(K51:P51)</f>
        <v>8723</v>
      </c>
      <c r="R51" s="132">
        <f>SUM(J51,Q51)</f>
        <v>10729</v>
      </c>
    </row>
    <row r="53" spans="1:18" ht="17.100000000000001" customHeight="1" x14ac:dyDescent="0.15">
      <c r="A53" s="1" t="s">
        <v>43</v>
      </c>
    </row>
    <row r="54" spans="1:18" ht="17.100000000000001" customHeight="1" x14ac:dyDescent="0.15">
      <c r="B54" s="5"/>
      <c r="C54" s="5"/>
      <c r="D54" s="5"/>
      <c r="E54" s="6"/>
      <c r="F54" s="6"/>
      <c r="G54" s="6"/>
      <c r="H54" s="6"/>
      <c r="I54" s="6"/>
      <c r="J54" s="6"/>
      <c r="K54" s="699" t="s">
        <v>39</v>
      </c>
      <c r="L54" s="699"/>
      <c r="M54" s="699"/>
      <c r="N54" s="699"/>
      <c r="O54" s="699"/>
      <c r="P54" s="699"/>
      <c r="Q54" s="699"/>
      <c r="R54" s="699"/>
    </row>
    <row r="55" spans="1:18" ht="17.100000000000001" customHeight="1" x14ac:dyDescent="0.15">
      <c r="B55" s="716" t="str">
        <f>"平成" &amp; DBCS($A$2) &amp; "年（" &amp; DBCS($B$2) &amp; "年）" &amp; DBCS($C$2) &amp; "月"</f>
        <v>平成３１年（２０１９年）１月</v>
      </c>
      <c r="C55" s="717"/>
      <c r="D55" s="717"/>
      <c r="E55" s="717"/>
      <c r="F55" s="717"/>
      <c r="G55" s="718"/>
      <c r="H55" s="722" t="s">
        <v>40</v>
      </c>
      <c r="I55" s="723"/>
      <c r="J55" s="723"/>
      <c r="K55" s="724" t="s">
        <v>41</v>
      </c>
      <c r="L55" s="725"/>
      <c r="M55" s="725"/>
      <c r="N55" s="725"/>
      <c r="O55" s="725"/>
      <c r="P55" s="725"/>
      <c r="Q55" s="726"/>
      <c r="R55" s="718" t="s">
        <v>22</v>
      </c>
    </row>
    <row r="56" spans="1:18" ht="17.100000000000001" customHeight="1" x14ac:dyDescent="0.15">
      <c r="B56" s="719"/>
      <c r="C56" s="720"/>
      <c r="D56" s="720"/>
      <c r="E56" s="720"/>
      <c r="F56" s="720"/>
      <c r="G56" s="721"/>
      <c r="H56" s="102" t="s">
        <v>13</v>
      </c>
      <c r="I56" s="103" t="s">
        <v>14</v>
      </c>
      <c r="J56" s="104" t="s">
        <v>15</v>
      </c>
      <c r="K56" s="105" t="s">
        <v>16</v>
      </c>
      <c r="L56" s="106" t="s">
        <v>17</v>
      </c>
      <c r="M56" s="106" t="s">
        <v>18</v>
      </c>
      <c r="N56" s="106" t="s">
        <v>19</v>
      </c>
      <c r="O56" s="106" t="s">
        <v>20</v>
      </c>
      <c r="P56" s="107" t="s">
        <v>21</v>
      </c>
      <c r="Q56" s="133" t="s">
        <v>15</v>
      </c>
      <c r="R56" s="721"/>
    </row>
    <row r="57" spans="1:18" ht="17.100000000000001" customHeight="1" x14ac:dyDescent="0.15">
      <c r="B57" s="8" t="s">
        <v>23</v>
      </c>
      <c r="C57" s="10"/>
      <c r="D57" s="10"/>
      <c r="E57" s="10"/>
      <c r="F57" s="10"/>
      <c r="G57" s="10"/>
      <c r="H57" s="109">
        <v>16</v>
      </c>
      <c r="I57" s="110">
        <v>18</v>
      </c>
      <c r="J57" s="111">
        <f>SUM(H57:I57)</f>
        <v>34</v>
      </c>
      <c r="K57" s="651">
        <v>0</v>
      </c>
      <c r="L57" s="113">
        <v>1287</v>
      </c>
      <c r="M57" s="113">
        <v>948</v>
      </c>
      <c r="N57" s="113">
        <v>709</v>
      </c>
      <c r="O57" s="113">
        <v>478</v>
      </c>
      <c r="P57" s="114">
        <v>215</v>
      </c>
      <c r="Q57" s="134">
        <f>SUM(K57:P57)</f>
        <v>3637</v>
      </c>
      <c r="R57" s="135">
        <f>SUM(J57,Q57)</f>
        <v>3671</v>
      </c>
    </row>
    <row r="58" spans="1:18" ht="17.100000000000001" customHeight="1" x14ac:dyDescent="0.15">
      <c r="B58" s="117" t="s">
        <v>33</v>
      </c>
      <c r="C58" s="118"/>
      <c r="D58" s="118"/>
      <c r="E58" s="118"/>
      <c r="F58" s="118"/>
      <c r="G58" s="118"/>
      <c r="H58" s="119">
        <v>0</v>
      </c>
      <c r="I58" s="120">
        <v>1</v>
      </c>
      <c r="J58" s="121">
        <f>SUM(H58:I58)</f>
        <v>1</v>
      </c>
      <c r="K58" s="652">
        <v>0</v>
      </c>
      <c r="L58" s="123">
        <v>11</v>
      </c>
      <c r="M58" s="123">
        <v>5</v>
      </c>
      <c r="N58" s="123">
        <v>6</v>
      </c>
      <c r="O58" s="123">
        <v>2</v>
      </c>
      <c r="P58" s="124">
        <v>6</v>
      </c>
      <c r="Q58" s="136">
        <f>SUM(K58:P58)</f>
        <v>30</v>
      </c>
      <c r="R58" s="137">
        <f>SUM(J58,Q58)</f>
        <v>31</v>
      </c>
    </row>
    <row r="59" spans="1:18" ht="17.100000000000001" customHeight="1" x14ac:dyDescent="0.15">
      <c r="B59" s="23" t="s">
        <v>42</v>
      </c>
      <c r="C59" s="24"/>
      <c r="D59" s="24"/>
      <c r="E59" s="24"/>
      <c r="F59" s="24"/>
      <c r="G59" s="24"/>
      <c r="H59" s="127">
        <f>H57+H58</f>
        <v>16</v>
      </c>
      <c r="I59" s="128">
        <f>I57+I58</f>
        <v>19</v>
      </c>
      <c r="J59" s="129">
        <f>SUM(H59:I59)</f>
        <v>35</v>
      </c>
      <c r="K59" s="653">
        <f t="shared" ref="K59:P59" si="12">K57+K58</f>
        <v>0</v>
      </c>
      <c r="L59" s="131">
        <f t="shared" si="12"/>
        <v>1298</v>
      </c>
      <c r="M59" s="131">
        <f t="shared" si="12"/>
        <v>953</v>
      </c>
      <c r="N59" s="131">
        <f t="shared" si="12"/>
        <v>715</v>
      </c>
      <c r="O59" s="131">
        <f t="shared" si="12"/>
        <v>480</v>
      </c>
      <c r="P59" s="128">
        <f t="shared" si="12"/>
        <v>221</v>
      </c>
      <c r="Q59" s="138">
        <f>SUM(K59:P59)</f>
        <v>3667</v>
      </c>
      <c r="R59" s="139">
        <f>SUM(J59,Q59)</f>
        <v>3702</v>
      </c>
    </row>
    <row r="61" spans="1:18" ht="17.100000000000001" customHeight="1" x14ac:dyDescent="0.15">
      <c r="A61" s="1" t="s">
        <v>44</v>
      </c>
    </row>
    <row r="62" spans="1:18" ht="17.100000000000001" customHeight="1" x14ac:dyDescent="0.15">
      <c r="A62" s="1" t="s">
        <v>45</v>
      </c>
    </row>
    <row r="63" spans="1:18" ht="17.100000000000001" customHeight="1" x14ac:dyDescent="0.15">
      <c r="B63" s="5"/>
      <c r="C63" s="5"/>
      <c r="D63" s="5"/>
      <c r="E63" s="6"/>
      <c r="F63" s="6"/>
      <c r="G63" s="6"/>
      <c r="H63" s="6"/>
      <c r="I63" s="6"/>
      <c r="J63" s="699" t="s">
        <v>39</v>
      </c>
      <c r="K63" s="699"/>
      <c r="L63" s="699"/>
      <c r="M63" s="699"/>
      <c r="N63" s="699"/>
      <c r="O63" s="699"/>
      <c r="P63" s="699"/>
      <c r="Q63" s="699"/>
    </row>
    <row r="64" spans="1:18" ht="17.100000000000001" customHeight="1" x14ac:dyDescent="0.15">
      <c r="B64" s="716" t="str">
        <f>"平成" &amp; DBCS($A$2) &amp; "年（" &amp; DBCS($B$2) &amp; "年）" &amp; DBCS($C$2) &amp; "月"</f>
        <v>平成３１年（２０１９年）１月</v>
      </c>
      <c r="C64" s="717"/>
      <c r="D64" s="717"/>
      <c r="E64" s="717"/>
      <c r="F64" s="717"/>
      <c r="G64" s="718"/>
      <c r="H64" s="722" t="s">
        <v>40</v>
      </c>
      <c r="I64" s="723"/>
      <c r="J64" s="723"/>
      <c r="K64" s="724" t="s">
        <v>41</v>
      </c>
      <c r="L64" s="725"/>
      <c r="M64" s="725"/>
      <c r="N64" s="725"/>
      <c r="O64" s="725"/>
      <c r="P64" s="726"/>
      <c r="Q64" s="718" t="s">
        <v>22</v>
      </c>
    </row>
    <row r="65" spans="1:17" ht="17.100000000000001" customHeight="1" x14ac:dyDescent="0.15">
      <c r="B65" s="719"/>
      <c r="C65" s="720"/>
      <c r="D65" s="720"/>
      <c r="E65" s="720"/>
      <c r="F65" s="720"/>
      <c r="G65" s="721"/>
      <c r="H65" s="102" t="s">
        <v>13</v>
      </c>
      <c r="I65" s="103" t="s">
        <v>14</v>
      </c>
      <c r="J65" s="104" t="s">
        <v>15</v>
      </c>
      <c r="K65" s="140" t="s">
        <v>17</v>
      </c>
      <c r="L65" s="106" t="s">
        <v>18</v>
      </c>
      <c r="M65" s="106" t="s">
        <v>19</v>
      </c>
      <c r="N65" s="106" t="s">
        <v>20</v>
      </c>
      <c r="O65" s="107" t="s">
        <v>21</v>
      </c>
      <c r="P65" s="133" t="s">
        <v>15</v>
      </c>
      <c r="Q65" s="721"/>
    </row>
    <row r="66" spans="1:17" ht="17.100000000000001" customHeight="1" x14ac:dyDescent="0.15">
      <c r="B66" s="8" t="s">
        <v>23</v>
      </c>
      <c r="C66" s="10"/>
      <c r="D66" s="10"/>
      <c r="E66" s="10"/>
      <c r="F66" s="10"/>
      <c r="G66" s="10"/>
      <c r="H66" s="109">
        <v>0</v>
      </c>
      <c r="I66" s="110">
        <v>0</v>
      </c>
      <c r="J66" s="111">
        <f>SUM(H66:I66)</f>
        <v>0</v>
      </c>
      <c r="K66" s="112">
        <v>1</v>
      </c>
      <c r="L66" s="113">
        <v>13</v>
      </c>
      <c r="M66" s="113">
        <v>187</v>
      </c>
      <c r="N66" s="113">
        <v>482</v>
      </c>
      <c r="O66" s="114">
        <v>412</v>
      </c>
      <c r="P66" s="134">
        <f>SUM(K66:O66)</f>
        <v>1095</v>
      </c>
      <c r="Q66" s="135">
        <f>SUM(J66,P66)</f>
        <v>1095</v>
      </c>
    </row>
    <row r="67" spans="1:17" ht="17.100000000000001" customHeight="1" x14ac:dyDescent="0.15">
      <c r="B67" s="117" t="s">
        <v>33</v>
      </c>
      <c r="C67" s="118"/>
      <c r="D67" s="118"/>
      <c r="E67" s="118"/>
      <c r="F67" s="118"/>
      <c r="G67" s="118"/>
      <c r="H67" s="119">
        <v>0</v>
      </c>
      <c r="I67" s="120">
        <v>0</v>
      </c>
      <c r="J67" s="121">
        <f>SUM(H67:I67)</f>
        <v>0</v>
      </c>
      <c r="K67" s="122">
        <v>0</v>
      </c>
      <c r="L67" s="123">
        <v>0</v>
      </c>
      <c r="M67" s="123">
        <v>1</v>
      </c>
      <c r="N67" s="123">
        <v>1</v>
      </c>
      <c r="O67" s="124">
        <v>2</v>
      </c>
      <c r="P67" s="136">
        <f>SUM(K67:O67)</f>
        <v>4</v>
      </c>
      <c r="Q67" s="137">
        <f>SUM(J67,P67)</f>
        <v>4</v>
      </c>
    </row>
    <row r="68" spans="1:17" ht="17.100000000000001" customHeight="1" x14ac:dyDescent="0.15">
      <c r="B68" s="23" t="s">
        <v>42</v>
      </c>
      <c r="C68" s="24"/>
      <c r="D68" s="24"/>
      <c r="E68" s="24"/>
      <c r="F68" s="24"/>
      <c r="G68" s="24"/>
      <c r="H68" s="127">
        <f>H66+H67</f>
        <v>0</v>
      </c>
      <c r="I68" s="128">
        <f>I66+I67</f>
        <v>0</v>
      </c>
      <c r="J68" s="129">
        <f>SUM(H68:I68)</f>
        <v>0</v>
      </c>
      <c r="K68" s="130">
        <f>K66+K67</f>
        <v>1</v>
      </c>
      <c r="L68" s="131">
        <f>L66+L67</f>
        <v>13</v>
      </c>
      <c r="M68" s="131">
        <f>M66+M67</f>
        <v>188</v>
      </c>
      <c r="N68" s="131">
        <f>N66+N67</f>
        <v>483</v>
      </c>
      <c r="O68" s="128">
        <f>O66+O67</f>
        <v>414</v>
      </c>
      <c r="P68" s="138">
        <f>SUM(K68:O68)</f>
        <v>1099</v>
      </c>
      <c r="Q68" s="139">
        <f>SUM(J68,P68)</f>
        <v>1099</v>
      </c>
    </row>
    <row r="70" spans="1:17" ht="17.100000000000001" customHeight="1" x14ac:dyDescent="0.15">
      <c r="A70" s="1" t="s">
        <v>46</v>
      </c>
    </row>
    <row r="71" spans="1:17" ht="17.100000000000001" customHeight="1" x14ac:dyDescent="0.15">
      <c r="B71" s="5"/>
      <c r="C71" s="5"/>
      <c r="D71" s="5"/>
      <c r="E71" s="6"/>
      <c r="F71" s="6"/>
      <c r="G71" s="6"/>
      <c r="H71" s="6"/>
      <c r="I71" s="6"/>
      <c r="J71" s="699" t="s">
        <v>39</v>
      </c>
      <c r="K71" s="699"/>
      <c r="L71" s="699"/>
      <c r="M71" s="699"/>
      <c r="N71" s="699"/>
      <c r="O71" s="699"/>
      <c r="P71" s="699"/>
      <c r="Q71" s="699"/>
    </row>
    <row r="72" spans="1:17" ht="17.100000000000001" customHeight="1" x14ac:dyDescent="0.15">
      <c r="B72" s="716" t="str">
        <f>"平成" &amp; DBCS($A$2) &amp; "年（" &amp; DBCS($B$2) &amp; "年）" &amp; DBCS($C$2) &amp; "月"</f>
        <v>平成３１年（２０１９年）１月</v>
      </c>
      <c r="C72" s="717"/>
      <c r="D72" s="717"/>
      <c r="E72" s="717"/>
      <c r="F72" s="717"/>
      <c r="G72" s="718"/>
      <c r="H72" s="729" t="s">
        <v>40</v>
      </c>
      <c r="I72" s="730"/>
      <c r="J72" s="730"/>
      <c r="K72" s="731" t="s">
        <v>41</v>
      </c>
      <c r="L72" s="730"/>
      <c r="M72" s="730"/>
      <c r="N72" s="730"/>
      <c r="O72" s="730"/>
      <c r="P72" s="732"/>
      <c r="Q72" s="733" t="s">
        <v>22</v>
      </c>
    </row>
    <row r="73" spans="1:17" ht="17.100000000000001" customHeight="1" x14ac:dyDescent="0.15">
      <c r="B73" s="719"/>
      <c r="C73" s="720"/>
      <c r="D73" s="720"/>
      <c r="E73" s="720"/>
      <c r="F73" s="720"/>
      <c r="G73" s="721"/>
      <c r="H73" s="141" t="s">
        <v>13</v>
      </c>
      <c r="I73" s="142" t="s">
        <v>14</v>
      </c>
      <c r="J73" s="143" t="s">
        <v>15</v>
      </c>
      <c r="K73" s="144" t="s">
        <v>17</v>
      </c>
      <c r="L73" s="145" t="s">
        <v>18</v>
      </c>
      <c r="M73" s="145" t="s">
        <v>19</v>
      </c>
      <c r="N73" s="145" t="s">
        <v>20</v>
      </c>
      <c r="O73" s="146" t="s">
        <v>21</v>
      </c>
      <c r="P73" s="147" t="s">
        <v>15</v>
      </c>
      <c r="Q73" s="734"/>
    </row>
    <row r="74" spans="1:17" ht="17.100000000000001" customHeight="1" x14ac:dyDescent="0.15">
      <c r="B74" s="8" t="s">
        <v>23</v>
      </c>
      <c r="C74" s="10"/>
      <c r="D74" s="10"/>
      <c r="E74" s="10"/>
      <c r="F74" s="10"/>
      <c r="G74" s="10"/>
      <c r="H74" s="109">
        <v>0</v>
      </c>
      <c r="I74" s="110">
        <v>0</v>
      </c>
      <c r="J74" s="111">
        <f>SUM(H74:I74)</f>
        <v>0</v>
      </c>
      <c r="K74" s="112">
        <v>54</v>
      </c>
      <c r="L74" s="113">
        <v>87</v>
      </c>
      <c r="M74" s="113">
        <v>124</v>
      </c>
      <c r="N74" s="113">
        <v>122</v>
      </c>
      <c r="O74" s="114">
        <v>101</v>
      </c>
      <c r="P74" s="134">
        <f>SUM(K74:O74)</f>
        <v>488</v>
      </c>
      <c r="Q74" s="135">
        <f>SUM(J74,P74)</f>
        <v>488</v>
      </c>
    </row>
    <row r="75" spans="1:17" ht="17.100000000000001" customHeight="1" x14ac:dyDescent="0.15">
      <c r="B75" s="117" t="s">
        <v>33</v>
      </c>
      <c r="C75" s="118"/>
      <c r="D75" s="118"/>
      <c r="E75" s="118"/>
      <c r="F75" s="118"/>
      <c r="G75" s="118"/>
      <c r="H75" s="119">
        <v>0</v>
      </c>
      <c r="I75" s="120">
        <v>0</v>
      </c>
      <c r="J75" s="121">
        <f>SUM(H75:I75)</f>
        <v>0</v>
      </c>
      <c r="K75" s="122">
        <v>0</v>
      </c>
      <c r="L75" s="123">
        <v>0</v>
      </c>
      <c r="M75" s="123">
        <v>0</v>
      </c>
      <c r="N75" s="123">
        <v>0</v>
      </c>
      <c r="O75" s="124">
        <v>0</v>
      </c>
      <c r="P75" s="136">
        <f>SUM(K75:O75)</f>
        <v>0</v>
      </c>
      <c r="Q75" s="137">
        <f>SUM(J75,P75)</f>
        <v>0</v>
      </c>
    </row>
    <row r="76" spans="1:17" ht="17.100000000000001" customHeight="1" x14ac:dyDescent="0.15">
      <c r="B76" s="23" t="s">
        <v>42</v>
      </c>
      <c r="C76" s="24"/>
      <c r="D76" s="24"/>
      <c r="E76" s="24"/>
      <c r="F76" s="24"/>
      <c r="G76" s="24"/>
      <c r="H76" s="127">
        <f>H74+H75</f>
        <v>0</v>
      </c>
      <c r="I76" s="128">
        <f>I74+I75</f>
        <v>0</v>
      </c>
      <c r="J76" s="129">
        <f>SUM(H76:I76)</f>
        <v>0</v>
      </c>
      <c r="K76" s="130">
        <f>K74+K75</f>
        <v>54</v>
      </c>
      <c r="L76" s="131">
        <f>L74+L75</f>
        <v>87</v>
      </c>
      <c r="M76" s="131">
        <f>M74+M75</f>
        <v>124</v>
      </c>
      <c r="N76" s="131">
        <f>N74+N75</f>
        <v>122</v>
      </c>
      <c r="O76" s="128">
        <f>O74+O75</f>
        <v>101</v>
      </c>
      <c r="P76" s="138">
        <f>SUM(K76:O76)</f>
        <v>488</v>
      </c>
      <c r="Q76" s="139">
        <f>SUM(J76,P76)</f>
        <v>488</v>
      </c>
    </row>
    <row r="78" spans="1:17" ht="17.100000000000001" customHeight="1" x14ac:dyDescent="0.15">
      <c r="A78" s="1" t="s">
        <v>47</v>
      </c>
    </row>
    <row r="79" spans="1:17" ht="17.100000000000001" customHeight="1" x14ac:dyDescent="0.15">
      <c r="B79" s="5"/>
      <c r="C79" s="5"/>
      <c r="D79" s="5"/>
      <c r="E79" s="6"/>
      <c r="F79" s="6"/>
      <c r="G79" s="6"/>
      <c r="H79" s="6"/>
      <c r="I79" s="6"/>
      <c r="J79" s="699" t="s">
        <v>39</v>
      </c>
      <c r="K79" s="699"/>
      <c r="L79" s="699"/>
      <c r="M79" s="699"/>
      <c r="N79" s="699"/>
      <c r="O79" s="699"/>
      <c r="P79" s="699"/>
      <c r="Q79" s="699"/>
    </row>
    <row r="80" spans="1:17" ht="17.100000000000001" customHeight="1" x14ac:dyDescent="0.15">
      <c r="B80" s="735" t="str">
        <f>"平成" &amp; DBCS($A$2) &amp; "年（" &amp; DBCS($B$2) &amp; "年）" &amp; DBCS($C$2) &amp; "月"</f>
        <v>平成３１年（２０１９年）１月</v>
      </c>
      <c r="C80" s="736"/>
      <c r="D80" s="736"/>
      <c r="E80" s="736"/>
      <c r="F80" s="736"/>
      <c r="G80" s="737"/>
      <c r="H80" s="741" t="s">
        <v>40</v>
      </c>
      <c r="I80" s="742"/>
      <c r="J80" s="742"/>
      <c r="K80" s="743" t="s">
        <v>41</v>
      </c>
      <c r="L80" s="742"/>
      <c r="M80" s="742"/>
      <c r="N80" s="742"/>
      <c r="O80" s="742"/>
      <c r="P80" s="744"/>
      <c r="Q80" s="737" t="s">
        <v>22</v>
      </c>
    </row>
    <row r="81" spans="1:18" ht="17.100000000000001" customHeight="1" x14ac:dyDescent="0.15">
      <c r="B81" s="738"/>
      <c r="C81" s="739"/>
      <c r="D81" s="739"/>
      <c r="E81" s="739"/>
      <c r="F81" s="739"/>
      <c r="G81" s="740"/>
      <c r="H81" s="148" t="s">
        <v>13</v>
      </c>
      <c r="I81" s="149" t="s">
        <v>14</v>
      </c>
      <c r="J81" s="638" t="s">
        <v>15</v>
      </c>
      <c r="K81" s="151" t="s">
        <v>17</v>
      </c>
      <c r="L81" s="152" t="s">
        <v>18</v>
      </c>
      <c r="M81" s="152" t="s">
        <v>19</v>
      </c>
      <c r="N81" s="152" t="s">
        <v>20</v>
      </c>
      <c r="O81" s="149" t="s">
        <v>21</v>
      </c>
      <c r="P81" s="153" t="s">
        <v>15</v>
      </c>
      <c r="Q81" s="740"/>
    </row>
    <row r="82" spans="1:18" ht="17.100000000000001" customHeight="1" x14ac:dyDescent="0.15">
      <c r="B82" s="8" t="s">
        <v>23</v>
      </c>
      <c r="C82" s="10"/>
      <c r="D82" s="10"/>
      <c r="E82" s="10"/>
      <c r="F82" s="10"/>
      <c r="G82" s="10"/>
      <c r="H82" s="109">
        <v>0</v>
      </c>
      <c r="I82" s="110">
        <v>0</v>
      </c>
      <c r="J82" s="111">
        <f>SUM(H82:I82)</f>
        <v>0</v>
      </c>
      <c r="K82" s="112">
        <v>0</v>
      </c>
      <c r="L82" s="113">
        <v>2</v>
      </c>
      <c r="M82" s="113">
        <v>30</v>
      </c>
      <c r="N82" s="113">
        <v>282</v>
      </c>
      <c r="O82" s="114">
        <v>456</v>
      </c>
      <c r="P82" s="134">
        <f>SUM(K82:O82)</f>
        <v>770</v>
      </c>
      <c r="Q82" s="135">
        <f>SUM(J82,P82)</f>
        <v>770</v>
      </c>
    </row>
    <row r="83" spans="1:18" ht="17.100000000000001" customHeight="1" x14ac:dyDescent="0.15">
      <c r="B83" s="117" t="s">
        <v>33</v>
      </c>
      <c r="C83" s="118"/>
      <c r="D83" s="118"/>
      <c r="E83" s="118"/>
      <c r="F83" s="118"/>
      <c r="G83" s="118"/>
      <c r="H83" s="119">
        <v>0</v>
      </c>
      <c r="I83" s="120">
        <v>0</v>
      </c>
      <c r="J83" s="121">
        <f>SUM(H83:I83)</f>
        <v>0</v>
      </c>
      <c r="K83" s="122">
        <v>0</v>
      </c>
      <c r="L83" s="123">
        <v>0</v>
      </c>
      <c r="M83" s="123">
        <v>0</v>
      </c>
      <c r="N83" s="123">
        <v>4</v>
      </c>
      <c r="O83" s="124">
        <v>9</v>
      </c>
      <c r="P83" s="136">
        <f>SUM(K83:O83)</f>
        <v>13</v>
      </c>
      <c r="Q83" s="137">
        <f>SUM(J83,P83)</f>
        <v>13</v>
      </c>
    </row>
    <row r="84" spans="1:18" ht="17.100000000000001" customHeight="1" x14ac:dyDescent="0.15">
      <c r="B84" s="23" t="s">
        <v>42</v>
      </c>
      <c r="C84" s="24"/>
      <c r="D84" s="24"/>
      <c r="E84" s="24"/>
      <c r="F84" s="24"/>
      <c r="G84" s="24"/>
      <c r="H84" s="127">
        <f>H82+H83</f>
        <v>0</v>
      </c>
      <c r="I84" s="128">
        <f>I82+I83</f>
        <v>0</v>
      </c>
      <c r="J84" s="129">
        <f>SUM(H84:I84)</f>
        <v>0</v>
      </c>
      <c r="K84" s="130">
        <f>K82+K83</f>
        <v>0</v>
      </c>
      <c r="L84" s="131">
        <f>L82+L83</f>
        <v>2</v>
      </c>
      <c r="M84" s="131">
        <f>M82+M83</f>
        <v>30</v>
      </c>
      <c r="N84" s="131">
        <f>N82+N83</f>
        <v>286</v>
      </c>
      <c r="O84" s="128">
        <f>O82+O83</f>
        <v>465</v>
      </c>
      <c r="P84" s="138">
        <f>SUM(K84:O84)</f>
        <v>783</v>
      </c>
      <c r="Q84" s="139">
        <f>SUM(J84,P84)</f>
        <v>783</v>
      </c>
    </row>
    <row r="86" spans="1:18" s="386" customFormat="1" ht="17.100000000000001" customHeight="1" x14ac:dyDescent="0.15">
      <c r="A86" s="1" t="s">
        <v>211</v>
      </c>
      <c r="B86" s="397"/>
      <c r="C86" s="397"/>
      <c r="D86" s="397"/>
      <c r="E86" s="397"/>
      <c r="F86" s="397"/>
      <c r="G86" s="397"/>
      <c r="H86" s="397"/>
      <c r="I86" s="397"/>
      <c r="J86" s="397"/>
      <c r="K86" s="397"/>
      <c r="L86" s="397"/>
      <c r="M86" s="397"/>
      <c r="N86" s="397"/>
      <c r="O86" s="397"/>
      <c r="P86" s="397"/>
      <c r="Q86" s="397"/>
    </row>
    <row r="87" spans="1:18" s="386" customFormat="1" ht="17.100000000000001" customHeight="1" x14ac:dyDescent="0.15">
      <c r="A87" s="397"/>
      <c r="B87" s="394"/>
      <c r="C87" s="394"/>
      <c r="D87" s="394"/>
      <c r="E87" s="427"/>
      <c r="F87" s="427"/>
      <c r="G87" s="427"/>
      <c r="H87" s="427"/>
      <c r="I87" s="427"/>
      <c r="J87" s="758" t="s">
        <v>39</v>
      </c>
      <c r="K87" s="758"/>
      <c r="L87" s="758"/>
      <c r="M87" s="758"/>
      <c r="N87" s="758"/>
      <c r="O87" s="758"/>
      <c r="P87" s="758"/>
      <c r="Q87" s="758"/>
    </row>
    <row r="88" spans="1:18" s="386" customFormat="1" ht="17.100000000000001" customHeight="1" x14ac:dyDescent="0.15">
      <c r="A88" s="397"/>
      <c r="B88" s="759" t="str">
        <f>"平成" &amp; DBCS($A$2) &amp; "年（" &amp; DBCS($B$2) &amp; "年）" &amp; DBCS($C$2) &amp; "月"</f>
        <v>平成３１年（２０１９年）１月</v>
      </c>
      <c r="C88" s="760"/>
      <c r="D88" s="760"/>
      <c r="E88" s="760"/>
      <c r="F88" s="760"/>
      <c r="G88" s="761"/>
      <c r="H88" s="765" t="s">
        <v>40</v>
      </c>
      <c r="I88" s="766"/>
      <c r="J88" s="766"/>
      <c r="K88" s="767" t="s">
        <v>41</v>
      </c>
      <c r="L88" s="766"/>
      <c r="M88" s="766"/>
      <c r="N88" s="766"/>
      <c r="O88" s="766"/>
      <c r="P88" s="768"/>
      <c r="Q88" s="761" t="s">
        <v>22</v>
      </c>
    </row>
    <row r="89" spans="1:18" s="386" customFormat="1" ht="17.100000000000001" customHeight="1" x14ac:dyDescent="0.15">
      <c r="A89" s="397"/>
      <c r="B89" s="762"/>
      <c r="C89" s="763"/>
      <c r="D89" s="763"/>
      <c r="E89" s="763"/>
      <c r="F89" s="763"/>
      <c r="G89" s="764"/>
      <c r="H89" s="428" t="s">
        <v>13</v>
      </c>
      <c r="I89" s="429" t="s">
        <v>14</v>
      </c>
      <c r="J89" s="639" t="s">
        <v>15</v>
      </c>
      <c r="K89" s="431" t="s">
        <v>17</v>
      </c>
      <c r="L89" s="432" t="s">
        <v>18</v>
      </c>
      <c r="M89" s="432" t="s">
        <v>19</v>
      </c>
      <c r="N89" s="432" t="s">
        <v>20</v>
      </c>
      <c r="O89" s="429" t="s">
        <v>21</v>
      </c>
      <c r="P89" s="433" t="s">
        <v>15</v>
      </c>
      <c r="Q89" s="764"/>
    </row>
    <row r="90" spans="1:18" s="386" customFormat="1" ht="17.100000000000001" customHeight="1" x14ac:dyDescent="0.15">
      <c r="A90" s="397"/>
      <c r="B90" s="398" t="s">
        <v>23</v>
      </c>
      <c r="C90" s="399"/>
      <c r="D90" s="399"/>
      <c r="E90" s="399"/>
      <c r="F90" s="399"/>
      <c r="G90" s="399"/>
      <c r="H90" s="400">
        <v>0</v>
      </c>
      <c r="I90" s="401">
        <v>0</v>
      </c>
      <c r="J90" s="402">
        <f>SUM(H90:I90)</f>
        <v>0</v>
      </c>
      <c r="K90" s="403">
        <v>0</v>
      </c>
      <c r="L90" s="404">
        <v>0</v>
      </c>
      <c r="M90" s="404">
        <v>2</v>
      </c>
      <c r="N90" s="404">
        <v>18</v>
      </c>
      <c r="O90" s="405">
        <v>15</v>
      </c>
      <c r="P90" s="406">
        <f>SUM(K90:O90)</f>
        <v>35</v>
      </c>
      <c r="Q90" s="407">
        <f>SUM(J90,P90)</f>
        <v>35</v>
      </c>
    </row>
    <row r="91" spans="1:18" s="386" customFormat="1" ht="17.100000000000001" customHeight="1" x14ac:dyDescent="0.15">
      <c r="A91" s="397"/>
      <c r="B91" s="408" t="s">
        <v>33</v>
      </c>
      <c r="C91" s="409"/>
      <c r="D91" s="409"/>
      <c r="E91" s="409"/>
      <c r="F91" s="409"/>
      <c r="G91" s="409"/>
      <c r="H91" s="410">
        <v>0</v>
      </c>
      <c r="I91" s="411">
        <v>0</v>
      </c>
      <c r="J91" s="412">
        <f>SUM(H91:I91)</f>
        <v>0</v>
      </c>
      <c r="K91" s="413">
        <v>0</v>
      </c>
      <c r="L91" s="414">
        <v>0</v>
      </c>
      <c r="M91" s="414">
        <v>0</v>
      </c>
      <c r="N91" s="414">
        <v>0</v>
      </c>
      <c r="O91" s="415">
        <v>2</v>
      </c>
      <c r="P91" s="416">
        <f>SUM(K91:O91)</f>
        <v>2</v>
      </c>
      <c r="Q91" s="417">
        <f>SUM(J91,P91)</f>
        <v>2</v>
      </c>
    </row>
    <row r="92" spans="1:18" s="397" customFormat="1" ht="17.100000000000001" customHeight="1" x14ac:dyDescent="0.15">
      <c r="B92" s="418" t="s">
        <v>42</v>
      </c>
      <c r="C92" s="419"/>
      <c r="D92" s="419"/>
      <c r="E92" s="419"/>
      <c r="F92" s="419"/>
      <c r="G92" s="419"/>
      <c r="H92" s="420">
        <f>H90+H91</f>
        <v>0</v>
      </c>
      <c r="I92" s="421">
        <f>I90+I91</f>
        <v>0</v>
      </c>
      <c r="J92" s="422">
        <f>SUM(H92:I92)</f>
        <v>0</v>
      </c>
      <c r="K92" s="423">
        <f>K90+K91</f>
        <v>0</v>
      </c>
      <c r="L92" s="424">
        <f>L90+L91</f>
        <v>0</v>
      </c>
      <c r="M92" s="424">
        <f>M90+M91</f>
        <v>2</v>
      </c>
      <c r="N92" s="424">
        <f>N90+N91</f>
        <v>18</v>
      </c>
      <c r="O92" s="421">
        <f>O90+O91</f>
        <v>17</v>
      </c>
      <c r="P92" s="425">
        <f>SUM(K92:O92)</f>
        <v>37</v>
      </c>
      <c r="Q92" s="426">
        <f>SUM(J92,P92)</f>
        <v>37</v>
      </c>
    </row>
    <row r="94" spans="1:18" s="155" customFormat="1" ht="17.100000000000001" customHeight="1" x14ac:dyDescent="0.15">
      <c r="A94" s="154" t="s">
        <v>48</v>
      </c>
      <c r="J94" s="156"/>
      <c r="K94" s="156"/>
    </row>
    <row r="95" spans="1:18" s="155" customFormat="1" ht="17.100000000000001" customHeight="1" x14ac:dyDescent="0.15">
      <c r="B95" s="2"/>
      <c r="C95" s="157"/>
      <c r="D95" s="157"/>
      <c r="E95" s="157"/>
      <c r="F95" s="6"/>
      <c r="G95" s="6"/>
      <c r="H95" s="6"/>
      <c r="I95" s="699" t="s">
        <v>49</v>
      </c>
      <c r="J95" s="699"/>
      <c r="K95" s="699"/>
      <c r="L95" s="699"/>
      <c r="M95" s="699"/>
      <c r="N95" s="699"/>
      <c r="O95" s="699"/>
      <c r="P95" s="699"/>
      <c r="Q95" s="699"/>
      <c r="R95" s="699"/>
    </row>
    <row r="96" spans="1:18" s="155" customFormat="1" ht="17.100000000000001" customHeight="1" x14ac:dyDescent="0.15">
      <c r="B96" s="716" t="str">
        <f>"平成" &amp; DBCS($A$2) &amp; "年（" &amp; DBCS($B$2) &amp; "年）" &amp; DBCS($C$2) &amp; "月"</f>
        <v>平成３１年（２０１９年）１月</v>
      </c>
      <c r="C96" s="717"/>
      <c r="D96" s="717"/>
      <c r="E96" s="717"/>
      <c r="F96" s="717"/>
      <c r="G96" s="718"/>
      <c r="H96" s="722" t="s">
        <v>40</v>
      </c>
      <c r="I96" s="723"/>
      <c r="J96" s="723"/>
      <c r="K96" s="724" t="s">
        <v>41</v>
      </c>
      <c r="L96" s="725"/>
      <c r="M96" s="725"/>
      <c r="N96" s="725"/>
      <c r="O96" s="725"/>
      <c r="P96" s="725"/>
      <c r="Q96" s="726"/>
      <c r="R96" s="727" t="s">
        <v>22</v>
      </c>
    </row>
    <row r="97" spans="2:18" s="155" customFormat="1" ht="17.100000000000001" customHeight="1" x14ac:dyDescent="0.15">
      <c r="B97" s="719"/>
      <c r="C97" s="720"/>
      <c r="D97" s="720"/>
      <c r="E97" s="720"/>
      <c r="F97" s="720"/>
      <c r="G97" s="721"/>
      <c r="H97" s="102" t="s">
        <v>13</v>
      </c>
      <c r="I97" s="103" t="s">
        <v>14</v>
      </c>
      <c r="J97" s="104" t="s">
        <v>15</v>
      </c>
      <c r="K97" s="105" t="s">
        <v>16</v>
      </c>
      <c r="L97" s="106" t="s">
        <v>17</v>
      </c>
      <c r="M97" s="106" t="s">
        <v>18</v>
      </c>
      <c r="N97" s="106" t="s">
        <v>19</v>
      </c>
      <c r="O97" s="106" t="s">
        <v>20</v>
      </c>
      <c r="P97" s="107" t="s">
        <v>21</v>
      </c>
      <c r="Q97" s="637" t="s">
        <v>15</v>
      </c>
      <c r="R97" s="728"/>
    </row>
    <row r="98" spans="2:18" s="155" customFormat="1" ht="17.100000000000001" customHeight="1" x14ac:dyDescent="0.15">
      <c r="B98" s="158" t="s">
        <v>50</v>
      </c>
      <c r="C98" s="159"/>
      <c r="D98" s="159"/>
      <c r="E98" s="159"/>
      <c r="F98" s="159"/>
      <c r="G98" s="160"/>
      <c r="H98" s="161">
        <f t="shared" ref="H98:R98" si="13">SUM(H99,H105,H108,H113,H117:H118)</f>
        <v>1799</v>
      </c>
      <c r="I98" s="162">
        <f t="shared" si="13"/>
        <v>2540</v>
      </c>
      <c r="J98" s="163">
        <f t="shared" si="13"/>
        <v>4339</v>
      </c>
      <c r="K98" s="164">
        <f t="shared" si="13"/>
        <v>0</v>
      </c>
      <c r="L98" s="165">
        <f t="shared" si="13"/>
        <v>9318</v>
      </c>
      <c r="M98" s="165">
        <f t="shared" si="13"/>
        <v>6903</v>
      </c>
      <c r="N98" s="165">
        <f t="shared" si="13"/>
        <v>4392</v>
      </c>
      <c r="O98" s="165">
        <f t="shared" si="13"/>
        <v>2873</v>
      </c>
      <c r="P98" s="166">
        <f t="shared" si="13"/>
        <v>1778</v>
      </c>
      <c r="Q98" s="167">
        <f t="shared" si="13"/>
        <v>25264</v>
      </c>
      <c r="R98" s="168">
        <f t="shared" si="13"/>
        <v>29603</v>
      </c>
    </row>
    <row r="99" spans="2:18" s="155" customFormat="1" ht="17.100000000000001" customHeight="1" x14ac:dyDescent="0.15">
      <c r="B99" s="169"/>
      <c r="C99" s="158" t="s">
        <v>51</v>
      </c>
      <c r="D99" s="159"/>
      <c r="E99" s="159"/>
      <c r="F99" s="159"/>
      <c r="G99" s="160"/>
      <c r="H99" s="161">
        <f t="shared" ref="H99:Q99" si="14">SUM(H100:H104)</f>
        <v>105</v>
      </c>
      <c r="I99" s="162">
        <f t="shared" si="14"/>
        <v>183</v>
      </c>
      <c r="J99" s="163">
        <f t="shared" si="14"/>
        <v>288</v>
      </c>
      <c r="K99" s="164">
        <f t="shared" si="14"/>
        <v>0</v>
      </c>
      <c r="L99" s="165">
        <f t="shared" si="14"/>
        <v>2347</v>
      </c>
      <c r="M99" s="165">
        <f t="shared" si="14"/>
        <v>1713</v>
      </c>
      <c r="N99" s="165">
        <f t="shared" si="14"/>
        <v>1176</v>
      </c>
      <c r="O99" s="165">
        <f t="shared" si="14"/>
        <v>910</v>
      </c>
      <c r="P99" s="166">
        <f t="shared" si="14"/>
        <v>657</v>
      </c>
      <c r="Q99" s="167">
        <f t="shared" si="14"/>
        <v>6803</v>
      </c>
      <c r="R99" s="168">
        <f t="shared" ref="R99:R104" si="15">SUM(J99,Q99)</f>
        <v>7091</v>
      </c>
    </row>
    <row r="100" spans="2:18" s="155" customFormat="1" ht="17.100000000000001" customHeight="1" x14ac:dyDescent="0.15">
      <c r="B100" s="169"/>
      <c r="C100" s="169"/>
      <c r="D100" s="49" t="s">
        <v>52</v>
      </c>
      <c r="E100" s="81"/>
      <c r="F100" s="81"/>
      <c r="G100" s="170"/>
      <c r="H100" s="171">
        <v>-1</v>
      </c>
      <c r="I100" s="172">
        <v>0</v>
      </c>
      <c r="J100" s="173">
        <f>SUM(H100:I100)</f>
        <v>-1</v>
      </c>
      <c r="K100" s="174">
        <v>0</v>
      </c>
      <c r="L100" s="175">
        <v>1416</v>
      </c>
      <c r="M100" s="175">
        <v>913</v>
      </c>
      <c r="N100" s="175">
        <v>506</v>
      </c>
      <c r="O100" s="175">
        <v>300</v>
      </c>
      <c r="P100" s="172">
        <v>191</v>
      </c>
      <c r="Q100" s="173">
        <f>SUM(K100:P100)</f>
        <v>3326</v>
      </c>
      <c r="R100" s="176">
        <f t="shared" si="15"/>
        <v>3325</v>
      </c>
    </row>
    <row r="101" spans="2:18" s="155" customFormat="1" ht="17.100000000000001" customHeight="1" x14ac:dyDescent="0.15">
      <c r="B101" s="169"/>
      <c r="C101" s="169"/>
      <c r="D101" s="177" t="s">
        <v>53</v>
      </c>
      <c r="E101" s="58"/>
      <c r="F101" s="58"/>
      <c r="G101" s="178"/>
      <c r="H101" s="179">
        <v>0</v>
      </c>
      <c r="I101" s="180">
        <v>0</v>
      </c>
      <c r="J101" s="181">
        <f>SUM(H101:I101)</f>
        <v>0</v>
      </c>
      <c r="K101" s="182">
        <v>0</v>
      </c>
      <c r="L101" s="183">
        <v>0</v>
      </c>
      <c r="M101" s="183">
        <v>3</v>
      </c>
      <c r="N101" s="183">
        <v>2</v>
      </c>
      <c r="O101" s="183">
        <v>8</v>
      </c>
      <c r="P101" s="180">
        <v>24</v>
      </c>
      <c r="Q101" s="181">
        <f>SUM(K101:P101)</f>
        <v>37</v>
      </c>
      <c r="R101" s="184">
        <f t="shared" si="15"/>
        <v>37</v>
      </c>
    </row>
    <row r="102" spans="2:18" s="155" customFormat="1" ht="17.100000000000001" customHeight="1" x14ac:dyDescent="0.15">
      <c r="B102" s="169"/>
      <c r="C102" s="169"/>
      <c r="D102" s="177" t="s">
        <v>54</v>
      </c>
      <c r="E102" s="58"/>
      <c r="F102" s="58"/>
      <c r="G102" s="178"/>
      <c r="H102" s="179">
        <v>49</v>
      </c>
      <c r="I102" s="180">
        <v>59</v>
      </c>
      <c r="J102" s="181">
        <f>SUM(H102:I102)</f>
        <v>108</v>
      </c>
      <c r="K102" s="182">
        <v>0</v>
      </c>
      <c r="L102" s="183">
        <v>293</v>
      </c>
      <c r="M102" s="183">
        <v>207</v>
      </c>
      <c r="N102" s="183">
        <v>151</v>
      </c>
      <c r="O102" s="183">
        <v>135</v>
      </c>
      <c r="P102" s="180">
        <v>107</v>
      </c>
      <c r="Q102" s="181">
        <f>SUM(K102:P102)</f>
        <v>893</v>
      </c>
      <c r="R102" s="184">
        <f t="shared" si="15"/>
        <v>1001</v>
      </c>
    </row>
    <row r="103" spans="2:18" s="155" customFormat="1" ht="17.100000000000001" customHeight="1" x14ac:dyDescent="0.15">
      <c r="B103" s="169"/>
      <c r="C103" s="169"/>
      <c r="D103" s="177" t="s">
        <v>55</v>
      </c>
      <c r="E103" s="58"/>
      <c r="F103" s="58"/>
      <c r="G103" s="178"/>
      <c r="H103" s="179">
        <v>5</v>
      </c>
      <c r="I103" s="180">
        <v>51</v>
      </c>
      <c r="J103" s="181">
        <f>SUM(H103:I103)</f>
        <v>56</v>
      </c>
      <c r="K103" s="182">
        <v>0</v>
      </c>
      <c r="L103" s="183">
        <v>90</v>
      </c>
      <c r="M103" s="183">
        <v>108</v>
      </c>
      <c r="N103" s="183">
        <v>44</v>
      </c>
      <c r="O103" s="183">
        <v>48</v>
      </c>
      <c r="P103" s="180">
        <v>29</v>
      </c>
      <c r="Q103" s="181">
        <f>SUM(K103:P103)</f>
        <v>319</v>
      </c>
      <c r="R103" s="184">
        <f t="shared" si="15"/>
        <v>375</v>
      </c>
    </row>
    <row r="104" spans="2:18" s="155" customFormat="1" ht="17.100000000000001" customHeight="1" x14ac:dyDescent="0.15">
      <c r="B104" s="169"/>
      <c r="C104" s="169"/>
      <c r="D104" s="60" t="s">
        <v>56</v>
      </c>
      <c r="E104" s="61"/>
      <c r="F104" s="61"/>
      <c r="G104" s="185"/>
      <c r="H104" s="186">
        <v>52</v>
      </c>
      <c r="I104" s="187">
        <v>73</v>
      </c>
      <c r="J104" s="188">
        <f>SUM(H104:I104)</f>
        <v>125</v>
      </c>
      <c r="K104" s="189">
        <v>0</v>
      </c>
      <c r="L104" s="190">
        <v>548</v>
      </c>
      <c r="M104" s="190">
        <v>482</v>
      </c>
      <c r="N104" s="190">
        <v>473</v>
      </c>
      <c r="O104" s="190">
        <v>419</v>
      </c>
      <c r="P104" s="187">
        <v>306</v>
      </c>
      <c r="Q104" s="188">
        <f>SUM(K104:P104)</f>
        <v>2228</v>
      </c>
      <c r="R104" s="191">
        <f t="shared" si="15"/>
        <v>2353</v>
      </c>
    </row>
    <row r="105" spans="2:18" s="155" customFormat="1" ht="17.100000000000001" customHeight="1" x14ac:dyDescent="0.15">
      <c r="B105" s="169"/>
      <c r="C105" s="158" t="s">
        <v>57</v>
      </c>
      <c r="D105" s="159"/>
      <c r="E105" s="159"/>
      <c r="F105" s="159"/>
      <c r="G105" s="160"/>
      <c r="H105" s="161">
        <f t="shared" ref="H105:R105" si="16">SUM(H106:H107)</f>
        <v>103</v>
      </c>
      <c r="I105" s="162">
        <f t="shared" si="16"/>
        <v>165</v>
      </c>
      <c r="J105" s="163">
        <f t="shared" si="16"/>
        <v>268</v>
      </c>
      <c r="K105" s="164">
        <f t="shared" si="16"/>
        <v>0</v>
      </c>
      <c r="L105" s="165">
        <f t="shared" si="16"/>
        <v>1807</v>
      </c>
      <c r="M105" s="165">
        <f t="shared" si="16"/>
        <v>1237</v>
      </c>
      <c r="N105" s="165">
        <f t="shared" si="16"/>
        <v>730</v>
      </c>
      <c r="O105" s="165">
        <f t="shared" si="16"/>
        <v>409</v>
      </c>
      <c r="P105" s="166">
        <f t="shared" si="16"/>
        <v>209</v>
      </c>
      <c r="Q105" s="167">
        <f t="shared" si="16"/>
        <v>4392</v>
      </c>
      <c r="R105" s="168">
        <f t="shared" si="16"/>
        <v>4660</v>
      </c>
    </row>
    <row r="106" spans="2:18" s="155" customFormat="1" ht="17.100000000000001" customHeight="1" x14ac:dyDescent="0.15">
      <c r="B106" s="169"/>
      <c r="C106" s="169"/>
      <c r="D106" s="49" t="s">
        <v>58</v>
      </c>
      <c r="E106" s="81"/>
      <c r="F106" s="81"/>
      <c r="G106" s="170"/>
      <c r="H106" s="171">
        <v>0</v>
      </c>
      <c r="I106" s="172">
        <v>0</v>
      </c>
      <c r="J106" s="192">
        <f>SUM(H106:I106)</f>
        <v>0</v>
      </c>
      <c r="K106" s="174">
        <v>0</v>
      </c>
      <c r="L106" s="175">
        <v>1364</v>
      </c>
      <c r="M106" s="175">
        <v>870</v>
      </c>
      <c r="N106" s="175">
        <v>506</v>
      </c>
      <c r="O106" s="175">
        <v>300</v>
      </c>
      <c r="P106" s="172">
        <v>147</v>
      </c>
      <c r="Q106" s="173">
        <f>SUM(K106:P106)</f>
        <v>3187</v>
      </c>
      <c r="R106" s="176">
        <f>SUM(J106,Q106)</f>
        <v>3187</v>
      </c>
    </row>
    <row r="107" spans="2:18" s="155" customFormat="1" ht="17.100000000000001" customHeight="1" x14ac:dyDescent="0.15">
      <c r="B107" s="169"/>
      <c r="C107" s="169"/>
      <c r="D107" s="60" t="s">
        <v>59</v>
      </c>
      <c r="E107" s="61"/>
      <c r="F107" s="61"/>
      <c r="G107" s="185"/>
      <c r="H107" s="186">
        <v>103</v>
      </c>
      <c r="I107" s="187">
        <v>165</v>
      </c>
      <c r="J107" s="193">
        <f>SUM(H107:I107)</f>
        <v>268</v>
      </c>
      <c r="K107" s="189">
        <v>0</v>
      </c>
      <c r="L107" s="190">
        <v>443</v>
      </c>
      <c r="M107" s="190">
        <v>367</v>
      </c>
      <c r="N107" s="190">
        <v>224</v>
      </c>
      <c r="O107" s="190">
        <v>109</v>
      </c>
      <c r="P107" s="187">
        <v>62</v>
      </c>
      <c r="Q107" s="188">
        <f>SUM(K107:P107)</f>
        <v>1205</v>
      </c>
      <c r="R107" s="191">
        <f>SUM(J107,Q107)</f>
        <v>1473</v>
      </c>
    </row>
    <row r="108" spans="2:18" s="155" customFormat="1" ht="17.100000000000001" customHeight="1" x14ac:dyDescent="0.15">
      <c r="B108" s="169"/>
      <c r="C108" s="158" t="s">
        <v>60</v>
      </c>
      <c r="D108" s="159"/>
      <c r="E108" s="159"/>
      <c r="F108" s="159"/>
      <c r="G108" s="160"/>
      <c r="H108" s="161">
        <f t="shared" ref="H108:R108" si="17">SUM(H109:H112)</f>
        <v>5</v>
      </c>
      <c r="I108" s="162">
        <f t="shared" si="17"/>
        <v>12</v>
      </c>
      <c r="J108" s="163">
        <f t="shared" si="17"/>
        <v>17</v>
      </c>
      <c r="K108" s="164">
        <f t="shared" si="17"/>
        <v>0</v>
      </c>
      <c r="L108" s="165">
        <f t="shared" si="17"/>
        <v>200</v>
      </c>
      <c r="M108" s="165">
        <f t="shared" si="17"/>
        <v>234</v>
      </c>
      <c r="N108" s="165">
        <f t="shared" si="17"/>
        <v>237</v>
      </c>
      <c r="O108" s="165">
        <f t="shared" si="17"/>
        <v>143</v>
      </c>
      <c r="P108" s="166">
        <f t="shared" si="17"/>
        <v>90</v>
      </c>
      <c r="Q108" s="167">
        <f t="shared" si="17"/>
        <v>904</v>
      </c>
      <c r="R108" s="168">
        <f t="shared" si="17"/>
        <v>921</v>
      </c>
    </row>
    <row r="109" spans="2:18" s="155" customFormat="1" ht="17.100000000000001" customHeight="1" x14ac:dyDescent="0.15">
      <c r="B109" s="169"/>
      <c r="C109" s="169"/>
      <c r="D109" s="49" t="s">
        <v>61</v>
      </c>
      <c r="E109" s="81"/>
      <c r="F109" s="81"/>
      <c r="G109" s="170"/>
      <c r="H109" s="171">
        <v>5</v>
      </c>
      <c r="I109" s="172">
        <v>10</v>
      </c>
      <c r="J109" s="192">
        <f>SUM(H109:I109)</f>
        <v>15</v>
      </c>
      <c r="K109" s="182">
        <v>0</v>
      </c>
      <c r="L109" s="175">
        <v>170</v>
      </c>
      <c r="M109" s="175">
        <v>201</v>
      </c>
      <c r="N109" s="175">
        <v>194</v>
      </c>
      <c r="O109" s="175">
        <v>111</v>
      </c>
      <c r="P109" s="172">
        <v>66</v>
      </c>
      <c r="Q109" s="173">
        <f>SUM(K109:P109)</f>
        <v>742</v>
      </c>
      <c r="R109" s="176">
        <f>SUM(J109,Q109)</f>
        <v>757</v>
      </c>
    </row>
    <row r="110" spans="2:18" s="155" customFormat="1" ht="17.100000000000001" customHeight="1" x14ac:dyDescent="0.15">
      <c r="B110" s="169"/>
      <c r="C110" s="169"/>
      <c r="D110" s="177" t="s">
        <v>62</v>
      </c>
      <c r="E110" s="58"/>
      <c r="F110" s="58"/>
      <c r="G110" s="178"/>
      <c r="H110" s="179">
        <v>0</v>
      </c>
      <c r="I110" s="180">
        <v>2</v>
      </c>
      <c r="J110" s="194">
        <f>SUM(H110:I110)</f>
        <v>2</v>
      </c>
      <c r="K110" s="182">
        <v>0</v>
      </c>
      <c r="L110" s="183">
        <v>28</v>
      </c>
      <c r="M110" s="183">
        <v>32</v>
      </c>
      <c r="N110" s="183">
        <v>38</v>
      </c>
      <c r="O110" s="183">
        <v>31</v>
      </c>
      <c r="P110" s="180">
        <v>19</v>
      </c>
      <c r="Q110" s="181">
        <f>SUM(K110:P110)</f>
        <v>148</v>
      </c>
      <c r="R110" s="184">
        <f>SUM(J110,Q110)</f>
        <v>150</v>
      </c>
    </row>
    <row r="111" spans="2:18" s="155" customFormat="1" ht="17.100000000000001" customHeight="1" x14ac:dyDescent="0.15">
      <c r="B111" s="169"/>
      <c r="C111" s="222"/>
      <c r="D111" s="177" t="s">
        <v>63</v>
      </c>
      <c r="E111" s="58"/>
      <c r="F111" s="58"/>
      <c r="G111" s="178"/>
      <c r="H111" s="179">
        <v>0</v>
      </c>
      <c r="I111" s="180">
        <v>0</v>
      </c>
      <c r="J111" s="194">
        <f>SUM(H111:I111)</f>
        <v>0</v>
      </c>
      <c r="K111" s="182">
        <v>0</v>
      </c>
      <c r="L111" s="183">
        <v>2</v>
      </c>
      <c r="M111" s="183">
        <v>1</v>
      </c>
      <c r="N111" s="183">
        <v>5</v>
      </c>
      <c r="O111" s="183">
        <v>1</v>
      </c>
      <c r="P111" s="180">
        <v>5</v>
      </c>
      <c r="Q111" s="181">
        <f>SUM(K111:P111)</f>
        <v>14</v>
      </c>
      <c r="R111" s="184">
        <f>SUM(J111,Q111)</f>
        <v>14</v>
      </c>
    </row>
    <row r="112" spans="2:18" s="217" customFormat="1" ht="16.5" customHeight="1" x14ac:dyDescent="0.15">
      <c r="B112" s="206"/>
      <c r="C112" s="464"/>
      <c r="D112" s="465" t="s">
        <v>212</v>
      </c>
      <c r="E112" s="466"/>
      <c r="F112" s="466"/>
      <c r="G112" s="467"/>
      <c r="H112" s="468">
        <v>0</v>
      </c>
      <c r="I112" s="469">
        <v>0</v>
      </c>
      <c r="J112" s="470">
        <f>SUM(H112:I112)</f>
        <v>0</v>
      </c>
      <c r="K112" s="471">
        <v>0</v>
      </c>
      <c r="L112" s="472">
        <v>0</v>
      </c>
      <c r="M112" s="472">
        <v>0</v>
      </c>
      <c r="N112" s="472">
        <v>0</v>
      </c>
      <c r="O112" s="472">
        <v>0</v>
      </c>
      <c r="P112" s="469">
        <v>0</v>
      </c>
      <c r="Q112" s="473">
        <f>SUM(K112:P112)</f>
        <v>0</v>
      </c>
      <c r="R112" s="474">
        <f>SUM(J112,Q112)</f>
        <v>0</v>
      </c>
    </row>
    <row r="113" spans="2:18" s="155" customFormat="1" ht="17.100000000000001" customHeight="1" x14ac:dyDescent="0.15">
      <c r="B113" s="169"/>
      <c r="C113" s="158" t="s">
        <v>64</v>
      </c>
      <c r="D113" s="159"/>
      <c r="E113" s="159"/>
      <c r="F113" s="159"/>
      <c r="G113" s="160"/>
      <c r="H113" s="161">
        <f t="shared" ref="H113:R113" si="18">SUM(H114:H116)</f>
        <v>759</v>
      </c>
      <c r="I113" s="162">
        <f t="shared" si="18"/>
        <v>1063</v>
      </c>
      <c r="J113" s="163">
        <f t="shared" si="18"/>
        <v>1822</v>
      </c>
      <c r="K113" s="164">
        <f t="shared" si="18"/>
        <v>0</v>
      </c>
      <c r="L113" s="165">
        <f t="shared" si="18"/>
        <v>1553</v>
      </c>
      <c r="M113" s="165">
        <f t="shared" si="18"/>
        <v>1529</v>
      </c>
      <c r="N113" s="165">
        <f t="shared" si="18"/>
        <v>979</v>
      </c>
      <c r="O113" s="165">
        <f t="shared" si="18"/>
        <v>669</v>
      </c>
      <c r="P113" s="166">
        <f t="shared" si="18"/>
        <v>405</v>
      </c>
      <c r="Q113" s="167">
        <f t="shared" si="18"/>
        <v>5135</v>
      </c>
      <c r="R113" s="168">
        <f t="shared" si="18"/>
        <v>6957</v>
      </c>
    </row>
    <row r="114" spans="2:18" s="155" customFormat="1" ht="17.100000000000001" customHeight="1" x14ac:dyDescent="0.15">
      <c r="B114" s="169"/>
      <c r="C114" s="169"/>
      <c r="D114" s="49" t="s">
        <v>65</v>
      </c>
      <c r="E114" s="81"/>
      <c r="F114" s="81"/>
      <c r="G114" s="170"/>
      <c r="H114" s="171">
        <v>708</v>
      </c>
      <c r="I114" s="172">
        <v>1017</v>
      </c>
      <c r="J114" s="192">
        <f>SUM(H114:I114)</f>
        <v>1725</v>
      </c>
      <c r="K114" s="174">
        <v>0</v>
      </c>
      <c r="L114" s="175">
        <v>1469</v>
      </c>
      <c r="M114" s="175">
        <v>1483</v>
      </c>
      <c r="N114" s="175">
        <v>951</v>
      </c>
      <c r="O114" s="175">
        <v>651</v>
      </c>
      <c r="P114" s="172">
        <v>395</v>
      </c>
      <c r="Q114" s="173">
        <f>SUM(K114:P114)</f>
        <v>4949</v>
      </c>
      <c r="R114" s="176">
        <f>SUM(J114,Q114)</f>
        <v>6674</v>
      </c>
    </row>
    <row r="115" spans="2:18" s="155" customFormat="1" ht="17.100000000000001" customHeight="1" x14ac:dyDescent="0.15">
      <c r="B115" s="169"/>
      <c r="C115" s="169"/>
      <c r="D115" s="177" t="s">
        <v>66</v>
      </c>
      <c r="E115" s="58"/>
      <c r="F115" s="58"/>
      <c r="G115" s="178"/>
      <c r="H115" s="179">
        <v>23</v>
      </c>
      <c r="I115" s="180">
        <v>20</v>
      </c>
      <c r="J115" s="194">
        <f>SUM(H115:I115)</f>
        <v>43</v>
      </c>
      <c r="K115" s="182">
        <v>0</v>
      </c>
      <c r="L115" s="183">
        <v>55</v>
      </c>
      <c r="M115" s="183">
        <v>26</v>
      </c>
      <c r="N115" s="183">
        <v>10</v>
      </c>
      <c r="O115" s="183">
        <v>12</v>
      </c>
      <c r="P115" s="180">
        <v>8</v>
      </c>
      <c r="Q115" s="181">
        <f>SUM(K115:P115)</f>
        <v>111</v>
      </c>
      <c r="R115" s="184">
        <f>SUM(J115,Q115)</f>
        <v>154</v>
      </c>
    </row>
    <row r="116" spans="2:18" s="155" customFormat="1" ht="17.100000000000001" customHeight="1" x14ac:dyDescent="0.15">
      <c r="B116" s="169"/>
      <c r="C116" s="169"/>
      <c r="D116" s="60" t="s">
        <v>67</v>
      </c>
      <c r="E116" s="61"/>
      <c r="F116" s="61"/>
      <c r="G116" s="185"/>
      <c r="H116" s="186">
        <v>28</v>
      </c>
      <c r="I116" s="187">
        <v>26</v>
      </c>
      <c r="J116" s="193">
        <f>SUM(H116:I116)</f>
        <v>54</v>
      </c>
      <c r="K116" s="189">
        <v>0</v>
      </c>
      <c r="L116" s="190">
        <v>29</v>
      </c>
      <c r="M116" s="190">
        <v>20</v>
      </c>
      <c r="N116" s="190">
        <v>18</v>
      </c>
      <c r="O116" s="190">
        <v>6</v>
      </c>
      <c r="P116" s="187">
        <v>2</v>
      </c>
      <c r="Q116" s="188">
        <f>SUM(K116:P116)</f>
        <v>75</v>
      </c>
      <c r="R116" s="191">
        <f>SUM(J116,Q116)</f>
        <v>129</v>
      </c>
    </row>
    <row r="117" spans="2:18" s="155" customFormat="1" ht="17.100000000000001" customHeight="1" x14ac:dyDescent="0.15">
      <c r="B117" s="169"/>
      <c r="C117" s="196" t="s">
        <v>68</v>
      </c>
      <c r="D117" s="197"/>
      <c r="E117" s="197"/>
      <c r="F117" s="197"/>
      <c r="G117" s="198"/>
      <c r="H117" s="161">
        <v>23</v>
      </c>
      <c r="I117" s="162">
        <v>17</v>
      </c>
      <c r="J117" s="163">
        <f>SUM(H117:I117)</f>
        <v>40</v>
      </c>
      <c r="K117" s="164">
        <v>0</v>
      </c>
      <c r="L117" s="165">
        <v>121</v>
      </c>
      <c r="M117" s="165">
        <v>105</v>
      </c>
      <c r="N117" s="165">
        <v>94</v>
      </c>
      <c r="O117" s="165">
        <v>78</v>
      </c>
      <c r="P117" s="166">
        <v>45</v>
      </c>
      <c r="Q117" s="167">
        <f>SUM(K117:P117)</f>
        <v>443</v>
      </c>
      <c r="R117" s="168">
        <f>SUM(J117,Q117)</f>
        <v>483</v>
      </c>
    </row>
    <row r="118" spans="2:18" s="155" customFormat="1" ht="17.100000000000001" customHeight="1" x14ac:dyDescent="0.15">
      <c r="B118" s="195"/>
      <c r="C118" s="196" t="s">
        <v>69</v>
      </c>
      <c r="D118" s="197"/>
      <c r="E118" s="197"/>
      <c r="F118" s="197"/>
      <c r="G118" s="198"/>
      <c r="H118" s="161">
        <v>804</v>
      </c>
      <c r="I118" s="162">
        <v>1100</v>
      </c>
      <c r="J118" s="163">
        <f>SUM(H118:I118)</f>
        <v>1904</v>
      </c>
      <c r="K118" s="164">
        <v>0</v>
      </c>
      <c r="L118" s="165">
        <v>3290</v>
      </c>
      <c r="M118" s="165">
        <v>2085</v>
      </c>
      <c r="N118" s="165">
        <v>1176</v>
      </c>
      <c r="O118" s="165">
        <v>664</v>
      </c>
      <c r="P118" s="166">
        <v>372</v>
      </c>
      <c r="Q118" s="167">
        <f>SUM(K118:P118)</f>
        <v>7587</v>
      </c>
      <c r="R118" s="168">
        <f>SUM(J118,Q118)</f>
        <v>9491</v>
      </c>
    </row>
    <row r="119" spans="2:18" s="155" customFormat="1" ht="17.100000000000001" customHeight="1" x14ac:dyDescent="0.15">
      <c r="B119" s="158" t="s">
        <v>70</v>
      </c>
      <c r="C119" s="159"/>
      <c r="D119" s="159"/>
      <c r="E119" s="159"/>
      <c r="F119" s="159"/>
      <c r="G119" s="160"/>
      <c r="H119" s="161">
        <f t="shared" ref="H119:R119" si="19">SUM(H120:H128)</f>
        <v>16</v>
      </c>
      <c r="I119" s="162">
        <f t="shared" si="19"/>
        <v>19</v>
      </c>
      <c r="J119" s="163">
        <f t="shared" si="19"/>
        <v>35</v>
      </c>
      <c r="K119" s="164">
        <f>SUM(K120:K128)</f>
        <v>0</v>
      </c>
      <c r="L119" s="165">
        <f>SUM(L120:L128)</f>
        <v>1341</v>
      </c>
      <c r="M119" s="165">
        <f>SUM(M120:M128)</f>
        <v>1013</v>
      </c>
      <c r="N119" s="165">
        <f t="shared" si="19"/>
        <v>751</v>
      </c>
      <c r="O119" s="165">
        <f t="shared" si="19"/>
        <v>502</v>
      </c>
      <c r="P119" s="166">
        <f t="shared" si="19"/>
        <v>227</v>
      </c>
      <c r="Q119" s="167">
        <f t="shared" si="19"/>
        <v>3834</v>
      </c>
      <c r="R119" s="168">
        <f t="shared" si="19"/>
        <v>3869</v>
      </c>
    </row>
    <row r="120" spans="2:18" s="155" customFormat="1" ht="17.100000000000001" customHeight="1" x14ac:dyDescent="0.15">
      <c r="B120" s="169"/>
      <c r="C120" s="49" t="s">
        <v>71</v>
      </c>
      <c r="D120" s="81"/>
      <c r="E120" s="81"/>
      <c r="F120" s="81"/>
      <c r="G120" s="170"/>
      <c r="H120" s="171">
        <v>0</v>
      </c>
      <c r="I120" s="172">
        <v>0</v>
      </c>
      <c r="J120" s="192">
        <f>SUM(H120:I120)</f>
        <v>0</v>
      </c>
      <c r="K120" s="199"/>
      <c r="L120" s="175">
        <v>43</v>
      </c>
      <c r="M120" s="175">
        <v>24</v>
      </c>
      <c r="N120" s="175">
        <v>12</v>
      </c>
      <c r="O120" s="175">
        <v>10</v>
      </c>
      <c r="P120" s="172">
        <v>6</v>
      </c>
      <c r="Q120" s="173">
        <f t="shared" ref="Q120:Q128" si="20">SUM(K120:P120)</f>
        <v>95</v>
      </c>
      <c r="R120" s="176">
        <f t="shared" ref="R120:R128" si="21">SUM(J120,Q120)</f>
        <v>95</v>
      </c>
    </row>
    <row r="121" spans="2:18" s="155" customFormat="1" ht="17.100000000000001" customHeight="1" x14ac:dyDescent="0.15">
      <c r="B121" s="169"/>
      <c r="C121" s="57" t="s">
        <v>72</v>
      </c>
      <c r="D121" s="50"/>
      <c r="E121" s="50"/>
      <c r="F121" s="50"/>
      <c r="G121" s="200"/>
      <c r="H121" s="179">
        <v>0</v>
      </c>
      <c r="I121" s="180">
        <v>0</v>
      </c>
      <c r="J121" s="194">
        <f t="shared" ref="J121:J128" si="22">SUM(H121:I121)</f>
        <v>0</v>
      </c>
      <c r="K121" s="201"/>
      <c r="L121" s="202">
        <v>0</v>
      </c>
      <c r="M121" s="202">
        <v>0</v>
      </c>
      <c r="N121" s="202">
        <v>1</v>
      </c>
      <c r="O121" s="202">
        <v>0</v>
      </c>
      <c r="P121" s="203">
        <v>0</v>
      </c>
      <c r="Q121" s="204">
        <f>SUM(K121:P121)</f>
        <v>1</v>
      </c>
      <c r="R121" s="205">
        <f>SUM(J121,Q121)</f>
        <v>1</v>
      </c>
    </row>
    <row r="122" spans="2:18" s="217" customFormat="1" ht="17.100000000000001" customHeight="1" x14ac:dyDescent="0.15">
      <c r="B122" s="206"/>
      <c r="C122" s="207" t="s">
        <v>73</v>
      </c>
      <c r="D122" s="208"/>
      <c r="E122" s="208"/>
      <c r="F122" s="208"/>
      <c r="G122" s="209"/>
      <c r="H122" s="210">
        <v>0</v>
      </c>
      <c r="I122" s="211">
        <v>0</v>
      </c>
      <c r="J122" s="212">
        <f t="shared" si="22"/>
        <v>0</v>
      </c>
      <c r="K122" s="213"/>
      <c r="L122" s="214">
        <v>891</v>
      </c>
      <c r="M122" s="214">
        <v>545</v>
      </c>
      <c r="N122" s="214">
        <v>300</v>
      </c>
      <c r="O122" s="214">
        <v>155</v>
      </c>
      <c r="P122" s="211">
        <v>75</v>
      </c>
      <c r="Q122" s="215">
        <f>SUM(K122:P122)</f>
        <v>1966</v>
      </c>
      <c r="R122" s="216">
        <f>SUM(J122,Q122)</f>
        <v>1966</v>
      </c>
    </row>
    <row r="123" spans="2:18" s="155" customFormat="1" ht="17.100000000000001" customHeight="1" x14ac:dyDescent="0.15">
      <c r="B123" s="169"/>
      <c r="C123" s="177" t="s">
        <v>74</v>
      </c>
      <c r="D123" s="58"/>
      <c r="E123" s="58"/>
      <c r="F123" s="58"/>
      <c r="G123" s="178"/>
      <c r="H123" s="179">
        <v>2</v>
      </c>
      <c r="I123" s="180">
        <v>2</v>
      </c>
      <c r="J123" s="194">
        <f t="shared" si="22"/>
        <v>4</v>
      </c>
      <c r="K123" s="182">
        <v>0</v>
      </c>
      <c r="L123" s="183">
        <v>108</v>
      </c>
      <c r="M123" s="183">
        <v>95</v>
      </c>
      <c r="N123" s="183">
        <v>78</v>
      </c>
      <c r="O123" s="183">
        <v>57</v>
      </c>
      <c r="P123" s="180">
        <v>22</v>
      </c>
      <c r="Q123" s="181">
        <f t="shared" si="20"/>
        <v>360</v>
      </c>
      <c r="R123" s="184">
        <f t="shared" si="21"/>
        <v>364</v>
      </c>
    </row>
    <row r="124" spans="2:18" s="155" customFormat="1" ht="17.100000000000001" customHeight="1" x14ac:dyDescent="0.15">
      <c r="B124" s="169"/>
      <c r="C124" s="177" t="s">
        <v>75</v>
      </c>
      <c r="D124" s="58"/>
      <c r="E124" s="58"/>
      <c r="F124" s="58"/>
      <c r="G124" s="178"/>
      <c r="H124" s="179">
        <v>14</v>
      </c>
      <c r="I124" s="180">
        <v>17</v>
      </c>
      <c r="J124" s="194">
        <f t="shared" si="22"/>
        <v>31</v>
      </c>
      <c r="K124" s="182">
        <v>0</v>
      </c>
      <c r="L124" s="183">
        <v>86</v>
      </c>
      <c r="M124" s="183">
        <v>84</v>
      </c>
      <c r="N124" s="183">
        <v>88</v>
      </c>
      <c r="O124" s="183">
        <v>67</v>
      </c>
      <c r="P124" s="180">
        <v>34</v>
      </c>
      <c r="Q124" s="181">
        <f t="shared" si="20"/>
        <v>359</v>
      </c>
      <c r="R124" s="184">
        <f t="shared" si="21"/>
        <v>390</v>
      </c>
    </row>
    <row r="125" spans="2:18" s="155" customFormat="1" ht="17.100000000000001" customHeight="1" x14ac:dyDescent="0.15">
      <c r="B125" s="169"/>
      <c r="C125" s="177" t="s">
        <v>76</v>
      </c>
      <c r="D125" s="58"/>
      <c r="E125" s="58"/>
      <c r="F125" s="58"/>
      <c r="G125" s="178"/>
      <c r="H125" s="179">
        <v>0</v>
      </c>
      <c r="I125" s="180">
        <v>0</v>
      </c>
      <c r="J125" s="194">
        <f t="shared" si="22"/>
        <v>0</v>
      </c>
      <c r="K125" s="218"/>
      <c r="L125" s="183">
        <v>172</v>
      </c>
      <c r="M125" s="183">
        <v>215</v>
      </c>
      <c r="N125" s="183">
        <v>214</v>
      </c>
      <c r="O125" s="183">
        <v>145</v>
      </c>
      <c r="P125" s="180">
        <v>52</v>
      </c>
      <c r="Q125" s="181">
        <f t="shared" si="20"/>
        <v>798</v>
      </c>
      <c r="R125" s="184">
        <f t="shared" si="21"/>
        <v>798</v>
      </c>
    </row>
    <row r="126" spans="2:18" s="155" customFormat="1" ht="17.100000000000001" customHeight="1" x14ac:dyDescent="0.15">
      <c r="B126" s="169"/>
      <c r="C126" s="219" t="s">
        <v>77</v>
      </c>
      <c r="D126" s="220"/>
      <c r="E126" s="220"/>
      <c r="F126" s="220"/>
      <c r="G126" s="221"/>
      <c r="H126" s="179">
        <v>0</v>
      </c>
      <c r="I126" s="180">
        <v>0</v>
      </c>
      <c r="J126" s="194">
        <f t="shared" si="22"/>
        <v>0</v>
      </c>
      <c r="K126" s="218"/>
      <c r="L126" s="183">
        <v>29</v>
      </c>
      <c r="M126" s="183">
        <v>39</v>
      </c>
      <c r="N126" s="183">
        <v>37</v>
      </c>
      <c r="O126" s="183">
        <v>28</v>
      </c>
      <c r="P126" s="180">
        <v>10</v>
      </c>
      <c r="Q126" s="181">
        <f t="shared" si="20"/>
        <v>143</v>
      </c>
      <c r="R126" s="184">
        <f t="shared" si="21"/>
        <v>143</v>
      </c>
    </row>
    <row r="127" spans="2:18" s="155" customFormat="1" ht="17.100000000000001" customHeight="1" x14ac:dyDescent="0.15">
      <c r="B127" s="222"/>
      <c r="C127" s="223" t="s">
        <v>78</v>
      </c>
      <c r="D127" s="220"/>
      <c r="E127" s="220"/>
      <c r="F127" s="220"/>
      <c r="G127" s="221"/>
      <c r="H127" s="179">
        <v>0</v>
      </c>
      <c r="I127" s="180">
        <v>0</v>
      </c>
      <c r="J127" s="194">
        <f t="shared" si="22"/>
        <v>0</v>
      </c>
      <c r="K127" s="218"/>
      <c r="L127" s="183">
        <v>0</v>
      </c>
      <c r="M127" s="183">
        <v>0</v>
      </c>
      <c r="N127" s="183">
        <v>8</v>
      </c>
      <c r="O127" s="183">
        <v>21</v>
      </c>
      <c r="P127" s="180">
        <v>17</v>
      </c>
      <c r="Q127" s="181">
        <f>SUM(K127:P127)</f>
        <v>46</v>
      </c>
      <c r="R127" s="184">
        <f>SUM(J127,Q127)</f>
        <v>46</v>
      </c>
    </row>
    <row r="128" spans="2:18" s="155" customFormat="1" ht="17.100000000000001" customHeight="1" x14ac:dyDescent="0.15">
      <c r="B128" s="224"/>
      <c r="C128" s="225" t="s">
        <v>79</v>
      </c>
      <c r="D128" s="226"/>
      <c r="E128" s="226"/>
      <c r="F128" s="226"/>
      <c r="G128" s="227"/>
      <c r="H128" s="228">
        <v>0</v>
      </c>
      <c r="I128" s="229">
        <v>0</v>
      </c>
      <c r="J128" s="230">
        <f t="shared" si="22"/>
        <v>0</v>
      </c>
      <c r="K128" s="231"/>
      <c r="L128" s="232">
        <v>12</v>
      </c>
      <c r="M128" s="232">
        <v>11</v>
      </c>
      <c r="N128" s="232">
        <v>13</v>
      </c>
      <c r="O128" s="232">
        <v>19</v>
      </c>
      <c r="P128" s="229">
        <v>11</v>
      </c>
      <c r="Q128" s="233">
        <f t="shared" si="20"/>
        <v>66</v>
      </c>
      <c r="R128" s="234">
        <f t="shared" si="21"/>
        <v>66</v>
      </c>
    </row>
    <row r="129" spans="1:18" s="155" customFormat="1" ht="17.100000000000001" customHeight="1" x14ac:dyDescent="0.15">
      <c r="B129" s="158" t="s">
        <v>80</v>
      </c>
      <c r="C129" s="159"/>
      <c r="D129" s="159"/>
      <c r="E129" s="159"/>
      <c r="F129" s="159"/>
      <c r="G129" s="160"/>
      <c r="H129" s="161">
        <f>SUM(H130:H133)</f>
        <v>0</v>
      </c>
      <c r="I129" s="162">
        <f>SUM(I130:I133)</f>
        <v>0</v>
      </c>
      <c r="J129" s="163">
        <f>SUM(J130:J133)</f>
        <v>0</v>
      </c>
      <c r="K129" s="235"/>
      <c r="L129" s="165">
        <f t="shared" ref="L129:R129" si="23">SUM(L130:L133)</f>
        <v>57</v>
      </c>
      <c r="M129" s="165">
        <f t="shared" si="23"/>
        <v>104</v>
      </c>
      <c r="N129" s="165">
        <f t="shared" si="23"/>
        <v>353</v>
      </c>
      <c r="O129" s="165">
        <f t="shared" si="23"/>
        <v>910</v>
      </c>
      <c r="P129" s="166">
        <f t="shared" si="23"/>
        <v>1011</v>
      </c>
      <c r="Q129" s="167">
        <f t="shared" si="23"/>
        <v>2435</v>
      </c>
      <c r="R129" s="168">
        <f t="shared" si="23"/>
        <v>2435</v>
      </c>
    </row>
    <row r="130" spans="1:18" s="155" customFormat="1" ht="17.100000000000001" customHeight="1" x14ac:dyDescent="0.15">
      <c r="B130" s="169"/>
      <c r="C130" s="49" t="s">
        <v>81</v>
      </c>
      <c r="D130" s="81"/>
      <c r="E130" s="81"/>
      <c r="F130" s="81"/>
      <c r="G130" s="170"/>
      <c r="H130" s="171">
        <v>0</v>
      </c>
      <c r="I130" s="172">
        <v>0</v>
      </c>
      <c r="J130" s="192">
        <f>SUM(H130:I130)</f>
        <v>0</v>
      </c>
      <c r="K130" s="199"/>
      <c r="L130" s="175">
        <v>1</v>
      </c>
      <c r="M130" s="175">
        <v>13</v>
      </c>
      <c r="N130" s="175">
        <v>190</v>
      </c>
      <c r="O130" s="175">
        <v>486</v>
      </c>
      <c r="P130" s="172">
        <v>415</v>
      </c>
      <c r="Q130" s="173">
        <f>SUM(K130:P130)</f>
        <v>1105</v>
      </c>
      <c r="R130" s="176">
        <f>SUM(J130,Q130)</f>
        <v>1105</v>
      </c>
    </row>
    <row r="131" spans="1:18" s="155" customFormat="1" ht="17.100000000000001" customHeight="1" x14ac:dyDescent="0.15">
      <c r="B131" s="169"/>
      <c r="C131" s="177" t="s">
        <v>82</v>
      </c>
      <c r="D131" s="58"/>
      <c r="E131" s="58"/>
      <c r="F131" s="58"/>
      <c r="G131" s="178"/>
      <c r="H131" s="179">
        <v>0</v>
      </c>
      <c r="I131" s="180">
        <v>0</v>
      </c>
      <c r="J131" s="194">
        <f>SUM(H131:I131)</f>
        <v>0</v>
      </c>
      <c r="K131" s="218"/>
      <c r="L131" s="183">
        <v>56</v>
      </c>
      <c r="M131" s="183">
        <v>89</v>
      </c>
      <c r="N131" s="183">
        <v>128</v>
      </c>
      <c r="O131" s="183">
        <v>123</v>
      </c>
      <c r="P131" s="180">
        <v>109</v>
      </c>
      <c r="Q131" s="181">
        <f>SUM(K131:P131)</f>
        <v>505</v>
      </c>
      <c r="R131" s="184">
        <f>SUM(J131,Q131)</f>
        <v>505</v>
      </c>
    </row>
    <row r="132" spans="1:18" s="155" customFormat="1" ht="16.5" customHeight="1" x14ac:dyDescent="0.15">
      <c r="B132" s="222"/>
      <c r="C132" s="177" t="s">
        <v>83</v>
      </c>
      <c r="D132" s="58"/>
      <c r="E132" s="58"/>
      <c r="F132" s="58"/>
      <c r="G132" s="178"/>
      <c r="H132" s="179">
        <v>0</v>
      </c>
      <c r="I132" s="180">
        <v>0</v>
      </c>
      <c r="J132" s="194">
        <f>SUM(H132:I132)</f>
        <v>0</v>
      </c>
      <c r="K132" s="218"/>
      <c r="L132" s="183">
        <v>0</v>
      </c>
      <c r="M132" s="183">
        <v>2</v>
      </c>
      <c r="N132" s="183">
        <v>33</v>
      </c>
      <c r="O132" s="183">
        <v>283</v>
      </c>
      <c r="P132" s="180">
        <v>470</v>
      </c>
      <c r="Q132" s="181">
        <f>SUM(K132:P132)</f>
        <v>788</v>
      </c>
      <c r="R132" s="184">
        <f>SUM(J132,Q132)</f>
        <v>788</v>
      </c>
    </row>
    <row r="133" spans="1:18" s="217" customFormat="1" ht="17.100000000000001" customHeight="1" x14ac:dyDescent="0.15">
      <c r="B133" s="499"/>
      <c r="C133" s="465" t="s">
        <v>213</v>
      </c>
      <c r="D133" s="466"/>
      <c r="E133" s="466"/>
      <c r="F133" s="466"/>
      <c r="G133" s="467"/>
      <c r="H133" s="468">
        <v>0</v>
      </c>
      <c r="I133" s="469">
        <v>0</v>
      </c>
      <c r="J133" s="470">
        <f>SUM(H133:I133)</f>
        <v>0</v>
      </c>
      <c r="K133" s="502"/>
      <c r="L133" s="472">
        <v>0</v>
      </c>
      <c r="M133" s="472">
        <v>0</v>
      </c>
      <c r="N133" s="472">
        <v>2</v>
      </c>
      <c r="O133" s="472">
        <v>18</v>
      </c>
      <c r="P133" s="469">
        <v>17</v>
      </c>
      <c r="Q133" s="473">
        <f>SUM(K133:P133)</f>
        <v>37</v>
      </c>
      <c r="R133" s="474">
        <f>SUM(J133,Q133)</f>
        <v>37</v>
      </c>
    </row>
    <row r="134" spans="1:18" s="155" customFormat="1" ht="17.100000000000001" customHeight="1" x14ac:dyDescent="0.15">
      <c r="B134" s="237" t="s">
        <v>84</v>
      </c>
      <c r="C134" s="40"/>
      <c r="D134" s="40"/>
      <c r="E134" s="40"/>
      <c r="F134" s="40"/>
      <c r="G134" s="41"/>
      <c r="H134" s="161">
        <f t="shared" ref="H134:R134" si="24">SUM(H98,H119,H129)</f>
        <v>1815</v>
      </c>
      <c r="I134" s="162">
        <f t="shared" si="24"/>
        <v>2559</v>
      </c>
      <c r="J134" s="163">
        <f t="shared" si="24"/>
        <v>4374</v>
      </c>
      <c r="K134" s="164">
        <f t="shared" si="24"/>
        <v>0</v>
      </c>
      <c r="L134" s="165">
        <f t="shared" si="24"/>
        <v>10716</v>
      </c>
      <c r="M134" s="165">
        <f t="shared" si="24"/>
        <v>8020</v>
      </c>
      <c r="N134" s="165">
        <f t="shared" si="24"/>
        <v>5496</v>
      </c>
      <c r="O134" s="165">
        <f t="shared" si="24"/>
        <v>4285</v>
      </c>
      <c r="P134" s="166">
        <f t="shared" si="24"/>
        <v>3016</v>
      </c>
      <c r="Q134" s="167">
        <f t="shared" si="24"/>
        <v>31533</v>
      </c>
      <c r="R134" s="168">
        <f t="shared" si="24"/>
        <v>35907</v>
      </c>
    </row>
    <row r="135" spans="1:18" s="155" customFormat="1" ht="17.100000000000001" customHeight="1" x14ac:dyDescent="0.15">
      <c r="B135" s="238"/>
      <c r="C135" s="238"/>
      <c r="D135" s="238"/>
      <c r="E135" s="238"/>
      <c r="F135" s="238"/>
      <c r="G135" s="238"/>
      <c r="H135" s="239"/>
      <c r="I135" s="239"/>
      <c r="J135" s="239"/>
      <c r="K135" s="239"/>
      <c r="L135" s="239"/>
      <c r="M135" s="239"/>
      <c r="N135" s="239"/>
      <c r="O135" s="239"/>
      <c r="P135" s="239"/>
      <c r="Q135" s="239"/>
      <c r="R135" s="239"/>
    </row>
    <row r="136" spans="1:18" s="155" customFormat="1" ht="17.100000000000001" customHeight="1" x14ac:dyDescent="0.15">
      <c r="A136" s="154" t="s">
        <v>85</v>
      </c>
      <c r="H136" s="156"/>
      <c r="I136" s="156"/>
      <c r="J136" s="156"/>
      <c r="K136" s="156"/>
    </row>
    <row r="137" spans="1:18" s="155" customFormat="1" ht="17.100000000000001" customHeight="1" x14ac:dyDescent="0.15">
      <c r="B137" s="157"/>
      <c r="C137" s="157"/>
      <c r="D137" s="157"/>
      <c r="E137" s="157"/>
      <c r="F137" s="6"/>
      <c r="G137" s="6"/>
      <c r="H137" s="6"/>
      <c r="I137" s="699" t="s">
        <v>86</v>
      </c>
      <c r="J137" s="699"/>
      <c r="K137" s="699"/>
      <c r="L137" s="699"/>
      <c r="M137" s="699"/>
      <c r="N137" s="699"/>
      <c r="O137" s="699"/>
      <c r="P137" s="699"/>
      <c r="Q137" s="699"/>
      <c r="R137" s="699"/>
    </row>
    <row r="138" spans="1:18" s="155" customFormat="1" ht="17.100000000000001" customHeight="1" x14ac:dyDescent="0.15">
      <c r="B138" s="716" t="str">
        <f>"平成" &amp; DBCS($A$2) &amp; "年（" &amp; DBCS($B$2) &amp; "年）" &amp; DBCS($C$2) &amp; "月"</f>
        <v>平成３１年（２０１９年）１月</v>
      </c>
      <c r="C138" s="717"/>
      <c r="D138" s="717"/>
      <c r="E138" s="717"/>
      <c r="F138" s="717"/>
      <c r="G138" s="718"/>
      <c r="H138" s="722" t="s">
        <v>40</v>
      </c>
      <c r="I138" s="723"/>
      <c r="J138" s="723"/>
      <c r="K138" s="724" t="s">
        <v>41</v>
      </c>
      <c r="L138" s="725"/>
      <c r="M138" s="725"/>
      <c r="N138" s="725"/>
      <c r="O138" s="725"/>
      <c r="P138" s="725"/>
      <c r="Q138" s="726"/>
      <c r="R138" s="727" t="s">
        <v>22</v>
      </c>
    </row>
    <row r="139" spans="1:18" s="155" customFormat="1" ht="17.100000000000001" customHeight="1" x14ac:dyDescent="0.15">
      <c r="B139" s="719"/>
      <c r="C139" s="720"/>
      <c r="D139" s="720"/>
      <c r="E139" s="720"/>
      <c r="F139" s="720"/>
      <c r="G139" s="721"/>
      <c r="H139" s="102" t="s">
        <v>13</v>
      </c>
      <c r="I139" s="103" t="s">
        <v>14</v>
      </c>
      <c r="J139" s="104" t="s">
        <v>15</v>
      </c>
      <c r="K139" s="105" t="s">
        <v>16</v>
      </c>
      <c r="L139" s="106" t="s">
        <v>17</v>
      </c>
      <c r="M139" s="106" t="s">
        <v>18</v>
      </c>
      <c r="N139" s="106" t="s">
        <v>19</v>
      </c>
      <c r="O139" s="106" t="s">
        <v>20</v>
      </c>
      <c r="P139" s="107" t="s">
        <v>21</v>
      </c>
      <c r="Q139" s="637" t="s">
        <v>15</v>
      </c>
      <c r="R139" s="728"/>
    </row>
    <row r="140" spans="1:18" s="155" customFormat="1" ht="17.100000000000001" customHeight="1" x14ac:dyDescent="0.15">
      <c r="B140" s="158" t="s">
        <v>50</v>
      </c>
      <c r="C140" s="159"/>
      <c r="D140" s="159"/>
      <c r="E140" s="159"/>
      <c r="F140" s="159"/>
      <c r="G140" s="160"/>
      <c r="H140" s="161">
        <f t="shared" ref="H140:R140" si="25">SUM(H141,H147,H150,H155,H159:H160)</f>
        <v>14586540</v>
      </c>
      <c r="I140" s="162">
        <f t="shared" si="25"/>
        <v>26148827</v>
      </c>
      <c r="J140" s="163">
        <f t="shared" si="25"/>
        <v>40735367</v>
      </c>
      <c r="K140" s="164">
        <f t="shared" si="25"/>
        <v>0</v>
      </c>
      <c r="L140" s="165">
        <f t="shared" si="25"/>
        <v>241640369</v>
      </c>
      <c r="M140" s="165">
        <f t="shared" si="25"/>
        <v>213308194</v>
      </c>
      <c r="N140" s="165">
        <f t="shared" si="25"/>
        <v>172415077</v>
      </c>
      <c r="O140" s="165">
        <f t="shared" si="25"/>
        <v>128071813</v>
      </c>
      <c r="P140" s="166">
        <f t="shared" si="25"/>
        <v>82826089</v>
      </c>
      <c r="Q140" s="167">
        <f t="shared" si="25"/>
        <v>838261542</v>
      </c>
      <c r="R140" s="168">
        <f t="shared" si="25"/>
        <v>878996909</v>
      </c>
    </row>
    <row r="141" spans="1:18" s="155" customFormat="1" ht="17.100000000000001" customHeight="1" x14ac:dyDescent="0.15">
      <c r="B141" s="169"/>
      <c r="C141" s="158" t="s">
        <v>51</v>
      </c>
      <c r="D141" s="159"/>
      <c r="E141" s="159"/>
      <c r="F141" s="159"/>
      <c r="G141" s="160"/>
      <c r="H141" s="161">
        <f t="shared" ref="H141:Q141" si="26">SUM(H142:H146)</f>
        <v>1545903</v>
      </c>
      <c r="I141" s="162">
        <f t="shared" si="26"/>
        <v>4226112</v>
      </c>
      <c r="J141" s="163">
        <f t="shared" si="26"/>
        <v>5772015</v>
      </c>
      <c r="K141" s="164">
        <f t="shared" si="26"/>
        <v>0</v>
      </c>
      <c r="L141" s="165">
        <f t="shared" si="26"/>
        <v>52522732</v>
      </c>
      <c r="M141" s="165">
        <f t="shared" si="26"/>
        <v>45872813</v>
      </c>
      <c r="N141" s="165">
        <f t="shared" si="26"/>
        <v>37627954</v>
      </c>
      <c r="O141" s="165">
        <f t="shared" si="26"/>
        <v>32208416</v>
      </c>
      <c r="P141" s="166">
        <f t="shared" si="26"/>
        <v>26336852</v>
      </c>
      <c r="Q141" s="167">
        <f t="shared" si="26"/>
        <v>194568767</v>
      </c>
      <c r="R141" s="168">
        <f t="shared" ref="R141:R146" si="27">SUM(J141,Q141)</f>
        <v>200340782</v>
      </c>
    </row>
    <row r="142" spans="1:18" s="155" customFormat="1" ht="17.100000000000001" customHeight="1" x14ac:dyDescent="0.15">
      <c r="B142" s="169"/>
      <c r="C142" s="169"/>
      <c r="D142" s="49" t="s">
        <v>52</v>
      </c>
      <c r="E142" s="81"/>
      <c r="F142" s="81"/>
      <c r="G142" s="170"/>
      <c r="H142" s="171">
        <v>-32940</v>
      </c>
      <c r="I142" s="172">
        <v>-6588</v>
      </c>
      <c r="J142" s="173">
        <f>SUM(H142:I142)</f>
        <v>-39528</v>
      </c>
      <c r="K142" s="174">
        <v>0</v>
      </c>
      <c r="L142" s="175">
        <v>35773846</v>
      </c>
      <c r="M142" s="175">
        <v>30458625</v>
      </c>
      <c r="N142" s="175">
        <v>26903806</v>
      </c>
      <c r="O142" s="175">
        <v>21737459</v>
      </c>
      <c r="P142" s="172">
        <v>16651767</v>
      </c>
      <c r="Q142" s="173">
        <f>SUM(K142:P142)</f>
        <v>131525503</v>
      </c>
      <c r="R142" s="176">
        <f t="shared" si="27"/>
        <v>131485975</v>
      </c>
    </row>
    <row r="143" spans="1:18" s="155" customFormat="1" ht="17.100000000000001" customHeight="1" x14ac:dyDescent="0.15">
      <c r="B143" s="169"/>
      <c r="C143" s="169"/>
      <c r="D143" s="177" t="s">
        <v>53</v>
      </c>
      <c r="E143" s="58"/>
      <c r="F143" s="58"/>
      <c r="G143" s="178"/>
      <c r="H143" s="179">
        <v>0</v>
      </c>
      <c r="I143" s="180">
        <v>0</v>
      </c>
      <c r="J143" s="181">
        <f>SUM(H143:I143)</f>
        <v>0</v>
      </c>
      <c r="K143" s="182">
        <v>0</v>
      </c>
      <c r="L143" s="183">
        <v>0</v>
      </c>
      <c r="M143" s="183">
        <v>146810</v>
      </c>
      <c r="N143" s="183">
        <v>48645</v>
      </c>
      <c r="O143" s="183">
        <v>375147</v>
      </c>
      <c r="P143" s="180">
        <v>1337063</v>
      </c>
      <c r="Q143" s="181">
        <f>SUM(K143:P143)</f>
        <v>1907665</v>
      </c>
      <c r="R143" s="184">
        <f t="shared" si="27"/>
        <v>1907665</v>
      </c>
    </row>
    <row r="144" spans="1:18" s="155" customFormat="1" ht="17.100000000000001" customHeight="1" x14ac:dyDescent="0.15">
      <c r="B144" s="169"/>
      <c r="C144" s="169"/>
      <c r="D144" s="177" t="s">
        <v>54</v>
      </c>
      <c r="E144" s="58"/>
      <c r="F144" s="58"/>
      <c r="G144" s="178"/>
      <c r="H144" s="179">
        <v>1082123</v>
      </c>
      <c r="I144" s="180">
        <v>1812497</v>
      </c>
      <c r="J144" s="181">
        <f>SUM(H144:I144)</f>
        <v>2894620</v>
      </c>
      <c r="K144" s="182">
        <v>0</v>
      </c>
      <c r="L144" s="183">
        <v>9705519</v>
      </c>
      <c r="M144" s="183">
        <v>7994440</v>
      </c>
      <c r="N144" s="183">
        <v>5878749</v>
      </c>
      <c r="O144" s="183">
        <v>5554086</v>
      </c>
      <c r="P144" s="180">
        <v>5202358</v>
      </c>
      <c r="Q144" s="181">
        <f>SUM(K144:P144)</f>
        <v>34335152</v>
      </c>
      <c r="R144" s="184">
        <f t="shared" si="27"/>
        <v>37229772</v>
      </c>
    </row>
    <row r="145" spans="2:18" s="155" customFormat="1" ht="17.100000000000001" customHeight="1" x14ac:dyDescent="0.15">
      <c r="B145" s="169"/>
      <c r="C145" s="169"/>
      <c r="D145" s="177" t="s">
        <v>55</v>
      </c>
      <c r="E145" s="58"/>
      <c r="F145" s="58"/>
      <c r="G145" s="178"/>
      <c r="H145" s="179">
        <v>153480</v>
      </c>
      <c r="I145" s="180">
        <v>1966280</v>
      </c>
      <c r="J145" s="181">
        <f>SUM(H145:I145)</f>
        <v>2119760</v>
      </c>
      <c r="K145" s="182">
        <v>0</v>
      </c>
      <c r="L145" s="183">
        <v>3301787</v>
      </c>
      <c r="M145" s="183">
        <v>4052506</v>
      </c>
      <c r="N145" s="183">
        <v>1810591</v>
      </c>
      <c r="O145" s="183">
        <v>1828680</v>
      </c>
      <c r="P145" s="180">
        <v>1144351</v>
      </c>
      <c r="Q145" s="181">
        <f>SUM(K145:P145)</f>
        <v>12137915</v>
      </c>
      <c r="R145" s="184">
        <f t="shared" si="27"/>
        <v>14257675</v>
      </c>
    </row>
    <row r="146" spans="2:18" s="155" customFormat="1" ht="17.100000000000001" customHeight="1" x14ac:dyDescent="0.15">
      <c r="B146" s="169"/>
      <c r="C146" s="169"/>
      <c r="D146" s="60" t="s">
        <v>56</v>
      </c>
      <c r="E146" s="61"/>
      <c r="F146" s="61"/>
      <c r="G146" s="185"/>
      <c r="H146" s="186">
        <v>343240</v>
      </c>
      <c r="I146" s="187">
        <v>453923</v>
      </c>
      <c r="J146" s="188">
        <f>SUM(H146:I146)</f>
        <v>797163</v>
      </c>
      <c r="K146" s="189">
        <v>0</v>
      </c>
      <c r="L146" s="190">
        <v>3741580</v>
      </c>
      <c r="M146" s="190">
        <v>3220432</v>
      </c>
      <c r="N146" s="190">
        <v>2986163</v>
      </c>
      <c r="O146" s="190">
        <v>2713044</v>
      </c>
      <c r="P146" s="187">
        <v>2001313</v>
      </c>
      <c r="Q146" s="188">
        <f>SUM(K146:P146)</f>
        <v>14662532</v>
      </c>
      <c r="R146" s="191">
        <f t="shared" si="27"/>
        <v>15459695</v>
      </c>
    </row>
    <row r="147" spans="2:18" s="155" customFormat="1" ht="17.100000000000001" customHeight="1" x14ac:dyDescent="0.15">
      <c r="B147" s="169"/>
      <c r="C147" s="158" t="s">
        <v>57</v>
      </c>
      <c r="D147" s="159"/>
      <c r="E147" s="159"/>
      <c r="F147" s="159"/>
      <c r="G147" s="160"/>
      <c r="H147" s="161">
        <f t="shared" ref="H147:R147" si="28">SUM(H148:H149)</f>
        <v>2199562</v>
      </c>
      <c r="I147" s="162">
        <f t="shared" si="28"/>
        <v>6361358</v>
      </c>
      <c r="J147" s="163">
        <f t="shared" si="28"/>
        <v>8560920</v>
      </c>
      <c r="K147" s="164">
        <f t="shared" si="28"/>
        <v>0</v>
      </c>
      <c r="L147" s="165">
        <f t="shared" si="28"/>
        <v>108446015</v>
      </c>
      <c r="M147" s="165">
        <f t="shared" si="28"/>
        <v>92130748</v>
      </c>
      <c r="N147" s="165">
        <f t="shared" si="28"/>
        <v>70499606</v>
      </c>
      <c r="O147" s="165">
        <f t="shared" si="28"/>
        <v>47509892</v>
      </c>
      <c r="P147" s="166">
        <f t="shared" si="28"/>
        <v>26473949</v>
      </c>
      <c r="Q147" s="167">
        <f t="shared" si="28"/>
        <v>345060210</v>
      </c>
      <c r="R147" s="168">
        <f t="shared" si="28"/>
        <v>353621130</v>
      </c>
    </row>
    <row r="148" spans="2:18" s="155" customFormat="1" ht="17.100000000000001" customHeight="1" x14ac:dyDescent="0.15">
      <c r="B148" s="169"/>
      <c r="C148" s="169"/>
      <c r="D148" s="49" t="s">
        <v>58</v>
      </c>
      <c r="E148" s="81"/>
      <c r="F148" s="81"/>
      <c r="G148" s="170"/>
      <c r="H148" s="171">
        <v>0</v>
      </c>
      <c r="I148" s="172">
        <v>0</v>
      </c>
      <c r="J148" s="192">
        <f>SUM(H148:I148)</f>
        <v>0</v>
      </c>
      <c r="K148" s="174">
        <v>0</v>
      </c>
      <c r="L148" s="175">
        <v>81597378</v>
      </c>
      <c r="M148" s="175">
        <v>66775531</v>
      </c>
      <c r="N148" s="175">
        <v>50277223</v>
      </c>
      <c r="O148" s="175">
        <v>35109073</v>
      </c>
      <c r="P148" s="172">
        <v>19041206</v>
      </c>
      <c r="Q148" s="173">
        <f>SUM(K148:P148)</f>
        <v>252800411</v>
      </c>
      <c r="R148" s="176">
        <f>SUM(J148,Q148)</f>
        <v>252800411</v>
      </c>
    </row>
    <row r="149" spans="2:18" s="155" customFormat="1" ht="17.100000000000001" customHeight="1" x14ac:dyDescent="0.15">
      <c r="B149" s="169"/>
      <c r="C149" s="169"/>
      <c r="D149" s="60" t="s">
        <v>59</v>
      </c>
      <c r="E149" s="61"/>
      <c r="F149" s="61"/>
      <c r="G149" s="185"/>
      <c r="H149" s="186">
        <v>2199562</v>
      </c>
      <c r="I149" s="187">
        <v>6361358</v>
      </c>
      <c r="J149" s="193">
        <f>SUM(H149:I149)</f>
        <v>8560920</v>
      </c>
      <c r="K149" s="189">
        <v>0</v>
      </c>
      <c r="L149" s="190">
        <v>26848637</v>
      </c>
      <c r="M149" s="190">
        <v>25355217</v>
      </c>
      <c r="N149" s="190">
        <v>20222383</v>
      </c>
      <c r="O149" s="190">
        <v>12400819</v>
      </c>
      <c r="P149" s="187">
        <v>7432743</v>
      </c>
      <c r="Q149" s="188">
        <f>SUM(K149:P149)</f>
        <v>92259799</v>
      </c>
      <c r="R149" s="191">
        <f>SUM(J149,Q149)</f>
        <v>100820719</v>
      </c>
    </row>
    <row r="150" spans="2:18" s="155" customFormat="1" ht="17.100000000000001" customHeight="1" x14ac:dyDescent="0.15">
      <c r="B150" s="169"/>
      <c r="C150" s="158" t="s">
        <v>60</v>
      </c>
      <c r="D150" s="159"/>
      <c r="E150" s="159"/>
      <c r="F150" s="159"/>
      <c r="G150" s="160"/>
      <c r="H150" s="161">
        <f>SUM(H151:H154)</f>
        <v>103583</v>
      </c>
      <c r="I150" s="162">
        <f t="shared" ref="I150:Q150" si="29">SUM(I151:I154)</f>
        <v>398518</v>
      </c>
      <c r="J150" s="163">
        <f>SUM(J151:J154)</f>
        <v>502101</v>
      </c>
      <c r="K150" s="164">
        <f t="shared" si="29"/>
        <v>0</v>
      </c>
      <c r="L150" s="165">
        <f t="shared" si="29"/>
        <v>8513231</v>
      </c>
      <c r="M150" s="165">
        <f>SUM(M151:M154)</f>
        <v>13113148</v>
      </c>
      <c r="N150" s="165">
        <f t="shared" si="29"/>
        <v>15499045</v>
      </c>
      <c r="O150" s="165">
        <f t="shared" si="29"/>
        <v>11554625</v>
      </c>
      <c r="P150" s="166">
        <f>SUM(P151:P154)</f>
        <v>7041081</v>
      </c>
      <c r="Q150" s="167">
        <f t="shared" si="29"/>
        <v>55721130</v>
      </c>
      <c r="R150" s="168">
        <f>SUM(R151:R154)</f>
        <v>56223231</v>
      </c>
    </row>
    <row r="151" spans="2:18" s="155" customFormat="1" ht="17.100000000000001" customHeight="1" x14ac:dyDescent="0.15">
      <c r="B151" s="169"/>
      <c r="C151" s="169"/>
      <c r="D151" s="49" t="s">
        <v>61</v>
      </c>
      <c r="E151" s="81"/>
      <c r="F151" s="81"/>
      <c r="G151" s="170"/>
      <c r="H151" s="171">
        <v>103583</v>
      </c>
      <c r="I151" s="172">
        <v>348351</v>
      </c>
      <c r="J151" s="192">
        <f>SUM(H151:I151)</f>
        <v>451934</v>
      </c>
      <c r="K151" s="174">
        <v>0</v>
      </c>
      <c r="L151" s="175">
        <v>6841778</v>
      </c>
      <c r="M151" s="175">
        <v>11259058</v>
      </c>
      <c r="N151" s="175">
        <v>11821709</v>
      </c>
      <c r="O151" s="175">
        <v>8732102</v>
      </c>
      <c r="P151" s="172">
        <v>4469694</v>
      </c>
      <c r="Q151" s="173">
        <f>SUM(K151:P151)</f>
        <v>43124341</v>
      </c>
      <c r="R151" s="176">
        <f>SUM(J151,Q151)</f>
        <v>43576275</v>
      </c>
    </row>
    <row r="152" spans="2:18" s="155" customFormat="1" ht="17.100000000000001" customHeight="1" x14ac:dyDescent="0.15">
      <c r="B152" s="169"/>
      <c r="C152" s="169"/>
      <c r="D152" s="177" t="s">
        <v>62</v>
      </c>
      <c r="E152" s="58"/>
      <c r="F152" s="58"/>
      <c r="G152" s="178"/>
      <c r="H152" s="179">
        <v>0</v>
      </c>
      <c r="I152" s="180">
        <v>50167</v>
      </c>
      <c r="J152" s="194">
        <f>SUM(H152:I152)</f>
        <v>50167</v>
      </c>
      <c r="K152" s="182">
        <v>0</v>
      </c>
      <c r="L152" s="183">
        <v>1517166</v>
      </c>
      <c r="M152" s="183">
        <v>1815633</v>
      </c>
      <c r="N152" s="183">
        <v>3317723</v>
      </c>
      <c r="O152" s="183">
        <v>2675139</v>
      </c>
      <c r="P152" s="180">
        <v>2054679</v>
      </c>
      <c r="Q152" s="181">
        <f>SUM(K152:P152)</f>
        <v>11380340</v>
      </c>
      <c r="R152" s="184">
        <f>SUM(J152,Q152)</f>
        <v>11430507</v>
      </c>
    </row>
    <row r="153" spans="2:18" s="155" customFormat="1" ht="16.5" customHeight="1" x14ac:dyDescent="0.15">
      <c r="B153" s="169"/>
      <c r="C153" s="222"/>
      <c r="D153" s="177" t="s">
        <v>63</v>
      </c>
      <c r="E153" s="58"/>
      <c r="F153" s="58"/>
      <c r="G153" s="178"/>
      <c r="H153" s="179">
        <v>0</v>
      </c>
      <c r="I153" s="180">
        <v>0</v>
      </c>
      <c r="J153" s="194">
        <f>SUM(H153:I153)</f>
        <v>0</v>
      </c>
      <c r="K153" s="182">
        <v>0</v>
      </c>
      <c r="L153" s="183">
        <v>154287</v>
      </c>
      <c r="M153" s="183">
        <v>38457</v>
      </c>
      <c r="N153" s="183">
        <v>359613</v>
      </c>
      <c r="O153" s="183">
        <v>147384</v>
      </c>
      <c r="P153" s="180">
        <v>516708</v>
      </c>
      <c r="Q153" s="181">
        <f>SUM(K153:P153)</f>
        <v>1216449</v>
      </c>
      <c r="R153" s="184">
        <f>SUM(J153,Q153)</f>
        <v>1216449</v>
      </c>
    </row>
    <row r="154" spans="2:18" s="217" customFormat="1" ht="16.5" customHeight="1" x14ac:dyDescent="0.15">
      <c r="B154" s="206"/>
      <c r="C154" s="464"/>
      <c r="D154" s="465" t="s">
        <v>212</v>
      </c>
      <c r="E154" s="466"/>
      <c r="F154" s="466"/>
      <c r="G154" s="467"/>
      <c r="H154" s="468">
        <v>0</v>
      </c>
      <c r="I154" s="469">
        <v>0</v>
      </c>
      <c r="J154" s="470">
        <f>SUM(H154:I154)</f>
        <v>0</v>
      </c>
      <c r="K154" s="471">
        <v>0</v>
      </c>
      <c r="L154" s="472">
        <v>0</v>
      </c>
      <c r="M154" s="472">
        <v>0</v>
      </c>
      <c r="N154" s="472">
        <v>0</v>
      </c>
      <c r="O154" s="472">
        <v>0</v>
      </c>
      <c r="P154" s="469">
        <v>0</v>
      </c>
      <c r="Q154" s="473">
        <f>SUM(K154:P154)</f>
        <v>0</v>
      </c>
      <c r="R154" s="474">
        <f>SUM(J154,Q154)</f>
        <v>0</v>
      </c>
    </row>
    <row r="155" spans="2:18" s="155" customFormat="1" ht="17.100000000000001" customHeight="1" x14ac:dyDescent="0.15">
      <c r="B155" s="169"/>
      <c r="C155" s="158" t="s">
        <v>64</v>
      </c>
      <c r="D155" s="159"/>
      <c r="E155" s="159"/>
      <c r="F155" s="159"/>
      <c r="G155" s="160"/>
      <c r="H155" s="161">
        <f t="shared" ref="H155:R155" si="30">SUM(H156:H158)</f>
        <v>6034022</v>
      </c>
      <c r="I155" s="162">
        <f t="shared" si="30"/>
        <v>8707147</v>
      </c>
      <c r="J155" s="163">
        <f t="shared" si="30"/>
        <v>14741169</v>
      </c>
      <c r="K155" s="164">
        <f t="shared" si="30"/>
        <v>0</v>
      </c>
      <c r="L155" s="165">
        <f t="shared" si="30"/>
        <v>12293081</v>
      </c>
      <c r="M155" s="165">
        <f t="shared" si="30"/>
        <v>18480001</v>
      </c>
      <c r="N155" s="165">
        <f t="shared" si="30"/>
        <v>12855981</v>
      </c>
      <c r="O155" s="165">
        <f t="shared" si="30"/>
        <v>10497675</v>
      </c>
      <c r="P155" s="166">
        <f t="shared" si="30"/>
        <v>8100848</v>
      </c>
      <c r="Q155" s="167">
        <f t="shared" si="30"/>
        <v>62227586</v>
      </c>
      <c r="R155" s="168">
        <f t="shared" si="30"/>
        <v>76968755</v>
      </c>
    </row>
    <row r="156" spans="2:18" s="155" customFormat="1" ht="17.100000000000001" customHeight="1" x14ac:dyDescent="0.15">
      <c r="B156" s="169"/>
      <c r="C156" s="169"/>
      <c r="D156" s="49" t="s">
        <v>65</v>
      </c>
      <c r="E156" s="81"/>
      <c r="F156" s="81"/>
      <c r="G156" s="170"/>
      <c r="H156" s="171">
        <v>3566918</v>
      </c>
      <c r="I156" s="172">
        <v>7092439</v>
      </c>
      <c r="J156" s="192">
        <f>SUM(H156:I156)</f>
        <v>10659357</v>
      </c>
      <c r="K156" s="174">
        <v>0</v>
      </c>
      <c r="L156" s="175">
        <v>9971864</v>
      </c>
      <c r="M156" s="175">
        <v>16435855</v>
      </c>
      <c r="N156" s="175">
        <v>11817939</v>
      </c>
      <c r="O156" s="175">
        <v>9796101</v>
      </c>
      <c r="P156" s="172">
        <v>7777417</v>
      </c>
      <c r="Q156" s="173">
        <f>SUM(K156:P156)</f>
        <v>55799176</v>
      </c>
      <c r="R156" s="176">
        <f>SUM(J156,Q156)</f>
        <v>66458533</v>
      </c>
    </row>
    <row r="157" spans="2:18" s="155" customFormat="1" ht="17.100000000000001" customHeight="1" x14ac:dyDescent="0.15">
      <c r="B157" s="169"/>
      <c r="C157" s="169"/>
      <c r="D157" s="177" t="s">
        <v>66</v>
      </c>
      <c r="E157" s="58"/>
      <c r="F157" s="58"/>
      <c r="G157" s="178"/>
      <c r="H157" s="179">
        <v>471209</v>
      </c>
      <c r="I157" s="180">
        <v>531465</v>
      </c>
      <c r="J157" s="194">
        <f>SUM(H157:I157)</f>
        <v>1002674</v>
      </c>
      <c r="K157" s="182">
        <v>0</v>
      </c>
      <c r="L157" s="183">
        <v>1129370</v>
      </c>
      <c r="M157" s="183">
        <v>554931</v>
      </c>
      <c r="N157" s="183">
        <v>223786</v>
      </c>
      <c r="O157" s="183">
        <v>329763</v>
      </c>
      <c r="P157" s="180">
        <v>219031</v>
      </c>
      <c r="Q157" s="181">
        <f>SUM(K157:P157)</f>
        <v>2456881</v>
      </c>
      <c r="R157" s="184">
        <f>SUM(J157,Q157)</f>
        <v>3459555</v>
      </c>
    </row>
    <row r="158" spans="2:18" s="155" customFormat="1" ht="17.100000000000001" customHeight="1" x14ac:dyDescent="0.15">
      <c r="B158" s="169"/>
      <c r="C158" s="169"/>
      <c r="D158" s="60" t="s">
        <v>67</v>
      </c>
      <c r="E158" s="61"/>
      <c r="F158" s="61"/>
      <c r="G158" s="185"/>
      <c r="H158" s="186">
        <v>1995895</v>
      </c>
      <c r="I158" s="187">
        <v>1083243</v>
      </c>
      <c r="J158" s="193">
        <f>SUM(H158:I158)</f>
        <v>3079138</v>
      </c>
      <c r="K158" s="189">
        <v>0</v>
      </c>
      <c r="L158" s="190">
        <v>1191847</v>
      </c>
      <c r="M158" s="190">
        <v>1489215</v>
      </c>
      <c r="N158" s="190">
        <v>814256</v>
      </c>
      <c r="O158" s="190">
        <v>371811</v>
      </c>
      <c r="P158" s="187">
        <v>104400</v>
      </c>
      <c r="Q158" s="188">
        <f>SUM(K158:P158)</f>
        <v>3971529</v>
      </c>
      <c r="R158" s="191">
        <f>SUM(J158,Q158)</f>
        <v>7050667</v>
      </c>
    </row>
    <row r="159" spans="2:18" s="155" customFormat="1" ht="17.100000000000001" customHeight="1" x14ac:dyDescent="0.15">
      <c r="B159" s="169"/>
      <c r="C159" s="196" t="s">
        <v>68</v>
      </c>
      <c r="D159" s="197"/>
      <c r="E159" s="197"/>
      <c r="F159" s="197"/>
      <c r="G159" s="198"/>
      <c r="H159" s="161">
        <v>1165270</v>
      </c>
      <c r="I159" s="162">
        <v>1623692</v>
      </c>
      <c r="J159" s="163">
        <f>SUM(H159:I159)</f>
        <v>2788962</v>
      </c>
      <c r="K159" s="164">
        <v>0</v>
      </c>
      <c r="L159" s="165">
        <v>18046652</v>
      </c>
      <c r="M159" s="165">
        <v>17434410</v>
      </c>
      <c r="N159" s="165">
        <v>17446417</v>
      </c>
      <c r="O159" s="165">
        <v>15912796</v>
      </c>
      <c r="P159" s="166">
        <v>9091009</v>
      </c>
      <c r="Q159" s="167">
        <f>SUM(K159:P159)</f>
        <v>77931284</v>
      </c>
      <c r="R159" s="168">
        <f>SUM(J159,Q159)</f>
        <v>80720246</v>
      </c>
    </row>
    <row r="160" spans="2:18" s="155" customFormat="1" ht="17.100000000000001" customHeight="1" x14ac:dyDescent="0.15">
      <c r="B160" s="195"/>
      <c r="C160" s="196" t="s">
        <v>69</v>
      </c>
      <c r="D160" s="197"/>
      <c r="E160" s="197"/>
      <c r="F160" s="197"/>
      <c r="G160" s="198"/>
      <c r="H160" s="161">
        <v>3538200</v>
      </c>
      <c r="I160" s="162">
        <v>4832000</v>
      </c>
      <c r="J160" s="163">
        <f>SUM(H160:I160)</f>
        <v>8370200</v>
      </c>
      <c r="K160" s="164">
        <v>0</v>
      </c>
      <c r="L160" s="165">
        <v>41818658</v>
      </c>
      <c r="M160" s="165">
        <v>26277074</v>
      </c>
      <c r="N160" s="165">
        <v>18486074</v>
      </c>
      <c r="O160" s="165">
        <v>10388409</v>
      </c>
      <c r="P160" s="166">
        <v>5782350</v>
      </c>
      <c r="Q160" s="167">
        <f>SUM(K160:P160)</f>
        <v>102752565</v>
      </c>
      <c r="R160" s="168">
        <f>SUM(J160,Q160)</f>
        <v>111122765</v>
      </c>
    </row>
    <row r="161" spans="2:18" s="155" customFormat="1" ht="17.100000000000001" customHeight="1" x14ac:dyDescent="0.15">
      <c r="B161" s="158" t="s">
        <v>70</v>
      </c>
      <c r="C161" s="159"/>
      <c r="D161" s="159"/>
      <c r="E161" s="159"/>
      <c r="F161" s="159"/>
      <c r="G161" s="160"/>
      <c r="H161" s="161">
        <f t="shared" ref="H161:R161" si="31">SUM(H162:H170)</f>
        <v>659558</v>
      </c>
      <c r="I161" s="162">
        <f t="shared" si="31"/>
        <v>1468045</v>
      </c>
      <c r="J161" s="163">
        <f t="shared" si="31"/>
        <v>2127603</v>
      </c>
      <c r="K161" s="164">
        <f t="shared" si="31"/>
        <v>0</v>
      </c>
      <c r="L161" s="165">
        <f t="shared" si="31"/>
        <v>129488239</v>
      </c>
      <c r="M161" s="165">
        <f t="shared" si="31"/>
        <v>133084547</v>
      </c>
      <c r="N161" s="165">
        <f t="shared" si="31"/>
        <v>134270458</v>
      </c>
      <c r="O161" s="165">
        <f t="shared" si="31"/>
        <v>99790889</v>
      </c>
      <c r="P161" s="166">
        <f t="shared" si="31"/>
        <v>49356055</v>
      </c>
      <c r="Q161" s="167">
        <f>SUM(Q162:Q170)</f>
        <v>545990188</v>
      </c>
      <c r="R161" s="168">
        <f t="shared" si="31"/>
        <v>548117791</v>
      </c>
    </row>
    <row r="162" spans="2:18" s="155" customFormat="1" ht="17.100000000000001" customHeight="1" x14ac:dyDescent="0.15">
      <c r="B162" s="169"/>
      <c r="C162" s="240" t="s">
        <v>87</v>
      </c>
      <c r="D162" s="241"/>
      <c r="E162" s="241"/>
      <c r="F162" s="241"/>
      <c r="G162" s="242"/>
      <c r="H162" s="171">
        <v>0</v>
      </c>
      <c r="I162" s="172">
        <v>0</v>
      </c>
      <c r="J162" s="192">
        <f t="shared" ref="J162:J170" si="32">SUM(H162:I162)</f>
        <v>0</v>
      </c>
      <c r="K162" s="243"/>
      <c r="L162" s="244">
        <v>2994827</v>
      </c>
      <c r="M162" s="244">
        <v>2425464</v>
      </c>
      <c r="N162" s="244">
        <v>2000121</v>
      </c>
      <c r="O162" s="244">
        <v>1854227</v>
      </c>
      <c r="P162" s="245">
        <v>1336302</v>
      </c>
      <c r="Q162" s="246">
        <f>SUM(K162:P162)</f>
        <v>10610941</v>
      </c>
      <c r="R162" s="247">
        <f>SUM(J162,Q162)</f>
        <v>10610941</v>
      </c>
    </row>
    <row r="163" spans="2:18" s="155" customFormat="1" ht="17.100000000000001" customHeight="1" x14ac:dyDescent="0.15">
      <c r="B163" s="169"/>
      <c r="C163" s="177" t="s">
        <v>72</v>
      </c>
      <c r="D163" s="58"/>
      <c r="E163" s="58"/>
      <c r="F163" s="58"/>
      <c r="G163" s="178"/>
      <c r="H163" s="179">
        <v>0</v>
      </c>
      <c r="I163" s="180">
        <v>0</v>
      </c>
      <c r="J163" s="194">
        <f t="shared" si="32"/>
        <v>0</v>
      </c>
      <c r="K163" s="218"/>
      <c r="L163" s="183">
        <v>0</v>
      </c>
      <c r="M163" s="183">
        <v>0</v>
      </c>
      <c r="N163" s="183">
        <v>135657</v>
      </c>
      <c r="O163" s="183">
        <v>0</v>
      </c>
      <c r="P163" s="180">
        <v>0</v>
      </c>
      <c r="Q163" s="181">
        <f t="shared" ref="Q163:Q170" si="33">SUM(K163:P163)</f>
        <v>135657</v>
      </c>
      <c r="R163" s="184">
        <f t="shared" ref="R163:R170" si="34">SUM(J163,Q163)</f>
        <v>135657</v>
      </c>
    </row>
    <row r="164" spans="2:18" s="217" customFormat="1" ht="17.100000000000001" customHeight="1" x14ac:dyDescent="0.15">
      <c r="B164" s="206"/>
      <c r="C164" s="207" t="s">
        <v>73</v>
      </c>
      <c r="D164" s="208"/>
      <c r="E164" s="208"/>
      <c r="F164" s="208"/>
      <c r="G164" s="209"/>
      <c r="H164" s="210">
        <v>0</v>
      </c>
      <c r="I164" s="211">
        <v>0</v>
      </c>
      <c r="J164" s="212">
        <f>SUM(H164:I164)</f>
        <v>0</v>
      </c>
      <c r="K164" s="213"/>
      <c r="L164" s="214">
        <v>61132182</v>
      </c>
      <c r="M164" s="214">
        <v>46195702</v>
      </c>
      <c r="N164" s="214">
        <v>35924172</v>
      </c>
      <c r="O164" s="214">
        <v>19056176</v>
      </c>
      <c r="P164" s="211">
        <v>10562540</v>
      </c>
      <c r="Q164" s="215">
        <f>SUM(K164:P164)</f>
        <v>172870772</v>
      </c>
      <c r="R164" s="216">
        <f>SUM(J164,Q164)</f>
        <v>172870772</v>
      </c>
    </row>
    <row r="165" spans="2:18" s="155" customFormat="1" ht="17.100000000000001" customHeight="1" x14ac:dyDescent="0.15">
      <c r="B165" s="169"/>
      <c r="C165" s="177" t="s">
        <v>74</v>
      </c>
      <c r="D165" s="58"/>
      <c r="E165" s="58"/>
      <c r="F165" s="58"/>
      <c r="G165" s="178"/>
      <c r="H165" s="179">
        <v>39699</v>
      </c>
      <c r="I165" s="180">
        <v>97848</v>
      </c>
      <c r="J165" s="194">
        <f t="shared" si="32"/>
        <v>137547</v>
      </c>
      <c r="K165" s="182">
        <v>0</v>
      </c>
      <c r="L165" s="183">
        <v>10546297</v>
      </c>
      <c r="M165" s="183">
        <v>11160856</v>
      </c>
      <c r="N165" s="183">
        <v>11546694</v>
      </c>
      <c r="O165" s="183">
        <v>10184973</v>
      </c>
      <c r="P165" s="180">
        <v>4375963</v>
      </c>
      <c r="Q165" s="181">
        <f t="shared" si="33"/>
        <v>47814783</v>
      </c>
      <c r="R165" s="184">
        <f t="shared" si="34"/>
        <v>47952330</v>
      </c>
    </row>
    <row r="166" spans="2:18" s="155" customFormat="1" ht="17.100000000000001" customHeight="1" x14ac:dyDescent="0.15">
      <c r="B166" s="169"/>
      <c r="C166" s="177" t="s">
        <v>75</v>
      </c>
      <c r="D166" s="58"/>
      <c r="E166" s="58"/>
      <c r="F166" s="58"/>
      <c r="G166" s="178"/>
      <c r="H166" s="179">
        <v>619859</v>
      </c>
      <c r="I166" s="180">
        <v>1370197</v>
      </c>
      <c r="J166" s="194">
        <f t="shared" si="32"/>
        <v>1990056</v>
      </c>
      <c r="K166" s="182">
        <v>0</v>
      </c>
      <c r="L166" s="183">
        <v>10474347</v>
      </c>
      <c r="M166" s="183">
        <v>14152646</v>
      </c>
      <c r="N166" s="183">
        <v>20480843</v>
      </c>
      <c r="O166" s="183">
        <v>17056567</v>
      </c>
      <c r="P166" s="180">
        <v>9784438</v>
      </c>
      <c r="Q166" s="181">
        <f t="shared" si="33"/>
        <v>71948841</v>
      </c>
      <c r="R166" s="184">
        <f t="shared" si="34"/>
        <v>73938897</v>
      </c>
    </row>
    <row r="167" spans="2:18" s="155" customFormat="1" ht="17.100000000000001" customHeight="1" x14ac:dyDescent="0.15">
      <c r="B167" s="169"/>
      <c r="C167" s="177" t="s">
        <v>76</v>
      </c>
      <c r="D167" s="58"/>
      <c r="E167" s="58"/>
      <c r="F167" s="58"/>
      <c r="G167" s="178"/>
      <c r="H167" s="179">
        <v>0</v>
      </c>
      <c r="I167" s="180">
        <v>0</v>
      </c>
      <c r="J167" s="194">
        <f t="shared" si="32"/>
        <v>0</v>
      </c>
      <c r="K167" s="218"/>
      <c r="L167" s="183">
        <v>38563793</v>
      </c>
      <c r="M167" s="183">
        <v>50434961</v>
      </c>
      <c r="N167" s="183">
        <v>52057470</v>
      </c>
      <c r="O167" s="183">
        <v>35666849</v>
      </c>
      <c r="P167" s="180">
        <v>12764665</v>
      </c>
      <c r="Q167" s="181">
        <f t="shared" si="33"/>
        <v>189487738</v>
      </c>
      <c r="R167" s="184">
        <f t="shared" si="34"/>
        <v>189487738</v>
      </c>
    </row>
    <row r="168" spans="2:18" s="155" customFormat="1" ht="17.100000000000001" customHeight="1" x14ac:dyDescent="0.15">
      <c r="B168" s="169"/>
      <c r="C168" s="219" t="s">
        <v>77</v>
      </c>
      <c r="D168" s="220"/>
      <c r="E168" s="220"/>
      <c r="F168" s="220"/>
      <c r="G168" s="221"/>
      <c r="H168" s="179">
        <v>0</v>
      </c>
      <c r="I168" s="180">
        <v>0</v>
      </c>
      <c r="J168" s="194">
        <f t="shared" si="32"/>
        <v>0</v>
      </c>
      <c r="K168" s="218"/>
      <c r="L168" s="183">
        <v>4308729</v>
      </c>
      <c r="M168" s="183">
        <v>6673196</v>
      </c>
      <c r="N168" s="183">
        <v>7032776</v>
      </c>
      <c r="O168" s="183">
        <v>5430506</v>
      </c>
      <c r="P168" s="180">
        <v>2211553</v>
      </c>
      <c r="Q168" s="181">
        <f t="shared" si="33"/>
        <v>25656760</v>
      </c>
      <c r="R168" s="184">
        <f t="shared" si="34"/>
        <v>25656760</v>
      </c>
    </row>
    <row r="169" spans="2:18" s="155" customFormat="1" ht="17.100000000000001" customHeight="1" x14ac:dyDescent="0.15">
      <c r="B169" s="222"/>
      <c r="C169" s="223" t="s">
        <v>78</v>
      </c>
      <c r="D169" s="220"/>
      <c r="E169" s="220"/>
      <c r="F169" s="220"/>
      <c r="G169" s="221"/>
      <c r="H169" s="179">
        <v>0</v>
      </c>
      <c r="I169" s="180">
        <v>0</v>
      </c>
      <c r="J169" s="194">
        <f t="shared" si="32"/>
        <v>0</v>
      </c>
      <c r="K169" s="218"/>
      <c r="L169" s="183">
        <v>0</v>
      </c>
      <c r="M169" s="183">
        <v>0</v>
      </c>
      <c r="N169" s="183">
        <v>1895670</v>
      </c>
      <c r="O169" s="183">
        <v>5342948</v>
      </c>
      <c r="P169" s="180">
        <v>5064976</v>
      </c>
      <c r="Q169" s="181">
        <f>SUM(K169:P169)</f>
        <v>12303594</v>
      </c>
      <c r="R169" s="184">
        <f>SUM(J169,Q169)</f>
        <v>12303594</v>
      </c>
    </row>
    <row r="170" spans="2:18" s="155" customFormat="1" ht="17.100000000000001" customHeight="1" x14ac:dyDescent="0.15">
      <c r="B170" s="224"/>
      <c r="C170" s="225" t="s">
        <v>79</v>
      </c>
      <c r="D170" s="226"/>
      <c r="E170" s="226"/>
      <c r="F170" s="226"/>
      <c r="G170" s="227"/>
      <c r="H170" s="228">
        <v>0</v>
      </c>
      <c r="I170" s="229">
        <v>0</v>
      </c>
      <c r="J170" s="230">
        <f t="shared" si="32"/>
        <v>0</v>
      </c>
      <c r="K170" s="231"/>
      <c r="L170" s="232">
        <v>1468064</v>
      </c>
      <c r="M170" s="232">
        <v>2041722</v>
      </c>
      <c r="N170" s="232">
        <v>3197055</v>
      </c>
      <c r="O170" s="232">
        <v>5198643</v>
      </c>
      <c r="P170" s="229">
        <v>3255618</v>
      </c>
      <c r="Q170" s="233">
        <f t="shared" si="33"/>
        <v>15161102</v>
      </c>
      <c r="R170" s="234">
        <f t="shared" si="34"/>
        <v>15161102</v>
      </c>
    </row>
    <row r="171" spans="2:18" s="155" customFormat="1" ht="17.100000000000001" customHeight="1" x14ac:dyDescent="0.15">
      <c r="B171" s="158" t="s">
        <v>80</v>
      </c>
      <c r="C171" s="159"/>
      <c r="D171" s="159"/>
      <c r="E171" s="159"/>
      <c r="F171" s="159"/>
      <c r="G171" s="160"/>
      <c r="H171" s="161">
        <f>SUM(H172:H175)</f>
        <v>0</v>
      </c>
      <c r="I171" s="162">
        <f>SUM(I172:I175)</f>
        <v>0</v>
      </c>
      <c r="J171" s="163">
        <f>SUM(J172:J175)</f>
        <v>0</v>
      </c>
      <c r="K171" s="235"/>
      <c r="L171" s="165">
        <f t="shared" ref="L171:R171" si="35">SUM(L172:L175)</f>
        <v>13048909</v>
      </c>
      <c r="M171" s="165">
        <f t="shared" si="35"/>
        <v>24518946</v>
      </c>
      <c r="N171" s="165">
        <f t="shared" si="35"/>
        <v>89313760</v>
      </c>
      <c r="O171" s="165">
        <f t="shared" si="35"/>
        <v>256125202</v>
      </c>
      <c r="P171" s="166">
        <f t="shared" si="35"/>
        <v>321019377</v>
      </c>
      <c r="Q171" s="167">
        <f t="shared" si="35"/>
        <v>704026194</v>
      </c>
      <c r="R171" s="168">
        <f t="shared" si="35"/>
        <v>704026194</v>
      </c>
    </row>
    <row r="172" spans="2:18" s="155" customFormat="1" ht="17.100000000000001" customHeight="1" x14ac:dyDescent="0.15">
      <c r="B172" s="169"/>
      <c r="C172" s="49" t="s">
        <v>81</v>
      </c>
      <c r="D172" s="81"/>
      <c r="E172" s="81"/>
      <c r="F172" s="81"/>
      <c r="G172" s="170"/>
      <c r="H172" s="171">
        <v>0</v>
      </c>
      <c r="I172" s="172">
        <v>0</v>
      </c>
      <c r="J172" s="192">
        <f>SUM(H172:I172)</f>
        <v>0</v>
      </c>
      <c r="K172" s="199"/>
      <c r="L172" s="175">
        <v>194160</v>
      </c>
      <c r="M172" s="175">
        <v>2525130</v>
      </c>
      <c r="N172" s="175">
        <v>44451674</v>
      </c>
      <c r="O172" s="175">
        <v>118612412</v>
      </c>
      <c r="P172" s="172">
        <v>109792516</v>
      </c>
      <c r="Q172" s="173">
        <f>SUM(K172:P172)</f>
        <v>275575892</v>
      </c>
      <c r="R172" s="176">
        <f>SUM(J172,Q172)</f>
        <v>275575892</v>
      </c>
    </row>
    <row r="173" spans="2:18" s="155" customFormat="1" ht="17.100000000000001" customHeight="1" x14ac:dyDescent="0.15">
      <c r="B173" s="169"/>
      <c r="C173" s="177" t="s">
        <v>82</v>
      </c>
      <c r="D173" s="58"/>
      <c r="E173" s="58"/>
      <c r="F173" s="58"/>
      <c r="G173" s="178"/>
      <c r="H173" s="179">
        <v>0</v>
      </c>
      <c r="I173" s="180">
        <v>0</v>
      </c>
      <c r="J173" s="194">
        <f>SUM(H173:I173)</f>
        <v>0</v>
      </c>
      <c r="K173" s="218"/>
      <c r="L173" s="183">
        <v>12854749</v>
      </c>
      <c r="M173" s="183">
        <v>21451782</v>
      </c>
      <c r="N173" s="183">
        <v>33925764</v>
      </c>
      <c r="O173" s="183">
        <v>32700181</v>
      </c>
      <c r="P173" s="180">
        <v>30712780</v>
      </c>
      <c r="Q173" s="181">
        <f>SUM(K173:P173)</f>
        <v>131645256</v>
      </c>
      <c r="R173" s="184">
        <f>SUM(J173,Q173)</f>
        <v>131645256</v>
      </c>
    </row>
    <row r="174" spans="2:18" s="155" customFormat="1" ht="17.100000000000001" customHeight="1" x14ac:dyDescent="0.15">
      <c r="B174" s="222"/>
      <c r="C174" s="177" t="s">
        <v>83</v>
      </c>
      <c r="D174" s="58"/>
      <c r="E174" s="58"/>
      <c r="F174" s="58"/>
      <c r="G174" s="178"/>
      <c r="H174" s="179">
        <v>0</v>
      </c>
      <c r="I174" s="180">
        <v>0</v>
      </c>
      <c r="J174" s="194">
        <f>SUM(H174:I174)</f>
        <v>0</v>
      </c>
      <c r="K174" s="218"/>
      <c r="L174" s="183">
        <v>0</v>
      </c>
      <c r="M174" s="183">
        <v>542034</v>
      </c>
      <c r="N174" s="183">
        <v>10186208</v>
      </c>
      <c r="O174" s="183">
        <v>98055417</v>
      </c>
      <c r="P174" s="180">
        <v>173295097</v>
      </c>
      <c r="Q174" s="181">
        <f>SUM(K174:P174)</f>
        <v>282078756</v>
      </c>
      <c r="R174" s="184">
        <f>SUM(J174,Q174)</f>
        <v>282078756</v>
      </c>
    </row>
    <row r="175" spans="2:18" s="217" customFormat="1" ht="17.100000000000001" customHeight="1" x14ac:dyDescent="0.15">
      <c r="B175" s="499"/>
      <c r="C175" s="465" t="s">
        <v>213</v>
      </c>
      <c r="D175" s="466"/>
      <c r="E175" s="466"/>
      <c r="F175" s="466"/>
      <c r="G175" s="467"/>
      <c r="H175" s="468">
        <v>0</v>
      </c>
      <c r="I175" s="469">
        <v>0</v>
      </c>
      <c r="J175" s="470">
        <f>SUM(H175:I175)</f>
        <v>0</v>
      </c>
      <c r="K175" s="502"/>
      <c r="L175" s="472">
        <v>0</v>
      </c>
      <c r="M175" s="472">
        <v>0</v>
      </c>
      <c r="N175" s="472">
        <v>750114</v>
      </c>
      <c r="O175" s="472">
        <v>6757192</v>
      </c>
      <c r="P175" s="469">
        <v>7218984</v>
      </c>
      <c r="Q175" s="473">
        <f>SUM(K175:P175)</f>
        <v>14726290</v>
      </c>
      <c r="R175" s="474">
        <f>SUM(J175,Q175)</f>
        <v>14726290</v>
      </c>
    </row>
    <row r="176" spans="2:18" s="155" customFormat="1" ht="17.100000000000001" customHeight="1" x14ac:dyDescent="0.15">
      <c r="B176" s="237" t="s">
        <v>84</v>
      </c>
      <c r="C176" s="40"/>
      <c r="D176" s="40"/>
      <c r="E176" s="40"/>
      <c r="F176" s="40"/>
      <c r="G176" s="41"/>
      <c r="H176" s="161">
        <f t="shared" ref="H176:R176" si="36">SUM(H140,H161,H171)</f>
        <v>15246098</v>
      </c>
      <c r="I176" s="162">
        <f t="shared" si="36"/>
        <v>27616872</v>
      </c>
      <c r="J176" s="163">
        <f t="shared" si="36"/>
        <v>42862970</v>
      </c>
      <c r="K176" s="164">
        <f t="shared" si="36"/>
        <v>0</v>
      </c>
      <c r="L176" s="165">
        <f t="shared" si="36"/>
        <v>384177517</v>
      </c>
      <c r="M176" s="165">
        <f t="shared" si="36"/>
        <v>370911687</v>
      </c>
      <c r="N176" s="165">
        <f t="shared" si="36"/>
        <v>395999295</v>
      </c>
      <c r="O176" s="165">
        <f t="shared" si="36"/>
        <v>483987904</v>
      </c>
      <c r="P176" s="166">
        <f t="shared" si="36"/>
        <v>453201521</v>
      </c>
      <c r="Q176" s="167">
        <f t="shared" si="36"/>
        <v>2088277924</v>
      </c>
      <c r="R176" s="168">
        <f t="shared" si="36"/>
        <v>2131140894</v>
      </c>
    </row>
    <row r="177" spans="2:18" s="155" customFormat="1" ht="3.75" customHeight="1" x14ac:dyDescent="0.15">
      <c r="B177" s="238"/>
      <c r="C177" s="238"/>
      <c r="D177" s="238"/>
      <c r="E177" s="238"/>
      <c r="F177" s="238"/>
      <c r="G177" s="238"/>
      <c r="H177" s="239"/>
      <c r="I177" s="239"/>
      <c r="J177" s="239"/>
      <c r="K177" s="239"/>
      <c r="L177" s="239"/>
      <c r="M177" s="239"/>
      <c r="N177" s="239"/>
      <c r="O177" s="239"/>
      <c r="P177" s="239"/>
      <c r="Q177" s="239"/>
      <c r="R177" s="239"/>
    </row>
    <row r="178" spans="2:18" s="155" customFormat="1" ht="3.75" customHeight="1" x14ac:dyDescent="0.15">
      <c r="B178" s="238"/>
      <c r="C178" s="238"/>
      <c r="D178" s="238"/>
      <c r="E178" s="238"/>
      <c r="F178" s="238"/>
      <c r="G178" s="238"/>
      <c r="H178" s="239"/>
      <c r="I178" s="239"/>
      <c r="J178" s="239"/>
      <c r="K178" s="239"/>
      <c r="L178" s="239"/>
      <c r="M178" s="239"/>
      <c r="N178" s="239"/>
      <c r="O178" s="239"/>
      <c r="P178" s="239"/>
      <c r="Q178" s="239"/>
      <c r="R178" s="239"/>
    </row>
  </sheetData>
  <mergeCells count="54">
    <mergeCell ref="R6:R7"/>
    <mergeCell ref="J1:O1"/>
    <mergeCell ref="P1:Q1"/>
    <mergeCell ref="H4:I4"/>
    <mergeCell ref="B5:G5"/>
    <mergeCell ref="H5:I5"/>
    <mergeCell ref="Q12:R12"/>
    <mergeCell ref="B13:B22"/>
    <mergeCell ref="C13:G13"/>
    <mergeCell ref="C22:G22"/>
    <mergeCell ref="B23:B32"/>
    <mergeCell ref="C32:G32"/>
    <mergeCell ref="B33:B42"/>
    <mergeCell ref="C42:G42"/>
    <mergeCell ref="K46:R46"/>
    <mergeCell ref="B47:G48"/>
    <mergeCell ref="H47:J47"/>
    <mergeCell ref="K47:Q47"/>
    <mergeCell ref="R47:R48"/>
    <mergeCell ref="B72:G73"/>
    <mergeCell ref="H72:J72"/>
    <mergeCell ref="K72:P72"/>
    <mergeCell ref="Q72:Q73"/>
    <mergeCell ref="K54:R54"/>
    <mergeCell ref="B55:G56"/>
    <mergeCell ref="H55:J55"/>
    <mergeCell ref="K55:Q55"/>
    <mergeCell ref="R55:R56"/>
    <mergeCell ref="J63:Q63"/>
    <mergeCell ref="B64:G65"/>
    <mergeCell ref="H64:J64"/>
    <mergeCell ref="K64:P64"/>
    <mergeCell ref="Q64:Q65"/>
    <mergeCell ref="J71:Q71"/>
    <mergeCell ref="B96:G97"/>
    <mergeCell ref="H96:J96"/>
    <mergeCell ref="K96:Q96"/>
    <mergeCell ref="R96:R97"/>
    <mergeCell ref="J79:Q79"/>
    <mergeCell ref="B80:G81"/>
    <mergeCell ref="H80:J80"/>
    <mergeCell ref="K80:P80"/>
    <mergeCell ref="Q80:Q81"/>
    <mergeCell ref="J87:Q87"/>
    <mergeCell ref="B88:G89"/>
    <mergeCell ref="H88:J88"/>
    <mergeCell ref="K88:P88"/>
    <mergeCell ref="Q88:Q89"/>
    <mergeCell ref="I95:R95"/>
    <mergeCell ref="I137:R137"/>
    <mergeCell ref="B138:G139"/>
    <mergeCell ref="H138:J138"/>
    <mergeCell ref="K138:Q138"/>
    <mergeCell ref="R138:R139"/>
  </mergeCells>
  <phoneticPr fontId="5"/>
  <pageMargins left="0.35433070866141736" right="0.78740157480314965" top="0.59055118110236227" bottom="0.39370078740157483" header="0.39370078740157483" footer="0.39370078740157483"/>
  <pageSetup paperSize="9" scale="70" fitToHeight="0" orientation="landscape" r:id="rId1"/>
  <headerFooter alignWithMargins="0">
    <oddFooter>&amp;P ページ</oddFooter>
  </headerFooter>
  <rowBreaks count="3" manualBreakCount="3">
    <brk id="44" max="17" man="1"/>
    <brk id="93" max="17" man="1"/>
    <brk id="135" max="17"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6"/>
  <sheetViews>
    <sheetView view="pageBreakPreview" zoomScaleNormal="100" zoomScaleSheetLayoutView="100" workbookViewId="0">
      <selection activeCell="P1" sqref="P1:Q1"/>
    </sheetView>
  </sheetViews>
  <sheetFormatPr defaultColWidth="7.625" defaultRowHeight="17.100000000000001" customHeight="1" x14ac:dyDescent="0.15"/>
  <cols>
    <col min="1" max="2" width="2.625" style="2" customWidth="1"/>
    <col min="3" max="3" width="5.625" style="2" customWidth="1"/>
    <col min="4" max="4" width="7.625" style="2" customWidth="1"/>
    <col min="5" max="5" width="2.625" style="2" customWidth="1"/>
    <col min="6" max="6" width="6.625" style="2" customWidth="1"/>
    <col min="7" max="7" width="10.5" style="2" customWidth="1"/>
    <col min="8" max="16" width="10.625" style="2" customWidth="1"/>
    <col min="17" max="18" width="12.625" style="2" customWidth="1"/>
    <col min="19" max="19" width="7.625" style="2" customWidth="1"/>
    <col min="20" max="22" width="9.375" style="2" customWidth="1"/>
    <col min="23" max="256" width="7.625" style="2"/>
    <col min="257" max="258" width="2.625" style="2" customWidth="1"/>
    <col min="259" max="259" width="5.625" style="2" customWidth="1"/>
    <col min="260" max="260" width="7.625" style="2" customWidth="1"/>
    <col min="261" max="261" width="2.625" style="2" customWidth="1"/>
    <col min="262" max="262" width="6.625" style="2" customWidth="1"/>
    <col min="263" max="263" width="10.5" style="2" customWidth="1"/>
    <col min="264" max="272" width="10.625" style="2" customWidth="1"/>
    <col min="273" max="274" width="12.625" style="2" customWidth="1"/>
    <col min="275" max="275" width="7.625" style="2" customWidth="1"/>
    <col min="276" max="278" width="9.375" style="2" customWidth="1"/>
    <col min="279" max="512" width="7.625" style="2"/>
    <col min="513" max="514" width="2.625" style="2" customWidth="1"/>
    <col min="515" max="515" width="5.625" style="2" customWidth="1"/>
    <col min="516" max="516" width="7.625" style="2" customWidth="1"/>
    <col min="517" max="517" width="2.625" style="2" customWidth="1"/>
    <col min="518" max="518" width="6.625" style="2" customWidth="1"/>
    <col min="519" max="519" width="10.5" style="2" customWidth="1"/>
    <col min="520" max="528" width="10.625" style="2" customWidth="1"/>
    <col min="529" max="530" width="12.625" style="2" customWidth="1"/>
    <col min="531" max="531" width="7.625" style="2" customWidth="1"/>
    <col min="532" max="534" width="9.375" style="2" customWidth="1"/>
    <col min="535" max="768" width="7.625" style="2"/>
    <col min="769" max="770" width="2.625" style="2" customWidth="1"/>
    <col min="771" max="771" width="5.625" style="2" customWidth="1"/>
    <col min="772" max="772" width="7.625" style="2" customWidth="1"/>
    <col min="773" max="773" width="2.625" style="2" customWidth="1"/>
    <col min="774" max="774" width="6.625" style="2" customWidth="1"/>
    <col min="775" max="775" width="10.5" style="2" customWidth="1"/>
    <col min="776" max="784" width="10.625" style="2" customWidth="1"/>
    <col min="785" max="786" width="12.625" style="2" customWidth="1"/>
    <col min="787" max="787" width="7.625" style="2" customWidth="1"/>
    <col min="788" max="790" width="9.375" style="2" customWidth="1"/>
    <col min="791" max="1024" width="7.625" style="2"/>
    <col min="1025" max="1026" width="2.625" style="2" customWidth="1"/>
    <col min="1027" max="1027" width="5.625" style="2" customWidth="1"/>
    <col min="1028" max="1028" width="7.625" style="2" customWidth="1"/>
    <col min="1029" max="1029" width="2.625" style="2" customWidth="1"/>
    <col min="1030" max="1030" width="6.625" style="2" customWidth="1"/>
    <col min="1031" max="1031" width="10.5" style="2" customWidth="1"/>
    <col min="1032" max="1040" width="10.625" style="2" customWidth="1"/>
    <col min="1041" max="1042" width="12.625" style="2" customWidth="1"/>
    <col min="1043" max="1043" width="7.625" style="2" customWidth="1"/>
    <col min="1044" max="1046" width="9.375" style="2" customWidth="1"/>
    <col min="1047" max="1280" width="7.625" style="2"/>
    <col min="1281" max="1282" width="2.625" style="2" customWidth="1"/>
    <col min="1283" max="1283" width="5.625" style="2" customWidth="1"/>
    <col min="1284" max="1284" width="7.625" style="2" customWidth="1"/>
    <col min="1285" max="1285" width="2.625" style="2" customWidth="1"/>
    <col min="1286" max="1286" width="6.625" style="2" customWidth="1"/>
    <col min="1287" max="1287" width="10.5" style="2" customWidth="1"/>
    <col min="1288" max="1296" width="10.625" style="2" customWidth="1"/>
    <col min="1297" max="1298" width="12.625" style="2" customWidth="1"/>
    <col min="1299" max="1299" width="7.625" style="2" customWidth="1"/>
    <col min="1300" max="1302" width="9.375" style="2" customWidth="1"/>
    <col min="1303" max="1536" width="7.625" style="2"/>
    <col min="1537" max="1538" width="2.625" style="2" customWidth="1"/>
    <col min="1539" max="1539" width="5.625" style="2" customWidth="1"/>
    <col min="1540" max="1540" width="7.625" style="2" customWidth="1"/>
    <col min="1541" max="1541" width="2.625" style="2" customWidth="1"/>
    <col min="1542" max="1542" width="6.625" style="2" customWidth="1"/>
    <col min="1543" max="1543" width="10.5" style="2" customWidth="1"/>
    <col min="1544" max="1552" width="10.625" style="2" customWidth="1"/>
    <col min="1553" max="1554" width="12.625" style="2" customWidth="1"/>
    <col min="1555" max="1555" width="7.625" style="2" customWidth="1"/>
    <col min="1556" max="1558" width="9.375" style="2" customWidth="1"/>
    <col min="1559" max="1792" width="7.625" style="2"/>
    <col min="1793" max="1794" width="2.625" style="2" customWidth="1"/>
    <col min="1795" max="1795" width="5.625" style="2" customWidth="1"/>
    <col min="1796" max="1796" width="7.625" style="2" customWidth="1"/>
    <col min="1797" max="1797" width="2.625" style="2" customWidth="1"/>
    <col min="1798" max="1798" width="6.625" style="2" customWidth="1"/>
    <col min="1799" max="1799" width="10.5" style="2" customWidth="1"/>
    <col min="1800" max="1808" width="10.625" style="2" customWidth="1"/>
    <col min="1809" max="1810" width="12.625" style="2" customWidth="1"/>
    <col min="1811" max="1811" width="7.625" style="2" customWidth="1"/>
    <col min="1812" max="1814" width="9.375" style="2" customWidth="1"/>
    <col min="1815" max="2048" width="7.625" style="2"/>
    <col min="2049" max="2050" width="2.625" style="2" customWidth="1"/>
    <col min="2051" max="2051" width="5.625" style="2" customWidth="1"/>
    <col min="2052" max="2052" width="7.625" style="2" customWidth="1"/>
    <col min="2053" max="2053" width="2.625" style="2" customWidth="1"/>
    <col min="2054" max="2054" width="6.625" style="2" customWidth="1"/>
    <col min="2055" max="2055" width="10.5" style="2" customWidth="1"/>
    <col min="2056" max="2064" width="10.625" style="2" customWidth="1"/>
    <col min="2065" max="2066" width="12.625" style="2" customWidth="1"/>
    <col min="2067" max="2067" width="7.625" style="2" customWidth="1"/>
    <col min="2068" max="2070" width="9.375" style="2" customWidth="1"/>
    <col min="2071" max="2304" width="7.625" style="2"/>
    <col min="2305" max="2306" width="2.625" style="2" customWidth="1"/>
    <col min="2307" max="2307" width="5.625" style="2" customWidth="1"/>
    <col min="2308" max="2308" width="7.625" style="2" customWidth="1"/>
    <col min="2309" max="2309" width="2.625" style="2" customWidth="1"/>
    <col min="2310" max="2310" width="6.625" style="2" customWidth="1"/>
    <col min="2311" max="2311" width="10.5" style="2" customWidth="1"/>
    <col min="2312" max="2320" width="10.625" style="2" customWidth="1"/>
    <col min="2321" max="2322" width="12.625" style="2" customWidth="1"/>
    <col min="2323" max="2323" width="7.625" style="2" customWidth="1"/>
    <col min="2324" max="2326" width="9.375" style="2" customWidth="1"/>
    <col min="2327" max="2560" width="7.625" style="2"/>
    <col min="2561" max="2562" width="2.625" style="2" customWidth="1"/>
    <col min="2563" max="2563" width="5.625" style="2" customWidth="1"/>
    <col min="2564" max="2564" width="7.625" style="2" customWidth="1"/>
    <col min="2565" max="2565" width="2.625" style="2" customWidth="1"/>
    <col min="2566" max="2566" width="6.625" style="2" customWidth="1"/>
    <col min="2567" max="2567" width="10.5" style="2" customWidth="1"/>
    <col min="2568" max="2576" width="10.625" style="2" customWidth="1"/>
    <col min="2577" max="2578" width="12.625" style="2" customWidth="1"/>
    <col min="2579" max="2579" width="7.625" style="2" customWidth="1"/>
    <col min="2580" max="2582" width="9.375" style="2" customWidth="1"/>
    <col min="2583" max="2816" width="7.625" style="2"/>
    <col min="2817" max="2818" width="2.625" style="2" customWidth="1"/>
    <col min="2819" max="2819" width="5.625" style="2" customWidth="1"/>
    <col min="2820" max="2820" width="7.625" style="2" customWidth="1"/>
    <col min="2821" max="2821" width="2.625" style="2" customWidth="1"/>
    <col min="2822" max="2822" width="6.625" style="2" customWidth="1"/>
    <col min="2823" max="2823" width="10.5" style="2" customWidth="1"/>
    <col min="2824" max="2832" width="10.625" style="2" customWidth="1"/>
    <col min="2833" max="2834" width="12.625" style="2" customWidth="1"/>
    <col min="2835" max="2835" width="7.625" style="2" customWidth="1"/>
    <col min="2836" max="2838" width="9.375" style="2" customWidth="1"/>
    <col min="2839" max="3072" width="7.625" style="2"/>
    <col min="3073" max="3074" width="2.625" style="2" customWidth="1"/>
    <col min="3075" max="3075" width="5.625" style="2" customWidth="1"/>
    <col min="3076" max="3076" width="7.625" style="2" customWidth="1"/>
    <col min="3077" max="3077" width="2.625" style="2" customWidth="1"/>
    <col min="3078" max="3078" width="6.625" style="2" customWidth="1"/>
    <col min="3079" max="3079" width="10.5" style="2" customWidth="1"/>
    <col min="3080" max="3088" width="10.625" style="2" customWidth="1"/>
    <col min="3089" max="3090" width="12.625" style="2" customWidth="1"/>
    <col min="3091" max="3091" width="7.625" style="2" customWidth="1"/>
    <col min="3092" max="3094" width="9.375" style="2" customWidth="1"/>
    <col min="3095" max="3328" width="7.625" style="2"/>
    <col min="3329" max="3330" width="2.625" style="2" customWidth="1"/>
    <col min="3331" max="3331" width="5.625" style="2" customWidth="1"/>
    <col min="3332" max="3332" width="7.625" style="2" customWidth="1"/>
    <col min="3333" max="3333" width="2.625" style="2" customWidth="1"/>
    <col min="3334" max="3334" width="6.625" style="2" customWidth="1"/>
    <col min="3335" max="3335" width="10.5" style="2" customWidth="1"/>
    <col min="3336" max="3344" width="10.625" style="2" customWidth="1"/>
    <col min="3345" max="3346" width="12.625" style="2" customWidth="1"/>
    <col min="3347" max="3347" width="7.625" style="2" customWidth="1"/>
    <col min="3348" max="3350" width="9.375" style="2" customWidth="1"/>
    <col min="3351" max="3584" width="7.625" style="2"/>
    <col min="3585" max="3586" width="2.625" style="2" customWidth="1"/>
    <col min="3587" max="3587" width="5.625" style="2" customWidth="1"/>
    <col min="3588" max="3588" width="7.625" style="2" customWidth="1"/>
    <col min="3589" max="3589" width="2.625" style="2" customWidth="1"/>
    <col min="3590" max="3590" width="6.625" style="2" customWidth="1"/>
    <col min="3591" max="3591" width="10.5" style="2" customWidth="1"/>
    <col min="3592" max="3600" width="10.625" style="2" customWidth="1"/>
    <col min="3601" max="3602" width="12.625" style="2" customWidth="1"/>
    <col min="3603" max="3603" width="7.625" style="2" customWidth="1"/>
    <col min="3604" max="3606" width="9.375" style="2" customWidth="1"/>
    <col min="3607" max="3840" width="7.625" style="2"/>
    <col min="3841" max="3842" width="2.625" style="2" customWidth="1"/>
    <col min="3843" max="3843" width="5.625" style="2" customWidth="1"/>
    <col min="3844" max="3844" width="7.625" style="2" customWidth="1"/>
    <col min="3845" max="3845" width="2.625" style="2" customWidth="1"/>
    <col min="3846" max="3846" width="6.625" style="2" customWidth="1"/>
    <col min="3847" max="3847" width="10.5" style="2" customWidth="1"/>
    <col min="3848" max="3856" width="10.625" style="2" customWidth="1"/>
    <col min="3857" max="3858" width="12.625" style="2" customWidth="1"/>
    <col min="3859" max="3859" width="7.625" style="2" customWidth="1"/>
    <col min="3860" max="3862" width="9.375" style="2" customWidth="1"/>
    <col min="3863" max="4096" width="7.625" style="2"/>
    <col min="4097" max="4098" width="2.625" style="2" customWidth="1"/>
    <col min="4099" max="4099" width="5.625" style="2" customWidth="1"/>
    <col min="4100" max="4100" width="7.625" style="2" customWidth="1"/>
    <col min="4101" max="4101" width="2.625" style="2" customWidth="1"/>
    <col min="4102" max="4102" width="6.625" style="2" customWidth="1"/>
    <col min="4103" max="4103" width="10.5" style="2" customWidth="1"/>
    <col min="4104" max="4112" width="10.625" style="2" customWidth="1"/>
    <col min="4113" max="4114" width="12.625" style="2" customWidth="1"/>
    <col min="4115" max="4115" width="7.625" style="2" customWidth="1"/>
    <col min="4116" max="4118" width="9.375" style="2" customWidth="1"/>
    <col min="4119" max="4352" width="7.625" style="2"/>
    <col min="4353" max="4354" width="2.625" style="2" customWidth="1"/>
    <col min="4355" max="4355" width="5.625" style="2" customWidth="1"/>
    <col min="4356" max="4356" width="7.625" style="2" customWidth="1"/>
    <col min="4357" max="4357" width="2.625" style="2" customWidth="1"/>
    <col min="4358" max="4358" width="6.625" style="2" customWidth="1"/>
    <col min="4359" max="4359" width="10.5" style="2" customWidth="1"/>
    <col min="4360" max="4368" width="10.625" style="2" customWidth="1"/>
    <col min="4369" max="4370" width="12.625" style="2" customWidth="1"/>
    <col min="4371" max="4371" width="7.625" style="2" customWidth="1"/>
    <col min="4372" max="4374" width="9.375" style="2" customWidth="1"/>
    <col min="4375" max="4608" width="7.625" style="2"/>
    <col min="4609" max="4610" width="2.625" style="2" customWidth="1"/>
    <col min="4611" max="4611" width="5.625" style="2" customWidth="1"/>
    <col min="4612" max="4612" width="7.625" style="2" customWidth="1"/>
    <col min="4613" max="4613" width="2.625" style="2" customWidth="1"/>
    <col min="4614" max="4614" width="6.625" style="2" customWidth="1"/>
    <col min="4615" max="4615" width="10.5" style="2" customWidth="1"/>
    <col min="4616" max="4624" width="10.625" style="2" customWidth="1"/>
    <col min="4625" max="4626" width="12.625" style="2" customWidth="1"/>
    <col min="4627" max="4627" width="7.625" style="2" customWidth="1"/>
    <col min="4628" max="4630" width="9.375" style="2" customWidth="1"/>
    <col min="4631" max="4864" width="7.625" style="2"/>
    <col min="4865" max="4866" width="2.625" style="2" customWidth="1"/>
    <col min="4867" max="4867" width="5.625" style="2" customWidth="1"/>
    <col min="4868" max="4868" width="7.625" style="2" customWidth="1"/>
    <col min="4869" max="4869" width="2.625" style="2" customWidth="1"/>
    <col min="4870" max="4870" width="6.625" style="2" customWidth="1"/>
    <col min="4871" max="4871" width="10.5" style="2" customWidth="1"/>
    <col min="4872" max="4880" width="10.625" style="2" customWidth="1"/>
    <col min="4881" max="4882" width="12.625" style="2" customWidth="1"/>
    <col min="4883" max="4883" width="7.625" style="2" customWidth="1"/>
    <col min="4884" max="4886" width="9.375" style="2" customWidth="1"/>
    <col min="4887" max="5120" width="7.625" style="2"/>
    <col min="5121" max="5122" width="2.625" style="2" customWidth="1"/>
    <col min="5123" max="5123" width="5.625" style="2" customWidth="1"/>
    <col min="5124" max="5124" width="7.625" style="2" customWidth="1"/>
    <col min="5125" max="5125" width="2.625" style="2" customWidth="1"/>
    <col min="5126" max="5126" width="6.625" style="2" customWidth="1"/>
    <col min="5127" max="5127" width="10.5" style="2" customWidth="1"/>
    <col min="5128" max="5136" width="10.625" style="2" customWidth="1"/>
    <col min="5137" max="5138" width="12.625" style="2" customWidth="1"/>
    <col min="5139" max="5139" width="7.625" style="2" customWidth="1"/>
    <col min="5140" max="5142" width="9.375" style="2" customWidth="1"/>
    <col min="5143" max="5376" width="7.625" style="2"/>
    <col min="5377" max="5378" width="2.625" style="2" customWidth="1"/>
    <col min="5379" max="5379" width="5.625" style="2" customWidth="1"/>
    <col min="5380" max="5380" width="7.625" style="2" customWidth="1"/>
    <col min="5381" max="5381" width="2.625" style="2" customWidth="1"/>
    <col min="5382" max="5382" width="6.625" style="2" customWidth="1"/>
    <col min="5383" max="5383" width="10.5" style="2" customWidth="1"/>
    <col min="5384" max="5392" width="10.625" style="2" customWidth="1"/>
    <col min="5393" max="5394" width="12.625" style="2" customWidth="1"/>
    <col min="5395" max="5395" width="7.625" style="2" customWidth="1"/>
    <col min="5396" max="5398" width="9.375" style="2" customWidth="1"/>
    <col min="5399" max="5632" width="7.625" style="2"/>
    <col min="5633" max="5634" width="2.625" style="2" customWidth="1"/>
    <col min="5635" max="5635" width="5.625" style="2" customWidth="1"/>
    <col min="5636" max="5636" width="7.625" style="2" customWidth="1"/>
    <col min="5637" max="5637" width="2.625" style="2" customWidth="1"/>
    <col min="5638" max="5638" width="6.625" style="2" customWidth="1"/>
    <col min="5639" max="5639" width="10.5" style="2" customWidth="1"/>
    <col min="5640" max="5648" width="10.625" style="2" customWidth="1"/>
    <col min="5649" max="5650" width="12.625" style="2" customWidth="1"/>
    <col min="5651" max="5651" width="7.625" style="2" customWidth="1"/>
    <col min="5652" max="5654" width="9.375" style="2" customWidth="1"/>
    <col min="5655" max="5888" width="7.625" style="2"/>
    <col min="5889" max="5890" width="2.625" style="2" customWidth="1"/>
    <col min="5891" max="5891" width="5.625" style="2" customWidth="1"/>
    <col min="5892" max="5892" width="7.625" style="2" customWidth="1"/>
    <col min="5893" max="5893" width="2.625" style="2" customWidth="1"/>
    <col min="5894" max="5894" width="6.625" style="2" customWidth="1"/>
    <col min="5895" max="5895" width="10.5" style="2" customWidth="1"/>
    <col min="5896" max="5904" width="10.625" style="2" customWidth="1"/>
    <col min="5905" max="5906" width="12.625" style="2" customWidth="1"/>
    <col min="5907" max="5907" width="7.625" style="2" customWidth="1"/>
    <col min="5908" max="5910" width="9.375" style="2" customWidth="1"/>
    <col min="5911" max="6144" width="7.625" style="2"/>
    <col min="6145" max="6146" width="2.625" style="2" customWidth="1"/>
    <col min="6147" max="6147" width="5.625" style="2" customWidth="1"/>
    <col min="6148" max="6148" width="7.625" style="2" customWidth="1"/>
    <col min="6149" max="6149" width="2.625" style="2" customWidth="1"/>
    <col min="6150" max="6150" width="6.625" style="2" customWidth="1"/>
    <col min="6151" max="6151" width="10.5" style="2" customWidth="1"/>
    <col min="6152" max="6160" width="10.625" style="2" customWidth="1"/>
    <col min="6161" max="6162" width="12.625" style="2" customWidth="1"/>
    <col min="6163" max="6163" width="7.625" style="2" customWidth="1"/>
    <col min="6164" max="6166" width="9.375" style="2" customWidth="1"/>
    <col min="6167" max="6400" width="7.625" style="2"/>
    <col min="6401" max="6402" width="2.625" style="2" customWidth="1"/>
    <col min="6403" max="6403" width="5.625" style="2" customWidth="1"/>
    <col min="6404" max="6404" width="7.625" style="2" customWidth="1"/>
    <col min="6405" max="6405" width="2.625" style="2" customWidth="1"/>
    <col min="6406" max="6406" width="6.625" style="2" customWidth="1"/>
    <col min="6407" max="6407" width="10.5" style="2" customWidth="1"/>
    <col min="6408" max="6416" width="10.625" style="2" customWidth="1"/>
    <col min="6417" max="6418" width="12.625" style="2" customWidth="1"/>
    <col min="6419" max="6419" width="7.625" style="2" customWidth="1"/>
    <col min="6420" max="6422" width="9.375" style="2" customWidth="1"/>
    <col min="6423" max="6656" width="7.625" style="2"/>
    <col min="6657" max="6658" width="2.625" style="2" customWidth="1"/>
    <col min="6659" max="6659" width="5.625" style="2" customWidth="1"/>
    <col min="6660" max="6660" width="7.625" style="2" customWidth="1"/>
    <col min="6661" max="6661" width="2.625" style="2" customWidth="1"/>
    <col min="6662" max="6662" width="6.625" style="2" customWidth="1"/>
    <col min="6663" max="6663" width="10.5" style="2" customWidth="1"/>
    <col min="6664" max="6672" width="10.625" style="2" customWidth="1"/>
    <col min="6673" max="6674" width="12.625" style="2" customWidth="1"/>
    <col min="6675" max="6675" width="7.625" style="2" customWidth="1"/>
    <col min="6676" max="6678" width="9.375" style="2" customWidth="1"/>
    <col min="6679" max="6912" width="7.625" style="2"/>
    <col min="6913" max="6914" width="2.625" style="2" customWidth="1"/>
    <col min="6915" max="6915" width="5.625" style="2" customWidth="1"/>
    <col min="6916" max="6916" width="7.625" style="2" customWidth="1"/>
    <col min="6917" max="6917" width="2.625" style="2" customWidth="1"/>
    <col min="6918" max="6918" width="6.625" style="2" customWidth="1"/>
    <col min="6919" max="6919" width="10.5" style="2" customWidth="1"/>
    <col min="6920" max="6928" width="10.625" style="2" customWidth="1"/>
    <col min="6929" max="6930" width="12.625" style="2" customWidth="1"/>
    <col min="6931" max="6931" width="7.625" style="2" customWidth="1"/>
    <col min="6932" max="6934" width="9.375" style="2" customWidth="1"/>
    <col min="6935" max="7168" width="7.625" style="2"/>
    <col min="7169" max="7170" width="2.625" style="2" customWidth="1"/>
    <col min="7171" max="7171" width="5.625" style="2" customWidth="1"/>
    <col min="7172" max="7172" width="7.625" style="2" customWidth="1"/>
    <col min="7173" max="7173" width="2.625" style="2" customWidth="1"/>
    <col min="7174" max="7174" width="6.625" style="2" customWidth="1"/>
    <col min="7175" max="7175" width="10.5" style="2" customWidth="1"/>
    <col min="7176" max="7184" width="10.625" style="2" customWidth="1"/>
    <col min="7185" max="7186" width="12.625" style="2" customWidth="1"/>
    <col min="7187" max="7187" width="7.625" style="2" customWidth="1"/>
    <col min="7188" max="7190" width="9.375" style="2" customWidth="1"/>
    <col min="7191" max="7424" width="7.625" style="2"/>
    <col min="7425" max="7426" width="2.625" style="2" customWidth="1"/>
    <col min="7427" max="7427" width="5.625" style="2" customWidth="1"/>
    <col min="7428" max="7428" width="7.625" style="2" customWidth="1"/>
    <col min="7429" max="7429" width="2.625" style="2" customWidth="1"/>
    <col min="7430" max="7430" width="6.625" style="2" customWidth="1"/>
    <col min="7431" max="7431" width="10.5" style="2" customWidth="1"/>
    <col min="7432" max="7440" width="10.625" style="2" customWidth="1"/>
    <col min="7441" max="7442" width="12.625" style="2" customWidth="1"/>
    <col min="7443" max="7443" width="7.625" style="2" customWidth="1"/>
    <col min="7444" max="7446" width="9.375" style="2" customWidth="1"/>
    <col min="7447" max="7680" width="7.625" style="2"/>
    <col min="7681" max="7682" width="2.625" style="2" customWidth="1"/>
    <col min="7683" max="7683" width="5.625" style="2" customWidth="1"/>
    <col min="7684" max="7684" width="7.625" style="2" customWidth="1"/>
    <col min="7685" max="7685" width="2.625" style="2" customWidth="1"/>
    <col min="7686" max="7686" width="6.625" style="2" customWidth="1"/>
    <col min="7687" max="7687" width="10.5" style="2" customWidth="1"/>
    <col min="7688" max="7696" width="10.625" style="2" customWidth="1"/>
    <col min="7697" max="7698" width="12.625" style="2" customWidth="1"/>
    <col min="7699" max="7699" width="7.625" style="2" customWidth="1"/>
    <col min="7700" max="7702" width="9.375" style="2" customWidth="1"/>
    <col min="7703" max="7936" width="7.625" style="2"/>
    <col min="7937" max="7938" width="2.625" style="2" customWidth="1"/>
    <col min="7939" max="7939" width="5.625" style="2" customWidth="1"/>
    <col min="7940" max="7940" width="7.625" style="2" customWidth="1"/>
    <col min="7941" max="7941" width="2.625" style="2" customWidth="1"/>
    <col min="7942" max="7942" width="6.625" style="2" customWidth="1"/>
    <col min="7943" max="7943" width="10.5" style="2" customWidth="1"/>
    <col min="7944" max="7952" width="10.625" style="2" customWidth="1"/>
    <col min="7953" max="7954" width="12.625" style="2" customWidth="1"/>
    <col min="7955" max="7955" width="7.625" style="2" customWidth="1"/>
    <col min="7956" max="7958" width="9.375" style="2" customWidth="1"/>
    <col min="7959" max="8192" width="7.625" style="2"/>
    <col min="8193" max="8194" width="2.625" style="2" customWidth="1"/>
    <col min="8195" max="8195" width="5.625" style="2" customWidth="1"/>
    <col min="8196" max="8196" width="7.625" style="2" customWidth="1"/>
    <col min="8197" max="8197" width="2.625" style="2" customWidth="1"/>
    <col min="8198" max="8198" width="6.625" style="2" customWidth="1"/>
    <col min="8199" max="8199" width="10.5" style="2" customWidth="1"/>
    <col min="8200" max="8208" width="10.625" style="2" customWidth="1"/>
    <col min="8209" max="8210" width="12.625" style="2" customWidth="1"/>
    <col min="8211" max="8211" width="7.625" style="2" customWidth="1"/>
    <col min="8212" max="8214" width="9.375" style="2" customWidth="1"/>
    <col min="8215" max="8448" width="7.625" style="2"/>
    <col min="8449" max="8450" width="2.625" style="2" customWidth="1"/>
    <col min="8451" max="8451" width="5.625" style="2" customWidth="1"/>
    <col min="8452" max="8452" width="7.625" style="2" customWidth="1"/>
    <col min="8453" max="8453" width="2.625" style="2" customWidth="1"/>
    <col min="8454" max="8454" width="6.625" style="2" customWidth="1"/>
    <col min="8455" max="8455" width="10.5" style="2" customWidth="1"/>
    <col min="8456" max="8464" width="10.625" style="2" customWidth="1"/>
    <col min="8465" max="8466" width="12.625" style="2" customWidth="1"/>
    <col min="8467" max="8467" width="7.625" style="2" customWidth="1"/>
    <col min="8468" max="8470" width="9.375" style="2" customWidth="1"/>
    <col min="8471" max="8704" width="7.625" style="2"/>
    <col min="8705" max="8706" width="2.625" style="2" customWidth="1"/>
    <col min="8707" max="8707" width="5.625" style="2" customWidth="1"/>
    <col min="8708" max="8708" width="7.625" style="2" customWidth="1"/>
    <col min="8709" max="8709" width="2.625" style="2" customWidth="1"/>
    <col min="8710" max="8710" width="6.625" style="2" customWidth="1"/>
    <col min="8711" max="8711" width="10.5" style="2" customWidth="1"/>
    <col min="8712" max="8720" width="10.625" style="2" customWidth="1"/>
    <col min="8721" max="8722" width="12.625" style="2" customWidth="1"/>
    <col min="8723" max="8723" width="7.625" style="2" customWidth="1"/>
    <col min="8724" max="8726" width="9.375" style="2" customWidth="1"/>
    <col min="8727" max="8960" width="7.625" style="2"/>
    <col min="8961" max="8962" width="2.625" style="2" customWidth="1"/>
    <col min="8963" max="8963" width="5.625" style="2" customWidth="1"/>
    <col min="8964" max="8964" width="7.625" style="2" customWidth="1"/>
    <col min="8965" max="8965" width="2.625" style="2" customWidth="1"/>
    <col min="8966" max="8966" width="6.625" style="2" customWidth="1"/>
    <col min="8967" max="8967" width="10.5" style="2" customWidth="1"/>
    <col min="8968" max="8976" width="10.625" style="2" customWidth="1"/>
    <col min="8977" max="8978" width="12.625" style="2" customWidth="1"/>
    <col min="8979" max="8979" width="7.625" style="2" customWidth="1"/>
    <col min="8980" max="8982" width="9.375" style="2" customWidth="1"/>
    <col min="8983" max="9216" width="7.625" style="2"/>
    <col min="9217" max="9218" width="2.625" style="2" customWidth="1"/>
    <col min="9219" max="9219" width="5.625" style="2" customWidth="1"/>
    <col min="9220" max="9220" width="7.625" style="2" customWidth="1"/>
    <col min="9221" max="9221" width="2.625" style="2" customWidth="1"/>
    <col min="9222" max="9222" width="6.625" style="2" customWidth="1"/>
    <col min="9223" max="9223" width="10.5" style="2" customWidth="1"/>
    <col min="9224" max="9232" width="10.625" style="2" customWidth="1"/>
    <col min="9233" max="9234" width="12.625" style="2" customWidth="1"/>
    <col min="9235" max="9235" width="7.625" style="2" customWidth="1"/>
    <col min="9236" max="9238" width="9.375" style="2" customWidth="1"/>
    <col min="9239" max="9472" width="7.625" style="2"/>
    <col min="9473" max="9474" width="2.625" style="2" customWidth="1"/>
    <col min="9475" max="9475" width="5.625" style="2" customWidth="1"/>
    <col min="9476" max="9476" width="7.625" style="2" customWidth="1"/>
    <col min="9477" max="9477" width="2.625" style="2" customWidth="1"/>
    <col min="9478" max="9478" width="6.625" style="2" customWidth="1"/>
    <col min="9479" max="9479" width="10.5" style="2" customWidth="1"/>
    <col min="9480" max="9488" width="10.625" style="2" customWidth="1"/>
    <col min="9489" max="9490" width="12.625" style="2" customWidth="1"/>
    <col min="9491" max="9491" width="7.625" style="2" customWidth="1"/>
    <col min="9492" max="9494" width="9.375" style="2" customWidth="1"/>
    <col min="9495" max="9728" width="7.625" style="2"/>
    <col min="9729" max="9730" width="2.625" style="2" customWidth="1"/>
    <col min="9731" max="9731" width="5.625" style="2" customWidth="1"/>
    <col min="9732" max="9732" width="7.625" style="2" customWidth="1"/>
    <col min="9733" max="9733" width="2.625" style="2" customWidth="1"/>
    <col min="9734" max="9734" width="6.625" style="2" customWidth="1"/>
    <col min="9735" max="9735" width="10.5" style="2" customWidth="1"/>
    <col min="9736" max="9744" width="10.625" style="2" customWidth="1"/>
    <col min="9745" max="9746" width="12.625" style="2" customWidth="1"/>
    <col min="9747" max="9747" width="7.625" style="2" customWidth="1"/>
    <col min="9748" max="9750" width="9.375" style="2" customWidth="1"/>
    <col min="9751" max="9984" width="7.625" style="2"/>
    <col min="9985" max="9986" width="2.625" style="2" customWidth="1"/>
    <col min="9987" max="9987" width="5.625" style="2" customWidth="1"/>
    <col min="9988" max="9988" width="7.625" style="2" customWidth="1"/>
    <col min="9989" max="9989" width="2.625" style="2" customWidth="1"/>
    <col min="9990" max="9990" width="6.625" style="2" customWidth="1"/>
    <col min="9991" max="9991" width="10.5" style="2" customWidth="1"/>
    <col min="9992" max="10000" width="10.625" style="2" customWidth="1"/>
    <col min="10001" max="10002" width="12.625" style="2" customWidth="1"/>
    <col min="10003" max="10003" width="7.625" style="2" customWidth="1"/>
    <col min="10004" max="10006" width="9.375" style="2" customWidth="1"/>
    <col min="10007" max="10240" width="7.625" style="2"/>
    <col min="10241" max="10242" width="2.625" style="2" customWidth="1"/>
    <col min="10243" max="10243" width="5.625" style="2" customWidth="1"/>
    <col min="10244" max="10244" width="7.625" style="2" customWidth="1"/>
    <col min="10245" max="10245" width="2.625" style="2" customWidth="1"/>
    <col min="10246" max="10246" width="6.625" style="2" customWidth="1"/>
    <col min="10247" max="10247" width="10.5" style="2" customWidth="1"/>
    <col min="10248" max="10256" width="10.625" style="2" customWidth="1"/>
    <col min="10257" max="10258" width="12.625" style="2" customWidth="1"/>
    <col min="10259" max="10259" width="7.625" style="2" customWidth="1"/>
    <col min="10260" max="10262" width="9.375" style="2" customWidth="1"/>
    <col min="10263" max="10496" width="7.625" style="2"/>
    <col min="10497" max="10498" width="2.625" style="2" customWidth="1"/>
    <col min="10499" max="10499" width="5.625" style="2" customWidth="1"/>
    <col min="10500" max="10500" width="7.625" style="2" customWidth="1"/>
    <col min="10501" max="10501" width="2.625" style="2" customWidth="1"/>
    <col min="10502" max="10502" width="6.625" style="2" customWidth="1"/>
    <col min="10503" max="10503" width="10.5" style="2" customWidth="1"/>
    <col min="10504" max="10512" width="10.625" style="2" customWidth="1"/>
    <col min="10513" max="10514" width="12.625" style="2" customWidth="1"/>
    <col min="10515" max="10515" width="7.625" style="2" customWidth="1"/>
    <col min="10516" max="10518" width="9.375" style="2" customWidth="1"/>
    <col min="10519" max="10752" width="7.625" style="2"/>
    <col min="10753" max="10754" width="2.625" style="2" customWidth="1"/>
    <col min="10755" max="10755" width="5.625" style="2" customWidth="1"/>
    <col min="10756" max="10756" width="7.625" style="2" customWidth="1"/>
    <col min="10757" max="10757" width="2.625" style="2" customWidth="1"/>
    <col min="10758" max="10758" width="6.625" style="2" customWidth="1"/>
    <col min="10759" max="10759" width="10.5" style="2" customWidth="1"/>
    <col min="10760" max="10768" width="10.625" style="2" customWidth="1"/>
    <col min="10769" max="10770" width="12.625" style="2" customWidth="1"/>
    <col min="10771" max="10771" width="7.625" style="2" customWidth="1"/>
    <col min="10772" max="10774" width="9.375" style="2" customWidth="1"/>
    <col min="10775" max="11008" width="7.625" style="2"/>
    <col min="11009" max="11010" width="2.625" style="2" customWidth="1"/>
    <col min="11011" max="11011" width="5.625" style="2" customWidth="1"/>
    <col min="11012" max="11012" width="7.625" style="2" customWidth="1"/>
    <col min="11013" max="11013" width="2.625" style="2" customWidth="1"/>
    <col min="11014" max="11014" width="6.625" style="2" customWidth="1"/>
    <col min="11015" max="11015" width="10.5" style="2" customWidth="1"/>
    <col min="11016" max="11024" width="10.625" style="2" customWidth="1"/>
    <col min="11025" max="11026" width="12.625" style="2" customWidth="1"/>
    <col min="11027" max="11027" width="7.625" style="2" customWidth="1"/>
    <col min="11028" max="11030" width="9.375" style="2" customWidth="1"/>
    <col min="11031" max="11264" width="7.625" style="2"/>
    <col min="11265" max="11266" width="2.625" style="2" customWidth="1"/>
    <col min="11267" max="11267" width="5.625" style="2" customWidth="1"/>
    <col min="11268" max="11268" width="7.625" style="2" customWidth="1"/>
    <col min="11269" max="11269" width="2.625" style="2" customWidth="1"/>
    <col min="11270" max="11270" width="6.625" style="2" customWidth="1"/>
    <col min="11271" max="11271" width="10.5" style="2" customWidth="1"/>
    <col min="11272" max="11280" width="10.625" style="2" customWidth="1"/>
    <col min="11281" max="11282" width="12.625" style="2" customWidth="1"/>
    <col min="11283" max="11283" width="7.625" style="2" customWidth="1"/>
    <col min="11284" max="11286" width="9.375" style="2" customWidth="1"/>
    <col min="11287" max="11520" width="7.625" style="2"/>
    <col min="11521" max="11522" width="2.625" style="2" customWidth="1"/>
    <col min="11523" max="11523" width="5.625" style="2" customWidth="1"/>
    <col min="11524" max="11524" width="7.625" style="2" customWidth="1"/>
    <col min="11525" max="11525" width="2.625" style="2" customWidth="1"/>
    <col min="11526" max="11526" width="6.625" style="2" customWidth="1"/>
    <col min="11527" max="11527" width="10.5" style="2" customWidth="1"/>
    <col min="11528" max="11536" width="10.625" style="2" customWidth="1"/>
    <col min="11537" max="11538" width="12.625" style="2" customWidth="1"/>
    <col min="11539" max="11539" width="7.625" style="2" customWidth="1"/>
    <col min="11540" max="11542" width="9.375" style="2" customWidth="1"/>
    <col min="11543" max="11776" width="7.625" style="2"/>
    <col min="11777" max="11778" width="2.625" style="2" customWidth="1"/>
    <col min="11779" max="11779" width="5.625" style="2" customWidth="1"/>
    <col min="11780" max="11780" width="7.625" style="2" customWidth="1"/>
    <col min="11781" max="11781" width="2.625" style="2" customWidth="1"/>
    <col min="11782" max="11782" width="6.625" style="2" customWidth="1"/>
    <col min="11783" max="11783" width="10.5" style="2" customWidth="1"/>
    <col min="11784" max="11792" width="10.625" style="2" customWidth="1"/>
    <col min="11793" max="11794" width="12.625" style="2" customWidth="1"/>
    <col min="11795" max="11795" width="7.625" style="2" customWidth="1"/>
    <col min="11796" max="11798" width="9.375" style="2" customWidth="1"/>
    <col min="11799" max="12032" width="7.625" style="2"/>
    <col min="12033" max="12034" width="2.625" style="2" customWidth="1"/>
    <col min="12035" max="12035" width="5.625" style="2" customWidth="1"/>
    <col min="12036" max="12036" width="7.625" style="2" customWidth="1"/>
    <col min="12037" max="12037" width="2.625" style="2" customWidth="1"/>
    <col min="12038" max="12038" width="6.625" style="2" customWidth="1"/>
    <col min="12039" max="12039" width="10.5" style="2" customWidth="1"/>
    <col min="12040" max="12048" width="10.625" style="2" customWidth="1"/>
    <col min="12049" max="12050" width="12.625" style="2" customWidth="1"/>
    <col min="12051" max="12051" width="7.625" style="2" customWidth="1"/>
    <col min="12052" max="12054" width="9.375" style="2" customWidth="1"/>
    <col min="12055" max="12288" width="7.625" style="2"/>
    <col min="12289" max="12290" width="2.625" style="2" customWidth="1"/>
    <col min="12291" max="12291" width="5.625" style="2" customWidth="1"/>
    <col min="12292" max="12292" width="7.625" style="2" customWidth="1"/>
    <col min="12293" max="12293" width="2.625" style="2" customWidth="1"/>
    <col min="12294" max="12294" width="6.625" style="2" customWidth="1"/>
    <col min="12295" max="12295" width="10.5" style="2" customWidth="1"/>
    <col min="12296" max="12304" width="10.625" style="2" customWidth="1"/>
    <col min="12305" max="12306" width="12.625" style="2" customWidth="1"/>
    <col min="12307" max="12307" width="7.625" style="2" customWidth="1"/>
    <col min="12308" max="12310" width="9.375" style="2" customWidth="1"/>
    <col min="12311" max="12544" width="7.625" style="2"/>
    <col min="12545" max="12546" width="2.625" style="2" customWidth="1"/>
    <col min="12547" max="12547" width="5.625" style="2" customWidth="1"/>
    <col min="12548" max="12548" width="7.625" style="2" customWidth="1"/>
    <col min="12549" max="12549" width="2.625" style="2" customWidth="1"/>
    <col min="12550" max="12550" width="6.625" style="2" customWidth="1"/>
    <col min="12551" max="12551" width="10.5" style="2" customWidth="1"/>
    <col min="12552" max="12560" width="10.625" style="2" customWidth="1"/>
    <col min="12561" max="12562" width="12.625" style="2" customWidth="1"/>
    <col min="12563" max="12563" width="7.625" style="2" customWidth="1"/>
    <col min="12564" max="12566" width="9.375" style="2" customWidth="1"/>
    <col min="12567" max="12800" width="7.625" style="2"/>
    <col min="12801" max="12802" width="2.625" style="2" customWidth="1"/>
    <col min="12803" max="12803" width="5.625" style="2" customWidth="1"/>
    <col min="12804" max="12804" width="7.625" style="2" customWidth="1"/>
    <col min="12805" max="12805" width="2.625" style="2" customWidth="1"/>
    <col min="12806" max="12806" width="6.625" style="2" customWidth="1"/>
    <col min="12807" max="12807" width="10.5" style="2" customWidth="1"/>
    <col min="12808" max="12816" width="10.625" style="2" customWidth="1"/>
    <col min="12817" max="12818" width="12.625" style="2" customWidth="1"/>
    <col min="12819" max="12819" width="7.625" style="2" customWidth="1"/>
    <col min="12820" max="12822" width="9.375" style="2" customWidth="1"/>
    <col min="12823" max="13056" width="7.625" style="2"/>
    <col min="13057" max="13058" width="2.625" style="2" customWidth="1"/>
    <col min="13059" max="13059" width="5.625" style="2" customWidth="1"/>
    <col min="13060" max="13060" width="7.625" style="2" customWidth="1"/>
    <col min="13061" max="13061" width="2.625" style="2" customWidth="1"/>
    <col min="13062" max="13062" width="6.625" style="2" customWidth="1"/>
    <col min="13063" max="13063" width="10.5" style="2" customWidth="1"/>
    <col min="13064" max="13072" width="10.625" style="2" customWidth="1"/>
    <col min="13073" max="13074" width="12.625" style="2" customWidth="1"/>
    <col min="13075" max="13075" width="7.625" style="2" customWidth="1"/>
    <col min="13076" max="13078" width="9.375" style="2" customWidth="1"/>
    <col min="13079" max="13312" width="7.625" style="2"/>
    <col min="13313" max="13314" width="2.625" style="2" customWidth="1"/>
    <col min="13315" max="13315" width="5.625" style="2" customWidth="1"/>
    <col min="13316" max="13316" width="7.625" style="2" customWidth="1"/>
    <col min="13317" max="13317" width="2.625" style="2" customWidth="1"/>
    <col min="13318" max="13318" width="6.625" style="2" customWidth="1"/>
    <col min="13319" max="13319" width="10.5" style="2" customWidth="1"/>
    <col min="13320" max="13328" width="10.625" style="2" customWidth="1"/>
    <col min="13329" max="13330" width="12.625" style="2" customWidth="1"/>
    <col min="13331" max="13331" width="7.625" style="2" customWidth="1"/>
    <col min="13332" max="13334" width="9.375" style="2" customWidth="1"/>
    <col min="13335" max="13568" width="7.625" style="2"/>
    <col min="13569" max="13570" width="2.625" style="2" customWidth="1"/>
    <col min="13571" max="13571" width="5.625" style="2" customWidth="1"/>
    <col min="13572" max="13572" width="7.625" style="2" customWidth="1"/>
    <col min="13573" max="13573" width="2.625" style="2" customWidth="1"/>
    <col min="13574" max="13574" width="6.625" style="2" customWidth="1"/>
    <col min="13575" max="13575" width="10.5" style="2" customWidth="1"/>
    <col min="13576" max="13584" width="10.625" style="2" customWidth="1"/>
    <col min="13585" max="13586" width="12.625" style="2" customWidth="1"/>
    <col min="13587" max="13587" width="7.625" style="2" customWidth="1"/>
    <col min="13588" max="13590" width="9.375" style="2" customWidth="1"/>
    <col min="13591" max="13824" width="7.625" style="2"/>
    <col min="13825" max="13826" width="2.625" style="2" customWidth="1"/>
    <col min="13827" max="13827" width="5.625" style="2" customWidth="1"/>
    <col min="13828" max="13828" width="7.625" style="2" customWidth="1"/>
    <col min="13829" max="13829" width="2.625" style="2" customWidth="1"/>
    <col min="13830" max="13830" width="6.625" style="2" customWidth="1"/>
    <col min="13831" max="13831" width="10.5" style="2" customWidth="1"/>
    <col min="13832" max="13840" width="10.625" style="2" customWidth="1"/>
    <col min="13841" max="13842" width="12.625" style="2" customWidth="1"/>
    <col min="13843" max="13843" width="7.625" style="2" customWidth="1"/>
    <col min="13844" max="13846" width="9.375" style="2" customWidth="1"/>
    <col min="13847" max="14080" width="7.625" style="2"/>
    <col min="14081" max="14082" width="2.625" style="2" customWidth="1"/>
    <col min="14083" max="14083" width="5.625" style="2" customWidth="1"/>
    <col min="14084" max="14084" width="7.625" style="2" customWidth="1"/>
    <col min="14085" max="14085" width="2.625" style="2" customWidth="1"/>
    <col min="14086" max="14086" width="6.625" style="2" customWidth="1"/>
    <col min="14087" max="14087" width="10.5" style="2" customWidth="1"/>
    <col min="14088" max="14096" width="10.625" style="2" customWidth="1"/>
    <col min="14097" max="14098" width="12.625" style="2" customWidth="1"/>
    <col min="14099" max="14099" width="7.625" style="2" customWidth="1"/>
    <col min="14100" max="14102" width="9.375" style="2" customWidth="1"/>
    <col min="14103" max="14336" width="7.625" style="2"/>
    <col min="14337" max="14338" width="2.625" style="2" customWidth="1"/>
    <col min="14339" max="14339" width="5.625" style="2" customWidth="1"/>
    <col min="14340" max="14340" width="7.625" style="2" customWidth="1"/>
    <col min="14341" max="14341" width="2.625" style="2" customWidth="1"/>
    <col min="14342" max="14342" width="6.625" style="2" customWidth="1"/>
    <col min="14343" max="14343" width="10.5" style="2" customWidth="1"/>
    <col min="14344" max="14352" width="10.625" style="2" customWidth="1"/>
    <col min="14353" max="14354" width="12.625" style="2" customWidth="1"/>
    <col min="14355" max="14355" width="7.625" style="2" customWidth="1"/>
    <col min="14356" max="14358" width="9.375" style="2" customWidth="1"/>
    <col min="14359" max="14592" width="7.625" style="2"/>
    <col min="14593" max="14594" width="2.625" style="2" customWidth="1"/>
    <col min="14595" max="14595" width="5.625" style="2" customWidth="1"/>
    <col min="14596" max="14596" width="7.625" style="2" customWidth="1"/>
    <col min="14597" max="14597" width="2.625" style="2" customWidth="1"/>
    <col min="14598" max="14598" width="6.625" style="2" customWidth="1"/>
    <col min="14599" max="14599" width="10.5" style="2" customWidth="1"/>
    <col min="14600" max="14608" width="10.625" style="2" customWidth="1"/>
    <col min="14609" max="14610" width="12.625" style="2" customWidth="1"/>
    <col min="14611" max="14611" width="7.625" style="2" customWidth="1"/>
    <col min="14612" max="14614" width="9.375" style="2" customWidth="1"/>
    <col min="14615" max="14848" width="7.625" style="2"/>
    <col min="14849" max="14850" width="2.625" style="2" customWidth="1"/>
    <col min="14851" max="14851" width="5.625" style="2" customWidth="1"/>
    <col min="14852" max="14852" width="7.625" style="2" customWidth="1"/>
    <col min="14853" max="14853" width="2.625" style="2" customWidth="1"/>
    <col min="14854" max="14854" width="6.625" style="2" customWidth="1"/>
    <col min="14855" max="14855" width="10.5" style="2" customWidth="1"/>
    <col min="14856" max="14864" width="10.625" style="2" customWidth="1"/>
    <col min="14865" max="14866" width="12.625" style="2" customWidth="1"/>
    <col min="14867" max="14867" width="7.625" style="2" customWidth="1"/>
    <col min="14868" max="14870" width="9.375" style="2" customWidth="1"/>
    <col min="14871" max="15104" width="7.625" style="2"/>
    <col min="15105" max="15106" width="2.625" style="2" customWidth="1"/>
    <col min="15107" max="15107" width="5.625" style="2" customWidth="1"/>
    <col min="15108" max="15108" width="7.625" style="2" customWidth="1"/>
    <col min="15109" max="15109" width="2.625" style="2" customWidth="1"/>
    <col min="15110" max="15110" width="6.625" style="2" customWidth="1"/>
    <col min="15111" max="15111" width="10.5" style="2" customWidth="1"/>
    <col min="15112" max="15120" width="10.625" style="2" customWidth="1"/>
    <col min="15121" max="15122" width="12.625" style="2" customWidth="1"/>
    <col min="15123" max="15123" width="7.625" style="2" customWidth="1"/>
    <col min="15124" max="15126" width="9.375" style="2" customWidth="1"/>
    <col min="15127" max="15360" width="7.625" style="2"/>
    <col min="15361" max="15362" width="2.625" style="2" customWidth="1"/>
    <col min="15363" max="15363" width="5.625" style="2" customWidth="1"/>
    <col min="15364" max="15364" width="7.625" style="2" customWidth="1"/>
    <col min="15365" max="15365" width="2.625" style="2" customWidth="1"/>
    <col min="15366" max="15366" width="6.625" style="2" customWidth="1"/>
    <col min="15367" max="15367" width="10.5" style="2" customWidth="1"/>
    <col min="15368" max="15376" width="10.625" style="2" customWidth="1"/>
    <col min="15377" max="15378" width="12.625" style="2" customWidth="1"/>
    <col min="15379" max="15379" width="7.625" style="2" customWidth="1"/>
    <col min="15380" max="15382" width="9.375" style="2" customWidth="1"/>
    <col min="15383" max="15616" width="7.625" style="2"/>
    <col min="15617" max="15618" width="2.625" style="2" customWidth="1"/>
    <col min="15619" max="15619" width="5.625" style="2" customWidth="1"/>
    <col min="15620" max="15620" width="7.625" style="2" customWidth="1"/>
    <col min="15621" max="15621" width="2.625" style="2" customWidth="1"/>
    <col min="15622" max="15622" width="6.625" style="2" customWidth="1"/>
    <col min="15623" max="15623" width="10.5" style="2" customWidth="1"/>
    <col min="15624" max="15632" width="10.625" style="2" customWidth="1"/>
    <col min="15633" max="15634" width="12.625" style="2" customWidth="1"/>
    <col min="15635" max="15635" width="7.625" style="2" customWidth="1"/>
    <col min="15636" max="15638" width="9.375" style="2" customWidth="1"/>
    <col min="15639" max="15872" width="7.625" style="2"/>
    <col min="15873" max="15874" width="2.625" style="2" customWidth="1"/>
    <col min="15875" max="15875" width="5.625" style="2" customWidth="1"/>
    <col min="15876" max="15876" width="7.625" style="2" customWidth="1"/>
    <col min="15877" max="15877" width="2.625" style="2" customWidth="1"/>
    <col min="15878" max="15878" width="6.625" style="2" customWidth="1"/>
    <col min="15879" max="15879" width="10.5" style="2" customWidth="1"/>
    <col min="15880" max="15888" width="10.625" style="2" customWidth="1"/>
    <col min="15889" max="15890" width="12.625" style="2" customWidth="1"/>
    <col min="15891" max="15891" width="7.625" style="2" customWidth="1"/>
    <col min="15892" max="15894" width="9.375" style="2" customWidth="1"/>
    <col min="15895" max="16128" width="7.625" style="2"/>
    <col min="16129" max="16130" width="2.625" style="2" customWidth="1"/>
    <col min="16131" max="16131" width="5.625" style="2" customWidth="1"/>
    <col min="16132" max="16132" width="7.625" style="2" customWidth="1"/>
    <col min="16133" max="16133" width="2.625" style="2" customWidth="1"/>
    <col min="16134" max="16134" width="6.625" style="2" customWidth="1"/>
    <col min="16135" max="16135" width="10.5" style="2" customWidth="1"/>
    <col min="16136" max="16144" width="10.625" style="2" customWidth="1"/>
    <col min="16145" max="16146" width="12.625" style="2" customWidth="1"/>
    <col min="16147" max="16147" width="7.625" style="2" customWidth="1"/>
    <col min="16148" max="16150" width="9.375" style="2" customWidth="1"/>
    <col min="16151" max="16384" width="7.625" style="2"/>
  </cols>
  <sheetData>
    <row r="1" spans="1:18" ht="17.100000000000001" customHeight="1" thickTop="1" thickBot="1" x14ac:dyDescent="0.2">
      <c r="A1" s="1" t="str">
        <f>"介護保険事業状況報告　平成" &amp; DBCS($A$2) &amp; "年（" &amp; DBCS($B$2) &amp; "年）" &amp; DBCS($C$2) &amp; "月※"</f>
        <v>介護保険事業状況報告　平成３１年（２０１９年）２月※</v>
      </c>
      <c r="B1" s="397"/>
      <c r="C1" s="397"/>
      <c r="D1" s="397"/>
      <c r="E1" s="397"/>
      <c r="F1" s="397"/>
      <c r="G1" s="397"/>
      <c r="H1" s="397"/>
      <c r="J1" s="695" t="s">
        <v>0</v>
      </c>
      <c r="K1" s="696"/>
      <c r="L1" s="696"/>
      <c r="M1" s="696"/>
      <c r="N1" s="696"/>
      <c r="O1" s="697"/>
      <c r="P1" s="698" t="s">
        <v>227</v>
      </c>
      <c r="Q1" s="698"/>
      <c r="R1" s="3" t="s">
        <v>1</v>
      </c>
    </row>
    <row r="2" spans="1:18" ht="17.100000000000001" customHeight="1" thickTop="1" x14ac:dyDescent="0.15">
      <c r="A2" s="4">
        <v>31</v>
      </c>
      <c r="B2" s="4">
        <v>2019</v>
      </c>
      <c r="C2" s="4">
        <v>2</v>
      </c>
      <c r="D2" s="4">
        <v>1</v>
      </c>
      <c r="E2" s="4">
        <v>28</v>
      </c>
      <c r="Q2" s="3"/>
    </row>
    <row r="3" spans="1:18" ht="17.100000000000001" customHeight="1" x14ac:dyDescent="0.15">
      <c r="A3" s="1" t="s">
        <v>2</v>
      </c>
    </row>
    <row r="4" spans="1:18" ht="17.100000000000001" customHeight="1" x14ac:dyDescent="0.15">
      <c r="B4" s="5"/>
      <c r="C4" s="5"/>
      <c r="D4" s="5"/>
      <c r="E4" s="6"/>
      <c r="F4" s="6"/>
      <c r="G4" s="6"/>
      <c r="H4" s="699" t="s">
        <v>3</v>
      </c>
      <c r="I4" s="699"/>
    </row>
    <row r="5" spans="1:18" ht="17.100000000000001" customHeight="1" x14ac:dyDescent="0.15">
      <c r="B5" s="700" t="str">
        <f>"平成" &amp; DBCS($A$2) &amp; "年（" &amp; DBCS($B$2) &amp; "年）" &amp; DBCS($C$2) &amp; "月末日現在"</f>
        <v>平成３１年（２０１９年）２月末日現在</v>
      </c>
      <c r="C5" s="701"/>
      <c r="D5" s="701"/>
      <c r="E5" s="701"/>
      <c r="F5" s="701"/>
      <c r="G5" s="702"/>
      <c r="H5" s="703" t="s">
        <v>4</v>
      </c>
      <c r="I5" s="704"/>
      <c r="Q5" s="7" t="s">
        <v>5</v>
      </c>
    </row>
    <row r="6" spans="1:18" ht="17.100000000000001" customHeight="1" x14ac:dyDescent="0.15">
      <c r="B6" s="8" t="s">
        <v>6</v>
      </c>
      <c r="C6" s="9"/>
      <c r="D6" s="9"/>
      <c r="E6" s="9"/>
      <c r="F6" s="9"/>
      <c r="G6" s="10"/>
      <c r="H6" s="11"/>
      <c r="I6" s="12">
        <v>47342</v>
      </c>
      <c r="Q6" s="385">
        <f>R42</f>
        <v>19580</v>
      </c>
      <c r="R6" s="705">
        <f>Q6/Q7</f>
        <v>0.20459983907877824</v>
      </c>
    </row>
    <row r="7" spans="1:18" ht="17.100000000000001" customHeight="1" x14ac:dyDescent="0.15">
      <c r="B7" s="389" t="s">
        <v>208</v>
      </c>
      <c r="C7" s="390"/>
      <c r="D7" s="390"/>
      <c r="E7" s="390"/>
      <c r="F7" s="390"/>
      <c r="G7" s="391"/>
      <c r="H7" s="392"/>
      <c r="I7" s="393">
        <v>31198</v>
      </c>
      <c r="Q7" s="385">
        <f>I9</f>
        <v>95699</v>
      </c>
      <c r="R7" s="705"/>
    </row>
    <row r="8" spans="1:18" ht="17.100000000000001" customHeight="1" x14ac:dyDescent="0.15">
      <c r="B8" s="19" t="s">
        <v>209</v>
      </c>
      <c r="C8" s="20"/>
      <c r="D8" s="20"/>
      <c r="E8" s="20"/>
      <c r="F8" s="20"/>
      <c r="G8" s="394"/>
      <c r="H8" s="395"/>
      <c r="I8" s="396">
        <v>17159</v>
      </c>
      <c r="Q8" s="13"/>
      <c r="R8" s="648"/>
    </row>
    <row r="9" spans="1:18" ht="17.100000000000001" customHeight="1" x14ac:dyDescent="0.15">
      <c r="B9" s="23" t="s">
        <v>9</v>
      </c>
      <c r="C9" s="24"/>
      <c r="D9" s="24"/>
      <c r="E9" s="24"/>
      <c r="F9" s="24"/>
      <c r="G9" s="25"/>
      <c r="H9" s="26"/>
      <c r="I9" s="27">
        <f>I6+I7+I8</f>
        <v>95699</v>
      </c>
    </row>
    <row r="11" spans="1:18" ht="17.100000000000001" customHeight="1" x14ac:dyDescent="0.15">
      <c r="A11" s="1" t="s">
        <v>10</v>
      </c>
    </row>
    <row r="12" spans="1:18" ht="17.100000000000001" customHeight="1" thickBot="1" x14ac:dyDescent="0.2">
      <c r="B12" s="28"/>
      <c r="C12" s="28"/>
      <c r="D12" s="28"/>
      <c r="E12" s="29"/>
      <c r="F12" s="29"/>
      <c r="G12" s="29"/>
      <c r="H12" s="29"/>
      <c r="I12" s="29"/>
      <c r="J12" s="29"/>
      <c r="K12" s="29"/>
      <c r="L12" s="29"/>
      <c r="M12" s="29"/>
      <c r="P12" s="29"/>
      <c r="Q12" s="706" t="s">
        <v>3</v>
      </c>
      <c r="R12" s="706"/>
    </row>
    <row r="13" spans="1:18" ht="17.100000000000001" customHeight="1" x14ac:dyDescent="0.15">
      <c r="A13" s="30" t="s">
        <v>11</v>
      </c>
      <c r="B13" s="707" t="s">
        <v>12</v>
      </c>
      <c r="C13" s="710" t="str">
        <f>"平成" &amp; DBCS($A$2) &amp; "年（" &amp; DBCS($B$2) &amp; "年）" &amp; DBCS($C$2) &amp; "月末日現在"</f>
        <v>平成３１年（２０１９年）２月末日現在</v>
      </c>
      <c r="D13" s="711"/>
      <c r="E13" s="711"/>
      <c r="F13" s="711"/>
      <c r="G13" s="712"/>
      <c r="H13" s="31" t="s">
        <v>13</v>
      </c>
      <c r="I13" s="32" t="s">
        <v>14</v>
      </c>
      <c r="J13" s="33" t="s">
        <v>15</v>
      </c>
      <c r="K13" s="34" t="s">
        <v>16</v>
      </c>
      <c r="L13" s="35" t="s">
        <v>17</v>
      </c>
      <c r="M13" s="35" t="s">
        <v>18</v>
      </c>
      <c r="N13" s="35" t="s">
        <v>19</v>
      </c>
      <c r="O13" s="35" t="s">
        <v>20</v>
      </c>
      <c r="P13" s="36" t="s">
        <v>21</v>
      </c>
      <c r="Q13" s="37" t="s">
        <v>15</v>
      </c>
      <c r="R13" s="38" t="s">
        <v>22</v>
      </c>
    </row>
    <row r="14" spans="1:18" ht="17.100000000000001" customHeight="1" x14ac:dyDescent="0.15">
      <c r="A14" s="4">
        <v>875</v>
      </c>
      <c r="B14" s="708"/>
      <c r="C14" s="39" t="s">
        <v>23</v>
      </c>
      <c r="D14" s="40"/>
      <c r="E14" s="40"/>
      <c r="F14" s="40"/>
      <c r="G14" s="41"/>
      <c r="H14" s="42">
        <f>H15+H16+H17+H18+H19+H20</f>
        <v>817</v>
      </c>
      <c r="I14" s="43">
        <f>I15+I16+I17+I18+I19+I20</f>
        <v>616</v>
      </c>
      <c r="J14" s="44">
        <f t="shared" ref="J14:J22" si="0">SUM(H14:I14)</f>
        <v>1433</v>
      </c>
      <c r="K14" s="45" t="s">
        <v>26</v>
      </c>
      <c r="L14" s="46">
        <f>L15+L16+L17+L18+L19+L20</f>
        <v>1447</v>
      </c>
      <c r="M14" s="46">
        <f>M15+M16+M17+M18+M19+M20</f>
        <v>927</v>
      </c>
      <c r="N14" s="46">
        <f>N15+N16+N17+N18+N19+N20</f>
        <v>722</v>
      </c>
      <c r="O14" s="46">
        <f>O15+O16+O17+O18+O19+O20</f>
        <v>659</v>
      </c>
      <c r="P14" s="46">
        <f>P15+P16+P17+P18+P19+P20</f>
        <v>506</v>
      </c>
      <c r="Q14" s="47">
        <f t="shared" ref="Q14:Q22" si="1">SUM(K14:P14)</f>
        <v>4261</v>
      </c>
      <c r="R14" s="48">
        <f t="shared" ref="R14:R22" si="2">SUM(J14,Q14)</f>
        <v>5694</v>
      </c>
    </row>
    <row r="15" spans="1:18" ht="17.100000000000001" customHeight="1" x14ac:dyDescent="0.15">
      <c r="A15" s="4">
        <v>156</v>
      </c>
      <c r="B15" s="708"/>
      <c r="C15" s="49"/>
      <c r="D15" s="50" t="s">
        <v>25</v>
      </c>
      <c r="E15" s="50"/>
      <c r="F15" s="50"/>
      <c r="G15" s="50"/>
      <c r="H15" s="51">
        <v>76</v>
      </c>
      <c r="I15" s="52">
        <v>64</v>
      </c>
      <c r="J15" s="53">
        <f t="shared" si="0"/>
        <v>140</v>
      </c>
      <c r="K15" s="54" t="s">
        <v>26</v>
      </c>
      <c r="L15" s="55">
        <v>101</v>
      </c>
      <c r="M15" s="55">
        <v>76</v>
      </c>
      <c r="N15" s="55">
        <v>51</v>
      </c>
      <c r="O15" s="55">
        <v>43</v>
      </c>
      <c r="P15" s="52">
        <v>35</v>
      </c>
      <c r="Q15" s="53">
        <f t="shared" si="1"/>
        <v>306</v>
      </c>
      <c r="R15" s="56">
        <f t="shared" si="2"/>
        <v>446</v>
      </c>
    </row>
    <row r="16" spans="1:18" ht="17.100000000000001" customHeight="1" x14ac:dyDescent="0.15">
      <c r="A16" s="4"/>
      <c r="B16" s="708"/>
      <c r="C16" s="57"/>
      <c r="D16" s="58" t="s">
        <v>27</v>
      </c>
      <c r="E16" s="58"/>
      <c r="F16" s="58"/>
      <c r="G16" s="58"/>
      <c r="H16" s="51">
        <v>109</v>
      </c>
      <c r="I16" s="52">
        <v>112</v>
      </c>
      <c r="J16" s="53">
        <f t="shared" si="0"/>
        <v>221</v>
      </c>
      <c r="K16" s="54" t="s">
        <v>26</v>
      </c>
      <c r="L16" s="55">
        <v>165</v>
      </c>
      <c r="M16" s="55">
        <v>137</v>
      </c>
      <c r="N16" s="55">
        <v>100</v>
      </c>
      <c r="O16" s="55">
        <v>78</v>
      </c>
      <c r="P16" s="52">
        <v>73</v>
      </c>
      <c r="Q16" s="53">
        <f t="shared" si="1"/>
        <v>553</v>
      </c>
      <c r="R16" s="59">
        <f t="shared" si="2"/>
        <v>774</v>
      </c>
    </row>
    <row r="17" spans="1:18" ht="17.100000000000001" customHeight="1" x14ac:dyDescent="0.15">
      <c r="A17" s="4"/>
      <c r="B17" s="708"/>
      <c r="C17" s="57"/>
      <c r="D17" s="58" t="s">
        <v>28</v>
      </c>
      <c r="E17" s="58"/>
      <c r="F17" s="58"/>
      <c r="G17" s="58"/>
      <c r="H17" s="51">
        <v>141</v>
      </c>
      <c r="I17" s="52">
        <v>117</v>
      </c>
      <c r="J17" s="53">
        <f t="shared" si="0"/>
        <v>258</v>
      </c>
      <c r="K17" s="54" t="s">
        <v>26</v>
      </c>
      <c r="L17" s="55">
        <v>246</v>
      </c>
      <c r="M17" s="55">
        <v>157</v>
      </c>
      <c r="N17" s="55">
        <v>120</v>
      </c>
      <c r="O17" s="55">
        <v>103</v>
      </c>
      <c r="P17" s="52">
        <v>78</v>
      </c>
      <c r="Q17" s="53">
        <f t="shared" si="1"/>
        <v>704</v>
      </c>
      <c r="R17" s="59">
        <f t="shared" si="2"/>
        <v>962</v>
      </c>
    </row>
    <row r="18" spans="1:18" ht="17.100000000000001" customHeight="1" x14ac:dyDescent="0.15">
      <c r="A18" s="4"/>
      <c r="B18" s="708"/>
      <c r="C18" s="57"/>
      <c r="D18" s="58" t="s">
        <v>29</v>
      </c>
      <c r="E18" s="58"/>
      <c r="F18" s="58"/>
      <c r="G18" s="58"/>
      <c r="H18" s="51">
        <v>171</v>
      </c>
      <c r="I18" s="52">
        <v>117</v>
      </c>
      <c r="J18" s="53">
        <f t="shared" si="0"/>
        <v>288</v>
      </c>
      <c r="K18" s="54" t="s">
        <v>26</v>
      </c>
      <c r="L18" s="55">
        <v>333</v>
      </c>
      <c r="M18" s="55">
        <v>195</v>
      </c>
      <c r="N18" s="55">
        <v>158</v>
      </c>
      <c r="O18" s="55">
        <v>128</v>
      </c>
      <c r="P18" s="52">
        <v>118</v>
      </c>
      <c r="Q18" s="53">
        <f t="shared" si="1"/>
        <v>932</v>
      </c>
      <c r="R18" s="59">
        <f t="shared" si="2"/>
        <v>1220</v>
      </c>
    </row>
    <row r="19" spans="1:18" ht="17.100000000000001" customHeight="1" x14ac:dyDescent="0.15">
      <c r="A19" s="4"/>
      <c r="B19" s="708"/>
      <c r="C19" s="57"/>
      <c r="D19" s="58" t="s">
        <v>30</v>
      </c>
      <c r="E19" s="58"/>
      <c r="F19" s="58"/>
      <c r="G19" s="58"/>
      <c r="H19" s="51">
        <v>196</v>
      </c>
      <c r="I19" s="52">
        <v>116</v>
      </c>
      <c r="J19" s="53">
        <f t="shared" si="0"/>
        <v>312</v>
      </c>
      <c r="K19" s="54" t="s">
        <v>26</v>
      </c>
      <c r="L19" s="55">
        <v>350</v>
      </c>
      <c r="M19" s="55">
        <v>190</v>
      </c>
      <c r="N19" s="55">
        <v>162</v>
      </c>
      <c r="O19" s="55">
        <v>155</v>
      </c>
      <c r="P19" s="52">
        <v>114</v>
      </c>
      <c r="Q19" s="53">
        <f t="shared" si="1"/>
        <v>971</v>
      </c>
      <c r="R19" s="59">
        <f t="shared" si="2"/>
        <v>1283</v>
      </c>
    </row>
    <row r="20" spans="1:18" ht="17.100000000000001" customHeight="1" x14ac:dyDescent="0.15">
      <c r="A20" s="4">
        <v>719</v>
      </c>
      <c r="B20" s="708"/>
      <c r="C20" s="60"/>
      <c r="D20" s="61" t="s">
        <v>31</v>
      </c>
      <c r="E20" s="61"/>
      <c r="F20" s="61"/>
      <c r="G20" s="61"/>
      <c r="H20" s="62">
        <v>124</v>
      </c>
      <c r="I20" s="63">
        <v>90</v>
      </c>
      <c r="J20" s="64">
        <f t="shared" si="0"/>
        <v>214</v>
      </c>
      <c r="K20" s="65" t="s">
        <v>26</v>
      </c>
      <c r="L20" s="66">
        <v>252</v>
      </c>
      <c r="M20" s="66">
        <v>172</v>
      </c>
      <c r="N20" s="66">
        <v>131</v>
      </c>
      <c r="O20" s="66">
        <v>152</v>
      </c>
      <c r="P20" s="63">
        <v>88</v>
      </c>
      <c r="Q20" s="53">
        <f t="shared" si="1"/>
        <v>795</v>
      </c>
      <c r="R20" s="67">
        <f t="shared" si="2"/>
        <v>1009</v>
      </c>
    </row>
    <row r="21" spans="1:18" ht="17.100000000000001" customHeight="1" x14ac:dyDescent="0.15">
      <c r="A21" s="4">
        <v>25</v>
      </c>
      <c r="B21" s="708"/>
      <c r="C21" s="68" t="s">
        <v>33</v>
      </c>
      <c r="D21" s="68"/>
      <c r="E21" s="68"/>
      <c r="F21" s="68"/>
      <c r="G21" s="68"/>
      <c r="H21" s="42">
        <v>16</v>
      </c>
      <c r="I21" s="69">
        <v>29</v>
      </c>
      <c r="J21" s="44">
        <f t="shared" si="0"/>
        <v>45</v>
      </c>
      <c r="K21" s="45" t="s">
        <v>26</v>
      </c>
      <c r="L21" s="46">
        <v>52</v>
      </c>
      <c r="M21" s="46">
        <v>32</v>
      </c>
      <c r="N21" s="46">
        <v>14</v>
      </c>
      <c r="O21" s="46">
        <v>13</v>
      </c>
      <c r="P21" s="70">
        <v>21</v>
      </c>
      <c r="Q21" s="71">
        <f t="shared" si="1"/>
        <v>132</v>
      </c>
      <c r="R21" s="72">
        <f t="shared" si="2"/>
        <v>177</v>
      </c>
    </row>
    <row r="22" spans="1:18" ht="17.100000000000001" customHeight="1" thickBot="1" x14ac:dyDescent="0.2">
      <c r="A22" s="4">
        <v>900</v>
      </c>
      <c r="B22" s="709"/>
      <c r="C22" s="692" t="s">
        <v>34</v>
      </c>
      <c r="D22" s="693"/>
      <c r="E22" s="693"/>
      <c r="F22" s="693"/>
      <c r="G22" s="694"/>
      <c r="H22" s="73">
        <f>H14+H21</f>
        <v>833</v>
      </c>
      <c r="I22" s="74">
        <f>I14+I21</f>
        <v>645</v>
      </c>
      <c r="J22" s="75">
        <f t="shared" si="0"/>
        <v>1478</v>
      </c>
      <c r="K22" s="76" t="s">
        <v>26</v>
      </c>
      <c r="L22" s="77">
        <f>L14+L21</f>
        <v>1499</v>
      </c>
      <c r="M22" s="77">
        <f>M14+M21</f>
        <v>959</v>
      </c>
      <c r="N22" s="77">
        <f>N14+N21</f>
        <v>736</v>
      </c>
      <c r="O22" s="77">
        <f>O14+O21</f>
        <v>672</v>
      </c>
      <c r="P22" s="74">
        <f>P14+P21</f>
        <v>527</v>
      </c>
      <c r="Q22" s="75">
        <f t="shared" si="1"/>
        <v>4393</v>
      </c>
      <c r="R22" s="78">
        <f t="shared" si="2"/>
        <v>5871</v>
      </c>
    </row>
    <row r="23" spans="1:18" ht="17.100000000000001" customHeight="1" x14ac:dyDescent="0.15">
      <c r="B23" s="689" t="s">
        <v>36</v>
      </c>
      <c r="C23" s="79"/>
      <c r="D23" s="79"/>
      <c r="E23" s="79"/>
      <c r="F23" s="79"/>
      <c r="G23" s="80"/>
      <c r="H23" s="31" t="s">
        <v>13</v>
      </c>
      <c r="I23" s="32" t="s">
        <v>14</v>
      </c>
      <c r="J23" s="33" t="s">
        <v>15</v>
      </c>
      <c r="K23" s="34" t="s">
        <v>16</v>
      </c>
      <c r="L23" s="35" t="s">
        <v>17</v>
      </c>
      <c r="M23" s="35" t="s">
        <v>18</v>
      </c>
      <c r="N23" s="35" t="s">
        <v>19</v>
      </c>
      <c r="O23" s="35" t="s">
        <v>20</v>
      </c>
      <c r="P23" s="36" t="s">
        <v>21</v>
      </c>
      <c r="Q23" s="37" t="s">
        <v>15</v>
      </c>
      <c r="R23" s="38" t="s">
        <v>22</v>
      </c>
    </row>
    <row r="24" spans="1:18" ht="17.100000000000001" customHeight="1" x14ac:dyDescent="0.15">
      <c r="B24" s="690"/>
      <c r="C24" s="39" t="s">
        <v>23</v>
      </c>
      <c r="D24" s="40"/>
      <c r="E24" s="40"/>
      <c r="F24" s="40"/>
      <c r="G24" s="41"/>
      <c r="H24" s="42">
        <f>H25+H26+H27+H28+H29+H30</f>
        <v>2111</v>
      </c>
      <c r="I24" s="43">
        <f>I25+I26+I27+I28+I29+I30</f>
        <v>1751</v>
      </c>
      <c r="J24" s="44">
        <f t="shared" ref="J24:J32" si="3">SUM(H24:I24)</f>
        <v>3862</v>
      </c>
      <c r="K24" s="45" t="s">
        <v>26</v>
      </c>
      <c r="L24" s="46">
        <f>L25+L26+L27+L28+L29+L30</f>
        <v>3134</v>
      </c>
      <c r="M24" s="46">
        <f>M25+M26+M27+M28+M29+M30</f>
        <v>1957</v>
      </c>
      <c r="N24" s="46">
        <f>N25+N26+N27+N28+N29+N30</f>
        <v>1490</v>
      </c>
      <c r="O24" s="46">
        <f>O25+O26+O27+O28+O29+O30</f>
        <v>1670</v>
      </c>
      <c r="P24" s="46">
        <f>P25+P26+P27+P28+P29+P30</f>
        <v>1464</v>
      </c>
      <c r="Q24" s="47">
        <f t="shared" ref="Q24:Q32" si="4">SUM(K24:P24)</f>
        <v>9715</v>
      </c>
      <c r="R24" s="48">
        <f t="shared" ref="R24:R32" si="5">SUM(J24,Q24)</f>
        <v>13577</v>
      </c>
    </row>
    <row r="25" spans="1:18" ht="17.100000000000001" customHeight="1" x14ac:dyDescent="0.15">
      <c r="B25" s="690"/>
      <c r="C25" s="81"/>
      <c r="D25" s="50" t="s">
        <v>25</v>
      </c>
      <c r="E25" s="50"/>
      <c r="F25" s="50"/>
      <c r="G25" s="50"/>
      <c r="H25" s="51">
        <v>67</v>
      </c>
      <c r="I25" s="52">
        <v>67</v>
      </c>
      <c r="J25" s="53">
        <f t="shared" si="3"/>
        <v>134</v>
      </c>
      <c r="K25" s="54" t="s">
        <v>26</v>
      </c>
      <c r="L25" s="55">
        <v>76</v>
      </c>
      <c r="M25" s="55">
        <v>59</v>
      </c>
      <c r="N25" s="55">
        <v>39</v>
      </c>
      <c r="O25" s="55">
        <v>28</v>
      </c>
      <c r="P25" s="52">
        <v>39</v>
      </c>
      <c r="Q25" s="53">
        <f t="shared" si="4"/>
        <v>241</v>
      </c>
      <c r="R25" s="56">
        <f t="shared" si="5"/>
        <v>375</v>
      </c>
    </row>
    <row r="26" spans="1:18" ht="17.100000000000001" customHeight="1" x14ac:dyDescent="0.15">
      <c r="B26" s="690"/>
      <c r="C26" s="50"/>
      <c r="D26" s="58" t="s">
        <v>27</v>
      </c>
      <c r="E26" s="58"/>
      <c r="F26" s="58"/>
      <c r="G26" s="58"/>
      <c r="H26" s="51">
        <v>154</v>
      </c>
      <c r="I26" s="52">
        <v>141</v>
      </c>
      <c r="J26" s="53">
        <f t="shared" si="3"/>
        <v>295</v>
      </c>
      <c r="K26" s="54" t="s">
        <v>26</v>
      </c>
      <c r="L26" s="55">
        <v>144</v>
      </c>
      <c r="M26" s="55">
        <v>116</v>
      </c>
      <c r="N26" s="55">
        <v>69</v>
      </c>
      <c r="O26" s="55">
        <v>63</v>
      </c>
      <c r="P26" s="52">
        <v>70</v>
      </c>
      <c r="Q26" s="53">
        <f t="shared" si="4"/>
        <v>462</v>
      </c>
      <c r="R26" s="59">
        <f t="shared" si="5"/>
        <v>757</v>
      </c>
    </row>
    <row r="27" spans="1:18" ht="17.100000000000001" customHeight="1" x14ac:dyDescent="0.15">
      <c r="B27" s="690"/>
      <c r="C27" s="50"/>
      <c r="D27" s="58" t="s">
        <v>28</v>
      </c>
      <c r="E27" s="58"/>
      <c r="F27" s="58"/>
      <c r="G27" s="58"/>
      <c r="H27" s="51">
        <v>331</v>
      </c>
      <c r="I27" s="52">
        <v>230</v>
      </c>
      <c r="J27" s="53">
        <f t="shared" si="3"/>
        <v>561</v>
      </c>
      <c r="K27" s="54" t="s">
        <v>26</v>
      </c>
      <c r="L27" s="55">
        <v>367</v>
      </c>
      <c r="M27" s="55">
        <v>210</v>
      </c>
      <c r="N27" s="55">
        <v>132</v>
      </c>
      <c r="O27" s="55">
        <v>134</v>
      </c>
      <c r="P27" s="52">
        <v>134</v>
      </c>
      <c r="Q27" s="53">
        <f t="shared" si="4"/>
        <v>977</v>
      </c>
      <c r="R27" s="59">
        <f t="shared" si="5"/>
        <v>1538</v>
      </c>
    </row>
    <row r="28" spans="1:18" ht="17.100000000000001" customHeight="1" x14ac:dyDescent="0.15">
      <c r="B28" s="690"/>
      <c r="C28" s="50"/>
      <c r="D28" s="58" t="s">
        <v>29</v>
      </c>
      <c r="E28" s="58"/>
      <c r="F28" s="58"/>
      <c r="G28" s="58"/>
      <c r="H28" s="51">
        <v>560</v>
      </c>
      <c r="I28" s="52">
        <v>395</v>
      </c>
      <c r="J28" s="53">
        <f t="shared" si="3"/>
        <v>955</v>
      </c>
      <c r="K28" s="54" t="s">
        <v>26</v>
      </c>
      <c r="L28" s="55">
        <v>699</v>
      </c>
      <c r="M28" s="55">
        <v>351</v>
      </c>
      <c r="N28" s="55">
        <v>217</v>
      </c>
      <c r="O28" s="55">
        <v>249</v>
      </c>
      <c r="P28" s="52">
        <v>213</v>
      </c>
      <c r="Q28" s="53">
        <f t="shared" si="4"/>
        <v>1729</v>
      </c>
      <c r="R28" s="59">
        <f t="shared" si="5"/>
        <v>2684</v>
      </c>
    </row>
    <row r="29" spans="1:18" ht="17.100000000000001" customHeight="1" x14ac:dyDescent="0.15">
      <c r="B29" s="690"/>
      <c r="C29" s="50"/>
      <c r="D29" s="58" t="s">
        <v>30</v>
      </c>
      <c r="E29" s="58"/>
      <c r="F29" s="58"/>
      <c r="G29" s="58"/>
      <c r="H29" s="51">
        <v>655</v>
      </c>
      <c r="I29" s="52">
        <v>546</v>
      </c>
      <c r="J29" s="53">
        <f t="shared" si="3"/>
        <v>1201</v>
      </c>
      <c r="K29" s="54" t="s">
        <v>26</v>
      </c>
      <c r="L29" s="55">
        <v>957</v>
      </c>
      <c r="M29" s="55">
        <v>542</v>
      </c>
      <c r="N29" s="55">
        <v>417</v>
      </c>
      <c r="O29" s="55">
        <v>450</v>
      </c>
      <c r="P29" s="52">
        <v>392</v>
      </c>
      <c r="Q29" s="53">
        <f t="shared" si="4"/>
        <v>2758</v>
      </c>
      <c r="R29" s="59">
        <f t="shared" si="5"/>
        <v>3959</v>
      </c>
    </row>
    <row r="30" spans="1:18" ht="17.100000000000001" customHeight="1" x14ac:dyDescent="0.15">
      <c r="B30" s="690"/>
      <c r="C30" s="61"/>
      <c r="D30" s="61" t="s">
        <v>31</v>
      </c>
      <c r="E30" s="61"/>
      <c r="F30" s="61"/>
      <c r="G30" s="61"/>
      <c r="H30" s="62">
        <v>344</v>
      </c>
      <c r="I30" s="63">
        <v>372</v>
      </c>
      <c r="J30" s="64">
        <f t="shared" si="3"/>
        <v>716</v>
      </c>
      <c r="K30" s="65" t="s">
        <v>26</v>
      </c>
      <c r="L30" s="66">
        <v>891</v>
      </c>
      <c r="M30" s="66">
        <v>679</v>
      </c>
      <c r="N30" s="66">
        <v>616</v>
      </c>
      <c r="O30" s="66">
        <v>746</v>
      </c>
      <c r="P30" s="63">
        <v>616</v>
      </c>
      <c r="Q30" s="64">
        <f t="shared" si="4"/>
        <v>3548</v>
      </c>
      <c r="R30" s="67">
        <f t="shared" si="5"/>
        <v>4264</v>
      </c>
    </row>
    <row r="31" spans="1:18" ht="17.100000000000001" customHeight="1" x14ac:dyDescent="0.15">
      <c r="B31" s="690"/>
      <c r="C31" s="68" t="s">
        <v>33</v>
      </c>
      <c r="D31" s="68"/>
      <c r="E31" s="68"/>
      <c r="F31" s="68"/>
      <c r="G31" s="68"/>
      <c r="H31" s="42">
        <v>15</v>
      </c>
      <c r="I31" s="69">
        <v>28</v>
      </c>
      <c r="J31" s="44">
        <f t="shared" si="3"/>
        <v>43</v>
      </c>
      <c r="K31" s="45" t="s">
        <v>26</v>
      </c>
      <c r="L31" s="46">
        <v>26</v>
      </c>
      <c r="M31" s="46">
        <v>16</v>
      </c>
      <c r="N31" s="46">
        <v>18</v>
      </c>
      <c r="O31" s="46">
        <v>10</v>
      </c>
      <c r="P31" s="70">
        <v>19</v>
      </c>
      <c r="Q31" s="71">
        <f t="shared" si="4"/>
        <v>89</v>
      </c>
      <c r="R31" s="72">
        <f t="shared" si="5"/>
        <v>132</v>
      </c>
    </row>
    <row r="32" spans="1:18" ht="17.100000000000001" customHeight="1" thickBot="1" x14ac:dyDescent="0.2">
      <c r="B32" s="691"/>
      <c r="C32" s="692" t="s">
        <v>34</v>
      </c>
      <c r="D32" s="693"/>
      <c r="E32" s="693"/>
      <c r="F32" s="693"/>
      <c r="G32" s="694"/>
      <c r="H32" s="73">
        <f>H24+H31</f>
        <v>2126</v>
      </c>
      <c r="I32" s="74">
        <f>I24+I31</f>
        <v>1779</v>
      </c>
      <c r="J32" s="75">
        <f t="shared" si="3"/>
        <v>3905</v>
      </c>
      <c r="K32" s="76" t="s">
        <v>26</v>
      </c>
      <c r="L32" s="77">
        <f>L24+L31</f>
        <v>3160</v>
      </c>
      <c r="M32" s="77">
        <f>M24+M31</f>
        <v>1973</v>
      </c>
      <c r="N32" s="77">
        <f>N24+N31</f>
        <v>1508</v>
      </c>
      <c r="O32" s="77">
        <f>O24+O31</f>
        <v>1680</v>
      </c>
      <c r="P32" s="74">
        <f>P24+P31</f>
        <v>1483</v>
      </c>
      <c r="Q32" s="75">
        <f t="shared" si="4"/>
        <v>9804</v>
      </c>
      <c r="R32" s="78">
        <f t="shared" si="5"/>
        <v>13709</v>
      </c>
    </row>
    <row r="33" spans="1:18" ht="17.100000000000001" customHeight="1" x14ac:dyDescent="0.15">
      <c r="B33" s="713" t="s">
        <v>15</v>
      </c>
      <c r="C33" s="79"/>
      <c r="D33" s="79"/>
      <c r="E33" s="79"/>
      <c r="F33" s="79"/>
      <c r="G33" s="80"/>
      <c r="H33" s="31" t="s">
        <v>13</v>
      </c>
      <c r="I33" s="32" t="s">
        <v>14</v>
      </c>
      <c r="J33" s="33" t="s">
        <v>15</v>
      </c>
      <c r="K33" s="34" t="s">
        <v>16</v>
      </c>
      <c r="L33" s="35" t="s">
        <v>17</v>
      </c>
      <c r="M33" s="35" t="s">
        <v>18</v>
      </c>
      <c r="N33" s="35" t="s">
        <v>19</v>
      </c>
      <c r="O33" s="35" t="s">
        <v>20</v>
      </c>
      <c r="P33" s="36" t="s">
        <v>21</v>
      </c>
      <c r="Q33" s="37" t="s">
        <v>15</v>
      </c>
      <c r="R33" s="38" t="s">
        <v>22</v>
      </c>
    </row>
    <row r="34" spans="1:18" ht="17.100000000000001" customHeight="1" x14ac:dyDescent="0.15">
      <c r="B34" s="714"/>
      <c r="C34" s="39" t="s">
        <v>23</v>
      </c>
      <c r="D34" s="40"/>
      <c r="E34" s="40"/>
      <c r="F34" s="40"/>
      <c r="G34" s="41"/>
      <c r="H34" s="42">
        <f t="shared" ref="H34:I41" si="6">H14+H24</f>
        <v>2928</v>
      </c>
      <c r="I34" s="43">
        <f t="shared" si="6"/>
        <v>2367</v>
      </c>
      <c r="J34" s="44">
        <f>SUM(H34:I34)</f>
        <v>5295</v>
      </c>
      <c r="K34" s="45" t="s">
        <v>226</v>
      </c>
      <c r="L34" s="82">
        <f>L14+L24</f>
        <v>4581</v>
      </c>
      <c r="M34" s="82">
        <f>M14+M24</f>
        <v>2884</v>
      </c>
      <c r="N34" s="82">
        <f>N14+N24</f>
        <v>2212</v>
      </c>
      <c r="O34" s="82">
        <f>O14+O24</f>
        <v>2329</v>
      </c>
      <c r="P34" s="82">
        <f>P14+P24</f>
        <v>1970</v>
      </c>
      <c r="Q34" s="47">
        <f t="shared" ref="Q34:Q42" si="7">SUM(K34:P34)</f>
        <v>13976</v>
      </c>
      <c r="R34" s="48">
        <f t="shared" ref="R34:R42" si="8">SUM(J34,Q34)</f>
        <v>19271</v>
      </c>
    </row>
    <row r="35" spans="1:18" ht="17.100000000000001" customHeight="1" x14ac:dyDescent="0.15">
      <c r="B35" s="714"/>
      <c r="C35" s="49"/>
      <c r="D35" s="50" t="s">
        <v>25</v>
      </c>
      <c r="E35" s="50"/>
      <c r="F35" s="50"/>
      <c r="G35" s="50"/>
      <c r="H35" s="83">
        <f t="shared" si="6"/>
        <v>143</v>
      </c>
      <c r="I35" s="84">
        <f t="shared" si="6"/>
        <v>131</v>
      </c>
      <c r="J35" s="53">
        <f>SUM(H35:I35)</f>
        <v>274</v>
      </c>
      <c r="K35" s="85" t="s">
        <v>226</v>
      </c>
      <c r="L35" s="86">
        <f t="shared" ref="L35:P41" si="9">L15+L25</f>
        <v>177</v>
      </c>
      <c r="M35" s="86">
        <f t="shared" si="9"/>
        <v>135</v>
      </c>
      <c r="N35" s="86">
        <f t="shared" si="9"/>
        <v>90</v>
      </c>
      <c r="O35" s="86">
        <f t="shared" si="9"/>
        <v>71</v>
      </c>
      <c r="P35" s="87">
        <f>P15+P25</f>
        <v>74</v>
      </c>
      <c r="Q35" s="53">
        <f>SUM(K35:P35)</f>
        <v>547</v>
      </c>
      <c r="R35" s="56">
        <f>SUM(J35,Q35)</f>
        <v>821</v>
      </c>
    </row>
    <row r="36" spans="1:18" ht="17.100000000000001" customHeight="1" x14ac:dyDescent="0.15">
      <c r="B36" s="714"/>
      <c r="C36" s="57"/>
      <c r="D36" s="58" t="s">
        <v>27</v>
      </c>
      <c r="E36" s="58"/>
      <c r="F36" s="58"/>
      <c r="G36" s="58"/>
      <c r="H36" s="88">
        <f t="shared" si="6"/>
        <v>263</v>
      </c>
      <c r="I36" s="89">
        <f t="shared" si="6"/>
        <v>253</v>
      </c>
      <c r="J36" s="53">
        <f t="shared" ref="J36:J42" si="10">SUM(H36:I36)</f>
        <v>516</v>
      </c>
      <c r="K36" s="90" t="s">
        <v>226</v>
      </c>
      <c r="L36" s="91">
        <f t="shared" si="9"/>
        <v>309</v>
      </c>
      <c r="M36" s="91">
        <f t="shared" si="9"/>
        <v>253</v>
      </c>
      <c r="N36" s="91">
        <f t="shared" si="9"/>
        <v>169</v>
      </c>
      <c r="O36" s="91">
        <f t="shared" si="9"/>
        <v>141</v>
      </c>
      <c r="P36" s="92">
        <f t="shared" si="9"/>
        <v>143</v>
      </c>
      <c r="Q36" s="53">
        <f t="shared" si="7"/>
        <v>1015</v>
      </c>
      <c r="R36" s="59">
        <f t="shared" si="8"/>
        <v>1531</v>
      </c>
    </row>
    <row r="37" spans="1:18" ht="17.100000000000001" customHeight="1" x14ac:dyDescent="0.15">
      <c r="B37" s="714"/>
      <c r="C37" s="57"/>
      <c r="D37" s="58" t="s">
        <v>28</v>
      </c>
      <c r="E37" s="58"/>
      <c r="F37" s="58"/>
      <c r="G37" s="58"/>
      <c r="H37" s="88">
        <f t="shared" si="6"/>
        <v>472</v>
      </c>
      <c r="I37" s="89">
        <f t="shared" si="6"/>
        <v>347</v>
      </c>
      <c r="J37" s="53">
        <f t="shared" si="10"/>
        <v>819</v>
      </c>
      <c r="K37" s="90" t="s">
        <v>226</v>
      </c>
      <c r="L37" s="91">
        <f t="shared" si="9"/>
        <v>613</v>
      </c>
      <c r="M37" s="91">
        <f t="shared" si="9"/>
        <v>367</v>
      </c>
      <c r="N37" s="91">
        <f t="shared" si="9"/>
        <v>252</v>
      </c>
      <c r="O37" s="91">
        <f t="shared" si="9"/>
        <v>237</v>
      </c>
      <c r="P37" s="92">
        <f t="shared" si="9"/>
        <v>212</v>
      </c>
      <c r="Q37" s="53">
        <f t="shared" si="7"/>
        <v>1681</v>
      </c>
      <c r="R37" s="59">
        <f>SUM(J37,Q37)</f>
        <v>2500</v>
      </c>
    </row>
    <row r="38" spans="1:18" ht="17.100000000000001" customHeight="1" x14ac:dyDescent="0.15">
      <c r="B38" s="714"/>
      <c r="C38" s="57"/>
      <c r="D38" s="58" t="s">
        <v>29</v>
      </c>
      <c r="E38" s="58"/>
      <c r="F38" s="58"/>
      <c r="G38" s="58"/>
      <c r="H38" s="88">
        <f t="shared" si="6"/>
        <v>731</v>
      </c>
      <c r="I38" s="89">
        <f t="shared" si="6"/>
        <v>512</v>
      </c>
      <c r="J38" s="53">
        <f t="shared" si="10"/>
        <v>1243</v>
      </c>
      <c r="K38" s="90" t="s">
        <v>226</v>
      </c>
      <c r="L38" s="91">
        <f t="shared" si="9"/>
        <v>1032</v>
      </c>
      <c r="M38" s="91">
        <f t="shared" si="9"/>
        <v>546</v>
      </c>
      <c r="N38" s="91">
        <f t="shared" si="9"/>
        <v>375</v>
      </c>
      <c r="O38" s="91">
        <f t="shared" si="9"/>
        <v>377</v>
      </c>
      <c r="P38" s="92">
        <f t="shared" si="9"/>
        <v>331</v>
      </c>
      <c r="Q38" s="53">
        <f t="shared" si="7"/>
        <v>2661</v>
      </c>
      <c r="R38" s="59">
        <f t="shared" si="8"/>
        <v>3904</v>
      </c>
    </row>
    <row r="39" spans="1:18" ht="17.100000000000001" customHeight="1" x14ac:dyDescent="0.15">
      <c r="B39" s="714"/>
      <c r="C39" s="57"/>
      <c r="D39" s="58" t="s">
        <v>30</v>
      </c>
      <c r="E39" s="58"/>
      <c r="F39" s="58"/>
      <c r="G39" s="58"/>
      <c r="H39" s="88">
        <f t="shared" si="6"/>
        <v>851</v>
      </c>
      <c r="I39" s="89">
        <f t="shared" si="6"/>
        <v>662</v>
      </c>
      <c r="J39" s="53">
        <f t="shared" si="10"/>
        <v>1513</v>
      </c>
      <c r="K39" s="90" t="s">
        <v>226</v>
      </c>
      <c r="L39" s="91">
        <f t="shared" si="9"/>
        <v>1307</v>
      </c>
      <c r="M39" s="91">
        <f t="shared" si="9"/>
        <v>732</v>
      </c>
      <c r="N39" s="91">
        <f t="shared" si="9"/>
        <v>579</v>
      </c>
      <c r="O39" s="91">
        <f t="shared" si="9"/>
        <v>605</v>
      </c>
      <c r="P39" s="92">
        <f t="shared" si="9"/>
        <v>506</v>
      </c>
      <c r="Q39" s="53">
        <f t="shared" si="7"/>
        <v>3729</v>
      </c>
      <c r="R39" s="59">
        <f t="shared" si="8"/>
        <v>5242</v>
      </c>
    </row>
    <row r="40" spans="1:18" ht="17.100000000000001" customHeight="1" x14ac:dyDescent="0.15">
      <c r="B40" s="714"/>
      <c r="C40" s="60"/>
      <c r="D40" s="61" t="s">
        <v>31</v>
      </c>
      <c r="E40" s="61"/>
      <c r="F40" s="61"/>
      <c r="G40" s="61"/>
      <c r="H40" s="62">
        <f t="shared" si="6"/>
        <v>468</v>
      </c>
      <c r="I40" s="93">
        <f t="shared" si="6"/>
        <v>462</v>
      </c>
      <c r="J40" s="64">
        <f t="shared" si="10"/>
        <v>930</v>
      </c>
      <c r="K40" s="94" t="s">
        <v>226</v>
      </c>
      <c r="L40" s="95">
        <f t="shared" si="9"/>
        <v>1143</v>
      </c>
      <c r="M40" s="95">
        <f t="shared" si="9"/>
        <v>851</v>
      </c>
      <c r="N40" s="95">
        <f t="shared" si="9"/>
        <v>747</v>
      </c>
      <c r="O40" s="95">
        <f t="shared" si="9"/>
        <v>898</v>
      </c>
      <c r="P40" s="96">
        <f t="shared" si="9"/>
        <v>704</v>
      </c>
      <c r="Q40" s="97">
        <f t="shared" si="7"/>
        <v>4343</v>
      </c>
      <c r="R40" s="67">
        <f t="shared" si="8"/>
        <v>5273</v>
      </c>
    </row>
    <row r="41" spans="1:18" ht="17.100000000000001" customHeight="1" x14ac:dyDescent="0.15">
      <c r="B41" s="714"/>
      <c r="C41" s="68" t="s">
        <v>33</v>
      </c>
      <c r="D41" s="68"/>
      <c r="E41" s="68"/>
      <c r="F41" s="68"/>
      <c r="G41" s="68"/>
      <c r="H41" s="42">
        <f t="shared" si="6"/>
        <v>31</v>
      </c>
      <c r="I41" s="43">
        <f t="shared" si="6"/>
        <v>57</v>
      </c>
      <c r="J41" s="42">
        <f>SUM(H41:I41)</f>
        <v>88</v>
      </c>
      <c r="K41" s="98" t="s">
        <v>226</v>
      </c>
      <c r="L41" s="99">
        <f>L21+L31</f>
        <v>78</v>
      </c>
      <c r="M41" s="99">
        <f t="shared" si="9"/>
        <v>48</v>
      </c>
      <c r="N41" s="99">
        <f t="shared" si="9"/>
        <v>32</v>
      </c>
      <c r="O41" s="99">
        <f t="shared" si="9"/>
        <v>23</v>
      </c>
      <c r="P41" s="100">
        <f t="shared" si="9"/>
        <v>40</v>
      </c>
      <c r="Q41" s="47">
        <f t="shared" si="7"/>
        <v>221</v>
      </c>
      <c r="R41" s="101">
        <f t="shared" si="8"/>
        <v>309</v>
      </c>
    </row>
    <row r="42" spans="1:18" ht="17.100000000000001" customHeight="1" thickBot="1" x14ac:dyDescent="0.2">
      <c r="B42" s="715"/>
      <c r="C42" s="692" t="s">
        <v>34</v>
      </c>
      <c r="D42" s="693"/>
      <c r="E42" s="693"/>
      <c r="F42" s="693"/>
      <c r="G42" s="694"/>
      <c r="H42" s="73">
        <f>H34+H41</f>
        <v>2959</v>
      </c>
      <c r="I42" s="74">
        <f>I34+I41</f>
        <v>2424</v>
      </c>
      <c r="J42" s="75">
        <f t="shared" si="10"/>
        <v>5383</v>
      </c>
      <c r="K42" s="76" t="s">
        <v>226</v>
      </c>
      <c r="L42" s="77">
        <f>L34+L41</f>
        <v>4659</v>
      </c>
      <c r="M42" s="77">
        <f>M34+M41</f>
        <v>2932</v>
      </c>
      <c r="N42" s="77">
        <f>N34+N41</f>
        <v>2244</v>
      </c>
      <c r="O42" s="77">
        <f>O34+O41</f>
        <v>2352</v>
      </c>
      <c r="P42" s="74">
        <f>P34+P41</f>
        <v>2010</v>
      </c>
      <c r="Q42" s="75">
        <f t="shared" si="7"/>
        <v>14197</v>
      </c>
      <c r="R42" s="78">
        <f t="shared" si="8"/>
        <v>19580</v>
      </c>
    </row>
    <row r="45" spans="1:18" ht="17.100000000000001" customHeight="1" x14ac:dyDescent="0.15">
      <c r="A45" s="1" t="s">
        <v>38</v>
      </c>
    </row>
    <row r="46" spans="1:18" ht="17.100000000000001" customHeight="1" x14ac:dyDescent="0.15">
      <c r="B46" s="5"/>
      <c r="C46" s="5"/>
      <c r="D46" s="5"/>
      <c r="E46" s="6"/>
      <c r="F46" s="6"/>
      <c r="G46" s="6"/>
      <c r="H46" s="6"/>
      <c r="I46" s="6"/>
      <c r="J46" s="6"/>
      <c r="K46" s="699" t="s">
        <v>39</v>
      </c>
      <c r="L46" s="699"/>
      <c r="M46" s="699"/>
      <c r="N46" s="699"/>
      <c r="O46" s="699"/>
      <c r="P46" s="699"/>
      <c r="Q46" s="699"/>
      <c r="R46" s="699"/>
    </row>
    <row r="47" spans="1:18" ht="17.100000000000001" customHeight="1" x14ac:dyDescent="0.15">
      <c r="B47" s="716" t="str">
        <f>"平成" &amp; DBCS($A$2) &amp; "年（" &amp; DBCS($B$2) &amp; "年）" &amp; DBCS($C$2) &amp; "月"</f>
        <v>平成３１年（２０１９年）２月</v>
      </c>
      <c r="C47" s="717"/>
      <c r="D47" s="717"/>
      <c r="E47" s="717"/>
      <c r="F47" s="717"/>
      <c r="G47" s="718"/>
      <c r="H47" s="722" t="s">
        <v>40</v>
      </c>
      <c r="I47" s="723"/>
      <c r="J47" s="723"/>
      <c r="K47" s="724" t="s">
        <v>41</v>
      </c>
      <c r="L47" s="725"/>
      <c r="M47" s="725"/>
      <c r="N47" s="725"/>
      <c r="O47" s="725"/>
      <c r="P47" s="725"/>
      <c r="Q47" s="726"/>
      <c r="R47" s="727" t="s">
        <v>22</v>
      </c>
    </row>
    <row r="48" spans="1:18" ht="17.100000000000001" customHeight="1" x14ac:dyDescent="0.15">
      <c r="B48" s="719"/>
      <c r="C48" s="720"/>
      <c r="D48" s="720"/>
      <c r="E48" s="720"/>
      <c r="F48" s="720"/>
      <c r="G48" s="721"/>
      <c r="H48" s="102" t="s">
        <v>13</v>
      </c>
      <c r="I48" s="103" t="s">
        <v>14</v>
      </c>
      <c r="J48" s="104" t="s">
        <v>15</v>
      </c>
      <c r="K48" s="105" t="s">
        <v>16</v>
      </c>
      <c r="L48" s="106" t="s">
        <v>17</v>
      </c>
      <c r="M48" s="106" t="s">
        <v>18</v>
      </c>
      <c r="N48" s="106" t="s">
        <v>19</v>
      </c>
      <c r="O48" s="106" t="s">
        <v>20</v>
      </c>
      <c r="P48" s="107" t="s">
        <v>21</v>
      </c>
      <c r="Q48" s="646" t="s">
        <v>15</v>
      </c>
      <c r="R48" s="728"/>
    </row>
    <row r="49" spans="1:18" ht="17.100000000000001" customHeight="1" x14ac:dyDescent="0.15">
      <c r="B49" s="8" t="s">
        <v>23</v>
      </c>
      <c r="C49" s="10"/>
      <c r="D49" s="10"/>
      <c r="E49" s="10"/>
      <c r="F49" s="10"/>
      <c r="G49" s="10"/>
      <c r="H49" s="109">
        <v>863</v>
      </c>
      <c r="I49" s="110">
        <v>1134</v>
      </c>
      <c r="J49" s="111">
        <f>SUM(H49:I49)</f>
        <v>1997</v>
      </c>
      <c r="K49" s="112">
        <v>0</v>
      </c>
      <c r="L49" s="113">
        <v>3485</v>
      </c>
      <c r="M49" s="113">
        <v>2288</v>
      </c>
      <c r="N49" s="113">
        <v>1429</v>
      </c>
      <c r="O49" s="113">
        <v>901</v>
      </c>
      <c r="P49" s="114">
        <v>456</v>
      </c>
      <c r="Q49" s="115">
        <f>SUM(K49:P49)</f>
        <v>8559</v>
      </c>
      <c r="R49" s="116">
        <f>SUM(J49,Q49)</f>
        <v>10556</v>
      </c>
    </row>
    <row r="50" spans="1:18" ht="17.100000000000001" customHeight="1" x14ac:dyDescent="0.15">
      <c r="B50" s="117" t="s">
        <v>33</v>
      </c>
      <c r="C50" s="118"/>
      <c r="D50" s="118"/>
      <c r="E50" s="118"/>
      <c r="F50" s="118"/>
      <c r="G50" s="118"/>
      <c r="H50" s="119">
        <v>8</v>
      </c>
      <c r="I50" s="120">
        <v>24</v>
      </c>
      <c r="J50" s="121">
        <f>SUM(H50:I50)</f>
        <v>32</v>
      </c>
      <c r="K50" s="122">
        <v>0</v>
      </c>
      <c r="L50" s="123">
        <v>55</v>
      </c>
      <c r="M50" s="123">
        <v>38</v>
      </c>
      <c r="N50" s="123">
        <v>27</v>
      </c>
      <c r="O50" s="123">
        <v>9</v>
      </c>
      <c r="P50" s="124">
        <v>17</v>
      </c>
      <c r="Q50" s="125">
        <f>SUM(K50:P50)</f>
        <v>146</v>
      </c>
      <c r="R50" s="126">
        <f>SUM(J50,Q50)</f>
        <v>178</v>
      </c>
    </row>
    <row r="51" spans="1:18" ht="17.100000000000001" customHeight="1" x14ac:dyDescent="0.15">
      <c r="B51" s="23" t="s">
        <v>42</v>
      </c>
      <c r="C51" s="24"/>
      <c r="D51" s="24"/>
      <c r="E51" s="24"/>
      <c r="F51" s="24"/>
      <c r="G51" s="24"/>
      <c r="H51" s="127">
        <f t="shared" ref="H51:P51" si="11">H49+H50</f>
        <v>871</v>
      </c>
      <c r="I51" s="128">
        <f t="shared" si="11"/>
        <v>1158</v>
      </c>
      <c r="J51" s="129">
        <f t="shared" si="11"/>
        <v>2029</v>
      </c>
      <c r="K51" s="130">
        <f t="shared" si="11"/>
        <v>0</v>
      </c>
      <c r="L51" s="131">
        <f t="shared" si="11"/>
        <v>3540</v>
      </c>
      <c r="M51" s="131">
        <f t="shared" si="11"/>
        <v>2326</v>
      </c>
      <c r="N51" s="131">
        <f t="shared" si="11"/>
        <v>1456</v>
      </c>
      <c r="O51" s="131">
        <f t="shared" si="11"/>
        <v>910</v>
      </c>
      <c r="P51" s="128">
        <f t="shared" si="11"/>
        <v>473</v>
      </c>
      <c r="Q51" s="129">
        <f>SUM(K51:P51)</f>
        <v>8705</v>
      </c>
      <c r="R51" s="132">
        <f>SUM(J51,Q51)</f>
        <v>10734</v>
      </c>
    </row>
    <row r="53" spans="1:18" ht="17.100000000000001" customHeight="1" x14ac:dyDescent="0.15">
      <c r="A53" s="1" t="s">
        <v>43</v>
      </c>
    </row>
    <row r="54" spans="1:18" ht="17.100000000000001" customHeight="1" x14ac:dyDescent="0.15">
      <c r="B54" s="5"/>
      <c r="C54" s="5"/>
      <c r="D54" s="5"/>
      <c r="E54" s="6"/>
      <c r="F54" s="6"/>
      <c r="G54" s="6"/>
      <c r="H54" s="6"/>
      <c r="I54" s="6"/>
      <c r="J54" s="6"/>
      <c r="K54" s="699" t="s">
        <v>39</v>
      </c>
      <c r="L54" s="699"/>
      <c r="M54" s="699"/>
      <c r="N54" s="699"/>
      <c r="O54" s="699"/>
      <c r="P54" s="699"/>
      <c r="Q54" s="699"/>
      <c r="R54" s="699"/>
    </row>
    <row r="55" spans="1:18" ht="17.100000000000001" customHeight="1" x14ac:dyDescent="0.15">
      <c r="B55" s="716" t="str">
        <f>"平成" &amp; DBCS($A$2) &amp; "年（" &amp; DBCS($B$2) &amp; "年）" &amp; DBCS($C$2) &amp; "月"</f>
        <v>平成３１年（２０１９年）２月</v>
      </c>
      <c r="C55" s="717"/>
      <c r="D55" s="717"/>
      <c r="E55" s="717"/>
      <c r="F55" s="717"/>
      <c r="G55" s="718"/>
      <c r="H55" s="722" t="s">
        <v>40</v>
      </c>
      <c r="I55" s="723"/>
      <c r="J55" s="723"/>
      <c r="K55" s="724" t="s">
        <v>41</v>
      </c>
      <c r="L55" s="725"/>
      <c r="M55" s="725"/>
      <c r="N55" s="725"/>
      <c r="O55" s="725"/>
      <c r="P55" s="725"/>
      <c r="Q55" s="726"/>
      <c r="R55" s="718" t="s">
        <v>22</v>
      </c>
    </row>
    <row r="56" spans="1:18" ht="17.100000000000001" customHeight="1" x14ac:dyDescent="0.15">
      <c r="B56" s="719"/>
      <c r="C56" s="720"/>
      <c r="D56" s="720"/>
      <c r="E56" s="720"/>
      <c r="F56" s="720"/>
      <c r="G56" s="721"/>
      <c r="H56" s="102" t="s">
        <v>13</v>
      </c>
      <c r="I56" s="103" t="s">
        <v>14</v>
      </c>
      <c r="J56" s="104" t="s">
        <v>15</v>
      </c>
      <c r="K56" s="105" t="s">
        <v>16</v>
      </c>
      <c r="L56" s="106" t="s">
        <v>17</v>
      </c>
      <c r="M56" s="106" t="s">
        <v>18</v>
      </c>
      <c r="N56" s="106" t="s">
        <v>19</v>
      </c>
      <c r="O56" s="106" t="s">
        <v>20</v>
      </c>
      <c r="P56" s="107" t="s">
        <v>21</v>
      </c>
      <c r="Q56" s="133" t="s">
        <v>15</v>
      </c>
      <c r="R56" s="721"/>
    </row>
    <row r="57" spans="1:18" ht="17.100000000000001" customHeight="1" x14ac:dyDescent="0.15">
      <c r="B57" s="8" t="s">
        <v>23</v>
      </c>
      <c r="C57" s="10"/>
      <c r="D57" s="10"/>
      <c r="E57" s="10"/>
      <c r="F57" s="10"/>
      <c r="G57" s="10"/>
      <c r="H57" s="109">
        <v>12</v>
      </c>
      <c r="I57" s="110">
        <v>17</v>
      </c>
      <c r="J57" s="111">
        <f>SUM(H57:I57)</f>
        <v>29</v>
      </c>
      <c r="K57" s="112">
        <v>0</v>
      </c>
      <c r="L57" s="113">
        <v>1273</v>
      </c>
      <c r="M57" s="113">
        <v>952</v>
      </c>
      <c r="N57" s="113">
        <v>732</v>
      </c>
      <c r="O57" s="113">
        <v>478</v>
      </c>
      <c r="P57" s="114">
        <v>211</v>
      </c>
      <c r="Q57" s="134">
        <f>SUM(K57:P57)</f>
        <v>3646</v>
      </c>
      <c r="R57" s="135">
        <f>SUM(J57,Q57)</f>
        <v>3675</v>
      </c>
    </row>
    <row r="58" spans="1:18" ht="17.100000000000001" customHeight="1" x14ac:dyDescent="0.15">
      <c r="B58" s="117" t="s">
        <v>33</v>
      </c>
      <c r="C58" s="118"/>
      <c r="D58" s="118"/>
      <c r="E58" s="118"/>
      <c r="F58" s="118"/>
      <c r="G58" s="118"/>
      <c r="H58" s="119">
        <v>0</v>
      </c>
      <c r="I58" s="120">
        <v>1</v>
      </c>
      <c r="J58" s="121">
        <f>SUM(H58:I58)</f>
        <v>1</v>
      </c>
      <c r="K58" s="122">
        <v>0</v>
      </c>
      <c r="L58" s="123">
        <v>14</v>
      </c>
      <c r="M58" s="123">
        <v>7</v>
      </c>
      <c r="N58" s="123">
        <v>7</v>
      </c>
      <c r="O58" s="123">
        <v>2</v>
      </c>
      <c r="P58" s="124">
        <v>7</v>
      </c>
      <c r="Q58" s="136">
        <f>SUM(K58:P58)</f>
        <v>37</v>
      </c>
      <c r="R58" s="137">
        <f>SUM(J58,Q58)</f>
        <v>38</v>
      </c>
    </row>
    <row r="59" spans="1:18" ht="17.100000000000001" customHeight="1" x14ac:dyDescent="0.15">
      <c r="B59" s="23" t="s">
        <v>42</v>
      </c>
      <c r="C59" s="24"/>
      <c r="D59" s="24"/>
      <c r="E59" s="24"/>
      <c r="F59" s="24"/>
      <c r="G59" s="24"/>
      <c r="H59" s="127">
        <f>H57+H58</f>
        <v>12</v>
      </c>
      <c r="I59" s="128">
        <f>I57+I58</f>
        <v>18</v>
      </c>
      <c r="J59" s="129">
        <f>SUM(H59:I59)</f>
        <v>30</v>
      </c>
      <c r="K59" s="130">
        <f t="shared" ref="K59:P59" si="12">K57+K58</f>
        <v>0</v>
      </c>
      <c r="L59" s="131">
        <f t="shared" si="12"/>
        <v>1287</v>
      </c>
      <c r="M59" s="131">
        <f t="shared" si="12"/>
        <v>959</v>
      </c>
      <c r="N59" s="131">
        <f t="shared" si="12"/>
        <v>739</v>
      </c>
      <c r="O59" s="131">
        <f t="shared" si="12"/>
        <v>480</v>
      </c>
      <c r="P59" s="128">
        <f t="shared" si="12"/>
        <v>218</v>
      </c>
      <c r="Q59" s="138">
        <f>SUM(K59:P59)</f>
        <v>3683</v>
      </c>
      <c r="R59" s="139">
        <f>SUM(J59,Q59)</f>
        <v>3713</v>
      </c>
    </row>
    <row r="61" spans="1:18" ht="17.100000000000001" customHeight="1" x14ac:dyDescent="0.15">
      <c r="A61" s="1" t="s">
        <v>44</v>
      </c>
    </row>
    <row r="62" spans="1:18" ht="17.100000000000001" customHeight="1" x14ac:dyDescent="0.15">
      <c r="A62" s="1" t="s">
        <v>45</v>
      </c>
    </row>
    <row r="63" spans="1:18" ht="17.100000000000001" customHeight="1" x14ac:dyDescent="0.15">
      <c r="B63" s="5"/>
      <c r="C63" s="5"/>
      <c r="D63" s="5"/>
      <c r="E63" s="6"/>
      <c r="F63" s="6"/>
      <c r="G63" s="6"/>
      <c r="H63" s="6"/>
      <c r="I63" s="6"/>
      <c r="J63" s="699" t="s">
        <v>39</v>
      </c>
      <c r="K63" s="699"/>
      <c r="L63" s="699"/>
      <c r="M63" s="699"/>
      <c r="N63" s="699"/>
      <c r="O63" s="699"/>
      <c r="P63" s="699"/>
      <c r="Q63" s="699"/>
    </row>
    <row r="64" spans="1:18" ht="17.100000000000001" customHeight="1" x14ac:dyDescent="0.15">
      <c r="B64" s="716" t="str">
        <f>"平成" &amp; DBCS($A$2) &amp; "年（" &amp; DBCS($B$2) &amp; "年）" &amp; DBCS($C$2) &amp; "月"</f>
        <v>平成３１年（２０１９年）２月</v>
      </c>
      <c r="C64" s="717"/>
      <c r="D64" s="717"/>
      <c r="E64" s="717"/>
      <c r="F64" s="717"/>
      <c r="G64" s="718"/>
      <c r="H64" s="722" t="s">
        <v>40</v>
      </c>
      <c r="I64" s="723"/>
      <c r="J64" s="723"/>
      <c r="K64" s="724" t="s">
        <v>41</v>
      </c>
      <c r="L64" s="725"/>
      <c r="M64" s="725"/>
      <c r="N64" s="725"/>
      <c r="O64" s="725"/>
      <c r="P64" s="726"/>
      <c r="Q64" s="718" t="s">
        <v>22</v>
      </c>
    </row>
    <row r="65" spans="1:17" ht="17.100000000000001" customHeight="1" x14ac:dyDescent="0.15">
      <c r="B65" s="719"/>
      <c r="C65" s="720"/>
      <c r="D65" s="720"/>
      <c r="E65" s="720"/>
      <c r="F65" s="720"/>
      <c r="G65" s="721"/>
      <c r="H65" s="102" t="s">
        <v>13</v>
      </c>
      <c r="I65" s="103" t="s">
        <v>14</v>
      </c>
      <c r="J65" s="104" t="s">
        <v>15</v>
      </c>
      <c r="K65" s="140" t="s">
        <v>17</v>
      </c>
      <c r="L65" s="106" t="s">
        <v>18</v>
      </c>
      <c r="M65" s="106" t="s">
        <v>19</v>
      </c>
      <c r="N65" s="106" t="s">
        <v>20</v>
      </c>
      <c r="O65" s="107" t="s">
        <v>21</v>
      </c>
      <c r="P65" s="133" t="s">
        <v>15</v>
      </c>
      <c r="Q65" s="721"/>
    </row>
    <row r="66" spans="1:17" ht="17.100000000000001" customHeight="1" x14ac:dyDescent="0.15">
      <c r="B66" s="8" t="s">
        <v>23</v>
      </c>
      <c r="C66" s="10"/>
      <c r="D66" s="10"/>
      <c r="E66" s="10"/>
      <c r="F66" s="10"/>
      <c r="G66" s="10"/>
      <c r="H66" s="109">
        <v>0</v>
      </c>
      <c r="I66" s="110">
        <v>0</v>
      </c>
      <c r="J66" s="111">
        <f>SUM(H66:I66)</f>
        <v>0</v>
      </c>
      <c r="K66" s="112">
        <v>1</v>
      </c>
      <c r="L66" s="113">
        <v>12</v>
      </c>
      <c r="M66" s="113">
        <v>191</v>
      </c>
      <c r="N66" s="113">
        <v>482</v>
      </c>
      <c r="O66" s="114">
        <v>418</v>
      </c>
      <c r="P66" s="134">
        <f>SUM(K66:O66)</f>
        <v>1104</v>
      </c>
      <c r="Q66" s="135">
        <f>SUM(J66,P66)</f>
        <v>1104</v>
      </c>
    </row>
    <row r="67" spans="1:17" ht="17.100000000000001" customHeight="1" x14ac:dyDescent="0.15">
      <c r="B67" s="117" t="s">
        <v>33</v>
      </c>
      <c r="C67" s="118"/>
      <c r="D67" s="118"/>
      <c r="E67" s="118"/>
      <c r="F67" s="118"/>
      <c r="G67" s="118"/>
      <c r="H67" s="119">
        <v>0</v>
      </c>
      <c r="I67" s="120">
        <v>0</v>
      </c>
      <c r="J67" s="121">
        <f>SUM(H67:I67)</f>
        <v>0</v>
      </c>
      <c r="K67" s="122">
        <v>0</v>
      </c>
      <c r="L67" s="123">
        <v>0</v>
      </c>
      <c r="M67" s="123">
        <v>1</v>
      </c>
      <c r="N67" s="123">
        <v>1</v>
      </c>
      <c r="O67" s="124">
        <v>2</v>
      </c>
      <c r="P67" s="136">
        <f>SUM(K67:O67)</f>
        <v>4</v>
      </c>
      <c r="Q67" s="137">
        <f>SUM(J67,P67)</f>
        <v>4</v>
      </c>
    </row>
    <row r="68" spans="1:17" ht="17.100000000000001" customHeight="1" x14ac:dyDescent="0.15">
      <c r="B68" s="23" t="s">
        <v>42</v>
      </c>
      <c r="C68" s="24"/>
      <c r="D68" s="24"/>
      <c r="E68" s="24"/>
      <c r="F68" s="24"/>
      <c r="G68" s="24"/>
      <c r="H68" s="127">
        <f>H66+H67</f>
        <v>0</v>
      </c>
      <c r="I68" s="128">
        <f>I66+I67</f>
        <v>0</v>
      </c>
      <c r="J68" s="129">
        <f>SUM(H68:I68)</f>
        <v>0</v>
      </c>
      <c r="K68" s="130">
        <f>K66+K67</f>
        <v>1</v>
      </c>
      <c r="L68" s="131">
        <f>L66+L67</f>
        <v>12</v>
      </c>
      <c r="M68" s="131">
        <f>M66+M67</f>
        <v>192</v>
      </c>
      <c r="N68" s="131">
        <f>N66+N67</f>
        <v>483</v>
      </c>
      <c r="O68" s="128">
        <f>O66+O67</f>
        <v>420</v>
      </c>
      <c r="P68" s="138">
        <f>SUM(K68:O68)</f>
        <v>1108</v>
      </c>
      <c r="Q68" s="139">
        <f>SUM(J68,P68)</f>
        <v>1108</v>
      </c>
    </row>
    <row r="70" spans="1:17" ht="17.100000000000001" customHeight="1" x14ac:dyDescent="0.15">
      <c r="A70" s="1" t="s">
        <v>46</v>
      </c>
    </row>
    <row r="71" spans="1:17" ht="17.100000000000001" customHeight="1" x14ac:dyDescent="0.15">
      <c r="B71" s="5"/>
      <c r="C71" s="5"/>
      <c r="D71" s="5"/>
      <c r="E71" s="6"/>
      <c r="F71" s="6"/>
      <c r="G71" s="6"/>
      <c r="H71" s="6"/>
      <c r="I71" s="6"/>
      <c r="J71" s="699" t="s">
        <v>39</v>
      </c>
      <c r="K71" s="699"/>
      <c r="L71" s="699"/>
      <c r="M71" s="699"/>
      <c r="N71" s="699"/>
      <c r="O71" s="699"/>
      <c r="P71" s="699"/>
      <c r="Q71" s="699"/>
    </row>
    <row r="72" spans="1:17" ht="17.100000000000001" customHeight="1" x14ac:dyDescent="0.15">
      <c r="B72" s="716" t="str">
        <f>"平成" &amp; DBCS($A$2) &amp; "年（" &amp; DBCS($B$2) &amp; "年）" &amp; DBCS($C$2) &amp; "月"</f>
        <v>平成３１年（２０１９年）２月</v>
      </c>
      <c r="C72" s="717"/>
      <c r="D72" s="717"/>
      <c r="E72" s="717"/>
      <c r="F72" s="717"/>
      <c r="G72" s="718"/>
      <c r="H72" s="729" t="s">
        <v>40</v>
      </c>
      <c r="I72" s="730"/>
      <c r="J72" s="730"/>
      <c r="K72" s="731" t="s">
        <v>41</v>
      </c>
      <c r="L72" s="730"/>
      <c r="M72" s="730"/>
      <c r="N72" s="730"/>
      <c r="O72" s="730"/>
      <c r="P72" s="732"/>
      <c r="Q72" s="733" t="s">
        <v>22</v>
      </c>
    </row>
    <row r="73" spans="1:17" ht="17.100000000000001" customHeight="1" x14ac:dyDescent="0.15">
      <c r="B73" s="719"/>
      <c r="C73" s="720"/>
      <c r="D73" s="720"/>
      <c r="E73" s="720"/>
      <c r="F73" s="720"/>
      <c r="G73" s="721"/>
      <c r="H73" s="141" t="s">
        <v>13</v>
      </c>
      <c r="I73" s="142" t="s">
        <v>14</v>
      </c>
      <c r="J73" s="143" t="s">
        <v>15</v>
      </c>
      <c r="K73" s="144" t="s">
        <v>17</v>
      </c>
      <c r="L73" s="145" t="s">
        <v>18</v>
      </c>
      <c r="M73" s="145" t="s">
        <v>19</v>
      </c>
      <c r="N73" s="145" t="s">
        <v>20</v>
      </c>
      <c r="O73" s="146" t="s">
        <v>21</v>
      </c>
      <c r="P73" s="147" t="s">
        <v>15</v>
      </c>
      <c r="Q73" s="734"/>
    </row>
    <row r="74" spans="1:17" ht="17.100000000000001" customHeight="1" x14ac:dyDescent="0.15">
      <c r="B74" s="8" t="s">
        <v>23</v>
      </c>
      <c r="C74" s="10"/>
      <c r="D74" s="10"/>
      <c r="E74" s="10"/>
      <c r="F74" s="10"/>
      <c r="G74" s="10"/>
      <c r="H74" s="109">
        <v>0</v>
      </c>
      <c r="I74" s="110">
        <v>0</v>
      </c>
      <c r="J74" s="111">
        <f>SUM(H74:I74)</f>
        <v>0</v>
      </c>
      <c r="K74" s="112">
        <v>58</v>
      </c>
      <c r="L74" s="113">
        <v>92</v>
      </c>
      <c r="M74" s="113">
        <v>124</v>
      </c>
      <c r="N74" s="113">
        <v>118</v>
      </c>
      <c r="O74" s="114">
        <v>104</v>
      </c>
      <c r="P74" s="134">
        <f>SUM(K74:O74)</f>
        <v>496</v>
      </c>
      <c r="Q74" s="135">
        <f>SUM(J74,P74)</f>
        <v>496</v>
      </c>
    </row>
    <row r="75" spans="1:17" ht="17.100000000000001" customHeight="1" x14ac:dyDescent="0.15">
      <c r="B75" s="117" t="s">
        <v>33</v>
      </c>
      <c r="C75" s="118"/>
      <c r="D75" s="118"/>
      <c r="E75" s="118"/>
      <c r="F75" s="118"/>
      <c r="G75" s="118"/>
      <c r="H75" s="119">
        <v>0</v>
      </c>
      <c r="I75" s="120">
        <v>0</v>
      </c>
      <c r="J75" s="121">
        <f>SUM(H75:I75)</f>
        <v>0</v>
      </c>
      <c r="K75" s="122">
        <v>0</v>
      </c>
      <c r="L75" s="123">
        <v>0</v>
      </c>
      <c r="M75" s="123">
        <v>0</v>
      </c>
      <c r="N75" s="123">
        <v>0</v>
      </c>
      <c r="O75" s="124">
        <v>0</v>
      </c>
      <c r="P75" s="136">
        <f>SUM(K75:O75)</f>
        <v>0</v>
      </c>
      <c r="Q75" s="137">
        <f>SUM(J75,P75)</f>
        <v>0</v>
      </c>
    </row>
    <row r="76" spans="1:17" ht="17.100000000000001" customHeight="1" x14ac:dyDescent="0.15">
      <c r="B76" s="23" t="s">
        <v>42</v>
      </c>
      <c r="C76" s="24"/>
      <c r="D76" s="24"/>
      <c r="E76" s="24"/>
      <c r="F76" s="24"/>
      <c r="G76" s="24"/>
      <c r="H76" s="127">
        <f>H74+H75</f>
        <v>0</v>
      </c>
      <c r="I76" s="128">
        <f>I74+I75</f>
        <v>0</v>
      </c>
      <c r="J76" s="129">
        <f>SUM(H76:I76)</f>
        <v>0</v>
      </c>
      <c r="K76" s="130">
        <f>K74+K75</f>
        <v>58</v>
      </c>
      <c r="L76" s="131">
        <f>L74+L75</f>
        <v>92</v>
      </c>
      <c r="M76" s="131">
        <f>M74+M75</f>
        <v>124</v>
      </c>
      <c r="N76" s="131">
        <f>N74+N75</f>
        <v>118</v>
      </c>
      <c r="O76" s="128">
        <f>O74+O75</f>
        <v>104</v>
      </c>
      <c r="P76" s="138">
        <f>SUM(K76:O76)</f>
        <v>496</v>
      </c>
      <c r="Q76" s="139">
        <f>SUM(J76,P76)</f>
        <v>496</v>
      </c>
    </row>
    <row r="78" spans="1:17" ht="17.100000000000001" customHeight="1" x14ac:dyDescent="0.15">
      <c r="A78" s="1" t="s">
        <v>47</v>
      </c>
    </row>
    <row r="79" spans="1:17" ht="17.100000000000001" customHeight="1" x14ac:dyDescent="0.15">
      <c r="B79" s="5"/>
      <c r="C79" s="5"/>
      <c r="D79" s="5"/>
      <c r="E79" s="6"/>
      <c r="F79" s="6"/>
      <c r="G79" s="6"/>
      <c r="H79" s="6"/>
      <c r="I79" s="6"/>
      <c r="J79" s="699" t="s">
        <v>39</v>
      </c>
      <c r="K79" s="699"/>
      <c r="L79" s="699"/>
      <c r="M79" s="699"/>
      <c r="N79" s="699"/>
      <c r="O79" s="699"/>
      <c r="P79" s="699"/>
      <c r="Q79" s="699"/>
    </row>
    <row r="80" spans="1:17" ht="17.100000000000001" customHeight="1" x14ac:dyDescent="0.15">
      <c r="B80" s="735" t="str">
        <f>"平成" &amp; DBCS($A$2) &amp; "年（" &amp; DBCS($B$2) &amp; "年）" &amp; DBCS($C$2) &amp; "月"</f>
        <v>平成３１年（２０１９年）２月</v>
      </c>
      <c r="C80" s="736"/>
      <c r="D80" s="736"/>
      <c r="E80" s="736"/>
      <c r="F80" s="736"/>
      <c r="G80" s="737"/>
      <c r="H80" s="741" t="s">
        <v>40</v>
      </c>
      <c r="I80" s="742"/>
      <c r="J80" s="742"/>
      <c r="K80" s="743" t="s">
        <v>41</v>
      </c>
      <c r="L80" s="742"/>
      <c r="M80" s="742"/>
      <c r="N80" s="742"/>
      <c r="O80" s="742"/>
      <c r="P80" s="744"/>
      <c r="Q80" s="737" t="s">
        <v>22</v>
      </c>
    </row>
    <row r="81" spans="1:18" ht="17.100000000000001" customHeight="1" x14ac:dyDescent="0.15">
      <c r="B81" s="738"/>
      <c r="C81" s="739"/>
      <c r="D81" s="739"/>
      <c r="E81" s="739"/>
      <c r="F81" s="739"/>
      <c r="G81" s="740"/>
      <c r="H81" s="148" t="s">
        <v>13</v>
      </c>
      <c r="I81" s="149" t="s">
        <v>14</v>
      </c>
      <c r="J81" s="647" t="s">
        <v>15</v>
      </c>
      <c r="K81" s="151" t="s">
        <v>17</v>
      </c>
      <c r="L81" s="152" t="s">
        <v>18</v>
      </c>
      <c r="M81" s="152" t="s">
        <v>19</v>
      </c>
      <c r="N81" s="152" t="s">
        <v>20</v>
      </c>
      <c r="O81" s="149" t="s">
        <v>21</v>
      </c>
      <c r="P81" s="153" t="s">
        <v>15</v>
      </c>
      <c r="Q81" s="740"/>
    </row>
    <row r="82" spans="1:18" ht="17.100000000000001" customHeight="1" x14ac:dyDescent="0.15">
      <c r="B82" s="8" t="s">
        <v>23</v>
      </c>
      <c r="C82" s="10"/>
      <c r="D82" s="10"/>
      <c r="E82" s="10"/>
      <c r="F82" s="10"/>
      <c r="G82" s="10"/>
      <c r="H82" s="109">
        <v>0</v>
      </c>
      <c r="I82" s="110">
        <v>0</v>
      </c>
      <c r="J82" s="111">
        <f>SUM(H82:I82)</f>
        <v>0</v>
      </c>
      <c r="K82" s="112">
        <v>0</v>
      </c>
      <c r="L82" s="113">
        <v>1</v>
      </c>
      <c r="M82" s="113">
        <v>32</v>
      </c>
      <c r="N82" s="113">
        <v>279</v>
      </c>
      <c r="O82" s="114">
        <v>457</v>
      </c>
      <c r="P82" s="134">
        <f>SUM(K82:O82)</f>
        <v>769</v>
      </c>
      <c r="Q82" s="135">
        <f>SUM(J82,P82)</f>
        <v>769</v>
      </c>
    </row>
    <row r="83" spans="1:18" ht="17.100000000000001" customHeight="1" x14ac:dyDescent="0.15">
      <c r="B83" s="117" t="s">
        <v>33</v>
      </c>
      <c r="C83" s="118"/>
      <c r="D83" s="118"/>
      <c r="E83" s="118"/>
      <c r="F83" s="118"/>
      <c r="G83" s="118"/>
      <c r="H83" s="119">
        <v>0</v>
      </c>
      <c r="I83" s="120">
        <v>0</v>
      </c>
      <c r="J83" s="121">
        <f>SUM(H83:I83)</f>
        <v>0</v>
      </c>
      <c r="K83" s="122">
        <v>0</v>
      </c>
      <c r="L83" s="123">
        <v>0</v>
      </c>
      <c r="M83" s="123">
        <v>0</v>
      </c>
      <c r="N83" s="123">
        <v>3</v>
      </c>
      <c r="O83" s="124">
        <v>6</v>
      </c>
      <c r="P83" s="136">
        <f>SUM(K83:O83)</f>
        <v>9</v>
      </c>
      <c r="Q83" s="137">
        <f>SUM(J83,P83)</f>
        <v>9</v>
      </c>
    </row>
    <row r="84" spans="1:18" ht="17.100000000000001" customHeight="1" x14ac:dyDescent="0.15">
      <c r="B84" s="23" t="s">
        <v>42</v>
      </c>
      <c r="C84" s="24"/>
      <c r="D84" s="24"/>
      <c r="E84" s="24"/>
      <c r="F84" s="24"/>
      <c r="G84" s="24"/>
      <c r="H84" s="127">
        <f>H82+H83</f>
        <v>0</v>
      </c>
      <c r="I84" s="128">
        <f>I82+I83</f>
        <v>0</v>
      </c>
      <c r="J84" s="129">
        <f>SUM(H84:I84)</f>
        <v>0</v>
      </c>
      <c r="K84" s="130">
        <f>K82+K83</f>
        <v>0</v>
      </c>
      <c r="L84" s="131">
        <f>L82+L83</f>
        <v>1</v>
      </c>
      <c r="M84" s="131">
        <f>M82+M83</f>
        <v>32</v>
      </c>
      <c r="N84" s="131">
        <f>N82+N83</f>
        <v>282</v>
      </c>
      <c r="O84" s="128">
        <f>O82+O83</f>
        <v>463</v>
      </c>
      <c r="P84" s="138">
        <f>SUM(K84:O84)</f>
        <v>778</v>
      </c>
      <c r="Q84" s="139">
        <f>SUM(J84,P84)</f>
        <v>778</v>
      </c>
    </row>
    <row r="86" spans="1:18" s="397" customFormat="1" ht="17.100000000000001" customHeight="1" x14ac:dyDescent="0.15">
      <c r="A86" s="1" t="s">
        <v>211</v>
      </c>
    </row>
    <row r="87" spans="1:18" s="397" customFormat="1" ht="17.100000000000001" customHeight="1" x14ac:dyDescent="0.15">
      <c r="B87" s="394"/>
      <c r="C87" s="394"/>
      <c r="D87" s="394"/>
      <c r="E87" s="427"/>
      <c r="F87" s="427"/>
      <c r="G87" s="427"/>
      <c r="H87" s="427"/>
      <c r="I87" s="427"/>
      <c r="J87" s="758" t="s">
        <v>39</v>
      </c>
      <c r="K87" s="758"/>
      <c r="L87" s="758"/>
      <c r="M87" s="758"/>
      <c r="N87" s="758"/>
      <c r="O87" s="758"/>
      <c r="P87" s="758"/>
      <c r="Q87" s="758"/>
    </row>
    <row r="88" spans="1:18" s="397" customFormat="1" ht="17.100000000000001" customHeight="1" x14ac:dyDescent="0.15">
      <c r="B88" s="759" t="str">
        <f>"平成" &amp; DBCS($A$2) &amp; "年（" &amp; DBCS($B$2) &amp; "年）" &amp; DBCS($C$2) &amp; "月"</f>
        <v>平成３１年（２０１９年）２月</v>
      </c>
      <c r="C88" s="760"/>
      <c r="D88" s="760"/>
      <c r="E88" s="760"/>
      <c r="F88" s="760"/>
      <c r="G88" s="761"/>
      <c r="H88" s="765" t="s">
        <v>40</v>
      </c>
      <c r="I88" s="766"/>
      <c r="J88" s="766"/>
      <c r="K88" s="767" t="s">
        <v>41</v>
      </c>
      <c r="L88" s="766"/>
      <c r="M88" s="766"/>
      <c r="N88" s="766"/>
      <c r="O88" s="766"/>
      <c r="P88" s="768"/>
      <c r="Q88" s="761" t="s">
        <v>22</v>
      </c>
    </row>
    <row r="89" spans="1:18" s="397" customFormat="1" ht="17.100000000000001" customHeight="1" x14ac:dyDescent="0.15">
      <c r="B89" s="762"/>
      <c r="C89" s="763"/>
      <c r="D89" s="763"/>
      <c r="E89" s="763"/>
      <c r="F89" s="763"/>
      <c r="G89" s="764"/>
      <c r="H89" s="428" t="s">
        <v>13</v>
      </c>
      <c r="I89" s="429" t="s">
        <v>14</v>
      </c>
      <c r="J89" s="649" t="s">
        <v>15</v>
      </c>
      <c r="K89" s="431" t="s">
        <v>17</v>
      </c>
      <c r="L89" s="432" t="s">
        <v>18</v>
      </c>
      <c r="M89" s="432" t="s">
        <v>19</v>
      </c>
      <c r="N89" s="432" t="s">
        <v>20</v>
      </c>
      <c r="O89" s="429" t="s">
        <v>21</v>
      </c>
      <c r="P89" s="433" t="s">
        <v>15</v>
      </c>
      <c r="Q89" s="764"/>
    </row>
    <row r="90" spans="1:18" s="397" customFormat="1" ht="17.100000000000001" customHeight="1" x14ac:dyDescent="0.15">
      <c r="B90" s="398" t="s">
        <v>23</v>
      </c>
      <c r="C90" s="399"/>
      <c r="D90" s="399"/>
      <c r="E90" s="399"/>
      <c r="F90" s="399"/>
      <c r="G90" s="399"/>
      <c r="H90" s="400">
        <v>0</v>
      </c>
      <c r="I90" s="401">
        <v>0</v>
      </c>
      <c r="J90" s="402">
        <f>SUM(H90:I90)</f>
        <v>0</v>
      </c>
      <c r="K90" s="403">
        <v>0</v>
      </c>
      <c r="L90" s="404">
        <v>0</v>
      </c>
      <c r="M90" s="404">
        <v>2</v>
      </c>
      <c r="N90" s="404">
        <v>18</v>
      </c>
      <c r="O90" s="405">
        <v>15</v>
      </c>
      <c r="P90" s="406">
        <f>SUM(K90:O90)</f>
        <v>35</v>
      </c>
      <c r="Q90" s="407">
        <f>SUM(J90,P90)</f>
        <v>35</v>
      </c>
    </row>
    <row r="91" spans="1:18" s="397" customFormat="1" ht="17.100000000000001" customHeight="1" x14ac:dyDescent="0.15">
      <c r="B91" s="408" t="s">
        <v>33</v>
      </c>
      <c r="C91" s="409"/>
      <c r="D91" s="409"/>
      <c r="E91" s="409"/>
      <c r="F91" s="409"/>
      <c r="G91" s="409"/>
      <c r="H91" s="410">
        <v>0</v>
      </c>
      <c r="I91" s="411">
        <v>0</v>
      </c>
      <c r="J91" s="412">
        <f>SUM(H91:I91)</f>
        <v>0</v>
      </c>
      <c r="K91" s="413">
        <v>0</v>
      </c>
      <c r="L91" s="414">
        <v>0</v>
      </c>
      <c r="M91" s="414">
        <v>0</v>
      </c>
      <c r="N91" s="414">
        <v>0</v>
      </c>
      <c r="O91" s="415">
        <v>2</v>
      </c>
      <c r="P91" s="416">
        <f>SUM(K91:O91)</f>
        <v>2</v>
      </c>
      <c r="Q91" s="417">
        <f>SUM(J91,P91)</f>
        <v>2</v>
      </c>
    </row>
    <row r="92" spans="1:18" s="397" customFormat="1" ht="17.100000000000001" customHeight="1" x14ac:dyDescent="0.15">
      <c r="B92" s="418" t="s">
        <v>42</v>
      </c>
      <c r="C92" s="419"/>
      <c r="D92" s="419"/>
      <c r="E92" s="419"/>
      <c r="F92" s="419"/>
      <c r="G92" s="419"/>
      <c r="H92" s="420">
        <f>H90+H91</f>
        <v>0</v>
      </c>
      <c r="I92" s="421">
        <f>I90+I91</f>
        <v>0</v>
      </c>
      <c r="J92" s="422">
        <f>SUM(H92:I92)</f>
        <v>0</v>
      </c>
      <c r="K92" s="423">
        <f>K90+K91</f>
        <v>0</v>
      </c>
      <c r="L92" s="424">
        <f>L90+L91</f>
        <v>0</v>
      </c>
      <c r="M92" s="424">
        <f>M90+M91</f>
        <v>2</v>
      </c>
      <c r="N92" s="424">
        <f>N90+N91</f>
        <v>18</v>
      </c>
      <c r="O92" s="421">
        <f>O90+O91</f>
        <v>17</v>
      </c>
      <c r="P92" s="425">
        <f>SUM(K92:O92)</f>
        <v>37</v>
      </c>
      <c r="Q92" s="426">
        <f>SUM(J92,P92)</f>
        <v>37</v>
      </c>
    </row>
    <row r="93" spans="1:18" s="397" customFormat="1" ht="17.100000000000001" customHeight="1" x14ac:dyDescent="0.15"/>
    <row r="94" spans="1:18" s="155" customFormat="1" ht="17.100000000000001" customHeight="1" x14ac:dyDescent="0.15">
      <c r="A94" s="154" t="s">
        <v>48</v>
      </c>
      <c r="J94" s="156"/>
      <c r="K94" s="156"/>
    </row>
    <row r="95" spans="1:18" s="155" customFormat="1" ht="17.100000000000001" customHeight="1" x14ac:dyDescent="0.15">
      <c r="B95" s="2"/>
      <c r="C95" s="157"/>
      <c r="D95" s="157"/>
      <c r="E95" s="157"/>
      <c r="F95" s="6"/>
      <c r="G95" s="6"/>
      <c r="H95" s="6"/>
      <c r="I95" s="699" t="s">
        <v>49</v>
      </c>
      <c r="J95" s="699"/>
      <c r="K95" s="699"/>
      <c r="L95" s="699"/>
      <c r="M95" s="699"/>
      <c r="N95" s="699"/>
      <c r="O95" s="699"/>
      <c r="P95" s="699"/>
      <c r="Q95" s="699"/>
      <c r="R95" s="699"/>
    </row>
    <row r="96" spans="1:18" s="155" customFormat="1" ht="17.100000000000001" customHeight="1" x14ac:dyDescent="0.15">
      <c r="B96" s="716" t="str">
        <f>"平成" &amp; DBCS($A$2) &amp; "年（" &amp; DBCS($B$2) &amp; "年）" &amp; DBCS($C$2) &amp; "月"</f>
        <v>平成３１年（２０１９年）２月</v>
      </c>
      <c r="C96" s="717"/>
      <c r="D96" s="717"/>
      <c r="E96" s="717"/>
      <c r="F96" s="717"/>
      <c r="G96" s="718"/>
      <c r="H96" s="722" t="s">
        <v>40</v>
      </c>
      <c r="I96" s="723"/>
      <c r="J96" s="723"/>
      <c r="K96" s="724" t="s">
        <v>41</v>
      </c>
      <c r="L96" s="725"/>
      <c r="M96" s="725"/>
      <c r="N96" s="725"/>
      <c r="O96" s="725"/>
      <c r="P96" s="725"/>
      <c r="Q96" s="726"/>
      <c r="R96" s="727" t="s">
        <v>22</v>
      </c>
    </row>
    <row r="97" spans="2:18" s="155" customFormat="1" ht="17.100000000000001" customHeight="1" x14ac:dyDescent="0.15">
      <c r="B97" s="719"/>
      <c r="C97" s="720"/>
      <c r="D97" s="720"/>
      <c r="E97" s="720"/>
      <c r="F97" s="720"/>
      <c r="G97" s="721"/>
      <c r="H97" s="102" t="s">
        <v>13</v>
      </c>
      <c r="I97" s="103" t="s">
        <v>14</v>
      </c>
      <c r="J97" s="104" t="s">
        <v>15</v>
      </c>
      <c r="K97" s="105" t="s">
        <v>16</v>
      </c>
      <c r="L97" s="106" t="s">
        <v>17</v>
      </c>
      <c r="M97" s="106" t="s">
        <v>18</v>
      </c>
      <c r="N97" s="106" t="s">
        <v>19</v>
      </c>
      <c r="O97" s="106" t="s">
        <v>20</v>
      </c>
      <c r="P97" s="107" t="s">
        <v>21</v>
      </c>
      <c r="Q97" s="646" t="s">
        <v>15</v>
      </c>
      <c r="R97" s="728"/>
    </row>
    <row r="98" spans="2:18" s="155" customFormat="1" ht="17.100000000000001" customHeight="1" x14ac:dyDescent="0.15">
      <c r="B98" s="158" t="s">
        <v>50</v>
      </c>
      <c r="C98" s="159"/>
      <c r="D98" s="159"/>
      <c r="E98" s="159"/>
      <c r="F98" s="159"/>
      <c r="G98" s="160"/>
      <c r="H98" s="161">
        <f t="shared" ref="H98:R98" si="13">SUM(H99,H105,H108,H113,H117:H118)</f>
        <v>1814</v>
      </c>
      <c r="I98" s="162">
        <f t="shared" si="13"/>
        <v>2583</v>
      </c>
      <c r="J98" s="163">
        <f t="shared" si="13"/>
        <v>4397</v>
      </c>
      <c r="K98" s="164">
        <f t="shared" si="13"/>
        <v>0</v>
      </c>
      <c r="L98" s="165">
        <f t="shared" si="13"/>
        <v>9299</v>
      </c>
      <c r="M98" s="165">
        <f t="shared" si="13"/>
        <v>6854</v>
      </c>
      <c r="N98" s="165">
        <f t="shared" si="13"/>
        <v>4404</v>
      </c>
      <c r="O98" s="165">
        <f t="shared" si="13"/>
        <v>2913</v>
      </c>
      <c r="P98" s="166">
        <f t="shared" si="13"/>
        <v>1762</v>
      </c>
      <c r="Q98" s="167">
        <f t="shared" si="13"/>
        <v>25232</v>
      </c>
      <c r="R98" s="168">
        <f t="shared" si="13"/>
        <v>29629</v>
      </c>
    </row>
    <row r="99" spans="2:18" s="155" customFormat="1" ht="17.100000000000001" customHeight="1" x14ac:dyDescent="0.15">
      <c r="B99" s="169"/>
      <c r="C99" s="158" t="s">
        <v>51</v>
      </c>
      <c r="D99" s="159"/>
      <c r="E99" s="159"/>
      <c r="F99" s="159"/>
      <c r="G99" s="160"/>
      <c r="H99" s="161">
        <f t="shared" ref="H99:Q99" si="14">SUM(H100:H104)</f>
        <v>108</v>
      </c>
      <c r="I99" s="162">
        <f t="shared" si="14"/>
        <v>183</v>
      </c>
      <c r="J99" s="163">
        <f t="shared" si="14"/>
        <v>291</v>
      </c>
      <c r="K99" s="164">
        <f t="shared" si="14"/>
        <v>0</v>
      </c>
      <c r="L99" s="165">
        <f t="shared" si="14"/>
        <v>2341</v>
      </c>
      <c r="M99" s="165">
        <f t="shared" si="14"/>
        <v>1709</v>
      </c>
      <c r="N99" s="165">
        <f t="shared" si="14"/>
        <v>1221</v>
      </c>
      <c r="O99" s="165">
        <f t="shared" si="14"/>
        <v>953</v>
      </c>
      <c r="P99" s="166">
        <f t="shared" si="14"/>
        <v>679</v>
      </c>
      <c r="Q99" s="167">
        <f t="shared" si="14"/>
        <v>6903</v>
      </c>
      <c r="R99" s="168">
        <f t="shared" ref="R99:R104" si="15">SUM(J99,Q99)</f>
        <v>7194</v>
      </c>
    </row>
    <row r="100" spans="2:18" s="155" customFormat="1" ht="17.100000000000001" customHeight="1" x14ac:dyDescent="0.15">
      <c r="B100" s="169"/>
      <c r="C100" s="169"/>
      <c r="D100" s="49" t="s">
        <v>52</v>
      </c>
      <c r="E100" s="81"/>
      <c r="F100" s="81"/>
      <c r="G100" s="170"/>
      <c r="H100" s="171">
        <v>1</v>
      </c>
      <c r="I100" s="172">
        <v>0</v>
      </c>
      <c r="J100" s="173">
        <f>SUM(H100:I100)</f>
        <v>1</v>
      </c>
      <c r="K100" s="174">
        <v>0</v>
      </c>
      <c r="L100" s="175">
        <v>1419</v>
      </c>
      <c r="M100" s="175">
        <v>907</v>
      </c>
      <c r="N100" s="175">
        <v>516</v>
      </c>
      <c r="O100" s="175">
        <v>310</v>
      </c>
      <c r="P100" s="172">
        <v>192</v>
      </c>
      <c r="Q100" s="173">
        <f>SUM(K100:P100)</f>
        <v>3344</v>
      </c>
      <c r="R100" s="176">
        <f t="shared" si="15"/>
        <v>3345</v>
      </c>
    </row>
    <row r="101" spans="2:18" s="155" customFormat="1" ht="17.100000000000001" customHeight="1" x14ac:dyDescent="0.15">
      <c r="B101" s="169"/>
      <c r="C101" s="169"/>
      <c r="D101" s="177" t="s">
        <v>53</v>
      </c>
      <c r="E101" s="58"/>
      <c r="F101" s="58"/>
      <c r="G101" s="178"/>
      <c r="H101" s="179">
        <v>0</v>
      </c>
      <c r="I101" s="180">
        <v>0</v>
      </c>
      <c r="J101" s="181">
        <f>SUM(H101:I101)</f>
        <v>0</v>
      </c>
      <c r="K101" s="182">
        <v>0</v>
      </c>
      <c r="L101" s="183">
        <v>0</v>
      </c>
      <c r="M101" s="183">
        <v>2</v>
      </c>
      <c r="N101" s="183">
        <v>3</v>
      </c>
      <c r="O101" s="183">
        <v>10</v>
      </c>
      <c r="P101" s="180">
        <v>21</v>
      </c>
      <c r="Q101" s="181">
        <f>SUM(K101:P101)</f>
        <v>36</v>
      </c>
      <c r="R101" s="184">
        <f t="shared" si="15"/>
        <v>36</v>
      </c>
    </row>
    <row r="102" spans="2:18" s="155" customFormat="1" ht="17.100000000000001" customHeight="1" x14ac:dyDescent="0.15">
      <c r="B102" s="169"/>
      <c r="C102" s="169"/>
      <c r="D102" s="177" t="s">
        <v>54</v>
      </c>
      <c r="E102" s="58"/>
      <c r="F102" s="58"/>
      <c r="G102" s="178"/>
      <c r="H102" s="179">
        <v>41</v>
      </c>
      <c r="I102" s="180">
        <v>59</v>
      </c>
      <c r="J102" s="181">
        <f>SUM(H102:I102)</f>
        <v>100</v>
      </c>
      <c r="K102" s="182">
        <v>0</v>
      </c>
      <c r="L102" s="183">
        <v>295</v>
      </c>
      <c r="M102" s="183">
        <v>212</v>
      </c>
      <c r="N102" s="183">
        <v>140</v>
      </c>
      <c r="O102" s="183">
        <v>140</v>
      </c>
      <c r="P102" s="180">
        <v>99</v>
      </c>
      <c r="Q102" s="181">
        <f>SUM(K102:P102)</f>
        <v>886</v>
      </c>
      <c r="R102" s="184">
        <f t="shared" si="15"/>
        <v>986</v>
      </c>
    </row>
    <row r="103" spans="2:18" s="155" customFormat="1" ht="17.100000000000001" customHeight="1" x14ac:dyDescent="0.15">
      <c r="B103" s="169"/>
      <c r="C103" s="169"/>
      <c r="D103" s="177" t="s">
        <v>55</v>
      </c>
      <c r="E103" s="58"/>
      <c r="F103" s="58"/>
      <c r="G103" s="178"/>
      <c r="H103" s="179">
        <v>5</v>
      </c>
      <c r="I103" s="180">
        <v>48</v>
      </c>
      <c r="J103" s="181">
        <f>SUM(H103:I103)</f>
        <v>53</v>
      </c>
      <c r="K103" s="182">
        <v>0</v>
      </c>
      <c r="L103" s="183">
        <v>81</v>
      </c>
      <c r="M103" s="183">
        <v>97</v>
      </c>
      <c r="N103" s="183">
        <v>52</v>
      </c>
      <c r="O103" s="183">
        <v>46</v>
      </c>
      <c r="P103" s="180">
        <v>28</v>
      </c>
      <c r="Q103" s="181">
        <f>SUM(K103:P103)</f>
        <v>304</v>
      </c>
      <c r="R103" s="184">
        <f t="shared" si="15"/>
        <v>357</v>
      </c>
    </row>
    <row r="104" spans="2:18" s="155" customFormat="1" ht="17.100000000000001" customHeight="1" x14ac:dyDescent="0.15">
      <c r="B104" s="169"/>
      <c r="C104" s="169"/>
      <c r="D104" s="60" t="s">
        <v>56</v>
      </c>
      <c r="E104" s="61"/>
      <c r="F104" s="61"/>
      <c r="G104" s="185"/>
      <c r="H104" s="186">
        <v>61</v>
      </c>
      <c r="I104" s="187">
        <v>76</v>
      </c>
      <c r="J104" s="188">
        <f>SUM(H104:I104)</f>
        <v>137</v>
      </c>
      <c r="K104" s="189">
        <v>0</v>
      </c>
      <c r="L104" s="190">
        <v>546</v>
      </c>
      <c r="M104" s="190">
        <v>491</v>
      </c>
      <c r="N104" s="190">
        <v>510</v>
      </c>
      <c r="O104" s="190">
        <v>447</v>
      </c>
      <c r="P104" s="187">
        <v>339</v>
      </c>
      <c r="Q104" s="188">
        <f>SUM(K104:P104)</f>
        <v>2333</v>
      </c>
      <c r="R104" s="191">
        <f t="shared" si="15"/>
        <v>2470</v>
      </c>
    </row>
    <row r="105" spans="2:18" s="155" customFormat="1" ht="17.100000000000001" customHeight="1" x14ac:dyDescent="0.15">
      <c r="B105" s="169"/>
      <c r="C105" s="158" t="s">
        <v>57</v>
      </c>
      <c r="D105" s="159"/>
      <c r="E105" s="159"/>
      <c r="F105" s="159"/>
      <c r="G105" s="160"/>
      <c r="H105" s="161">
        <f t="shared" ref="H105:R105" si="16">SUM(H106:H107)</f>
        <v>105</v>
      </c>
      <c r="I105" s="162">
        <f t="shared" si="16"/>
        <v>166</v>
      </c>
      <c r="J105" s="163">
        <f t="shared" si="16"/>
        <v>271</v>
      </c>
      <c r="K105" s="164">
        <f t="shared" si="16"/>
        <v>0</v>
      </c>
      <c r="L105" s="165">
        <f t="shared" si="16"/>
        <v>1826</v>
      </c>
      <c r="M105" s="165">
        <f t="shared" si="16"/>
        <v>1240</v>
      </c>
      <c r="N105" s="165">
        <f t="shared" si="16"/>
        <v>719</v>
      </c>
      <c r="O105" s="165">
        <f t="shared" si="16"/>
        <v>396</v>
      </c>
      <c r="P105" s="166">
        <f t="shared" si="16"/>
        <v>213</v>
      </c>
      <c r="Q105" s="167">
        <f t="shared" si="16"/>
        <v>4394</v>
      </c>
      <c r="R105" s="168">
        <f t="shared" si="16"/>
        <v>4665</v>
      </c>
    </row>
    <row r="106" spans="2:18" s="155" customFormat="1" ht="17.100000000000001" customHeight="1" x14ac:dyDescent="0.15">
      <c r="B106" s="169"/>
      <c r="C106" s="169"/>
      <c r="D106" s="49" t="s">
        <v>58</v>
      </c>
      <c r="E106" s="81"/>
      <c r="F106" s="81"/>
      <c r="G106" s="170"/>
      <c r="H106" s="171">
        <v>0</v>
      </c>
      <c r="I106" s="172">
        <v>0</v>
      </c>
      <c r="J106" s="192">
        <f>SUM(H106:I106)</f>
        <v>0</v>
      </c>
      <c r="K106" s="174">
        <v>0</v>
      </c>
      <c r="L106" s="175">
        <v>1382</v>
      </c>
      <c r="M106" s="175">
        <v>866</v>
      </c>
      <c r="N106" s="175">
        <v>505</v>
      </c>
      <c r="O106" s="175">
        <v>287</v>
      </c>
      <c r="P106" s="172">
        <v>149</v>
      </c>
      <c r="Q106" s="173">
        <f>SUM(K106:P106)</f>
        <v>3189</v>
      </c>
      <c r="R106" s="176">
        <f>SUM(J106,Q106)</f>
        <v>3189</v>
      </c>
    </row>
    <row r="107" spans="2:18" s="155" customFormat="1" ht="17.100000000000001" customHeight="1" x14ac:dyDescent="0.15">
      <c r="B107" s="169"/>
      <c r="C107" s="169"/>
      <c r="D107" s="60" t="s">
        <v>59</v>
      </c>
      <c r="E107" s="61"/>
      <c r="F107" s="61"/>
      <c r="G107" s="185"/>
      <c r="H107" s="186">
        <v>105</v>
      </c>
      <c r="I107" s="187">
        <v>166</v>
      </c>
      <c r="J107" s="193">
        <f>SUM(H107:I107)</f>
        <v>271</v>
      </c>
      <c r="K107" s="189">
        <v>0</v>
      </c>
      <c r="L107" s="190">
        <v>444</v>
      </c>
      <c r="M107" s="190">
        <v>374</v>
      </c>
      <c r="N107" s="190">
        <v>214</v>
      </c>
      <c r="O107" s="190">
        <v>109</v>
      </c>
      <c r="P107" s="187">
        <v>64</v>
      </c>
      <c r="Q107" s="188">
        <f>SUM(K107:P107)</f>
        <v>1205</v>
      </c>
      <c r="R107" s="191">
        <f>SUM(J107,Q107)</f>
        <v>1476</v>
      </c>
    </row>
    <row r="108" spans="2:18" s="155" customFormat="1" ht="17.100000000000001" customHeight="1" x14ac:dyDescent="0.15">
      <c r="B108" s="169"/>
      <c r="C108" s="158" t="s">
        <v>60</v>
      </c>
      <c r="D108" s="159"/>
      <c r="E108" s="159"/>
      <c r="F108" s="159"/>
      <c r="G108" s="160"/>
      <c r="H108" s="161">
        <f t="shared" ref="H108:R108" si="17">SUM(H109:H112)</f>
        <v>7</v>
      </c>
      <c r="I108" s="162">
        <f t="shared" si="17"/>
        <v>7</v>
      </c>
      <c r="J108" s="163">
        <f t="shared" si="17"/>
        <v>14</v>
      </c>
      <c r="K108" s="164">
        <f t="shared" si="17"/>
        <v>0</v>
      </c>
      <c r="L108" s="165">
        <f t="shared" si="17"/>
        <v>176</v>
      </c>
      <c r="M108" s="165">
        <f t="shared" si="17"/>
        <v>221</v>
      </c>
      <c r="N108" s="165">
        <f t="shared" si="17"/>
        <v>236</v>
      </c>
      <c r="O108" s="165">
        <f t="shared" si="17"/>
        <v>153</v>
      </c>
      <c r="P108" s="166">
        <f t="shared" si="17"/>
        <v>85</v>
      </c>
      <c r="Q108" s="167">
        <f t="shared" si="17"/>
        <v>871</v>
      </c>
      <c r="R108" s="168">
        <f t="shared" si="17"/>
        <v>885</v>
      </c>
    </row>
    <row r="109" spans="2:18" s="155" customFormat="1" ht="17.100000000000001" customHeight="1" x14ac:dyDescent="0.15">
      <c r="B109" s="169"/>
      <c r="C109" s="169"/>
      <c r="D109" s="49" t="s">
        <v>61</v>
      </c>
      <c r="E109" s="81"/>
      <c r="F109" s="81"/>
      <c r="G109" s="170"/>
      <c r="H109" s="171">
        <v>7</v>
      </c>
      <c r="I109" s="172">
        <v>6</v>
      </c>
      <c r="J109" s="192">
        <f>SUM(H109:I109)</f>
        <v>13</v>
      </c>
      <c r="K109" s="174">
        <v>0</v>
      </c>
      <c r="L109" s="175">
        <v>148</v>
      </c>
      <c r="M109" s="175">
        <v>196</v>
      </c>
      <c r="N109" s="175">
        <v>187</v>
      </c>
      <c r="O109" s="175">
        <v>124</v>
      </c>
      <c r="P109" s="172">
        <v>64</v>
      </c>
      <c r="Q109" s="173">
        <f>SUM(K109:P109)</f>
        <v>719</v>
      </c>
      <c r="R109" s="176">
        <f>SUM(J109,Q109)</f>
        <v>732</v>
      </c>
    </row>
    <row r="110" spans="2:18" s="155" customFormat="1" ht="17.100000000000001" customHeight="1" x14ac:dyDescent="0.15">
      <c r="B110" s="169"/>
      <c r="C110" s="169"/>
      <c r="D110" s="177" t="s">
        <v>62</v>
      </c>
      <c r="E110" s="58"/>
      <c r="F110" s="58"/>
      <c r="G110" s="178"/>
      <c r="H110" s="179">
        <v>0</v>
      </c>
      <c r="I110" s="180">
        <v>1</v>
      </c>
      <c r="J110" s="194">
        <f>SUM(H110:I110)</f>
        <v>1</v>
      </c>
      <c r="K110" s="182">
        <v>0</v>
      </c>
      <c r="L110" s="183">
        <v>25</v>
      </c>
      <c r="M110" s="183">
        <v>23</v>
      </c>
      <c r="N110" s="183">
        <v>44</v>
      </c>
      <c r="O110" s="183">
        <v>28</v>
      </c>
      <c r="P110" s="180">
        <v>17</v>
      </c>
      <c r="Q110" s="181">
        <f>SUM(K110:P110)</f>
        <v>137</v>
      </c>
      <c r="R110" s="184">
        <f>SUM(J110,Q110)</f>
        <v>138</v>
      </c>
    </row>
    <row r="111" spans="2:18" s="155" customFormat="1" ht="17.100000000000001" customHeight="1" x14ac:dyDescent="0.15">
      <c r="B111" s="169"/>
      <c r="C111" s="222"/>
      <c r="D111" s="177" t="s">
        <v>63</v>
      </c>
      <c r="E111" s="58"/>
      <c r="F111" s="58"/>
      <c r="G111" s="178"/>
      <c r="H111" s="179">
        <v>0</v>
      </c>
      <c r="I111" s="180">
        <v>0</v>
      </c>
      <c r="J111" s="194">
        <f>SUM(H111:I111)</f>
        <v>0</v>
      </c>
      <c r="K111" s="182">
        <v>0</v>
      </c>
      <c r="L111" s="183">
        <v>3</v>
      </c>
      <c r="M111" s="183">
        <v>2</v>
      </c>
      <c r="N111" s="183">
        <v>5</v>
      </c>
      <c r="O111" s="183">
        <v>1</v>
      </c>
      <c r="P111" s="180">
        <v>4</v>
      </c>
      <c r="Q111" s="181">
        <f>SUM(K111:P111)</f>
        <v>15</v>
      </c>
      <c r="R111" s="184">
        <f>SUM(J111,Q111)</f>
        <v>15</v>
      </c>
    </row>
    <row r="112" spans="2:18" s="217" customFormat="1" ht="16.5" customHeight="1" x14ac:dyDescent="0.15">
      <c r="B112" s="206"/>
      <c r="C112" s="464"/>
      <c r="D112" s="465" t="s">
        <v>212</v>
      </c>
      <c r="E112" s="466"/>
      <c r="F112" s="466"/>
      <c r="G112" s="467"/>
      <c r="H112" s="468">
        <v>0</v>
      </c>
      <c r="I112" s="469">
        <v>0</v>
      </c>
      <c r="J112" s="470">
        <f>SUM(H112:I112)</f>
        <v>0</v>
      </c>
      <c r="K112" s="471">
        <v>0</v>
      </c>
      <c r="L112" s="472">
        <v>0</v>
      </c>
      <c r="M112" s="472">
        <v>0</v>
      </c>
      <c r="N112" s="472">
        <v>0</v>
      </c>
      <c r="O112" s="472">
        <v>0</v>
      </c>
      <c r="P112" s="469">
        <v>0</v>
      </c>
      <c r="Q112" s="473">
        <f>SUM(K112:P112)</f>
        <v>0</v>
      </c>
      <c r="R112" s="474">
        <f>SUM(J112,Q112)</f>
        <v>0</v>
      </c>
    </row>
    <row r="113" spans="2:18" s="217" customFormat="1" ht="17.100000000000001" customHeight="1" x14ac:dyDescent="0.15">
      <c r="B113" s="206"/>
      <c r="C113" s="442" t="s">
        <v>64</v>
      </c>
      <c r="D113" s="443"/>
      <c r="E113" s="443"/>
      <c r="F113" s="443"/>
      <c r="G113" s="444"/>
      <c r="H113" s="445">
        <f t="shared" ref="H113:R113" si="18">SUM(H114:H116)</f>
        <v>757</v>
      </c>
      <c r="I113" s="446">
        <f t="shared" si="18"/>
        <v>1095</v>
      </c>
      <c r="J113" s="447">
        <f t="shared" si="18"/>
        <v>1852</v>
      </c>
      <c r="K113" s="448">
        <f t="shared" si="18"/>
        <v>0</v>
      </c>
      <c r="L113" s="449">
        <f t="shared" si="18"/>
        <v>1520</v>
      </c>
      <c r="M113" s="449">
        <f t="shared" si="18"/>
        <v>1499</v>
      </c>
      <c r="N113" s="449">
        <f t="shared" si="18"/>
        <v>956</v>
      </c>
      <c r="O113" s="449">
        <f t="shared" si="18"/>
        <v>659</v>
      </c>
      <c r="P113" s="450">
        <f t="shared" si="18"/>
        <v>385</v>
      </c>
      <c r="Q113" s="451">
        <f t="shared" si="18"/>
        <v>5019</v>
      </c>
      <c r="R113" s="452">
        <f t="shared" si="18"/>
        <v>6871</v>
      </c>
    </row>
    <row r="114" spans="2:18" s="217" customFormat="1" ht="17.100000000000001" customHeight="1" x14ac:dyDescent="0.15">
      <c r="B114" s="206"/>
      <c r="C114" s="206"/>
      <c r="D114" s="453" t="s">
        <v>65</v>
      </c>
      <c r="E114" s="454"/>
      <c r="F114" s="454"/>
      <c r="G114" s="455"/>
      <c r="H114" s="456">
        <v>710</v>
      </c>
      <c r="I114" s="457">
        <v>1028</v>
      </c>
      <c r="J114" s="475">
        <f>SUM(H114:I114)</f>
        <v>1738</v>
      </c>
      <c r="K114" s="459">
        <v>0</v>
      </c>
      <c r="L114" s="460">
        <v>1470</v>
      </c>
      <c r="M114" s="460">
        <v>1457</v>
      </c>
      <c r="N114" s="460">
        <v>926</v>
      </c>
      <c r="O114" s="460">
        <v>643</v>
      </c>
      <c r="P114" s="457">
        <v>379</v>
      </c>
      <c r="Q114" s="458">
        <f>SUM(K114:P114)</f>
        <v>4875</v>
      </c>
      <c r="R114" s="461">
        <f>SUM(J114,Q114)</f>
        <v>6613</v>
      </c>
    </row>
    <row r="115" spans="2:18" s="217" customFormat="1" ht="17.100000000000001" customHeight="1" x14ac:dyDescent="0.15">
      <c r="B115" s="206"/>
      <c r="C115" s="206"/>
      <c r="D115" s="207" t="s">
        <v>66</v>
      </c>
      <c r="E115" s="208"/>
      <c r="F115" s="208"/>
      <c r="G115" s="209"/>
      <c r="H115" s="210">
        <v>16</v>
      </c>
      <c r="I115" s="211">
        <v>36</v>
      </c>
      <c r="J115" s="212">
        <f>SUM(H115:I115)</f>
        <v>52</v>
      </c>
      <c r="K115" s="462">
        <v>0</v>
      </c>
      <c r="L115" s="214">
        <v>23</v>
      </c>
      <c r="M115" s="214">
        <v>21</v>
      </c>
      <c r="N115" s="214">
        <v>20</v>
      </c>
      <c r="O115" s="214">
        <v>9</v>
      </c>
      <c r="P115" s="211">
        <v>2</v>
      </c>
      <c r="Q115" s="215">
        <f>SUM(K115:P115)</f>
        <v>75</v>
      </c>
      <c r="R115" s="216">
        <f>SUM(J115,Q115)</f>
        <v>127</v>
      </c>
    </row>
    <row r="116" spans="2:18" s="217" customFormat="1" ht="17.100000000000001" customHeight="1" x14ac:dyDescent="0.15">
      <c r="B116" s="206"/>
      <c r="C116" s="206"/>
      <c r="D116" s="476" t="s">
        <v>67</v>
      </c>
      <c r="E116" s="477"/>
      <c r="F116" s="477"/>
      <c r="G116" s="478"/>
      <c r="H116" s="479">
        <v>31</v>
      </c>
      <c r="I116" s="480">
        <v>31</v>
      </c>
      <c r="J116" s="481">
        <f>SUM(H116:I116)</f>
        <v>62</v>
      </c>
      <c r="K116" s="482">
        <v>0</v>
      </c>
      <c r="L116" s="248">
        <v>27</v>
      </c>
      <c r="M116" s="248">
        <v>21</v>
      </c>
      <c r="N116" s="248">
        <v>10</v>
      </c>
      <c r="O116" s="248">
        <v>7</v>
      </c>
      <c r="P116" s="480">
        <v>4</v>
      </c>
      <c r="Q116" s="483">
        <f>SUM(K116:P116)</f>
        <v>69</v>
      </c>
      <c r="R116" s="484">
        <f>SUM(J116,Q116)</f>
        <v>131</v>
      </c>
    </row>
    <row r="117" spans="2:18" s="217" customFormat="1" ht="17.100000000000001" customHeight="1" x14ac:dyDescent="0.15">
      <c r="B117" s="206"/>
      <c r="C117" s="485" t="s">
        <v>68</v>
      </c>
      <c r="D117" s="486"/>
      <c r="E117" s="486"/>
      <c r="F117" s="486"/>
      <c r="G117" s="487"/>
      <c r="H117" s="445">
        <v>26</v>
      </c>
      <c r="I117" s="446">
        <v>17</v>
      </c>
      <c r="J117" s="447">
        <f>SUM(H117:I117)</f>
        <v>43</v>
      </c>
      <c r="K117" s="448">
        <v>0</v>
      </c>
      <c r="L117" s="449">
        <v>130</v>
      </c>
      <c r="M117" s="449">
        <v>105</v>
      </c>
      <c r="N117" s="449">
        <v>94</v>
      </c>
      <c r="O117" s="449">
        <v>81</v>
      </c>
      <c r="P117" s="450">
        <v>44</v>
      </c>
      <c r="Q117" s="451">
        <f>SUM(K117:P117)</f>
        <v>454</v>
      </c>
      <c r="R117" s="452">
        <f>SUM(J117,Q117)</f>
        <v>497</v>
      </c>
    </row>
    <row r="118" spans="2:18" s="217" customFormat="1" ht="17.100000000000001" customHeight="1" x14ac:dyDescent="0.15">
      <c r="B118" s="464"/>
      <c r="C118" s="485" t="s">
        <v>69</v>
      </c>
      <c r="D118" s="486"/>
      <c r="E118" s="486"/>
      <c r="F118" s="486"/>
      <c r="G118" s="487"/>
      <c r="H118" s="445">
        <v>811</v>
      </c>
      <c r="I118" s="446">
        <v>1115</v>
      </c>
      <c r="J118" s="447">
        <f>SUM(H118:I118)</f>
        <v>1926</v>
      </c>
      <c r="K118" s="448">
        <v>0</v>
      </c>
      <c r="L118" s="449">
        <v>3306</v>
      </c>
      <c r="M118" s="449">
        <v>2080</v>
      </c>
      <c r="N118" s="449">
        <v>1178</v>
      </c>
      <c r="O118" s="449">
        <v>671</v>
      </c>
      <c r="P118" s="450">
        <v>356</v>
      </c>
      <c r="Q118" s="451">
        <f>SUM(K118:P118)</f>
        <v>7591</v>
      </c>
      <c r="R118" s="452">
        <f>SUM(J118,Q118)</f>
        <v>9517</v>
      </c>
    </row>
    <row r="119" spans="2:18" s="217" customFormat="1" ht="17.100000000000001" customHeight="1" x14ac:dyDescent="0.15">
      <c r="B119" s="442" t="s">
        <v>70</v>
      </c>
      <c r="C119" s="443"/>
      <c r="D119" s="443"/>
      <c r="E119" s="443"/>
      <c r="F119" s="443"/>
      <c r="G119" s="444"/>
      <c r="H119" s="445">
        <f t="shared" ref="H119:R119" si="19">SUM(H120:H128)</f>
        <v>12</v>
      </c>
      <c r="I119" s="446">
        <f t="shared" si="19"/>
        <v>18</v>
      </c>
      <c r="J119" s="447">
        <f t="shared" si="19"/>
        <v>30</v>
      </c>
      <c r="K119" s="448">
        <f>SUM(K120:K128)</f>
        <v>0</v>
      </c>
      <c r="L119" s="449">
        <f>SUM(L120:L128)</f>
        <v>1339</v>
      </c>
      <c r="M119" s="449">
        <f>SUM(M120:M128)</f>
        <v>1004</v>
      </c>
      <c r="N119" s="449">
        <f t="shared" si="19"/>
        <v>782</v>
      </c>
      <c r="O119" s="449">
        <f t="shared" si="19"/>
        <v>500</v>
      </c>
      <c r="P119" s="450">
        <f t="shared" si="19"/>
        <v>232</v>
      </c>
      <c r="Q119" s="451">
        <f t="shared" si="19"/>
        <v>3857</v>
      </c>
      <c r="R119" s="452">
        <f t="shared" si="19"/>
        <v>3887</v>
      </c>
    </row>
    <row r="120" spans="2:18" s="217" customFormat="1" ht="17.100000000000001" customHeight="1" x14ac:dyDescent="0.15">
      <c r="B120" s="206"/>
      <c r="C120" s="453" t="s">
        <v>71</v>
      </c>
      <c r="D120" s="454"/>
      <c r="E120" s="454"/>
      <c r="F120" s="454"/>
      <c r="G120" s="455"/>
      <c r="H120" s="456">
        <v>0</v>
      </c>
      <c r="I120" s="457">
        <v>0</v>
      </c>
      <c r="J120" s="475">
        <f>SUM(H120:I120)</f>
        <v>0</v>
      </c>
      <c r="K120" s="488"/>
      <c r="L120" s="460">
        <v>52</v>
      </c>
      <c r="M120" s="460">
        <v>28</v>
      </c>
      <c r="N120" s="460">
        <v>21</v>
      </c>
      <c r="O120" s="460">
        <v>12</v>
      </c>
      <c r="P120" s="457">
        <v>8</v>
      </c>
      <c r="Q120" s="458">
        <f t="shared" ref="Q120:Q128" si="20">SUM(K120:P120)</f>
        <v>121</v>
      </c>
      <c r="R120" s="461">
        <f t="shared" ref="R120:R128" si="21">SUM(J120,Q120)</f>
        <v>121</v>
      </c>
    </row>
    <row r="121" spans="2:18" s="217" customFormat="1" ht="17.100000000000001" customHeight="1" x14ac:dyDescent="0.15">
      <c r="B121" s="206"/>
      <c r="C121" s="489" t="s">
        <v>72</v>
      </c>
      <c r="D121" s="490"/>
      <c r="E121" s="490"/>
      <c r="F121" s="490"/>
      <c r="G121" s="491"/>
      <c r="H121" s="210">
        <v>0</v>
      </c>
      <c r="I121" s="211">
        <v>0</v>
      </c>
      <c r="J121" s="212">
        <f t="shared" ref="J121:J128" si="22">SUM(H121:I121)</f>
        <v>0</v>
      </c>
      <c r="K121" s="492"/>
      <c r="L121" s="493">
        <v>0</v>
      </c>
      <c r="M121" s="493">
        <v>0</v>
      </c>
      <c r="N121" s="493">
        <v>1</v>
      </c>
      <c r="O121" s="493">
        <v>0</v>
      </c>
      <c r="P121" s="494">
        <v>0</v>
      </c>
      <c r="Q121" s="495">
        <f>SUM(K121:P121)</f>
        <v>1</v>
      </c>
      <c r="R121" s="496">
        <f>SUM(J121,Q121)</f>
        <v>1</v>
      </c>
    </row>
    <row r="122" spans="2:18" s="217" customFormat="1" ht="17.100000000000001" customHeight="1" x14ac:dyDescent="0.15">
      <c r="B122" s="206"/>
      <c r="C122" s="207" t="s">
        <v>73</v>
      </c>
      <c r="D122" s="208"/>
      <c r="E122" s="208"/>
      <c r="F122" s="208"/>
      <c r="G122" s="209"/>
      <c r="H122" s="210">
        <v>0</v>
      </c>
      <c r="I122" s="211">
        <v>0</v>
      </c>
      <c r="J122" s="212">
        <f t="shared" si="22"/>
        <v>0</v>
      </c>
      <c r="K122" s="213"/>
      <c r="L122" s="214">
        <v>880</v>
      </c>
      <c r="M122" s="214">
        <v>540</v>
      </c>
      <c r="N122" s="214">
        <v>312</v>
      </c>
      <c r="O122" s="214">
        <v>156</v>
      </c>
      <c r="P122" s="211">
        <v>72</v>
      </c>
      <c r="Q122" s="215">
        <f>SUM(K122:P122)</f>
        <v>1960</v>
      </c>
      <c r="R122" s="216">
        <f>SUM(J122,Q122)</f>
        <v>1960</v>
      </c>
    </row>
    <row r="123" spans="2:18" s="217" customFormat="1" ht="17.100000000000001" customHeight="1" x14ac:dyDescent="0.15">
      <c r="B123" s="206"/>
      <c r="C123" s="207" t="s">
        <v>74</v>
      </c>
      <c r="D123" s="208"/>
      <c r="E123" s="208"/>
      <c r="F123" s="208"/>
      <c r="G123" s="209"/>
      <c r="H123" s="210">
        <v>0</v>
      </c>
      <c r="I123" s="211">
        <v>2</v>
      </c>
      <c r="J123" s="212">
        <f t="shared" si="22"/>
        <v>2</v>
      </c>
      <c r="K123" s="462">
        <v>0</v>
      </c>
      <c r="L123" s="214">
        <v>113</v>
      </c>
      <c r="M123" s="214">
        <v>84</v>
      </c>
      <c r="N123" s="214">
        <v>83</v>
      </c>
      <c r="O123" s="214">
        <v>57</v>
      </c>
      <c r="P123" s="211">
        <v>21</v>
      </c>
      <c r="Q123" s="215">
        <f t="shared" si="20"/>
        <v>358</v>
      </c>
      <c r="R123" s="216">
        <f t="shared" si="21"/>
        <v>360</v>
      </c>
    </row>
    <row r="124" spans="2:18" s="217" customFormat="1" ht="17.100000000000001" customHeight="1" x14ac:dyDescent="0.15">
      <c r="B124" s="206"/>
      <c r="C124" s="207" t="s">
        <v>75</v>
      </c>
      <c r="D124" s="208"/>
      <c r="E124" s="208"/>
      <c r="F124" s="208"/>
      <c r="G124" s="209"/>
      <c r="H124" s="210">
        <v>12</v>
      </c>
      <c r="I124" s="211">
        <v>15</v>
      </c>
      <c r="J124" s="212">
        <f t="shared" si="22"/>
        <v>27</v>
      </c>
      <c r="K124" s="462">
        <v>0</v>
      </c>
      <c r="L124" s="214">
        <v>89</v>
      </c>
      <c r="M124" s="214">
        <v>83</v>
      </c>
      <c r="N124" s="214">
        <v>88</v>
      </c>
      <c r="O124" s="214">
        <v>68</v>
      </c>
      <c r="P124" s="211">
        <v>33</v>
      </c>
      <c r="Q124" s="215">
        <f t="shared" si="20"/>
        <v>361</v>
      </c>
      <c r="R124" s="216">
        <f t="shared" si="21"/>
        <v>388</v>
      </c>
    </row>
    <row r="125" spans="2:18" s="217" customFormat="1" ht="17.100000000000001" customHeight="1" x14ac:dyDescent="0.15">
      <c r="B125" s="206"/>
      <c r="C125" s="207" t="s">
        <v>76</v>
      </c>
      <c r="D125" s="208"/>
      <c r="E125" s="208"/>
      <c r="F125" s="208"/>
      <c r="G125" s="209"/>
      <c r="H125" s="210">
        <v>0</v>
      </c>
      <c r="I125" s="211">
        <v>1</v>
      </c>
      <c r="J125" s="212">
        <f t="shared" si="22"/>
        <v>1</v>
      </c>
      <c r="K125" s="213"/>
      <c r="L125" s="214">
        <v>169</v>
      </c>
      <c r="M125" s="214">
        <v>217</v>
      </c>
      <c r="N125" s="214">
        <v>218</v>
      </c>
      <c r="O125" s="214">
        <v>142</v>
      </c>
      <c r="P125" s="211">
        <v>54</v>
      </c>
      <c r="Q125" s="215">
        <f t="shared" si="20"/>
        <v>800</v>
      </c>
      <c r="R125" s="216">
        <f t="shared" si="21"/>
        <v>801</v>
      </c>
    </row>
    <row r="126" spans="2:18" s="217" customFormat="1" ht="17.100000000000001" customHeight="1" x14ac:dyDescent="0.15">
      <c r="B126" s="206"/>
      <c r="C126" s="219" t="s">
        <v>77</v>
      </c>
      <c r="D126" s="497"/>
      <c r="E126" s="497"/>
      <c r="F126" s="497"/>
      <c r="G126" s="498"/>
      <c r="H126" s="210">
        <v>0</v>
      </c>
      <c r="I126" s="211">
        <v>0</v>
      </c>
      <c r="J126" s="212">
        <f t="shared" si="22"/>
        <v>0</v>
      </c>
      <c r="K126" s="213"/>
      <c r="L126" s="214">
        <v>27</v>
      </c>
      <c r="M126" s="214">
        <v>42</v>
      </c>
      <c r="N126" s="214">
        <v>38</v>
      </c>
      <c r="O126" s="214">
        <v>26</v>
      </c>
      <c r="P126" s="211">
        <v>10</v>
      </c>
      <c r="Q126" s="215">
        <f t="shared" si="20"/>
        <v>143</v>
      </c>
      <c r="R126" s="216">
        <f t="shared" si="21"/>
        <v>143</v>
      </c>
    </row>
    <row r="127" spans="2:18" s="217" customFormat="1" ht="17.100000000000001" customHeight="1" x14ac:dyDescent="0.15">
      <c r="B127" s="463"/>
      <c r="C127" s="223" t="s">
        <v>78</v>
      </c>
      <c r="D127" s="497"/>
      <c r="E127" s="497"/>
      <c r="F127" s="497"/>
      <c r="G127" s="498"/>
      <c r="H127" s="210">
        <v>0</v>
      </c>
      <c r="I127" s="211">
        <v>0</v>
      </c>
      <c r="J127" s="212">
        <f t="shared" si="22"/>
        <v>0</v>
      </c>
      <c r="K127" s="213"/>
      <c r="L127" s="214">
        <v>0</v>
      </c>
      <c r="M127" s="214">
        <v>0</v>
      </c>
      <c r="N127" s="214">
        <v>8</v>
      </c>
      <c r="O127" s="214">
        <v>20</v>
      </c>
      <c r="P127" s="211">
        <v>21</v>
      </c>
      <c r="Q127" s="215">
        <f>SUM(K127:P127)</f>
        <v>49</v>
      </c>
      <c r="R127" s="216">
        <f>SUM(J127,Q127)</f>
        <v>49</v>
      </c>
    </row>
    <row r="128" spans="2:18" s="217" customFormat="1" ht="17.100000000000001" customHeight="1" x14ac:dyDescent="0.15">
      <c r="B128" s="499"/>
      <c r="C128" s="225" t="s">
        <v>79</v>
      </c>
      <c r="D128" s="500"/>
      <c r="E128" s="500"/>
      <c r="F128" s="500"/>
      <c r="G128" s="501"/>
      <c r="H128" s="468">
        <v>0</v>
      </c>
      <c r="I128" s="469">
        <v>0</v>
      </c>
      <c r="J128" s="470">
        <f t="shared" si="22"/>
        <v>0</v>
      </c>
      <c r="K128" s="502"/>
      <c r="L128" s="472">
        <v>9</v>
      </c>
      <c r="M128" s="472">
        <v>10</v>
      </c>
      <c r="N128" s="472">
        <v>13</v>
      </c>
      <c r="O128" s="472">
        <v>19</v>
      </c>
      <c r="P128" s="469">
        <v>13</v>
      </c>
      <c r="Q128" s="473">
        <f t="shared" si="20"/>
        <v>64</v>
      </c>
      <c r="R128" s="474">
        <f t="shared" si="21"/>
        <v>64</v>
      </c>
    </row>
    <row r="129" spans="1:18" s="217" customFormat="1" ht="17.100000000000001" customHeight="1" x14ac:dyDescent="0.15">
      <c r="B129" s="442" t="s">
        <v>80</v>
      </c>
      <c r="C129" s="443"/>
      <c r="D129" s="443"/>
      <c r="E129" s="443"/>
      <c r="F129" s="443"/>
      <c r="G129" s="444"/>
      <c r="H129" s="445">
        <f>SUM(H130:H133)</f>
        <v>0</v>
      </c>
      <c r="I129" s="446">
        <f>SUM(I130:I133)</f>
        <v>0</v>
      </c>
      <c r="J129" s="447">
        <f>SUM(J130:J133)</f>
        <v>0</v>
      </c>
      <c r="K129" s="503"/>
      <c r="L129" s="449">
        <f t="shared" ref="L129:R129" si="23">SUM(L130:L133)</f>
        <v>61</v>
      </c>
      <c r="M129" s="449">
        <f t="shared" si="23"/>
        <v>106</v>
      </c>
      <c r="N129" s="449">
        <f t="shared" si="23"/>
        <v>355</v>
      </c>
      <c r="O129" s="449">
        <f t="shared" si="23"/>
        <v>907</v>
      </c>
      <c r="P129" s="450">
        <f t="shared" si="23"/>
        <v>1005</v>
      </c>
      <c r="Q129" s="451">
        <f t="shared" si="23"/>
        <v>2434</v>
      </c>
      <c r="R129" s="452">
        <f t="shared" si="23"/>
        <v>2434</v>
      </c>
    </row>
    <row r="130" spans="1:18" s="217" customFormat="1" ht="17.100000000000001" customHeight="1" x14ac:dyDescent="0.15">
      <c r="B130" s="206"/>
      <c r="C130" s="453" t="s">
        <v>81</v>
      </c>
      <c r="D130" s="454"/>
      <c r="E130" s="454"/>
      <c r="F130" s="454"/>
      <c r="G130" s="455"/>
      <c r="H130" s="456">
        <v>0</v>
      </c>
      <c r="I130" s="457">
        <v>0</v>
      </c>
      <c r="J130" s="475">
        <f>SUM(H130:I130)</f>
        <v>0</v>
      </c>
      <c r="K130" s="488"/>
      <c r="L130" s="460">
        <v>1</v>
      </c>
      <c r="M130" s="460">
        <v>12</v>
      </c>
      <c r="N130" s="460">
        <v>194</v>
      </c>
      <c r="O130" s="460">
        <v>483</v>
      </c>
      <c r="P130" s="457">
        <v>413</v>
      </c>
      <c r="Q130" s="458">
        <f>SUM(K130:P130)</f>
        <v>1103</v>
      </c>
      <c r="R130" s="461">
        <f>SUM(J130,Q130)</f>
        <v>1103</v>
      </c>
    </row>
    <row r="131" spans="1:18" s="217" customFormat="1" ht="17.100000000000001" customHeight="1" x14ac:dyDescent="0.15">
      <c r="B131" s="206"/>
      <c r="C131" s="207" t="s">
        <v>82</v>
      </c>
      <c r="D131" s="208"/>
      <c r="E131" s="208"/>
      <c r="F131" s="208"/>
      <c r="G131" s="209"/>
      <c r="H131" s="210">
        <v>0</v>
      </c>
      <c r="I131" s="211">
        <v>0</v>
      </c>
      <c r="J131" s="212">
        <f>SUM(H131:I131)</f>
        <v>0</v>
      </c>
      <c r="K131" s="213"/>
      <c r="L131" s="214">
        <v>60</v>
      </c>
      <c r="M131" s="214">
        <v>93</v>
      </c>
      <c r="N131" s="214">
        <v>127</v>
      </c>
      <c r="O131" s="214">
        <v>119</v>
      </c>
      <c r="P131" s="211">
        <v>108</v>
      </c>
      <c r="Q131" s="215">
        <f>SUM(K131:P131)</f>
        <v>507</v>
      </c>
      <c r="R131" s="216">
        <f>SUM(J131,Q131)</f>
        <v>507</v>
      </c>
    </row>
    <row r="132" spans="1:18" s="217" customFormat="1" ht="16.5" customHeight="1" x14ac:dyDescent="0.15">
      <c r="B132" s="463"/>
      <c r="C132" s="207" t="s">
        <v>83</v>
      </c>
      <c r="D132" s="208"/>
      <c r="E132" s="208"/>
      <c r="F132" s="208"/>
      <c r="G132" s="209"/>
      <c r="H132" s="210">
        <v>0</v>
      </c>
      <c r="I132" s="211">
        <v>0</v>
      </c>
      <c r="J132" s="212">
        <f>SUM(H132:I132)</f>
        <v>0</v>
      </c>
      <c r="K132" s="213"/>
      <c r="L132" s="214">
        <v>0</v>
      </c>
      <c r="M132" s="214">
        <v>1</v>
      </c>
      <c r="N132" s="214">
        <v>32</v>
      </c>
      <c r="O132" s="214">
        <v>287</v>
      </c>
      <c r="P132" s="211">
        <v>467</v>
      </c>
      <c r="Q132" s="215">
        <f>SUM(K132:P132)</f>
        <v>787</v>
      </c>
      <c r="R132" s="216">
        <f>SUM(J132,Q132)</f>
        <v>787</v>
      </c>
    </row>
    <row r="133" spans="1:18" s="217" customFormat="1" ht="17.100000000000001" customHeight="1" x14ac:dyDescent="0.15">
      <c r="B133" s="499"/>
      <c r="C133" s="465" t="s">
        <v>213</v>
      </c>
      <c r="D133" s="466"/>
      <c r="E133" s="466"/>
      <c r="F133" s="466"/>
      <c r="G133" s="467"/>
      <c r="H133" s="468">
        <v>0</v>
      </c>
      <c r="I133" s="469">
        <v>0</v>
      </c>
      <c r="J133" s="470">
        <f>SUM(H133:I133)</f>
        <v>0</v>
      </c>
      <c r="K133" s="502"/>
      <c r="L133" s="472">
        <v>0</v>
      </c>
      <c r="M133" s="472">
        <v>0</v>
      </c>
      <c r="N133" s="472">
        <v>2</v>
      </c>
      <c r="O133" s="472">
        <v>18</v>
      </c>
      <c r="P133" s="469">
        <v>17</v>
      </c>
      <c r="Q133" s="473">
        <f>SUM(K133:P133)</f>
        <v>37</v>
      </c>
      <c r="R133" s="474">
        <f>SUM(J133,Q133)</f>
        <v>37</v>
      </c>
    </row>
    <row r="134" spans="1:18" s="155" customFormat="1" ht="17.100000000000001" customHeight="1" x14ac:dyDescent="0.15">
      <c r="B134" s="237" t="s">
        <v>84</v>
      </c>
      <c r="C134" s="40"/>
      <c r="D134" s="40"/>
      <c r="E134" s="40"/>
      <c r="F134" s="40"/>
      <c r="G134" s="41"/>
      <c r="H134" s="161">
        <f t="shared" ref="H134:R134" si="24">SUM(H98,H119,H129)</f>
        <v>1826</v>
      </c>
      <c r="I134" s="162">
        <f t="shared" si="24"/>
        <v>2601</v>
      </c>
      <c r="J134" s="163">
        <f t="shared" si="24"/>
        <v>4427</v>
      </c>
      <c r="K134" s="164">
        <f t="shared" si="24"/>
        <v>0</v>
      </c>
      <c r="L134" s="165">
        <f t="shared" si="24"/>
        <v>10699</v>
      </c>
      <c r="M134" s="165">
        <f t="shared" si="24"/>
        <v>7964</v>
      </c>
      <c r="N134" s="165">
        <f t="shared" si="24"/>
        <v>5541</v>
      </c>
      <c r="O134" s="165">
        <f t="shared" si="24"/>
        <v>4320</v>
      </c>
      <c r="P134" s="166">
        <f t="shared" si="24"/>
        <v>2999</v>
      </c>
      <c r="Q134" s="167">
        <f t="shared" si="24"/>
        <v>31523</v>
      </c>
      <c r="R134" s="168">
        <f t="shared" si="24"/>
        <v>35950</v>
      </c>
    </row>
    <row r="135" spans="1:18" s="155" customFormat="1" ht="17.100000000000001" customHeight="1" x14ac:dyDescent="0.15">
      <c r="B135" s="238"/>
      <c r="C135" s="238"/>
      <c r="D135" s="238"/>
      <c r="E135" s="238"/>
      <c r="F135" s="238"/>
      <c r="G135" s="238"/>
      <c r="H135" s="239"/>
      <c r="I135" s="239"/>
      <c r="J135" s="239"/>
      <c r="K135" s="239"/>
      <c r="L135" s="239"/>
      <c r="M135" s="239"/>
      <c r="N135" s="239"/>
      <c r="O135" s="239"/>
      <c r="P135" s="239"/>
      <c r="Q135" s="239"/>
      <c r="R135" s="239"/>
    </row>
    <row r="136" spans="1:18" s="155" customFormat="1" ht="17.100000000000001" customHeight="1" x14ac:dyDescent="0.15">
      <c r="A136" s="154" t="s">
        <v>85</v>
      </c>
      <c r="H136" s="156"/>
      <c r="I136" s="156"/>
      <c r="J136" s="156"/>
      <c r="K136" s="156"/>
    </row>
    <row r="137" spans="1:18" s="155" customFormat="1" ht="17.100000000000001" customHeight="1" x14ac:dyDescent="0.15">
      <c r="B137" s="157"/>
      <c r="C137" s="157"/>
      <c r="D137" s="157"/>
      <c r="E137" s="157"/>
      <c r="F137" s="6"/>
      <c r="G137" s="6"/>
      <c r="H137" s="6"/>
      <c r="I137" s="699" t="s">
        <v>86</v>
      </c>
      <c r="J137" s="699"/>
      <c r="K137" s="699"/>
      <c r="L137" s="699"/>
      <c r="M137" s="699"/>
      <c r="N137" s="699"/>
      <c r="O137" s="699"/>
      <c r="P137" s="699"/>
      <c r="Q137" s="699"/>
      <c r="R137" s="699"/>
    </row>
    <row r="138" spans="1:18" s="155" customFormat="1" ht="17.100000000000001" customHeight="1" x14ac:dyDescent="0.15">
      <c r="B138" s="716" t="str">
        <f>"平成" &amp; DBCS($A$2) &amp; "年（" &amp; DBCS($B$2) &amp; "年）" &amp; DBCS($C$2) &amp; "月"</f>
        <v>平成３１年（２０１９年）２月</v>
      </c>
      <c r="C138" s="717"/>
      <c r="D138" s="717"/>
      <c r="E138" s="717"/>
      <c r="F138" s="717"/>
      <c r="G138" s="718"/>
      <c r="H138" s="722" t="s">
        <v>40</v>
      </c>
      <c r="I138" s="723"/>
      <c r="J138" s="723"/>
      <c r="K138" s="724" t="s">
        <v>41</v>
      </c>
      <c r="L138" s="725"/>
      <c r="M138" s="725"/>
      <c r="N138" s="725"/>
      <c r="O138" s="725"/>
      <c r="P138" s="725"/>
      <c r="Q138" s="726"/>
      <c r="R138" s="727" t="s">
        <v>22</v>
      </c>
    </row>
    <row r="139" spans="1:18" s="155" customFormat="1" ht="17.100000000000001" customHeight="1" x14ac:dyDescent="0.15">
      <c r="B139" s="719"/>
      <c r="C139" s="720"/>
      <c r="D139" s="720"/>
      <c r="E139" s="720"/>
      <c r="F139" s="720"/>
      <c r="G139" s="721"/>
      <c r="H139" s="102" t="s">
        <v>13</v>
      </c>
      <c r="I139" s="103" t="s">
        <v>14</v>
      </c>
      <c r="J139" s="104" t="s">
        <v>15</v>
      </c>
      <c r="K139" s="105" t="s">
        <v>16</v>
      </c>
      <c r="L139" s="106" t="s">
        <v>17</v>
      </c>
      <c r="M139" s="106" t="s">
        <v>18</v>
      </c>
      <c r="N139" s="106" t="s">
        <v>19</v>
      </c>
      <c r="O139" s="106" t="s">
        <v>20</v>
      </c>
      <c r="P139" s="107" t="s">
        <v>21</v>
      </c>
      <c r="Q139" s="646" t="s">
        <v>15</v>
      </c>
      <c r="R139" s="728"/>
    </row>
    <row r="140" spans="1:18" s="155" customFormat="1" ht="17.100000000000001" customHeight="1" x14ac:dyDescent="0.15">
      <c r="B140" s="158" t="s">
        <v>50</v>
      </c>
      <c r="C140" s="159"/>
      <c r="D140" s="159"/>
      <c r="E140" s="159"/>
      <c r="F140" s="159"/>
      <c r="G140" s="160"/>
      <c r="H140" s="161">
        <f t="shared" ref="H140:R140" si="25">SUM(H141,H147,H150,H155,H159:H160)</f>
        <v>14610232</v>
      </c>
      <c r="I140" s="162">
        <f t="shared" si="25"/>
        <v>27000622</v>
      </c>
      <c r="J140" s="163">
        <f t="shared" si="25"/>
        <v>41610854</v>
      </c>
      <c r="K140" s="164">
        <f t="shared" si="25"/>
        <v>0</v>
      </c>
      <c r="L140" s="165">
        <f t="shared" si="25"/>
        <v>242313389</v>
      </c>
      <c r="M140" s="165">
        <f t="shared" si="25"/>
        <v>208875287</v>
      </c>
      <c r="N140" s="165">
        <f t="shared" si="25"/>
        <v>171939398</v>
      </c>
      <c r="O140" s="165">
        <f t="shared" si="25"/>
        <v>128391422</v>
      </c>
      <c r="P140" s="166">
        <f t="shared" si="25"/>
        <v>81837150</v>
      </c>
      <c r="Q140" s="167">
        <f t="shared" si="25"/>
        <v>833356646</v>
      </c>
      <c r="R140" s="168">
        <f t="shared" si="25"/>
        <v>874967500</v>
      </c>
    </row>
    <row r="141" spans="1:18" s="155" customFormat="1" ht="17.100000000000001" customHeight="1" x14ac:dyDescent="0.15">
      <c r="B141" s="169"/>
      <c r="C141" s="158" t="s">
        <v>51</v>
      </c>
      <c r="D141" s="159"/>
      <c r="E141" s="159"/>
      <c r="F141" s="159"/>
      <c r="G141" s="160"/>
      <c r="H141" s="161">
        <f t="shared" ref="H141:Q141" si="26">SUM(H142:H146)</f>
        <v>1325118</v>
      </c>
      <c r="I141" s="162">
        <f t="shared" si="26"/>
        <v>3871942</v>
      </c>
      <c r="J141" s="163">
        <f t="shared" si="26"/>
        <v>5197060</v>
      </c>
      <c r="K141" s="164">
        <f t="shared" si="26"/>
        <v>0</v>
      </c>
      <c r="L141" s="165">
        <f t="shared" si="26"/>
        <v>52045577</v>
      </c>
      <c r="M141" s="165">
        <f t="shared" si="26"/>
        <v>45124917</v>
      </c>
      <c r="N141" s="165">
        <f t="shared" si="26"/>
        <v>37478931</v>
      </c>
      <c r="O141" s="165">
        <f t="shared" si="26"/>
        <v>32107201</v>
      </c>
      <c r="P141" s="166">
        <f t="shared" si="26"/>
        <v>26359636</v>
      </c>
      <c r="Q141" s="167">
        <f t="shared" si="26"/>
        <v>193116262</v>
      </c>
      <c r="R141" s="168">
        <f t="shared" ref="R141:R146" si="27">SUM(J141,Q141)</f>
        <v>198313322</v>
      </c>
    </row>
    <row r="142" spans="1:18" s="155" customFormat="1" ht="17.100000000000001" customHeight="1" x14ac:dyDescent="0.15">
      <c r="B142" s="169"/>
      <c r="C142" s="169"/>
      <c r="D142" s="49" t="s">
        <v>52</v>
      </c>
      <c r="E142" s="81"/>
      <c r="F142" s="81"/>
      <c r="G142" s="170"/>
      <c r="H142" s="171">
        <v>3294</v>
      </c>
      <c r="I142" s="172">
        <v>-7686</v>
      </c>
      <c r="J142" s="173">
        <f>SUM(H142:I142)</f>
        <v>-4392</v>
      </c>
      <c r="K142" s="174">
        <v>0</v>
      </c>
      <c r="L142" s="175">
        <v>35744480</v>
      </c>
      <c r="M142" s="175">
        <v>30837028</v>
      </c>
      <c r="N142" s="175">
        <v>26816277</v>
      </c>
      <c r="O142" s="175">
        <v>21744685</v>
      </c>
      <c r="P142" s="172">
        <v>17411745</v>
      </c>
      <c r="Q142" s="173">
        <f>SUM(K142:P142)</f>
        <v>132554215</v>
      </c>
      <c r="R142" s="176">
        <f t="shared" si="27"/>
        <v>132549823</v>
      </c>
    </row>
    <row r="143" spans="1:18" s="155" customFormat="1" ht="17.100000000000001" customHeight="1" x14ac:dyDescent="0.15">
      <c r="B143" s="169"/>
      <c r="C143" s="169"/>
      <c r="D143" s="177" t="s">
        <v>53</v>
      </c>
      <c r="E143" s="58"/>
      <c r="F143" s="58"/>
      <c r="G143" s="178"/>
      <c r="H143" s="179">
        <v>0</v>
      </c>
      <c r="I143" s="180">
        <v>0</v>
      </c>
      <c r="J143" s="181">
        <f>SUM(H143:I143)</f>
        <v>0</v>
      </c>
      <c r="K143" s="182">
        <v>0</v>
      </c>
      <c r="L143" s="183">
        <v>0</v>
      </c>
      <c r="M143" s="183">
        <v>104481</v>
      </c>
      <c r="N143" s="183">
        <v>84006</v>
      </c>
      <c r="O143" s="183">
        <v>397624</v>
      </c>
      <c r="P143" s="180">
        <v>1146164</v>
      </c>
      <c r="Q143" s="181">
        <f>SUM(K143:P143)</f>
        <v>1732275</v>
      </c>
      <c r="R143" s="184">
        <f t="shared" si="27"/>
        <v>1732275</v>
      </c>
    </row>
    <row r="144" spans="1:18" s="155" customFormat="1" ht="17.100000000000001" customHeight="1" x14ac:dyDescent="0.15">
      <c r="B144" s="169"/>
      <c r="C144" s="169"/>
      <c r="D144" s="177" t="s">
        <v>54</v>
      </c>
      <c r="E144" s="58"/>
      <c r="F144" s="58"/>
      <c r="G144" s="178"/>
      <c r="H144" s="179">
        <v>807103</v>
      </c>
      <c r="I144" s="180">
        <v>1815183</v>
      </c>
      <c r="J144" s="181">
        <f>SUM(H144:I144)</f>
        <v>2622286</v>
      </c>
      <c r="K144" s="182">
        <v>0</v>
      </c>
      <c r="L144" s="183">
        <v>9647920</v>
      </c>
      <c r="M144" s="183">
        <v>7490832</v>
      </c>
      <c r="N144" s="183">
        <v>5400543</v>
      </c>
      <c r="O144" s="183">
        <v>5470489</v>
      </c>
      <c r="P144" s="180">
        <v>4592166</v>
      </c>
      <c r="Q144" s="181">
        <f>SUM(K144:P144)</f>
        <v>32601950</v>
      </c>
      <c r="R144" s="184">
        <f t="shared" si="27"/>
        <v>35224236</v>
      </c>
    </row>
    <row r="145" spans="2:18" s="155" customFormat="1" ht="17.100000000000001" customHeight="1" x14ac:dyDescent="0.15">
      <c r="B145" s="169"/>
      <c r="C145" s="169"/>
      <c r="D145" s="177" t="s">
        <v>55</v>
      </c>
      <c r="E145" s="58"/>
      <c r="F145" s="58"/>
      <c r="G145" s="178"/>
      <c r="H145" s="179">
        <v>135268</v>
      </c>
      <c r="I145" s="180">
        <v>1625538</v>
      </c>
      <c r="J145" s="181">
        <f>SUM(H145:I145)</f>
        <v>1760806</v>
      </c>
      <c r="K145" s="182">
        <v>0</v>
      </c>
      <c r="L145" s="183">
        <v>2807292</v>
      </c>
      <c r="M145" s="183">
        <v>3435190</v>
      </c>
      <c r="N145" s="183">
        <v>1935576</v>
      </c>
      <c r="O145" s="183">
        <v>1609061</v>
      </c>
      <c r="P145" s="180">
        <v>1018499</v>
      </c>
      <c r="Q145" s="181">
        <f>SUM(K145:P145)</f>
        <v>10805618</v>
      </c>
      <c r="R145" s="184">
        <f t="shared" si="27"/>
        <v>12566424</v>
      </c>
    </row>
    <row r="146" spans="2:18" s="155" customFormat="1" ht="17.100000000000001" customHeight="1" x14ac:dyDescent="0.15">
      <c r="B146" s="169"/>
      <c r="C146" s="169"/>
      <c r="D146" s="60" t="s">
        <v>56</v>
      </c>
      <c r="E146" s="61"/>
      <c r="F146" s="61"/>
      <c r="G146" s="185"/>
      <c r="H146" s="186">
        <v>379453</v>
      </c>
      <c r="I146" s="187">
        <v>438907</v>
      </c>
      <c r="J146" s="188">
        <f>SUM(H146:I146)</f>
        <v>818360</v>
      </c>
      <c r="K146" s="189">
        <v>0</v>
      </c>
      <c r="L146" s="190">
        <v>3845885</v>
      </c>
      <c r="M146" s="190">
        <v>3257386</v>
      </c>
      <c r="N146" s="190">
        <v>3242529</v>
      </c>
      <c r="O146" s="190">
        <v>2885342</v>
      </c>
      <c r="P146" s="187">
        <v>2191062</v>
      </c>
      <c r="Q146" s="188">
        <f>SUM(K146:P146)</f>
        <v>15422204</v>
      </c>
      <c r="R146" s="191">
        <f t="shared" si="27"/>
        <v>16240564</v>
      </c>
    </row>
    <row r="147" spans="2:18" s="155" customFormat="1" ht="17.100000000000001" customHeight="1" x14ac:dyDescent="0.15">
      <c r="B147" s="169"/>
      <c r="C147" s="158" t="s">
        <v>57</v>
      </c>
      <c r="D147" s="159"/>
      <c r="E147" s="159"/>
      <c r="F147" s="159"/>
      <c r="G147" s="160"/>
      <c r="H147" s="161">
        <f t="shared" ref="H147:R147" si="28">SUM(H148:H149)</f>
        <v>2210347</v>
      </c>
      <c r="I147" s="162">
        <f t="shared" si="28"/>
        <v>6428609</v>
      </c>
      <c r="J147" s="163">
        <f t="shared" si="28"/>
        <v>8638956</v>
      </c>
      <c r="K147" s="164">
        <f t="shared" si="28"/>
        <v>0</v>
      </c>
      <c r="L147" s="165">
        <f t="shared" si="28"/>
        <v>108361073</v>
      </c>
      <c r="M147" s="165">
        <f t="shared" si="28"/>
        <v>90156626</v>
      </c>
      <c r="N147" s="165">
        <f t="shared" si="28"/>
        <v>68988731</v>
      </c>
      <c r="O147" s="165">
        <f t="shared" si="28"/>
        <v>45265716</v>
      </c>
      <c r="P147" s="166">
        <f t="shared" si="28"/>
        <v>25737241</v>
      </c>
      <c r="Q147" s="167">
        <f t="shared" si="28"/>
        <v>338509387</v>
      </c>
      <c r="R147" s="168">
        <f t="shared" si="28"/>
        <v>347148343</v>
      </c>
    </row>
    <row r="148" spans="2:18" s="155" customFormat="1" ht="17.100000000000001" customHeight="1" x14ac:dyDescent="0.15">
      <c r="B148" s="169"/>
      <c r="C148" s="169"/>
      <c r="D148" s="49" t="s">
        <v>58</v>
      </c>
      <c r="E148" s="81"/>
      <c r="F148" s="81"/>
      <c r="G148" s="170"/>
      <c r="H148" s="171">
        <v>0</v>
      </c>
      <c r="I148" s="172">
        <v>0</v>
      </c>
      <c r="J148" s="192">
        <f>SUM(H148:I148)</f>
        <v>0</v>
      </c>
      <c r="K148" s="174">
        <v>0</v>
      </c>
      <c r="L148" s="175">
        <v>81327947</v>
      </c>
      <c r="M148" s="175">
        <v>65009324</v>
      </c>
      <c r="N148" s="175">
        <v>49428786</v>
      </c>
      <c r="O148" s="175">
        <v>33412996</v>
      </c>
      <c r="P148" s="172">
        <v>18524792</v>
      </c>
      <c r="Q148" s="173">
        <f>SUM(K148:P148)</f>
        <v>247703845</v>
      </c>
      <c r="R148" s="176">
        <f>SUM(J148,Q148)</f>
        <v>247703845</v>
      </c>
    </row>
    <row r="149" spans="2:18" s="155" customFormat="1" ht="17.100000000000001" customHeight="1" x14ac:dyDescent="0.15">
      <c r="B149" s="169"/>
      <c r="C149" s="169"/>
      <c r="D149" s="60" t="s">
        <v>59</v>
      </c>
      <c r="E149" s="61"/>
      <c r="F149" s="61"/>
      <c r="G149" s="185"/>
      <c r="H149" s="186">
        <v>2210347</v>
      </c>
      <c r="I149" s="187">
        <v>6428609</v>
      </c>
      <c r="J149" s="193">
        <f>SUM(H149:I149)</f>
        <v>8638956</v>
      </c>
      <c r="K149" s="189">
        <v>0</v>
      </c>
      <c r="L149" s="190">
        <v>27033126</v>
      </c>
      <c r="M149" s="190">
        <v>25147302</v>
      </c>
      <c r="N149" s="190">
        <v>19559945</v>
      </c>
      <c r="O149" s="190">
        <v>11852720</v>
      </c>
      <c r="P149" s="187">
        <v>7212449</v>
      </c>
      <c r="Q149" s="188">
        <f>SUM(K149:P149)</f>
        <v>90805542</v>
      </c>
      <c r="R149" s="191">
        <f>SUM(J149,Q149)</f>
        <v>99444498</v>
      </c>
    </row>
    <row r="150" spans="2:18" s="155" customFormat="1" ht="17.100000000000001" customHeight="1" x14ac:dyDescent="0.15">
      <c r="B150" s="169"/>
      <c r="C150" s="158" t="s">
        <v>60</v>
      </c>
      <c r="D150" s="159"/>
      <c r="E150" s="159"/>
      <c r="F150" s="159"/>
      <c r="G150" s="160"/>
      <c r="H150" s="161">
        <f>SUM(H151:H154)</f>
        <v>127557</v>
      </c>
      <c r="I150" s="162">
        <f t="shared" ref="I150:Q150" si="29">SUM(I151:I154)</f>
        <v>165330</v>
      </c>
      <c r="J150" s="163">
        <f>SUM(J151:J154)</f>
        <v>292887</v>
      </c>
      <c r="K150" s="164">
        <f t="shared" si="29"/>
        <v>0</v>
      </c>
      <c r="L150" s="165">
        <f t="shared" si="29"/>
        <v>7859262</v>
      </c>
      <c r="M150" s="165">
        <f>SUM(M151:M154)</f>
        <v>11983343</v>
      </c>
      <c r="N150" s="165">
        <f t="shared" si="29"/>
        <v>16569173</v>
      </c>
      <c r="O150" s="165">
        <f t="shared" si="29"/>
        <v>13420789</v>
      </c>
      <c r="P150" s="166">
        <f>SUM(P151:P154)</f>
        <v>6601246</v>
      </c>
      <c r="Q150" s="167">
        <f t="shared" si="29"/>
        <v>56433813</v>
      </c>
      <c r="R150" s="168">
        <f>SUM(R151:R154)</f>
        <v>56726700</v>
      </c>
    </row>
    <row r="151" spans="2:18" s="155" customFormat="1" ht="17.100000000000001" customHeight="1" x14ac:dyDescent="0.15">
      <c r="B151" s="169"/>
      <c r="C151" s="169"/>
      <c r="D151" s="49" t="s">
        <v>61</v>
      </c>
      <c r="E151" s="81"/>
      <c r="F151" s="81"/>
      <c r="G151" s="170"/>
      <c r="H151" s="171">
        <v>127557</v>
      </c>
      <c r="I151" s="172">
        <v>142586</v>
      </c>
      <c r="J151" s="192">
        <f>SUM(H151:I151)</f>
        <v>270143</v>
      </c>
      <c r="K151" s="174">
        <v>0</v>
      </c>
      <c r="L151" s="175">
        <v>6180723</v>
      </c>
      <c r="M151" s="175">
        <v>10728635</v>
      </c>
      <c r="N151" s="175">
        <v>12279230</v>
      </c>
      <c r="O151" s="175">
        <v>10632293</v>
      </c>
      <c r="P151" s="172">
        <v>4704925</v>
      </c>
      <c r="Q151" s="173">
        <f>SUM(K151:P151)</f>
        <v>44525806</v>
      </c>
      <c r="R151" s="176">
        <f>SUM(J151,Q151)</f>
        <v>44795949</v>
      </c>
    </row>
    <row r="152" spans="2:18" s="155" customFormat="1" ht="17.100000000000001" customHeight="1" x14ac:dyDescent="0.15">
      <c r="B152" s="169"/>
      <c r="C152" s="169"/>
      <c r="D152" s="177" t="s">
        <v>62</v>
      </c>
      <c r="E152" s="58"/>
      <c r="F152" s="58"/>
      <c r="G152" s="178"/>
      <c r="H152" s="179">
        <v>0</v>
      </c>
      <c r="I152" s="180">
        <v>22744</v>
      </c>
      <c r="J152" s="194">
        <f>SUM(H152:I152)</f>
        <v>22744</v>
      </c>
      <c r="K152" s="182">
        <v>0</v>
      </c>
      <c r="L152" s="183">
        <v>1506081</v>
      </c>
      <c r="M152" s="183">
        <v>1168056</v>
      </c>
      <c r="N152" s="183">
        <v>3833076</v>
      </c>
      <c r="O152" s="183">
        <v>2674484</v>
      </c>
      <c r="P152" s="180">
        <v>1620777</v>
      </c>
      <c r="Q152" s="181">
        <f>SUM(K152:P152)</f>
        <v>10802474</v>
      </c>
      <c r="R152" s="184">
        <f>SUM(J152,Q152)</f>
        <v>10825218</v>
      </c>
    </row>
    <row r="153" spans="2:18" s="155" customFormat="1" ht="16.5" customHeight="1" x14ac:dyDescent="0.15">
      <c r="B153" s="169"/>
      <c r="C153" s="222"/>
      <c r="D153" s="177" t="s">
        <v>63</v>
      </c>
      <c r="E153" s="58"/>
      <c r="F153" s="58"/>
      <c r="G153" s="178"/>
      <c r="H153" s="179">
        <v>0</v>
      </c>
      <c r="I153" s="180">
        <v>0</v>
      </c>
      <c r="J153" s="194">
        <f>SUM(H153:I153)</f>
        <v>0</v>
      </c>
      <c r="K153" s="182">
        <v>0</v>
      </c>
      <c r="L153" s="183">
        <v>172458</v>
      </c>
      <c r="M153" s="183">
        <v>86652</v>
      </c>
      <c r="N153" s="183">
        <v>456867</v>
      </c>
      <c r="O153" s="183">
        <v>114012</v>
      </c>
      <c r="P153" s="180">
        <v>275544</v>
      </c>
      <c r="Q153" s="181">
        <f>SUM(K153:P153)</f>
        <v>1105533</v>
      </c>
      <c r="R153" s="184">
        <f>SUM(J153,Q153)</f>
        <v>1105533</v>
      </c>
    </row>
    <row r="154" spans="2:18" s="217" customFormat="1" ht="16.5" customHeight="1" x14ac:dyDescent="0.15">
      <c r="B154" s="206"/>
      <c r="C154" s="464"/>
      <c r="D154" s="465" t="s">
        <v>212</v>
      </c>
      <c r="E154" s="466"/>
      <c r="F154" s="466"/>
      <c r="G154" s="467"/>
      <c r="H154" s="468">
        <v>0</v>
      </c>
      <c r="I154" s="469">
        <v>0</v>
      </c>
      <c r="J154" s="470">
        <f>SUM(H154:I154)</f>
        <v>0</v>
      </c>
      <c r="K154" s="471">
        <v>0</v>
      </c>
      <c r="L154" s="472">
        <v>0</v>
      </c>
      <c r="M154" s="472">
        <v>0</v>
      </c>
      <c r="N154" s="472">
        <v>0</v>
      </c>
      <c r="O154" s="472">
        <v>0</v>
      </c>
      <c r="P154" s="469">
        <v>0</v>
      </c>
      <c r="Q154" s="473">
        <f>SUM(K154:P154)</f>
        <v>0</v>
      </c>
      <c r="R154" s="474">
        <f>SUM(J154,Q154)</f>
        <v>0</v>
      </c>
    </row>
    <row r="155" spans="2:18" s="155" customFormat="1" ht="17.100000000000001" customHeight="1" x14ac:dyDescent="0.15">
      <c r="B155" s="169"/>
      <c r="C155" s="158" t="s">
        <v>64</v>
      </c>
      <c r="D155" s="159"/>
      <c r="E155" s="159"/>
      <c r="F155" s="159"/>
      <c r="G155" s="160"/>
      <c r="H155" s="161">
        <f t="shared" ref="H155:R155" si="30">SUM(H156:H158)</f>
        <v>5998279</v>
      </c>
      <c r="I155" s="162">
        <f t="shared" si="30"/>
        <v>9950145</v>
      </c>
      <c r="J155" s="163">
        <f t="shared" si="30"/>
        <v>15948424</v>
      </c>
      <c r="K155" s="164">
        <f t="shared" si="30"/>
        <v>0</v>
      </c>
      <c r="L155" s="165">
        <f t="shared" si="30"/>
        <v>12112217</v>
      </c>
      <c r="M155" s="165">
        <f t="shared" si="30"/>
        <v>17438980</v>
      </c>
      <c r="N155" s="165">
        <f t="shared" si="30"/>
        <v>12565885</v>
      </c>
      <c r="O155" s="165">
        <f t="shared" si="30"/>
        <v>10369708</v>
      </c>
      <c r="P155" s="166">
        <f t="shared" si="30"/>
        <v>7854336</v>
      </c>
      <c r="Q155" s="167">
        <f t="shared" si="30"/>
        <v>60341126</v>
      </c>
      <c r="R155" s="168">
        <f t="shared" si="30"/>
        <v>76289550</v>
      </c>
    </row>
    <row r="156" spans="2:18" s="155" customFormat="1" ht="17.100000000000001" customHeight="1" x14ac:dyDescent="0.15">
      <c r="B156" s="169"/>
      <c r="C156" s="169"/>
      <c r="D156" s="49" t="s">
        <v>65</v>
      </c>
      <c r="E156" s="81"/>
      <c r="F156" s="81"/>
      <c r="G156" s="170"/>
      <c r="H156" s="171">
        <v>3503859</v>
      </c>
      <c r="I156" s="172">
        <v>7159783</v>
      </c>
      <c r="J156" s="192">
        <f>SUM(H156:I156)</f>
        <v>10663642</v>
      </c>
      <c r="K156" s="174">
        <v>0</v>
      </c>
      <c r="L156" s="175">
        <v>10107321</v>
      </c>
      <c r="M156" s="175">
        <v>15927984</v>
      </c>
      <c r="N156" s="175">
        <v>11510850</v>
      </c>
      <c r="O156" s="175">
        <v>9595366</v>
      </c>
      <c r="P156" s="172">
        <v>7467912</v>
      </c>
      <c r="Q156" s="173">
        <f>SUM(K156:P156)</f>
        <v>54609433</v>
      </c>
      <c r="R156" s="176">
        <f>SUM(J156,Q156)</f>
        <v>65273075</v>
      </c>
    </row>
    <row r="157" spans="2:18" s="155" customFormat="1" ht="17.100000000000001" customHeight="1" x14ac:dyDescent="0.15">
      <c r="B157" s="169"/>
      <c r="C157" s="169"/>
      <c r="D157" s="177" t="s">
        <v>66</v>
      </c>
      <c r="E157" s="58"/>
      <c r="F157" s="58"/>
      <c r="G157" s="178"/>
      <c r="H157" s="179">
        <v>340193</v>
      </c>
      <c r="I157" s="180">
        <v>648551</v>
      </c>
      <c r="J157" s="194">
        <f>SUM(H157:I157)</f>
        <v>988744</v>
      </c>
      <c r="K157" s="182">
        <v>0</v>
      </c>
      <c r="L157" s="183">
        <v>442448</v>
      </c>
      <c r="M157" s="183">
        <v>484621</v>
      </c>
      <c r="N157" s="183">
        <v>403556</v>
      </c>
      <c r="O157" s="183">
        <v>235988</v>
      </c>
      <c r="P157" s="180">
        <v>46332</v>
      </c>
      <c r="Q157" s="181">
        <f>SUM(K157:P157)</f>
        <v>1612945</v>
      </c>
      <c r="R157" s="184">
        <f>SUM(J157,Q157)</f>
        <v>2601689</v>
      </c>
    </row>
    <row r="158" spans="2:18" s="155" customFormat="1" ht="17.100000000000001" customHeight="1" x14ac:dyDescent="0.15">
      <c r="B158" s="169"/>
      <c r="C158" s="169"/>
      <c r="D158" s="60" t="s">
        <v>67</v>
      </c>
      <c r="E158" s="61"/>
      <c r="F158" s="61"/>
      <c r="G158" s="185"/>
      <c r="H158" s="186">
        <v>2154227</v>
      </c>
      <c r="I158" s="187">
        <v>2141811</v>
      </c>
      <c r="J158" s="193">
        <f>SUM(H158:I158)</f>
        <v>4296038</v>
      </c>
      <c r="K158" s="189">
        <v>0</v>
      </c>
      <c r="L158" s="190">
        <v>1562448</v>
      </c>
      <c r="M158" s="190">
        <v>1026375</v>
      </c>
      <c r="N158" s="190">
        <v>651479</v>
      </c>
      <c r="O158" s="190">
        <v>538354</v>
      </c>
      <c r="P158" s="187">
        <v>340092</v>
      </c>
      <c r="Q158" s="188">
        <f>SUM(K158:P158)</f>
        <v>4118748</v>
      </c>
      <c r="R158" s="191">
        <f>SUM(J158,Q158)</f>
        <v>8414786</v>
      </c>
    </row>
    <row r="159" spans="2:18" s="155" customFormat="1" ht="17.100000000000001" customHeight="1" x14ac:dyDescent="0.15">
      <c r="B159" s="169"/>
      <c r="C159" s="196" t="s">
        <v>68</v>
      </c>
      <c r="D159" s="197"/>
      <c r="E159" s="197"/>
      <c r="F159" s="197"/>
      <c r="G159" s="198"/>
      <c r="H159" s="161">
        <v>1362325</v>
      </c>
      <c r="I159" s="162">
        <v>1694096</v>
      </c>
      <c r="J159" s="163">
        <f>SUM(H159:I159)</f>
        <v>3056421</v>
      </c>
      <c r="K159" s="164">
        <v>0</v>
      </c>
      <c r="L159" s="165">
        <v>19907445</v>
      </c>
      <c r="M159" s="165">
        <v>17729487</v>
      </c>
      <c r="N159" s="165">
        <v>17794294</v>
      </c>
      <c r="O159" s="165">
        <v>16748295</v>
      </c>
      <c r="P159" s="166">
        <v>9709104</v>
      </c>
      <c r="Q159" s="167">
        <f>SUM(K159:P159)</f>
        <v>81888625</v>
      </c>
      <c r="R159" s="168">
        <f>SUM(J159,Q159)</f>
        <v>84945046</v>
      </c>
    </row>
    <row r="160" spans="2:18" s="155" customFormat="1" ht="17.100000000000001" customHeight="1" x14ac:dyDescent="0.15">
      <c r="B160" s="195"/>
      <c r="C160" s="196" t="s">
        <v>69</v>
      </c>
      <c r="D160" s="197"/>
      <c r="E160" s="197"/>
      <c r="F160" s="197"/>
      <c r="G160" s="198"/>
      <c r="H160" s="161">
        <v>3586606</v>
      </c>
      <c r="I160" s="162">
        <v>4890500</v>
      </c>
      <c r="J160" s="163">
        <f>SUM(H160:I160)</f>
        <v>8477106</v>
      </c>
      <c r="K160" s="164">
        <v>0</v>
      </c>
      <c r="L160" s="165">
        <v>42027815</v>
      </c>
      <c r="M160" s="165">
        <v>26441934</v>
      </c>
      <c r="N160" s="165">
        <v>18542384</v>
      </c>
      <c r="O160" s="165">
        <v>10479713</v>
      </c>
      <c r="P160" s="166">
        <v>5575587</v>
      </c>
      <c r="Q160" s="167">
        <f>SUM(K160:P160)</f>
        <v>103067433</v>
      </c>
      <c r="R160" s="168">
        <f>SUM(J160,Q160)</f>
        <v>111544539</v>
      </c>
    </row>
    <row r="161" spans="2:18" s="155" customFormat="1" ht="17.100000000000001" customHeight="1" x14ac:dyDescent="0.15">
      <c r="B161" s="158" t="s">
        <v>70</v>
      </c>
      <c r="C161" s="159"/>
      <c r="D161" s="159"/>
      <c r="E161" s="159"/>
      <c r="F161" s="159"/>
      <c r="G161" s="160"/>
      <c r="H161" s="161">
        <f t="shared" ref="H161:R161" si="31">SUM(H162:H170)</f>
        <v>560009</v>
      </c>
      <c r="I161" s="162">
        <f t="shared" si="31"/>
        <v>1357921</v>
      </c>
      <c r="J161" s="163">
        <f t="shared" si="31"/>
        <v>1917930</v>
      </c>
      <c r="K161" s="164">
        <f t="shared" si="31"/>
        <v>0</v>
      </c>
      <c r="L161" s="165">
        <f t="shared" si="31"/>
        <v>130006077</v>
      </c>
      <c r="M161" s="165">
        <f t="shared" si="31"/>
        <v>131342614</v>
      </c>
      <c r="N161" s="165">
        <f t="shared" si="31"/>
        <v>138795663</v>
      </c>
      <c r="O161" s="165">
        <f t="shared" si="31"/>
        <v>101620548</v>
      </c>
      <c r="P161" s="166">
        <f t="shared" si="31"/>
        <v>50582173</v>
      </c>
      <c r="Q161" s="167">
        <f>SUM(Q162:Q170)</f>
        <v>552347075</v>
      </c>
      <c r="R161" s="168">
        <f t="shared" si="31"/>
        <v>554265005</v>
      </c>
    </row>
    <row r="162" spans="2:18" s="155" customFormat="1" ht="17.100000000000001" customHeight="1" x14ac:dyDescent="0.15">
      <c r="B162" s="169"/>
      <c r="C162" s="240" t="s">
        <v>87</v>
      </c>
      <c r="D162" s="241"/>
      <c r="E162" s="241"/>
      <c r="F162" s="241"/>
      <c r="G162" s="242"/>
      <c r="H162" s="171">
        <v>0</v>
      </c>
      <c r="I162" s="172">
        <v>0</v>
      </c>
      <c r="J162" s="192">
        <f t="shared" ref="J162:J170" si="32">SUM(H162:I162)</f>
        <v>0</v>
      </c>
      <c r="K162" s="243"/>
      <c r="L162" s="244">
        <v>3466546</v>
      </c>
      <c r="M162" s="244">
        <v>2663089</v>
      </c>
      <c r="N162" s="244">
        <v>3463280</v>
      </c>
      <c r="O162" s="244">
        <v>2399722</v>
      </c>
      <c r="P162" s="245">
        <v>2050623</v>
      </c>
      <c r="Q162" s="246">
        <f>SUM(K162:P162)</f>
        <v>14043260</v>
      </c>
      <c r="R162" s="247">
        <f>SUM(J162,Q162)</f>
        <v>14043260</v>
      </c>
    </row>
    <row r="163" spans="2:18" s="155" customFormat="1" ht="17.100000000000001" customHeight="1" x14ac:dyDescent="0.15">
      <c r="B163" s="169"/>
      <c r="C163" s="177" t="s">
        <v>72</v>
      </c>
      <c r="D163" s="58"/>
      <c r="E163" s="58"/>
      <c r="F163" s="58"/>
      <c r="G163" s="178"/>
      <c r="H163" s="179">
        <v>0</v>
      </c>
      <c r="I163" s="180">
        <v>0</v>
      </c>
      <c r="J163" s="194">
        <f t="shared" si="32"/>
        <v>0</v>
      </c>
      <c r="K163" s="218"/>
      <c r="L163" s="183">
        <v>0</v>
      </c>
      <c r="M163" s="183">
        <v>0</v>
      </c>
      <c r="N163" s="183">
        <v>135657</v>
      </c>
      <c r="O163" s="183">
        <v>0</v>
      </c>
      <c r="P163" s="180">
        <v>0</v>
      </c>
      <c r="Q163" s="181">
        <f t="shared" ref="Q163:Q170" si="33">SUM(K163:P163)</f>
        <v>135657</v>
      </c>
      <c r="R163" s="184">
        <f t="shared" ref="R163:R170" si="34">SUM(J163,Q163)</f>
        <v>135657</v>
      </c>
    </row>
    <row r="164" spans="2:18" s="217" customFormat="1" ht="17.100000000000001" customHeight="1" x14ac:dyDescent="0.15">
      <c r="B164" s="206"/>
      <c r="C164" s="207" t="s">
        <v>73</v>
      </c>
      <c r="D164" s="208"/>
      <c r="E164" s="208"/>
      <c r="F164" s="208"/>
      <c r="G164" s="209"/>
      <c r="H164" s="210">
        <v>0</v>
      </c>
      <c r="I164" s="211">
        <v>0</v>
      </c>
      <c r="J164" s="212">
        <f>SUM(H164:I164)</f>
        <v>0</v>
      </c>
      <c r="K164" s="213"/>
      <c r="L164" s="214">
        <v>59272939</v>
      </c>
      <c r="M164" s="214">
        <v>43250388</v>
      </c>
      <c r="N164" s="214">
        <v>36508051</v>
      </c>
      <c r="O164" s="214">
        <v>19511618</v>
      </c>
      <c r="P164" s="211">
        <v>10357074</v>
      </c>
      <c r="Q164" s="215">
        <f>SUM(K164:P164)</f>
        <v>168900070</v>
      </c>
      <c r="R164" s="216">
        <f>SUM(J164,Q164)</f>
        <v>168900070</v>
      </c>
    </row>
    <row r="165" spans="2:18" s="155" customFormat="1" ht="17.100000000000001" customHeight="1" x14ac:dyDescent="0.15">
      <c r="B165" s="169"/>
      <c r="C165" s="177" t="s">
        <v>74</v>
      </c>
      <c r="D165" s="58"/>
      <c r="E165" s="58"/>
      <c r="F165" s="58"/>
      <c r="G165" s="178"/>
      <c r="H165" s="179">
        <v>0</v>
      </c>
      <c r="I165" s="180">
        <v>48924</v>
      </c>
      <c r="J165" s="194">
        <f t="shared" si="32"/>
        <v>48924</v>
      </c>
      <c r="K165" s="182">
        <v>0</v>
      </c>
      <c r="L165" s="183">
        <v>11186479</v>
      </c>
      <c r="M165" s="183">
        <v>9943664</v>
      </c>
      <c r="N165" s="183">
        <v>11611406</v>
      </c>
      <c r="O165" s="183">
        <v>10069580</v>
      </c>
      <c r="P165" s="180">
        <v>3730598</v>
      </c>
      <c r="Q165" s="181">
        <f t="shared" si="33"/>
        <v>46541727</v>
      </c>
      <c r="R165" s="184">
        <f t="shared" si="34"/>
        <v>46590651</v>
      </c>
    </row>
    <row r="166" spans="2:18" s="155" customFormat="1" ht="17.100000000000001" customHeight="1" x14ac:dyDescent="0.15">
      <c r="B166" s="169"/>
      <c r="C166" s="177" t="s">
        <v>75</v>
      </c>
      <c r="D166" s="58"/>
      <c r="E166" s="58"/>
      <c r="F166" s="58"/>
      <c r="G166" s="178"/>
      <c r="H166" s="179">
        <v>560009</v>
      </c>
      <c r="I166" s="180">
        <v>1225981</v>
      </c>
      <c r="J166" s="194">
        <f t="shared" si="32"/>
        <v>1785990</v>
      </c>
      <c r="K166" s="182">
        <v>0</v>
      </c>
      <c r="L166" s="183">
        <v>10788229</v>
      </c>
      <c r="M166" s="183">
        <v>14315744</v>
      </c>
      <c r="N166" s="183">
        <v>20190097</v>
      </c>
      <c r="O166" s="183">
        <v>17254051</v>
      </c>
      <c r="P166" s="180">
        <v>9065482</v>
      </c>
      <c r="Q166" s="181">
        <f t="shared" si="33"/>
        <v>71613603</v>
      </c>
      <c r="R166" s="184">
        <f t="shared" si="34"/>
        <v>73399593</v>
      </c>
    </row>
    <row r="167" spans="2:18" s="155" customFormat="1" ht="17.100000000000001" customHeight="1" x14ac:dyDescent="0.15">
      <c r="B167" s="169"/>
      <c r="C167" s="177" t="s">
        <v>76</v>
      </c>
      <c r="D167" s="58"/>
      <c r="E167" s="58"/>
      <c r="F167" s="58"/>
      <c r="G167" s="178"/>
      <c r="H167" s="179">
        <v>0</v>
      </c>
      <c r="I167" s="180">
        <v>83016</v>
      </c>
      <c r="J167" s="194">
        <f t="shared" si="32"/>
        <v>83016</v>
      </c>
      <c r="K167" s="218"/>
      <c r="L167" s="183">
        <v>39723712</v>
      </c>
      <c r="M167" s="183">
        <v>51960434</v>
      </c>
      <c r="N167" s="183">
        <v>54618481</v>
      </c>
      <c r="O167" s="183">
        <v>36813861</v>
      </c>
      <c r="P167" s="180">
        <v>13805371</v>
      </c>
      <c r="Q167" s="181">
        <f t="shared" si="33"/>
        <v>196921859</v>
      </c>
      <c r="R167" s="184">
        <f t="shared" si="34"/>
        <v>197004875</v>
      </c>
    </row>
    <row r="168" spans="2:18" s="155" customFormat="1" ht="17.100000000000001" customHeight="1" x14ac:dyDescent="0.15">
      <c r="B168" s="169"/>
      <c r="C168" s="219" t="s">
        <v>77</v>
      </c>
      <c r="D168" s="220"/>
      <c r="E168" s="220"/>
      <c r="F168" s="220"/>
      <c r="G168" s="221"/>
      <c r="H168" s="179">
        <v>0</v>
      </c>
      <c r="I168" s="180">
        <v>0</v>
      </c>
      <c r="J168" s="194">
        <f t="shared" si="32"/>
        <v>0</v>
      </c>
      <c r="K168" s="218"/>
      <c r="L168" s="183">
        <v>4390115</v>
      </c>
      <c r="M168" s="183">
        <v>7326072</v>
      </c>
      <c r="N168" s="183">
        <v>7196515</v>
      </c>
      <c r="O168" s="183">
        <v>5171986</v>
      </c>
      <c r="P168" s="180">
        <v>1981467</v>
      </c>
      <c r="Q168" s="181">
        <f t="shared" si="33"/>
        <v>26066155</v>
      </c>
      <c r="R168" s="184">
        <f t="shared" si="34"/>
        <v>26066155</v>
      </c>
    </row>
    <row r="169" spans="2:18" s="155" customFormat="1" ht="17.100000000000001" customHeight="1" x14ac:dyDescent="0.15">
      <c r="B169" s="222"/>
      <c r="C169" s="223" t="s">
        <v>78</v>
      </c>
      <c r="D169" s="220"/>
      <c r="E169" s="220"/>
      <c r="F169" s="220"/>
      <c r="G169" s="221"/>
      <c r="H169" s="179">
        <v>0</v>
      </c>
      <c r="I169" s="180">
        <v>0</v>
      </c>
      <c r="J169" s="194">
        <f t="shared" si="32"/>
        <v>0</v>
      </c>
      <c r="K169" s="218"/>
      <c r="L169" s="183">
        <v>0</v>
      </c>
      <c r="M169" s="183">
        <v>0</v>
      </c>
      <c r="N169" s="183">
        <v>1954546</v>
      </c>
      <c r="O169" s="183">
        <v>5484722</v>
      </c>
      <c r="P169" s="180">
        <v>5886444</v>
      </c>
      <c r="Q169" s="181">
        <f>SUM(K169:P169)</f>
        <v>13325712</v>
      </c>
      <c r="R169" s="184">
        <f>SUM(J169,Q169)</f>
        <v>13325712</v>
      </c>
    </row>
    <row r="170" spans="2:18" s="155" customFormat="1" ht="17.100000000000001" customHeight="1" x14ac:dyDescent="0.15">
      <c r="B170" s="224"/>
      <c r="C170" s="225" t="s">
        <v>79</v>
      </c>
      <c r="D170" s="226"/>
      <c r="E170" s="226"/>
      <c r="F170" s="226"/>
      <c r="G170" s="227"/>
      <c r="H170" s="228">
        <v>0</v>
      </c>
      <c r="I170" s="229">
        <v>0</v>
      </c>
      <c r="J170" s="230">
        <f t="shared" si="32"/>
        <v>0</v>
      </c>
      <c r="K170" s="231"/>
      <c r="L170" s="232">
        <v>1178057</v>
      </c>
      <c r="M170" s="232">
        <v>1883223</v>
      </c>
      <c r="N170" s="232">
        <v>3117630</v>
      </c>
      <c r="O170" s="232">
        <v>4915008</v>
      </c>
      <c r="P170" s="229">
        <v>3705114</v>
      </c>
      <c r="Q170" s="233">
        <f t="shared" si="33"/>
        <v>14799032</v>
      </c>
      <c r="R170" s="234">
        <f t="shared" si="34"/>
        <v>14799032</v>
      </c>
    </row>
    <row r="171" spans="2:18" s="155" customFormat="1" ht="17.100000000000001" customHeight="1" x14ac:dyDescent="0.15">
      <c r="B171" s="158" t="s">
        <v>80</v>
      </c>
      <c r="C171" s="159"/>
      <c r="D171" s="159"/>
      <c r="E171" s="159"/>
      <c r="F171" s="159"/>
      <c r="G171" s="160"/>
      <c r="H171" s="161">
        <f>SUM(H172:H175)</f>
        <v>0</v>
      </c>
      <c r="I171" s="162">
        <f>SUM(I172:I175)</f>
        <v>0</v>
      </c>
      <c r="J171" s="163">
        <f>SUM(J172:J175)</f>
        <v>0</v>
      </c>
      <c r="K171" s="235"/>
      <c r="L171" s="165">
        <f t="shared" ref="L171:R171" si="35">SUM(L172:L175)</f>
        <v>14093700</v>
      </c>
      <c r="M171" s="165">
        <f t="shared" si="35"/>
        <v>25391405</v>
      </c>
      <c r="N171" s="165">
        <f t="shared" si="35"/>
        <v>92284212</v>
      </c>
      <c r="O171" s="165">
        <f t="shared" si="35"/>
        <v>263594897</v>
      </c>
      <c r="P171" s="166">
        <f t="shared" si="35"/>
        <v>329270055</v>
      </c>
      <c r="Q171" s="167">
        <f t="shared" si="35"/>
        <v>724634269</v>
      </c>
      <c r="R171" s="168">
        <f t="shared" si="35"/>
        <v>724634269</v>
      </c>
    </row>
    <row r="172" spans="2:18" s="155" customFormat="1" ht="17.100000000000001" customHeight="1" x14ac:dyDescent="0.15">
      <c r="B172" s="169"/>
      <c r="C172" s="49" t="s">
        <v>81</v>
      </c>
      <c r="D172" s="81"/>
      <c r="E172" s="81"/>
      <c r="F172" s="81"/>
      <c r="G172" s="170"/>
      <c r="H172" s="171">
        <v>0</v>
      </c>
      <c r="I172" s="172">
        <v>0</v>
      </c>
      <c r="J172" s="192">
        <f>SUM(H172:I172)</f>
        <v>0</v>
      </c>
      <c r="K172" s="199"/>
      <c r="L172" s="175">
        <v>200624</v>
      </c>
      <c r="M172" s="175">
        <v>2556387</v>
      </c>
      <c r="N172" s="175">
        <v>46585587</v>
      </c>
      <c r="O172" s="175">
        <v>120298992</v>
      </c>
      <c r="P172" s="172">
        <v>112293523</v>
      </c>
      <c r="Q172" s="173">
        <f>SUM(K172:P172)</f>
        <v>281935113</v>
      </c>
      <c r="R172" s="176">
        <f>SUM(J172,Q172)</f>
        <v>281935113</v>
      </c>
    </row>
    <row r="173" spans="2:18" s="155" customFormat="1" ht="17.100000000000001" customHeight="1" x14ac:dyDescent="0.15">
      <c r="B173" s="169"/>
      <c r="C173" s="177" t="s">
        <v>82</v>
      </c>
      <c r="D173" s="58"/>
      <c r="E173" s="58"/>
      <c r="F173" s="58"/>
      <c r="G173" s="178"/>
      <c r="H173" s="179">
        <v>0</v>
      </c>
      <c r="I173" s="180">
        <v>0</v>
      </c>
      <c r="J173" s="194">
        <f>SUM(H173:I173)</f>
        <v>0</v>
      </c>
      <c r="K173" s="218"/>
      <c r="L173" s="183">
        <v>13893076</v>
      </c>
      <c r="M173" s="183">
        <v>22724354</v>
      </c>
      <c r="N173" s="183">
        <v>34552487</v>
      </c>
      <c r="O173" s="183">
        <v>33283273</v>
      </c>
      <c r="P173" s="180">
        <v>32521126</v>
      </c>
      <c r="Q173" s="181">
        <f>SUM(K173:P173)</f>
        <v>136974316</v>
      </c>
      <c r="R173" s="184">
        <f>SUM(J173,Q173)</f>
        <v>136974316</v>
      </c>
    </row>
    <row r="174" spans="2:18" s="155" customFormat="1" ht="17.100000000000001" customHeight="1" x14ac:dyDescent="0.15">
      <c r="B174" s="222"/>
      <c r="C174" s="177" t="s">
        <v>83</v>
      </c>
      <c r="D174" s="58"/>
      <c r="E174" s="58"/>
      <c r="F174" s="58"/>
      <c r="G174" s="178"/>
      <c r="H174" s="179">
        <v>0</v>
      </c>
      <c r="I174" s="180">
        <v>0</v>
      </c>
      <c r="J174" s="194">
        <f>SUM(H174:I174)</f>
        <v>0</v>
      </c>
      <c r="K174" s="218"/>
      <c r="L174" s="183">
        <v>0</v>
      </c>
      <c r="M174" s="183">
        <v>110664</v>
      </c>
      <c r="N174" s="183">
        <v>10375936</v>
      </c>
      <c r="O174" s="183">
        <v>102686506</v>
      </c>
      <c r="P174" s="180">
        <v>177222806</v>
      </c>
      <c r="Q174" s="181">
        <f>SUM(K174:P174)</f>
        <v>290395912</v>
      </c>
      <c r="R174" s="184">
        <f>SUM(J174,Q174)</f>
        <v>290395912</v>
      </c>
    </row>
    <row r="175" spans="2:18" s="217" customFormat="1" ht="17.100000000000001" customHeight="1" x14ac:dyDescent="0.15">
      <c r="B175" s="499"/>
      <c r="C175" s="465" t="s">
        <v>213</v>
      </c>
      <c r="D175" s="466"/>
      <c r="E175" s="466"/>
      <c r="F175" s="466"/>
      <c r="G175" s="467"/>
      <c r="H175" s="468">
        <v>0</v>
      </c>
      <c r="I175" s="469">
        <v>0</v>
      </c>
      <c r="J175" s="470">
        <f>SUM(H175:I175)</f>
        <v>0</v>
      </c>
      <c r="K175" s="502"/>
      <c r="L175" s="472">
        <v>0</v>
      </c>
      <c r="M175" s="472">
        <v>0</v>
      </c>
      <c r="N175" s="472">
        <v>770202</v>
      </c>
      <c r="O175" s="472">
        <v>7326126</v>
      </c>
      <c r="P175" s="469">
        <v>7232600</v>
      </c>
      <c r="Q175" s="473">
        <f>SUM(K175:P175)</f>
        <v>15328928</v>
      </c>
      <c r="R175" s="474">
        <f>SUM(J175,Q175)</f>
        <v>15328928</v>
      </c>
    </row>
    <row r="176" spans="2:18" s="155" customFormat="1" ht="17.100000000000001" customHeight="1" x14ac:dyDescent="0.15">
      <c r="B176" s="237" t="s">
        <v>84</v>
      </c>
      <c r="C176" s="40"/>
      <c r="D176" s="40"/>
      <c r="E176" s="40"/>
      <c r="F176" s="40"/>
      <c r="G176" s="41"/>
      <c r="H176" s="161">
        <f t="shared" ref="H176:R176" si="36">SUM(H140,H161,H171)</f>
        <v>15170241</v>
      </c>
      <c r="I176" s="162">
        <f t="shared" si="36"/>
        <v>28358543</v>
      </c>
      <c r="J176" s="163">
        <f t="shared" si="36"/>
        <v>43528784</v>
      </c>
      <c r="K176" s="164">
        <f t="shared" si="36"/>
        <v>0</v>
      </c>
      <c r="L176" s="165">
        <f t="shared" si="36"/>
        <v>386413166</v>
      </c>
      <c r="M176" s="165">
        <f t="shared" si="36"/>
        <v>365609306</v>
      </c>
      <c r="N176" s="165">
        <f t="shared" si="36"/>
        <v>403019273</v>
      </c>
      <c r="O176" s="165">
        <f t="shared" si="36"/>
        <v>493606867</v>
      </c>
      <c r="P176" s="166">
        <f t="shared" si="36"/>
        <v>461689378</v>
      </c>
      <c r="Q176" s="167">
        <f t="shared" si="36"/>
        <v>2110337990</v>
      </c>
      <c r="R176" s="168">
        <f t="shared" si="36"/>
        <v>2153866774</v>
      </c>
    </row>
  </sheetData>
  <mergeCells count="54">
    <mergeCell ref="I137:R137"/>
    <mergeCell ref="B138:G139"/>
    <mergeCell ref="H138:J138"/>
    <mergeCell ref="K138:Q138"/>
    <mergeCell ref="R138:R139"/>
    <mergeCell ref="B96:G97"/>
    <mergeCell ref="H96:J96"/>
    <mergeCell ref="K96:Q96"/>
    <mergeCell ref="R96:R97"/>
    <mergeCell ref="J79:Q79"/>
    <mergeCell ref="B80:G81"/>
    <mergeCell ref="H80:J80"/>
    <mergeCell ref="K80:P80"/>
    <mergeCell ref="Q80:Q81"/>
    <mergeCell ref="J87:Q87"/>
    <mergeCell ref="B88:G89"/>
    <mergeCell ref="H88:J88"/>
    <mergeCell ref="K88:P88"/>
    <mergeCell ref="Q88:Q89"/>
    <mergeCell ref="I95:R95"/>
    <mergeCell ref="B72:G73"/>
    <mergeCell ref="H72:J72"/>
    <mergeCell ref="K72:P72"/>
    <mergeCell ref="Q72:Q73"/>
    <mergeCell ref="K54:R54"/>
    <mergeCell ref="B55:G56"/>
    <mergeCell ref="H55:J55"/>
    <mergeCell ref="K55:Q55"/>
    <mergeCell ref="R55:R56"/>
    <mergeCell ref="J63:Q63"/>
    <mergeCell ref="B64:G65"/>
    <mergeCell ref="H64:J64"/>
    <mergeCell ref="K64:P64"/>
    <mergeCell ref="Q64:Q65"/>
    <mergeCell ref="J71:Q71"/>
    <mergeCell ref="B33:B42"/>
    <mergeCell ref="C42:G42"/>
    <mergeCell ref="K46:R46"/>
    <mergeCell ref="B47:G48"/>
    <mergeCell ref="H47:J47"/>
    <mergeCell ref="K47:Q47"/>
    <mergeCell ref="R47:R48"/>
    <mergeCell ref="Q12:R12"/>
    <mergeCell ref="B13:B22"/>
    <mergeCell ref="C13:G13"/>
    <mergeCell ref="C22:G22"/>
    <mergeCell ref="B23:B32"/>
    <mergeCell ref="C32:G32"/>
    <mergeCell ref="R6:R7"/>
    <mergeCell ref="J1:O1"/>
    <mergeCell ref="P1:Q1"/>
    <mergeCell ref="H4:I4"/>
    <mergeCell ref="B5:G5"/>
    <mergeCell ref="H5:I5"/>
  </mergeCells>
  <phoneticPr fontId="5"/>
  <pageMargins left="0.35433070866141736" right="0.78740157480314965" top="0.59055118110236227" bottom="0.39370078740157483" header="0.39370078740157483" footer="0.39370078740157483"/>
  <pageSetup paperSize="9" scale="70" fitToHeight="0" orientation="landscape" r:id="rId1"/>
  <headerFooter alignWithMargins="0">
    <oddFooter>&amp;P ページ</oddFooter>
  </headerFooter>
  <rowBreaks count="3" manualBreakCount="3">
    <brk id="44" max="17" man="1"/>
    <brk id="93" max="17" man="1"/>
    <brk id="135" max="17"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8"/>
  <sheetViews>
    <sheetView tabSelected="1" view="pageBreakPreview" zoomScale="90" zoomScaleNormal="55" zoomScaleSheetLayoutView="90" workbookViewId="0">
      <selection activeCell="N166" sqref="N166"/>
    </sheetView>
  </sheetViews>
  <sheetFormatPr defaultColWidth="7.625" defaultRowHeight="17.100000000000001" customHeight="1" x14ac:dyDescent="0.15"/>
  <cols>
    <col min="1" max="2" width="2.625" style="2" customWidth="1"/>
    <col min="3" max="3" width="5.625" style="2" customWidth="1"/>
    <col min="4" max="4" width="7.625" style="2" customWidth="1"/>
    <col min="5" max="5" width="4.375" style="2" customWidth="1"/>
    <col min="6" max="6" width="6.625" style="2" customWidth="1"/>
    <col min="7" max="7" width="10.5" style="2" customWidth="1"/>
    <col min="8" max="16" width="10.625" style="2" customWidth="1"/>
    <col min="17" max="18" width="12.625" style="2" customWidth="1"/>
    <col min="19" max="19" width="7.625" style="2" customWidth="1"/>
    <col min="20" max="22" width="9.375" style="2" customWidth="1"/>
    <col min="23" max="256" width="7.625" style="2"/>
    <col min="257" max="258" width="2.625" style="2" customWidth="1"/>
    <col min="259" max="259" width="5.625" style="2" customWidth="1"/>
    <col min="260" max="260" width="7.625" style="2" customWidth="1"/>
    <col min="261" max="261" width="4.375" style="2" customWidth="1"/>
    <col min="262" max="262" width="6.625" style="2" customWidth="1"/>
    <col min="263" max="263" width="10.5" style="2" customWidth="1"/>
    <col min="264" max="272" width="10.625" style="2" customWidth="1"/>
    <col min="273" max="274" width="12.625" style="2" customWidth="1"/>
    <col min="275" max="275" width="7.625" style="2" customWidth="1"/>
    <col min="276" max="278" width="9.375" style="2" customWidth="1"/>
    <col min="279" max="512" width="7.625" style="2"/>
    <col min="513" max="514" width="2.625" style="2" customWidth="1"/>
    <col min="515" max="515" width="5.625" style="2" customWidth="1"/>
    <col min="516" max="516" width="7.625" style="2" customWidth="1"/>
    <col min="517" max="517" width="4.375" style="2" customWidth="1"/>
    <col min="518" max="518" width="6.625" style="2" customWidth="1"/>
    <col min="519" max="519" width="10.5" style="2" customWidth="1"/>
    <col min="520" max="528" width="10.625" style="2" customWidth="1"/>
    <col min="529" max="530" width="12.625" style="2" customWidth="1"/>
    <col min="531" max="531" width="7.625" style="2" customWidth="1"/>
    <col min="532" max="534" width="9.375" style="2" customWidth="1"/>
    <col min="535" max="768" width="7.625" style="2"/>
    <col min="769" max="770" width="2.625" style="2" customWidth="1"/>
    <col min="771" max="771" width="5.625" style="2" customWidth="1"/>
    <col min="772" max="772" width="7.625" style="2" customWidth="1"/>
    <col min="773" max="773" width="4.375" style="2" customWidth="1"/>
    <col min="774" max="774" width="6.625" style="2" customWidth="1"/>
    <col min="775" max="775" width="10.5" style="2" customWidth="1"/>
    <col min="776" max="784" width="10.625" style="2" customWidth="1"/>
    <col min="785" max="786" width="12.625" style="2" customWidth="1"/>
    <col min="787" max="787" width="7.625" style="2" customWidth="1"/>
    <col min="788" max="790" width="9.375" style="2" customWidth="1"/>
    <col min="791" max="1024" width="7.625" style="2"/>
    <col min="1025" max="1026" width="2.625" style="2" customWidth="1"/>
    <col min="1027" max="1027" width="5.625" style="2" customWidth="1"/>
    <col min="1028" max="1028" width="7.625" style="2" customWidth="1"/>
    <col min="1029" max="1029" width="4.375" style="2" customWidth="1"/>
    <col min="1030" max="1030" width="6.625" style="2" customWidth="1"/>
    <col min="1031" max="1031" width="10.5" style="2" customWidth="1"/>
    <col min="1032" max="1040" width="10.625" style="2" customWidth="1"/>
    <col min="1041" max="1042" width="12.625" style="2" customWidth="1"/>
    <col min="1043" max="1043" width="7.625" style="2" customWidth="1"/>
    <col min="1044" max="1046" width="9.375" style="2" customWidth="1"/>
    <col min="1047" max="1280" width="7.625" style="2"/>
    <col min="1281" max="1282" width="2.625" style="2" customWidth="1"/>
    <col min="1283" max="1283" width="5.625" style="2" customWidth="1"/>
    <col min="1284" max="1284" width="7.625" style="2" customWidth="1"/>
    <col min="1285" max="1285" width="4.375" style="2" customWidth="1"/>
    <col min="1286" max="1286" width="6.625" style="2" customWidth="1"/>
    <col min="1287" max="1287" width="10.5" style="2" customWidth="1"/>
    <col min="1288" max="1296" width="10.625" style="2" customWidth="1"/>
    <col min="1297" max="1298" width="12.625" style="2" customWidth="1"/>
    <col min="1299" max="1299" width="7.625" style="2" customWidth="1"/>
    <col min="1300" max="1302" width="9.375" style="2" customWidth="1"/>
    <col min="1303" max="1536" width="7.625" style="2"/>
    <col min="1537" max="1538" width="2.625" style="2" customWidth="1"/>
    <col min="1539" max="1539" width="5.625" style="2" customWidth="1"/>
    <col min="1540" max="1540" width="7.625" style="2" customWidth="1"/>
    <col min="1541" max="1541" width="4.375" style="2" customWidth="1"/>
    <col min="1542" max="1542" width="6.625" style="2" customWidth="1"/>
    <col min="1543" max="1543" width="10.5" style="2" customWidth="1"/>
    <col min="1544" max="1552" width="10.625" style="2" customWidth="1"/>
    <col min="1553" max="1554" width="12.625" style="2" customWidth="1"/>
    <col min="1555" max="1555" width="7.625" style="2" customWidth="1"/>
    <col min="1556" max="1558" width="9.375" style="2" customWidth="1"/>
    <col min="1559" max="1792" width="7.625" style="2"/>
    <col min="1793" max="1794" width="2.625" style="2" customWidth="1"/>
    <col min="1795" max="1795" width="5.625" style="2" customWidth="1"/>
    <col min="1796" max="1796" width="7.625" style="2" customWidth="1"/>
    <col min="1797" max="1797" width="4.375" style="2" customWidth="1"/>
    <col min="1798" max="1798" width="6.625" style="2" customWidth="1"/>
    <col min="1799" max="1799" width="10.5" style="2" customWidth="1"/>
    <col min="1800" max="1808" width="10.625" style="2" customWidth="1"/>
    <col min="1809" max="1810" width="12.625" style="2" customWidth="1"/>
    <col min="1811" max="1811" width="7.625" style="2" customWidth="1"/>
    <col min="1812" max="1814" width="9.375" style="2" customWidth="1"/>
    <col min="1815" max="2048" width="7.625" style="2"/>
    <col min="2049" max="2050" width="2.625" style="2" customWidth="1"/>
    <col min="2051" max="2051" width="5.625" style="2" customWidth="1"/>
    <col min="2052" max="2052" width="7.625" style="2" customWidth="1"/>
    <col min="2053" max="2053" width="4.375" style="2" customWidth="1"/>
    <col min="2054" max="2054" width="6.625" style="2" customWidth="1"/>
    <col min="2055" max="2055" width="10.5" style="2" customWidth="1"/>
    <col min="2056" max="2064" width="10.625" style="2" customWidth="1"/>
    <col min="2065" max="2066" width="12.625" style="2" customWidth="1"/>
    <col min="2067" max="2067" width="7.625" style="2" customWidth="1"/>
    <col min="2068" max="2070" width="9.375" style="2" customWidth="1"/>
    <col min="2071" max="2304" width="7.625" style="2"/>
    <col min="2305" max="2306" width="2.625" style="2" customWidth="1"/>
    <col min="2307" max="2307" width="5.625" style="2" customWidth="1"/>
    <col min="2308" max="2308" width="7.625" style="2" customWidth="1"/>
    <col min="2309" max="2309" width="4.375" style="2" customWidth="1"/>
    <col min="2310" max="2310" width="6.625" style="2" customWidth="1"/>
    <col min="2311" max="2311" width="10.5" style="2" customWidth="1"/>
    <col min="2312" max="2320" width="10.625" style="2" customWidth="1"/>
    <col min="2321" max="2322" width="12.625" style="2" customWidth="1"/>
    <col min="2323" max="2323" width="7.625" style="2" customWidth="1"/>
    <col min="2324" max="2326" width="9.375" style="2" customWidth="1"/>
    <col min="2327" max="2560" width="7.625" style="2"/>
    <col min="2561" max="2562" width="2.625" style="2" customWidth="1"/>
    <col min="2563" max="2563" width="5.625" style="2" customWidth="1"/>
    <col min="2564" max="2564" width="7.625" style="2" customWidth="1"/>
    <col min="2565" max="2565" width="4.375" style="2" customWidth="1"/>
    <col min="2566" max="2566" width="6.625" style="2" customWidth="1"/>
    <col min="2567" max="2567" width="10.5" style="2" customWidth="1"/>
    <col min="2568" max="2576" width="10.625" style="2" customWidth="1"/>
    <col min="2577" max="2578" width="12.625" style="2" customWidth="1"/>
    <col min="2579" max="2579" width="7.625" style="2" customWidth="1"/>
    <col min="2580" max="2582" width="9.375" style="2" customWidth="1"/>
    <col min="2583" max="2816" width="7.625" style="2"/>
    <col min="2817" max="2818" width="2.625" style="2" customWidth="1"/>
    <col min="2819" max="2819" width="5.625" style="2" customWidth="1"/>
    <col min="2820" max="2820" width="7.625" style="2" customWidth="1"/>
    <col min="2821" max="2821" width="4.375" style="2" customWidth="1"/>
    <col min="2822" max="2822" width="6.625" style="2" customWidth="1"/>
    <col min="2823" max="2823" width="10.5" style="2" customWidth="1"/>
    <col min="2824" max="2832" width="10.625" style="2" customWidth="1"/>
    <col min="2833" max="2834" width="12.625" style="2" customWidth="1"/>
    <col min="2835" max="2835" width="7.625" style="2" customWidth="1"/>
    <col min="2836" max="2838" width="9.375" style="2" customWidth="1"/>
    <col min="2839" max="3072" width="7.625" style="2"/>
    <col min="3073" max="3074" width="2.625" style="2" customWidth="1"/>
    <col min="3075" max="3075" width="5.625" style="2" customWidth="1"/>
    <col min="3076" max="3076" width="7.625" style="2" customWidth="1"/>
    <col min="3077" max="3077" width="4.375" style="2" customWidth="1"/>
    <col min="3078" max="3078" width="6.625" style="2" customWidth="1"/>
    <col min="3079" max="3079" width="10.5" style="2" customWidth="1"/>
    <col min="3080" max="3088" width="10.625" style="2" customWidth="1"/>
    <col min="3089" max="3090" width="12.625" style="2" customWidth="1"/>
    <col min="3091" max="3091" width="7.625" style="2" customWidth="1"/>
    <col min="3092" max="3094" width="9.375" style="2" customWidth="1"/>
    <col min="3095" max="3328" width="7.625" style="2"/>
    <col min="3329" max="3330" width="2.625" style="2" customWidth="1"/>
    <col min="3331" max="3331" width="5.625" style="2" customWidth="1"/>
    <col min="3332" max="3332" width="7.625" style="2" customWidth="1"/>
    <col min="3333" max="3333" width="4.375" style="2" customWidth="1"/>
    <col min="3334" max="3334" width="6.625" style="2" customWidth="1"/>
    <col min="3335" max="3335" width="10.5" style="2" customWidth="1"/>
    <col min="3336" max="3344" width="10.625" style="2" customWidth="1"/>
    <col min="3345" max="3346" width="12.625" style="2" customWidth="1"/>
    <col min="3347" max="3347" width="7.625" style="2" customWidth="1"/>
    <col min="3348" max="3350" width="9.375" style="2" customWidth="1"/>
    <col min="3351" max="3584" width="7.625" style="2"/>
    <col min="3585" max="3586" width="2.625" style="2" customWidth="1"/>
    <col min="3587" max="3587" width="5.625" style="2" customWidth="1"/>
    <col min="3588" max="3588" width="7.625" style="2" customWidth="1"/>
    <col min="3589" max="3589" width="4.375" style="2" customWidth="1"/>
    <col min="3590" max="3590" width="6.625" style="2" customWidth="1"/>
    <col min="3591" max="3591" width="10.5" style="2" customWidth="1"/>
    <col min="3592" max="3600" width="10.625" style="2" customWidth="1"/>
    <col min="3601" max="3602" width="12.625" style="2" customWidth="1"/>
    <col min="3603" max="3603" width="7.625" style="2" customWidth="1"/>
    <col min="3604" max="3606" width="9.375" style="2" customWidth="1"/>
    <col min="3607" max="3840" width="7.625" style="2"/>
    <col min="3841" max="3842" width="2.625" style="2" customWidth="1"/>
    <col min="3843" max="3843" width="5.625" style="2" customWidth="1"/>
    <col min="3844" max="3844" width="7.625" style="2" customWidth="1"/>
    <col min="3845" max="3845" width="4.375" style="2" customWidth="1"/>
    <col min="3846" max="3846" width="6.625" style="2" customWidth="1"/>
    <col min="3847" max="3847" width="10.5" style="2" customWidth="1"/>
    <col min="3848" max="3856" width="10.625" style="2" customWidth="1"/>
    <col min="3857" max="3858" width="12.625" style="2" customWidth="1"/>
    <col min="3859" max="3859" width="7.625" style="2" customWidth="1"/>
    <col min="3860" max="3862" width="9.375" style="2" customWidth="1"/>
    <col min="3863" max="4096" width="7.625" style="2"/>
    <col min="4097" max="4098" width="2.625" style="2" customWidth="1"/>
    <col min="4099" max="4099" width="5.625" style="2" customWidth="1"/>
    <col min="4100" max="4100" width="7.625" style="2" customWidth="1"/>
    <col min="4101" max="4101" width="4.375" style="2" customWidth="1"/>
    <col min="4102" max="4102" width="6.625" style="2" customWidth="1"/>
    <col min="4103" max="4103" width="10.5" style="2" customWidth="1"/>
    <col min="4104" max="4112" width="10.625" style="2" customWidth="1"/>
    <col min="4113" max="4114" width="12.625" style="2" customWidth="1"/>
    <col min="4115" max="4115" width="7.625" style="2" customWidth="1"/>
    <col min="4116" max="4118" width="9.375" style="2" customWidth="1"/>
    <col min="4119" max="4352" width="7.625" style="2"/>
    <col min="4353" max="4354" width="2.625" style="2" customWidth="1"/>
    <col min="4355" max="4355" width="5.625" style="2" customWidth="1"/>
    <col min="4356" max="4356" width="7.625" style="2" customWidth="1"/>
    <col min="4357" max="4357" width="4.375" style="2" customWidth="1"/>
    <col min="4358" max="4358" width="6.625" style="2" customWidth="1"/>
    <col min="4359" max="4359" width="10.5" style="2" customWidth="1"/>
    <col min="4360" max="4368" width="10.625" style="2" customWidth="1"/>
    <col min="4369" max="4370" width="12.625" style="2" customWidth="1"/>
    <col min="4371" max="4371" width="7.625" style="2" customWidth="1"/>
    <col min="4372" max="4374" width="9.375" style="2" customWidth="1"/>
    <col min="4375" max="4608" width="7.625" style="2"/>
    <col min="4609" max="4610" width="2.625" style="2" customWidth="1"/>
    <col min="4611" max="4611" width="5.625" style="2" customWidth="1"/>
    <col min="4612" max="4612" width="7.625" style="2" customWidth="1"/>
    <col min="4613" max="4613" width="4.375" style="2" customWidth="1"/>
    <col min="4614" max="4614" width="6.625" style="2" customWidth="1"/>
    <col min="4615" max="4615" width="10.5" style="2" customWidth="1"/>
    <col min="4616" max="4624" width="10.625" style="2" customWidth="1"/>
    <col min="4625" max="4626" width="12.625" style="2" customWidth="1"/>
    <col min="4627" max="4627" width="7.625" style="2" customWidth="1"/>
    <col min="4628" max="4630" width="9.375" style="2" customWidth="1"/>
    <col min="4631" max="4864" width="7.625" style="2"/>
    <col min="4865" max="4866" width="2.625" style="2" customWidth="1"/>
    <col min="4867" max="4867" width="5.625" style="2" customWidth="1"/>
    <col min="4868" max="4868" width="7.625" style="2" customWidth="1"/>
    <col min="4869" max="4869" width="4.375" style="2" customWidth="1"/>
    <col min="4870" max="4870" width="6.625" style="2" customWidth="1"/>
    <col min="4871" max="4871" width="10.5" style="2" customWidth="1"/>
    <col min="4872" max="4880" width="10.625" style="2" customWidth="1"/>
    <col min="4881" max="4882" width="12.625" style="2" customWidth="1"/>
    <col min="4883" max="4883" width="7.625" style="2" customWidth="1"/>
    <col min="4884" max="4886" width="9.375" style="2" customWidth="1"/>
    <col min="4887" max="5120" width="7.625" style="2"/>
    <col min="5121" max="5122" width="2.625" style="2" customWidth="1"/>
    <col min="5123" max="5123" width="5.625" style="2" customWidth="1"/>
    <col min="5124" max="5124" width="7.625" style="2" customWidth="1"/>
    <col min="5125" max="5125" width="4.375" style="2" customWidth="1"/>
    <col min="5126" max="5126" width="6.625" style="2" customWidth="1"/>
    <col min="5127" max="5127" width="10.5" style="2" customWidth="1"/>
    <col min="5128" max="5136" width="10.625" style="2" customWidth="1"/>
    <col min="5137" max="5138" width="12.625" style="2" customWidth="1"/>
    <col min="5139" max="5139" width="7.625" style="2" customWidth="1"/>
    <col min="5140" max="5142" width="9.375" style="2" customWidth="1"/>
    <col min="5143" max="5376" width="7.625" style="2"/>
    <col min="5377" max="5378" width="2.625" style="2" customWidth="1"/>
    <col min="5379" max="5379" width="5.625" style="2" customWidth="1"/>
    <col min="5380" max="5380" width="7.625" style="2" customWidth="1"/>
    <col min="5381" max="5381" width="4.375" style="2" customWidth="1"/>
    <col min="5382" max="5382" width="6.625" style="2" customWidth="1"/>
    <col min="5383" max="5383" width="10.5" style="2" customWidth="1"/>
    <col min="5384" max="5392" width="10.625" style="2" customWidth="1"/>
    <col min="5393" max="5394" width="12.625" style="2" customWidth="1"/>
    <col min="5395" max="5395" width="7.625" style="2" customWidth="1"/>
    <col min="5396" max="5398" width="9.375" style="2" customWidth="1"/>
    <col min="5399" max="5632" width="7.625" style="2"/>
    <col min="5633" max="5634" width="2.625" style="2" customWidth="1"/>
    <col min="5635" max="5635" width="5.625" style="2" customWidth="1"/>
    <col min="5636" max="5636" width="7.625" style="2" customWidth="1"/>
    <col min="5637" max="5637" width="4.375" style="2" customWidth="1"/>
    <col min="5638" max="5638" width="6.625" style="2" customWidth="1"/>
    <col min="5639" max="5639" width="10.5" style="2" customWidth="1"/>
    <col min="5640" max="5648" width="10.625" style="2" customWidth="1"/>
    <col min="5649" max="5650" width="12.625" style="2" customWidth="1"/>
    <col min="5651" max="5651" width="7.625" style="2" customWidth="1"/>
    <col min="5652" max="5654" width="9.375" style="2" customWidth="1"/>
    <col min="5655" max="5888" width="7.625" style="2"/>
    <col min="5889" max="5890" width="2.625" style="2" customWidth="1"/>
    <col min="5891" max="5891" width="5.625" style="2" customWidth="1"/>
    <col min="5892" max="5892" width="7.625" style="2" customWidth="1"/>
    <col min="5893" max="5893" width="4.375" style="2" customWidth="1"/>
    <col min="5894" max="5894" width="6.625" style="2" customWidth="1"/>
    <col min="5895" max="5895" width="10.5" style="2" customWidth="1"/>
    <col min="5896" max="5904" width="10.625" style="2" customWidth="1"/>
    <col min="5905" max="5906" width="12.625" style="2" customWidth="1"/>
    <col min="5907" max="5907" width="7.625" style="2" customWidth="1"/>
    <col min="5908" max="5910" width="9.375" style="2" customWidth="1"/>
    <col min="5911" max="6144" width="7.625" style="2"/>
    <col min="6145" max="6146" width="2.625" style="2" customWidth="1"/>
    <col min="6147" max="6147" width="5.625" style="2" customWidth="1"/>
    <col min="6148" max="6148" width="7.625" style="2" customWidth="1"/>
    <col min="6149" max="6149" width="4.375" style="2" customWidth="1"/>
    <col min="6150" max="6150" width="6.625" style="2" customWidth="1"/>
    <col min="6151" max="6151" width="10.5" style="2" customWidth="1"/>
    <col min="6152" max="6160" width="10.625" style="2" customWidth="1"/>
    <col min="6161" max="6162" width="12.625" style="2" customWidth="1"/>
    <col min="6163" max="6163" width="7.625" style="2" customWidth="1"/>
    <col min="6164" max="6166" width="9.375" style="2" customWidth="1"/>
    <col min="6167" max="6400" width="7.625" style="2"/>
    <col min="6401" max="6402" width="2.625" style="2" customWidth="1"/>
    <col min="6403" max="6403" width="5.625" style="2" customWidth="1"/>
    <col min="6404" max="6404" width="7.625" style="2" customWidth="1"/>
    <col min="6405" max="6405" width="4.375" style="2" customWidth="1"/>
    <col min="6406" max="6406" width="6.625" style="2" customWidth="1"/>
    <col min="6407" max="6407" width="10.5" style="2" customWidth="1"/>
    <col min="6408" max="6416" width="10.625" style="2" customWidth="1"/>
    <col min="6417" max="6418" width="12.625" style="2" customWidth="1"/>
    <col min="6419" max="6419" width="7.625" style="2" customWidth="1"/>
    <col min="6420" max="6422" width="9.375" style="2" customWidth="1"/>
    <col min="6423" max="6656" width="7.625" style="2"/>
    <col min="6657" max="6658" width="2.625" style="2" customWidth="1"/>
    <col min="6659" max="6659" width="5.625" style="2" customWidth="1"/>
    <col min="6660" max="6660" width="7.625" style="2" customWidth="1"/>
    <col min="6661" max="6661" width="4.375" style="2" customWidth="1"/>
    <col min="6662" max="6662" width="6.625" style="2" customWidth="1"/>
    <col min="6663" max="6663" width="10.5" style="2" customWidth="1"/>
    <col min="6664" max="6672" width="10.625" style="2" customWidth="1"/>
    <col min="6673" max="6674" width="12.625" style="2" customWidth="1"/>
    <col min="6675" max="6675" width="7.625" style="2" customWidth="1"/>
    <col min="6676" max="6678" width="9.375" style="2" customWidth="1"/>
    <col min="6679" max="6912" width="7.625" style="2"/>
    <col min="6913" max="6914" width="2.625" style="2" customWidth="1"/>
    <col min="6915" max="6915" width="5.625" style="2" customWidth="1"/>
    <col min="6916" max="6916" width="7.625" style="2" customWidth="1"/>
    <col min="6917" max="6917" width="4.375" style="2" customWidth="1"/>
    <col min="6918" max="6918" width="6.625" style="2" customWidth="1"/>
    <col min="6919" max="6919" width="10.5" style="2" customWidth="1"/>
    <col min="6920" max="6928" width="10.625" style="2" customWidth="1"/>
    <col min="6929" max="6930" width="12.625" style="2" customWidth="1"/>
    <col min="6931" max="6931" width="7.625" style="2" customWidth="1"/>
    <col min="6932" max="6934" width="9.375" style="2" customWidth="1"/>
    <col min="6935" max="7168" width="7.625" style="2"/>
    <col min="7169" max="7170" width="2.625" style="2" customWidth="1"/>
    <col min="7171" max="7171" width="5.625" style="2" customWidth="1"/>
    <col min="7172" max="7172" width="7.625" style="2" customWidth="1"/>
    <col min="7173" max="7173" width="4.375" style="2" customWidth="1"/>
    <col min="7174" max="7174" width="6.625" style="2" customWidth="1"/>
    <col min="7175" max="7175" width="10.5" style="2" customWidth="1"/>
    <col min="7176" max="7184" width="10.625" style="2" customWidth="1"/>
    <col min="7185" max="7186" width="12.625" style="2" customWidth="1"/>
    <col min="7187" max="7187" width="7.625" style="2" customWidth="1"/>
    <col min="7188" max="7190" width="9.375" style="2" customWidth="1"/>
    <col min="7191" max="7424" width="7.625" style="2"/>
    <col min="7425" max="7426" width="2.625" style="2" customWidth="1"/>
    <col min="7427" max="7427" width="5.625" style="2" customWidth="1"/>
    <col min="7428" max="7428" width="7.625" style="2" customWidth="1"/>
    <col min="7429" max="7429" width="4.375" style="2" customWidth="1"/>
    <col min="7430" max="7430" width="6.625" style="2" customWidth="1"/>
    <col min="7431" max="7431" width="10.5" style="2" customWidth="1"/>
    <col min="7432" max="7440" width="10.625" style="2" customWidth="1"/>
    <col min="7441" max="7442" width="12.625" style="2" customWidth="1"/>
    <col min="7443" max="7443" width="7.625" style="2" customWidth="1"/>
    <col min="7444" max="7446" width="9.375" style="2" customWidth="1"/>
    <col min="7447" max="7680" width="7.625" style="2"/>
    <col min="7681" max="7682" width="2.625" style="2" customWidth="1"/>
    <col min="7683" max="7683" width="5.625" style="2" customWidth="1"/>
    <col min="7684" max="7684" width="7.625" style="2" customWidth="1"/>
    <col min="7685" max="7685" width="4.375" style="2" customWidth="1"/>
    <col min="7686" max="7686" width="6.625" style="2" customWidth="1"/>
    <col min="7687" max="7687" width="10.5" style="2" customWidth="1"/>
    <col min="7688" max="7696" width="10.625" style="2" customWidth="1"/>
    <col min="7697" max="7698" width="12.625" style="2" customWidth="1"/>
    <col min="7699" max="7699" width="7.625" style="2" customWidth="1"/>
    <col min="7700" max="7702" width="9.375" style="2" customWidth="1"/>
    <col min="7703" max="7936" width="7.625" style="2"/>
    <col min="7937" max="7938" width="2.625" style="2" customWidth="1"/>
    <col min="7939" max="7939" width="5.625" style="2" customWidth="1"/>
    <col min="7940" max="7940" width="7.625" style="2" customWidth="1"/>
    <col min="7941" max="7941" width="4.375" style="2" customWidth="1"/>
    <col min="7942" max="7942" width="6.625" style="2" customWidth="1"/>
    <col min="7943" max="7943" width="10.5" style="2" customWidth="1"/>
    <col min="7944" max="7952" width="10.625" style="2" customWidth="1"/>
    <col min="7953" max="7954" width="12.625" style="2" customWidth="1"/>
    <col min="7955" max="7955" width="7.625" style="2" customWidth="1"/>
    <col min="7956" max="7958" width="9.375" style="2" customWidth="1"/>
    <col min="7959" max="8192" width="7.625" style="2"/>
    <col min="8193" max="8194" width="2.625" style="2" customWidth="1"/>
    <col min="8195" max="8195" width="5.625" style="2" customWidth="1"/>
    <col min="8196" max="8196" width="7.625" style="2" customWidth="1"/>
    <col min="8197" max="8197" width="4.375" style="2" customWidth="1"/>
    <col min="8198" max="8198" width="6.625" style="2" customWidth="1"/>
    <col min="8199" max="8199" width="10.5" style="2" customWidth="1"/>
    <col min="8200" max="8208" width="10.625" style="2" customWidth="1"/>
    <col min="8209" max="8210" width="12.625" style="2" customWidth="1"/>
    <col min="8211" max="8211" width="7.625" style="2" customWidth="1"/>
    <col min="8212" max="8214" width="9.375" style="2" customWidth="1"/>
    <col min="8215" max="8448" width="7.625" style="2"/>
    <col min="8449" max="8450" width="2.625" style="2" customWidth="1"/>
    <col min="8451" max="8451" width="5.625" style="2" customWidth="1"/>
    <col min="8452" max="8452" width="7.625" style="2" customWidth="1"/>
    <col min="8453" max="8453" width="4.375" style="2" customWidth="1"/>
    <col min="8454" max="8454" width="6.625" style="2" customWidth="1"/>
    <col min="8455" max="8455" width="10.5" style="2" customWidth="1"/>
    <col min="8456" max="8464" width="10.625" style="2" customWidth="1"/>
    <col min="8465" max="8466" width="12.625" style="2" customWidth="1"/>
    <col min="8467" max="8467" width="7.625" style="2" customWidth="1"/>
    <col min="8468" max="8470" width="9.375" style="2" customWidth="1"/>
    <col min="8471" max="8704" width="7.625" style="2"/>
    <col min="8705" max="8706" width="2.625" style="2" customWidth="1"/>
    <col min="8707" max="8707" width="5.625" style="2" customWidth="1"/>
    <col min="8708" max="8708" width="7.625" style="2" customWidth="1"/>
    <col min="8709" max="8709" width="4.375" style="2" customWidth="1"/>
    <col min="8710" max="8710" width="6.625" style="2" customWidth="1"/>
    <col min="8711" max="8711" width="10.5" style="2" customWidth="1"/>
    <col min="8712" max="8720" width="10.625" style="2" customWidth="1"/>
    <col min="8721" max="8722" width="12.625" style="2" customWidth="1"/>
    <col min="8723" max="8723" width="7.625" style="2" customWidth="1"/>
    <col min="8724" max="8726" width="9.375" style="2" customWidth="1"/>
    <col min="8727" max="8960" width="7.625" style="2"/>
    <col min="8961" max="8962" width="2.625" style="2" customWidth="1"/>
    <col min="8963" max="8963" width="5.625" style="2" customWidth="1"/>
    <col min="8964" max="8964" width="7.625" style="2" customWidth="1"/>
    <col min="8965" max="8965" width="4.375" style="2" customWidth="1"/>
    <col min="8966" max="8966" width="6.625" style="2" customWidth="1"/>
    <col min="8967" max="8967" width="10.5" style="2" customWidth="1"/>
    <col min="8968" max="8976" width="10.625" style="2" customWidth="1"/>
    <col min="8977" max="8978" width="12.625" style="2" customWidth="1"/>
    <col min="8979" max="8979" width="7.625" style="2" customWidth="1"/>
    <col min="8980" max="8982" width="9.375" style="2" customWidth="1"/>
    <col min="8983" max="9216" width="7.625" style="2"/>
    <col min="9217" max="9218" width="2.625" style="2" customWidth="1"/>
    <col min="9219" max="9219" width="5.625" style="2" customWidth="1"/>
    <col min="9220" max="9220" width="7.625" style="2" customWidth="1"/>
    <col min="9221" max="9221" width="4.375" style="2" customWidth="1"/>
    <col min="9222" max="9222" width="6.625" style="2" customWidth="1"/>
    <col min="9223" max="9223" width="10.5" style="2" customWidth="1"/>
    <col min="9224" max="9232" width="10.625" style="2" customWidth="1"/>
    <col min="9233" max="9234" width="12.625" style="2" customWidth="1"/>
    <col min="9235" max="9235" width="7.625" style="2" customWidth="1"/>
    <col min="9236" max="9238" width="9.375" style="2" customWidth="1"/>
    <col min="9239" max="9472" width="7.625" style="2"/>
    <col min="9473" max="9474" width="2.625" style="2" customWidth="1"/>
    <col min="9475" max="9475" width="5.625" style="2" customWidth="1"/>
    <col min="9476" max="9476" width="7.625" style="2" customWidth="1"/>
    <col min="9477" max="9477" width="4.375" style="2" customWidth="1"/>
    <col min="9478" max="9478" width="6.625" style="2" customWidth="1"/>
    <col min="9479" max="9479" width="10.5" style="2" customWidth="1"/>
    <col min="9480" max="9488" width="10.625" style="2" customWidth="1"/>
    <col min="9489" max="9490" width="12.625" style="2" customWidth="1"/>
    <col min="9491" max="9491" width="7.625" style="2" customWidth="1"/>
    <col min="9492" max="9494" width="9.375" style="2" customWidth="1"/>
    <col min="9495" max="9728" width="7.625" style="2"/>
    <col min="9729" max="9730" width="2.625" style="2" customWidth="1"/>
    <col min="9731" max="9731" width="5.625" style="2" customWidth="1"/>
    <col min="9732" max="9732" width="7.625" style="2" customWidth="1"/>
    <col min="9733" max="9733" width="4.375" style="2" customWidth="1"/>
    <col min="9734" max="9734" width="6.625" style="2" customWidth="1"/>
    <col min="9735" max="9735" width="10.5" style="2" customWidth="1"/>
    <col min="9736" max="9744" width="10.625" style="2" customWidth="1"/>
    <col min="9745" max="9746" width="12.625" style="2" customWidth="1"/>
    <col min="9747" max="9747" width="7.625" style="2" customWidth="1"/>
    <col min="9748" max="9750" width="9.375" style="2" customWidth="1"/>
    <col min="9751" max="9984" width="7.625" style="2"/>
    <col min="9985" max="9986" width="2.625" style="2" customWidth="1"/>
    <col min="9987" max="9987" width="5.625" style="2" customWidth="1"/>
    <col min="9988" max="9988" width="7.625" style="2" customWidth="1"/>
    <col min="9989" max="9989" width="4.375" style="2" customWidth="1"/>
    <col min="9990" max="9990" width="6.625" style="2" customWidth="1"/>
    <col min="9991" max="9991" width="10.5" style="2" customWidth="1"/>
    <col min="9992" max="10000" width="10.625" style="2" customWidth="1"/>
    <col min="10001" max="10002" width="12.625" style="2" customWidth="1"/>
    <col min="10003" max="10003" width="7.625" style="2" customWidth="1"/>
    <col min="10004" max="10006" width="9.375" style="2" customWidth="1"/>
    <col min="10007" max="10240" width="7.625" style="2"/>
    <col min="10241" max="10242" width="2.625" style="2" customWidth="1"/>
    <col min="10243" max="10243" width="5.625" style="2" customWidth="1"/>
    <col min="10244" max="10244" width="7.625" style="2" customWidth="1"/>
    <col min="10245" max="10245" width="4.375" style="2" customWidth="1"/>
    <col min="10246" max="10246" width="6.625" style="2" customWidth="1"/>
    <col min="10247" max="10247" width="10.5" style="2" customWidth="1"/>
    <col min="10248" max="10256" width="10.625" style="2" customWidth="1"/>
    <col min="10257" max="10258" width="12.625" style="2" customWidth="1"/>
    <col min="10259" max="10259" width="7.625" style="2" customWidth="1"/>
    <col min="10260" max="10262" width="9.375" style="2" customWidth="1"/>
    <col min="10263" max="10496" width="7.625" style="2"/>
    <col min="10497" max="10498" width="2.625" style="2" customWidth="1"/>
    <col min="10499" max="10499" width="5.625" style="2" customWidth="1"/>
    <col min="10500" max="10500" width="7.625" style="2" customWidth="1"/>
    <col min="10501" max="10501" width="4.375" style="2" customWidth="1"/>
    <col min="10502" max="10502" width="6.625" style="2" customWidth="1"/>
    <col min="10503" max="10503" width="10.5" style="2" customWidth="1"/>
    <col min="10504" max="10512" width="10.625" style="2" customWidth="1"/>
    <col min="10513" max="10514" width="12.625" style="2" customWidth="1"/>
    <col min="10515" max="10515" width="7.625" style="2" customWidth="1"/>
    <col min="10516" max="10518" width="9.375" style="2" customWidth="1"/>
    <col min="10519" max="10752" width="7.625" style="2"/>
    <col min="10753" max="10754" width="2.625" style="2" customWidth="1"/>
    <col min="10755" max="10755" width="5.625" style="2" customWidth="1"/>
    <col min="10756" max="10756" width="7.625" style="2" customWidth="1"/>
    <col min="10757" max="10757" width="4.375" style="2" customWidth="1"/>
    <col min="10758" max="10758" width="6.625" style="2" customWidth="1"/>
    <col min="10759" max="10759" width="10.5" style="2" customWidth="1"/>
    <col min="10760" max="10768" width="10.625" style="2" customWidth="1"/>
    <col min="10769" max="10770" width="12.625" style="2" customWidth="1"/>
    <col min="10771" max="10771" width="7.625" style="2" customWidth="1"/>
    <col min="10772" max="10774" width="9.375" style="2" customWidth="1"/>
    <col min="10775" max="11008" width="7.625" style="2"/>
    <col min="11009" max="11010" width="2.625" style="2" customWidth="1"/>
    <col min="11011" max="11011" width="5.625" style="2" customWidth="1"/>
    <col min="11012" max="11012" width="7.625" style="2" customWidth="1"/>
    <col min="11013" max="11013" width="4.375" style="2" customWidth="1"/>
    <col min="11014" max="11014" width="6.625" style="2" customWidth="1"/>
    <col min="11015" max="11015" width="10.5" style="2" customWidth="1"/>
    <col min="11016" max="11024" width="10.625" style="2" customWidth="1"/>
    <col min="11025" max="11026" width="12.625" style="2" customWidth="1"/>
    <col min="11027" max="11027" width="7.625" style="2" customWidth="1"/>
    <col min="11028" max="11030" width="9.375" style="2" customWidth="1"/>
    <col min="11031" max="11264" width="7.625" style="2"/>
    <col min="11265" max="11266" width="2.625" style="2" customWidth="1"/>
    <col min="11267" max="11267" width="5.625" style="2" customWidth="1"/>
    <col min="11268" max="11268" width="7.625" style="2" customWidth="1"/>
    <col min="11269" max="11269" width="4.375" style="2" customWidth="1"/>
    <col min="11270" max="11270" width="6.625" style="2" customWidth="1"/>
    <col min="11271" max="11271" width="10.5" style="2" customWidth="1"/>
    <col min="11272" max="11280" width="10.625" style="2" customWidth="1"/>
    <col min="11281" max="11282" width="12.625" style="2" customWidth="1"/>
    <col min="11283" max="11283" width="7.625" style="2" customWidth="1"/>
    <col min="11284" max="11286" width="9.375" style="2" customWidth="1"/>
    <col min="11287" max="11520" width="7.625" style="2"/>
    <col min="11521" max="11522" width="2.625" style="2" customWidth="1"/>
    <col min="11523" max="11523" width="5.625" style="2" customWidth="1"/>
    <col min="11524" max="11524" width="7.625" style="2" customWidth="1"/>
    <col min="11525" max="11525" width="4.375" style="2" customWidth="1"/>
    <col min="11526" max="11526" width="6.625" style="2" customWidth="1"/>
    <col min="11527" max="11527" width="10.5" style="2" customWidth="1"/>
    <col min="11528" max="11536" width="10.625" style="2" customWidth="1"/>
    <col min="11537" max="11538" width="12.625" style="2" customWidth="1"/>
    <col min="11539" max="11539" width="7.625" style="2" customWidth="1"/>
    <col min="11540" max="11542" width="9.375" style="2" customWidth="1"/>
    <col min="11543" max="11776" width="7.625" style="2"/>
    <col min="11777" max="11778" width="2.625" style="2" customWidth="1"/>
    <col min="11779" max="11779" width="5.625" style="2" customWidth="1"/>
    <col min="11780" max="11780" width="7.625" style="2" customWidth="1"/>
    <col min="11781" max="11781" width="4.375" style="2" customWidth="1"/>
    <col min="11782" max="11782" width="6.625" style="2" customWidth="1"/>
    <col min="11783" max="11783" width="10.5" style="2" customWidth="1"/>
    <col min="11784" max="11792" width="10.625" style="2" customWidth="1"/>
    <col min="11793" max="11794" width="12.625" style="2" customWidth="1"/>
    <col min="11795" max="11795" width="7.625" style="2" customWidth="1"/>
    <col min="11796" max="11798" width="9.375" style="2" customWidth="1"/>
    <col min="11799" max="12032" width="7.625" style="2"/>
    <col min="12033" max="12034" width="2.625" style="2" customWidth="1"/>
    <col min="12035" max="12035" width="5.625" style="2" customWidth="1"/>
    <col min="12036" max="12036" width="7.625" style="2" customWidth="1"/>
    <col min="12037" max="12037" width="4.375" style="2" customWidth="1"/>
    <col min="12038" max="12038" width="6.625" style="2" customWidth="1"/>
    <col min="12039" max="12039" width="10.5" style="2" customWidth="1"/>
    <col min="12040" max="12048" width="10.625" style="2" customWidth="1"/>
    <col min="12049" max="12050" width="12.625" style="2" customWidth="1"/>
    <col min="12051" max="12051" width="7.625" style="2" customWidth="1"/>
    <col min="12052" max="12054" width="9.375" style="2" customWidth="1"/>
    <col min="12055" max="12288" width="7.625" style="2"/>
    <col min="12289" max="12290" width="2.625" style="2" customWidth="1"/>
    <col min="12291" max="12291" width="5.625" style="2" customWidth="1"/>
    <col min="12292" max="12292" width="7.625" style="2" customWidth="1"/>
    <col min="12293" max="12293" width="4.375" style="2" customWidth="1"/>
    <col min="12294" max="12294" width="6.625" style="2" customWidth="1"/>
    <col min="12295" max="12295" width="10.5" style="2" customWidth="1"/>
    <col min="12296" max="12304" width="10.625" style="2" customWidth="1"/>
    <col min="12305" max="12306" width="12.625" style="2" customWidth="1"/>
    <col min="12307" max="12307" width="7.625" style="2" customWidth="1"/>
    <col min="12308" max="12310" width="9.375" style="2" customWidth="1"/>
    <col min="12311" max="12544" width="7.625" style="2"/>
    <col min="12545" max="12546" width="2.625" style="2" customWidth="1"/>
    <col min="12547" max="12547" width="5.625" style="2" customWidth="1"/>
    <col min="12548" max="12548" width="7.625" style="2" customWidth="1"/>
    <col min="12549" max="12549" width="4.375" style="2" customWidth="1"/>
    <col min="12550" max="12550" width="6.625" style="2" customWidth="1"/>
    <col min="12551" max="12551" width="10.5" style="2" customWidth="1"/>
    <col min="12552" max="12560" width="10.625" style="2" customWidth="1"/>
    <col min="12561" max="12562" width="12.625" style="2" customWidth="1"/>
    <col min="12563" max="12563" width="7.625" style="2" customWidth="1"/>
    <col min="12564" max="12566" width="9.375" style="2" customWidth="1"/>
    <col min="12567" max="12800" width="7.625" style="2"/>
    <col min="12801" max="12802" width="2.625" style="2" customWidth="1"/>
    <col min="12803" max="12803" width="5.625" style="2" customWidth="1"/>
    <col min="12804" max="12804" width="7.625" style="2" customWidth="1"/>
    <col min="12805" max="12805" width="4.375" style="2" customWidth="1"/>
    <col min="12806" max="12806" width="6.625" style="2" customWidth="1"/>
    <col min="12807" max="12807" width="10.5" style="2" customWidth="1"/>
    <col min="12808" max="12816" width="10.625" style="2" customWidth="1"/>
    <col min="12817" max="12818" width="12.625" style="2" customWidth="1"/>
    <col min="12819" max="12819" width="7.625" style="2" customWidth="1"/>
    <col min="12820" max="12822" width="9.375" style="2" customWidth="1"/>
    <col min="12823" max="13056" width="7.625" style="2"/>
    <col min="13057" max="13058" width="2.625" style="2" customWidth="1"/>
    <col min="13059" max="13059" width="5.625" style="2" customWidth="1"/>
    <col min="13060" max="13060" width="7.625" style="2" customWidth="1"/>
    <col min="13061" max="13061" width="4.375" style="2" customWidth="1"/>
    <col min="13062" max="13062" width="6.625" style="2" customWidth="1"/>
    <col min="13063" max="13063" width="10.5" style="2" customWidth="1"/>
    <col min="13064" max="13072" width="10.625" style="2" customWidth="1"/>
    <col min="13073" max="13074" width="12.625" style="2" customWidth="1"/>
    <col min="13075" max="13075" width="7.625" style="2" customWidth="1"/>
    <col min="13076" max="13078" width="9.375" style="2" customWidth="1"/>
    <col min="13079" max="13312" width="7.625" style="2"/>
    <col min="13313" max="13314" width="2.625" style="2" customWidth="1"/>
    <col min="13315" max="13315" width="5.625" style="2" customWidth="1"/>
    <col min="13316" max="13316" width="7.625" style="2" customWidth="1"/>
    <col min="13317" max="13317" width="4.375" style="2" customWidth="1"/>
    <col min="13318" max="13318" width="6.625" style="2" customWidth="1"/>
    <col min="13319" max="13319" width="10.5" style="2" customWidth="1"/>
    <col min="13320" max="13328" width="10.625" style="2" customWidth="1"/>
    <col min="13329" max="13330" width="12.625" style="2" customWidth="1"/>
    <col min="13331" max="13331" width="7.625" style="2" customWidth="1"/>
    <col min="13332" max="13334" width="9.375" style="2" customWidth="1"/>
    <col min="13335" max="13568" width="7.625" style="2"/>
    <col min="13569" max="13570" width="2.625" style="2" customWidth="1"/>
    <col min="13571" max="13571" width="5.625" style="2" customWidth="1"/>
    <col min="13572" max="13572" width="7.625" style="2" customWidth="1"/>
    <col min="13573" max="13573" width="4.375" style="2" customWidth="1"/>
    <col min="13574" max="13574" width="6.625" style="2" customWidth="1"/>
    <col min="13575" max="13575" width="10.5" style="2" customWidth="1"/>
    <col min="13576" max="13584" width="10.625" style="2" customWidth="1"/>
    <col min="13585" max="13586" width="12.625" style="2" customWidth="1"/>
    <col min="13587" max="13587" width="7.625" style="2" customWidth="1"/>
    <col min="13588" max="13590" width="9.375" style="2" customWidth="1"/>
    <col min="13591" max="13824" width="7.625" style="2"/>
    <col min="13825" max="13826" width="2.625" style="2" customWidth="1"/>
    <col min="13827" max="13827" width="5.625" style="2" customWidth="1"/>
    <col min="13828" max="13828" width="7.625" style="2" customWidth="1"/>
    <col min="13829" max="13829" width="4.375" style="2" customWidth="1"/>
    <col min="13830" max="13830" width="6.625" style="2" customWidth="1"/>
    <col min="13831" max="13831" width="10.5" style="2" customWidth="1"/>
    <col min="13832" max="13840" width="10.625" style="2" customWidth="1"/>
    <col min="13841" max="13842" width="12.625" style="2" customWidth="1"/>
    <col min="13843" max="13843" width="7.625" style="2" customWidth="1"/>
    <col min="13844" max="13846" width="9.375" style="2" customWidth="1"/>
    <col min="13847" max="14080" width="7.625" style="2"/>
    <col min="14081" max="14082" width="2.625" style="2" customWidth="1"/>
    <col min="14083" max="14083" width="5.625" style="2" customWidth="1"/>
    <col min="14084" max="14084" width="7.625" style="2" customWidth="1"/>
    <col min="14085" max="14085" width="4.375" style="2" customWidth="1"/>
    <col min="14086" max="14086" width="6.625" style="2" customWidth="1"/>
    <col min="14087" max="14087" width="10.5" style="2" customWidth="1"/>
    <col min="14088" max="14096" width="10.625" style="2" customWidth="1"/>
    <col min="14097" max="14098" width="12.625" style="2" customWidth="1"/>
    <col min="14099" max="14099" width="7.625" style="2" customWidth="1"/>
    <col min="14100" max="14102" width="9.375" style="2" customWidth="1"/>
    <col min="14103" max="14336" width="7.625" style="2"/>
    <col min="14337" max="14338" width="2.625" style="2" customWidth="1"/>
    <col min="14339" max="14339" width="5.625" style="2" customWidth="1"/>
    <col min="14340" max="14340" width="7.625" style="2" customWidth="1"/>
    <col min="14341" max="14341" width="4.375" style="2" customWidth="1"/>
    <col min="14342" max="14342" width="6.625" style="2" customWidth="1"/>
    <col min="14343" max="14343" width="10.5" style="2" customWidth="1"/>
    <col min="14344" max="14352" width="10.625" style="2" customWidth="1"/>
    <col min="14353" max="14354" width="12.625" style="2" customWidth="1"/>
    <col min="14355" max="14355" width="7.625" style="2" customWidth="1"/>
    <col min="14356" max="14358" width="9.375" style="2" customWidth="1"/>
    <col min="14359" max="14592" width="7.625" style="2"/>
    <col min="14593" max="14594" width="2.625" style="2" customWidth="1"/>
    <col min="14595" max="14595" width="5.625" style="2" customWidth="1"/>
    <col min="14596" max="14596" width="7.625" style="2" customWidth="1"/>
    <col min="14597" max="14597" width="4.375" style="2" customWidth="1"/>
    <col min="14598" max="14598" width="6.625" style="2" customWidth="1"/>
    <col min="14599" max="14599" width="10.5" style="2" customWidth="1"/>
    <col min="14600" max="14608" width="10.625" style="2" customWidth="1"/>
    <col min="14609" max="14610" width="12.625" style="2" customWidth="1"/>
    <col min="14611" max="14611" width="7.625" style="2" customWidth="1"/>
    <col min="14612" max="14614" width="9.375" style="2" customWidth="1"/>
    <col min="14615" max="14848" width="7.625" style="2"/>
    <col min="14849" max="14850" width="2.625" style="2" customWidth="1"/>
    <col min="14851" max="14851" width="5.625" style="2" customWidth="1"/>
    <col min="14852" max="14852" width="7.625" style="2" customWidth="1"/>
    <col min="14853" max="14853" width="4.375" style="2" customWidth="1"/>
    <col min="14854" max="14854" width="6.625" style="2" customWidth="1"/>
    <col min="14855" max="14855" width="10.5" style="2" customWidth="1"/>
    <col min="14856" max="14864" width="10.625" style="2" customWidth="1"/>
    <col min="14865" max="14866" width="12.625" style="2" customWidth="1"/>
    <col min="14867" max="14867" width="7.625" style="2" customWidth="1"/>
    <col min="14868" max="14870" width="9.375" style="2" customWidth="1"/>
    <col min="14871" max="15104" width="7.625" style="2"/>
    <col min="15105" max="15106" width="2.625" style="2" customWidth="1"/>
    <col min="15107" max="15107" width="5.625" style="2" customWidth="1"/>
    <col min="15108" max="15108" width="7.625" style="2" customWidth="1"/>
    <col min="15109" max="15109" width="4.375" style="2" customWidth="1"/>
    <col min="15110" max="15110" width="6.625" style="2" customWidth="1"/>
    <col min="15111" max="15111" width="10.5" style="2" customWidth="1"/>
    <col min="15112" max="15120" width="10.625" style="2" customWidth="1"/>
    <col min="15121" max="15122" width="12.625" style="2" customWidth="1"/>
    <col min="15123" max="15123" width="7.625" style="2" customWidth="1"/>
    <col min="15124" max="15126" width="9.375" style="2" customWidth="1"/>
    <col min="15127" max="15360" width="7.625" style="2"/>
    <col min="15361" max="15362" width="2.625" style="2" customWidth="1"/>
    <col min="15363" max="15363" width="5.625" style="2" customWidth="1"/>
    <col min="15364" max="15364" width="7.625" style="2" customWidth="1"/>
    <col min="15365" max="15365" width="4.375" style="2" customWidth="1"/>
    <col min="15366" max="15366" width="6.625" style="2" customWidth="1"/>
    <col min="15367" max="15367" width="10.5" style="2" customWidth="1"/>
    <col min="15368" max="15376" width="10.625" style="2" customWidth="1"/>
    <col min="15377" max="15378" width="12.625" style="2" customWidth="1"/>
    <col min="15379" max="15379" width="7.625" style="2" customWidth="1"/>
    <col min="15380" max="15382" width="9.375" style="2" customWidth="1"/>
    <col min="15383" max="15616" width="7.625" style="2"/>
    <col min="15617" max="15618" width="2.625" style="2" customWidth="1"/>
    <col min="15619" max="15619" width="5.625" style="2" customWidth="1"/>
    <col min="15620" max="15620" width="7.625" style="2" customWidth="1"/>
    <col min="15621" max="15621" width="4.375" style="2" customWidth="1"/>
    <col min="15622" max="15622" width="6.625" style="2" customWidth="1"/>
    <col min="15623" max="15623" width="10.5" style="2" customWidth="1"/>
    <col min="15624" max="15632" width="10.625" style="2" customWidth="1"/>
    <col min="15633" max="15634" width="12.625" style="2" customWidth="1"/>
    <col min="15635" max="15635" width="7.625" style="2" customWidth="1"/>
    <col min="15636" max="15638" width="9.375" style="2" customWidth="1"/>
    <col min="15639" max="15872" width="7.625" style="2"/>
    <col min="15873" max="15874" width="2.625" style="2" customWidth="1"/>
    <col min="15875" max="15875" width="5.625" style="2" customWidth="1"/>
    <col min="15876" max="15876" width="7.625" style="2" customWidth="1"/>
    <col min="15877" max="15877" width="4.375" style="2" customWidth="1"/>
    <col min="15878" max="15878" width="6.625" style="2" customWidth="1"/>
    <col min="15879" max="15879" width="10.5" style="2" customWidth="1"/>
    <col min="15880" max="15888" width="10.625" style="2" customWidth="1"/>
    <col min="15889" max="15890" width="12.625" style="2" customWidth="1"/>
    <col min="15891" max="15891" width="7.625" style="2" customWidth="1"/>
    <col min="15892" max="15894" width="9.375" style="2" customWidth="1"/>
    <col min="15895" max="16128" width="7.625" style="2"/>
    <col min="16129" max="16130" width="2.625" style="2" customWidth="1"/>
    <col min="16131" max="16131" width="5.625" style="2" customWidth="1"/>
    <col min="16132" max="16132" width="7.625" style="2" customWidth="1"/>
    <col min="16133" max="16133" width="4.375" style="2" customWidth="1"/>
    <col min="16134" max="16134" width="6.625" style="2" customWidth="1"/>
    <col min="16135" max="16135" width="10.5" style="2" customWidth="1"/>
    <col min="16136" max="16144" width="10.625" style="2" customWidth="1"/>
    <col min="16145" max="16146" width="12.625" style="2" customWidth="1"/>
    <col min="16147" max="16147" width="7.625" style="2" customWidth="1"/>
    <col min="16148" max="16150" width="9.375" style="2" customWidth="1"/>
    <col min="16151" max="16384" width="7.625" style="2"/>
  </cols>
  <sheetData>
    <row r="1" spans="1:18" ht="17.100000000000001" customHeight="1" thickTop="1" thickBot="1" x14ac:dyDescent="0.2">
      <c r="A1" s="1" t="str">
        <f>"介護保険事業状況報告　平成" &amp; DBCS($A$2) &amp; "年（" &amp; DBCS($B$2) &amp; "年）" &amp; DBCS($C$2) &amp; "月※"</f>
        <v>介護保険事業状況報告　平成３１年（２０１９年）３月※</v>
      </c>
      <c r="J1" s="695" t="s">
        <v>0</v>
      </c>
      <c r="K1" s="696"/>
      <c r="L1" s="696"/>
      <c r="M1" s="696"/>
      <c r="N1" s="696"/>
      <c r="O1" s="697"/>
      <c r="P1" s="698" t="s">
        <v>229</v>
      </c>
      <c r="Q1" s="698"/>
      <c r="R1" s="3" t="s">
        <v>1</v>
      </c>
    </row>
    <row r="2" spans="1:18" ht="17.100000000000001" customHeight="1" thickTop="1" x14ac:dyDescent="0.15">
      <c r="A2" s="4">
        <v>31</v>
      </c>
      <c r="B2" s="4">
        <v>2019</v>
      </c>
      <c r="C2" s="4">
        <v>3</v>
      </c>
      <c r="D2" s="4">
        <v>1</v>
      </c>
      <c r="E2" s="4">
        <v>31</v>
      </c>
      <c r="Q2" s="3"/>
    </row>
    <row r="3" spans="1:18" ht="17.100000000000001" customHeight="1" x14ac:dyDescent="0.15">
      <c r="A3" s="1" t="s">
        <v>2</v>
      </c>
    </row>
    <row r="4" spans="1:18" ht="17.100000000000001" customHeight="1" x14ac:dyDescent="0.15">
      <c r="B4" s="5"/>
      <c r="C4" s="5"/>
      <c r="D4" s="5"/>
      <c r="E4" s="6"/>
      <c r="F4" s="6"/>
      <c r="G4" s="6"/>
      <c r="H4" s="699" t="s">
        <v>3</v>
      </c>
      <c r="I4" s="699"/>
    </row>
    <row r="5" spans="1:18" ht="17.100000000000001" customHeight="1" x14ac:dyDescent="0.15">
      <c r="B5" s="700" t="str">
        <f>"平成" &amp; DBCS($A$2) &amp; "年（" &amp; DBCS($B$2) &amp; "年）" &amp; DBCS($C$2) &amp; "月末日現在"</f>
        <v>平成３１年（２０１９年）３月末日現在</v>
      </c>
      <c r="C5" s="701"/>
      <c r="D5" s="701"/>
      <c r="E5" s="701"/>
      <c r="F5" s="701"/>
      <c r="G5" s="702"/>
      <c r="H5" s="703" t="s">
        <v>4</v>
      </c>
      <c r="I5" s="704"/>
      <c r="Q5" s="7" t="s">
        <v>5</v>
      </c>
    </row>
    <row r="6" spans="1:18" ht="17.100000000000001" customHeight="1" x14ac:dyDescent="0.15">
      <c r="B6" s="8" t="s">
        <v>6</v>
      </c>
      <c r="C6" s="9"/>
      <c r="D6" s="9"/>
      <c r="E6" s="9"/>
      <c r="F6" s="9"/>
      <c r="G6" s="10"/>
      <c r="H6" s="11"/>
      <c r="I6" s="12">
        <v>47294</v>
      </c>
      <c r="Q6" s="385">
        <f>R42</f>
        <v>19644</v>
      </c>
      <c r="R6" s="705">
        <f>Q6/Q7</f>
        <v>0.20509715073241525</v>
      </c>
    </row>
    <row r="7" spans="1:18" s="397" customFormat="1" ht="17.100000000000001" customHeight="1" x14ac:dyDescent="0.15">
      <c r="B7" s="389" t="s">
        <v>208</v>
      </c>
      <c r="C7" s="390"/>
      <c r="D7" s="390"/>
      <c r="E7" s="390"/>
      <c r="F7" s="390"/>
      <c r="G7" s="391"/>
      <c r="H7" s="392"/>
      <c r="I7" s="393">
        <v>31248</v>
      </c>
      <c r="K7" s="2"/>
      <c r="L7" s="2"/>
      <c r="M7" s="2"/>
      <c r="Q7" s="521">
        <f>I9</f>
        <v>95779</v>
      </c>
      <c r="R7" s="705"/>
    </row>
    <row r="8" spans="1:18" s="397" customFormat="1" ht="17.100000000000001" customHeight="1" x14ac:dyDescent="0.15">
      <c r="B8" s="19" t="s">
        <v>209</v>
      </c>
      <c r="C8" s="20"/>
      <c r="D8" s="20"/>
      <c r="E8" s="20"/>
      <c r="F8" s="20"/>
      <c r="G8" s="394"/>
      <c r="H8" s="395"/>
      <c r="I8" s="396">
        <v>17237</v>
      </c>
      <c r="Q8" s="522"/>
      <c r="R8" s="658"/>
    </row>
    <row r="9" spans="1:18" ht="17.100000000000001" customHeight="1" x14ac:dyDescent="0.15">
      <c r="B9" s="23" t="s">
        <v>9</v>
      </c>
      <c r="C9" s="24"/>
      <c r="D9" s="24"/>
      <c r="E9" s="24"/>
      <c r="F9" s="24"/>
      <c r="G9" s="25"/>
      <c r="H9" s="26"/>
      <c r="I9" s="27">
        <f>I6+I7+I8</f>
        <v>95779</v>
      </c>
    </row>
    <row r="11" spans="1:18" ht="17.100000000000001" customHeight="1" x14ac:dyDescent="0.15">
      <c r="A11" s="1" t="s">
        <v>10</v>
      </c>
    </row>
    <row r="12" spans="1:18" ht="17.100000000000001" customHeight="1" thickBot="1" x14ac:dyDescent="0.2">
      <c r="B12" s="28"/>
      <c r="C12" s="28"/>
      <c r="D12" s="28"/>
      <c r="E12" s="29"/>
      <c r="F12" s="29"/>
      <c r="G12" s="29"/>
      <c r="H12" s="29"/>
      <c r="I12" s="29"/>
      <c r="J12" s="29"/>
      <c r="K12" s="29"/>
      <c r="L12" s="29"/>
      <c r="M12" s="29"/>
      <c r="P12" s="29"/>
      <c r="Q12" s="706" t="s">
        <v>3</v>
      </c>
      <c r="R12" s="706"/>
    </row>
    <row r="13" spans="1:18" ht="17.100000000000001" customHeight="1" x14ac:dyDescent="0.15">
      <c r="A13" s="30" t="s">
        <v>11</v>
      </c>
      <c r="B13" s="707" t="s">
        <v>12</v>
      </c>
      <c r="C13" s="710" t="str">
        <f>"平成" &amp; DBCS($A$2) &amp; "年（" &amp; DBCS($B$2) &amp; "年）" &amp; DBCS($C$2) &amp; "月末日現在"</f>
        <v>平成３１年（２０１９年）３月末日現在</v>
      </c>
      <c r="D13" s="711"/>
      <c r="E13" s="711"/>
      <c r="F13" s="711"/>
      <c r="G13" s="712"/>
      <c r="H13" s="31" t="s">
        <v>13</v>
      </c>
      <c r="I13" s="32" t="s">
        <v>14</v>
      </c>
      <c r="J13" s="33" t="s">
        <v>15</v>
      </c>
      <c r="K13" s="800" t="s">
        <v>16</v>
      </c>
      <c r="L13" s="35" t="s">
        <v>17</v>
      </c>
      <c r="M13" s="35" t="s">
        <v>18</v>
      </c>
      <c r="N13" s="35" t="s">
        <v>19</v>
      </c>
      <c r="O13" s="35" t="s">
        <v>20</v>
      </c>
      <c r="P13" s="36" t="s">
        <v>21</v>
      </c>
      <c r="Q13" s="37" t="s">
        <v>15</v>
      </c>
      <c r="R13" s="38" t="s">
        <v>22</v>
      </c>
    </row>
    <row r="14" spans="1:18" ht="17.100000000000001" customHeight="1" x14ac:dyDescent="0.15">
      <c r="A14" s="4">
        <v>875</v>
      </c>
      <c r="B14" s="708"/>
      <c r="C14" s="39" t="s">
        <v>23</v>
      </c>
      <c r="D14" s="40"/>
      <c r="E14" s="40"/>
      <c r="F14" s="40"/>
      <c r="G14" s="41"/>
      <c r="H14" s="42">
        <f>H15+H16+H17+H18+H19+H20</f>
        <v>840</v>
      </c>
      <c r="I14" s="43">
        <f>I15+I16+I17+I18+I19+I20</f>
        <v>633</v>
      </c>
      <c r="J14" s="44">
        <f t="shared" ref="J14:J22" si="0">SUM(H14:I14)</f>
        <v>1473</v>
      </c>
      <c r="K14" s="801" t="s">
        <v>89</v>
      </c>
      <c r="L14" s="46">
        <f>L15+L16+L17+L18+L19+L20</f>
        <v>1457</v>
      </c>
      <c r="M14" s="46">
        <f>M15+M16+M17+M18+M19+M20</f>
        <v>941</v>
      </c>
      <c r="N14" s="46">
        <f>N15+N16+N17+N18+N19+N20</f>
        <v>706</v>
      </c>
      <c r="O14" s="46">
        <f>O15+O16+O17+O18+O19+O20</f>
        <v>655</v>
      </c>
      <c r="P14" s="46">
        <f>P15+P16+P17+P18+P19+P20</f>
        <v>512</v>
      </c>
      <c r="Q14" s="47">
        <f t="shared" ref="Q14:Q22" si="1">SUM(K14:P14)</f>
        <v>4271</v>
      </c>
      <c r="R14" s="48">
        <f t="shared" ref="R14:R22" si="2">SUM(J14,Q14)</f>
        <v>5744</v>
      </c>
    </row>
    <row r="15" spans="1:18" ht="17.100000000000001" customHeight="1" x14ac:dyDescent="0.15">
      <c r="A15" s="4">
        <v>156</v>
      </c>
      <c r="B15" s="708"/>
      <c r="C15" s="49"/>
      <c r="D15" s="50" t="s">
        <v>25</v>
      </c>
      <c r="E15" s="50"/>
      <c r="F15" s="50"/>
      <c r="G15" s="50"/>
      <c r="H15" s="51">
        <v>77</v>
      </c>
      <c r="I15" s="52">
        <v>63</v>
      </c>
      <c r="J15" s="53">
        <f t="shared" si="0"/>
        <v>140</v>
      </c>
      <c r="K15" s="802" t="s">
        <v>89</v>
      </c>
      <c r="L15" s="55">
        <v>99</v>
      </c>
      <c r="M15" s="55">
        <v>75</v>
      </c>
      <c r="N15" s="55">
        <v>47</v>
      </c>
      <c r="O15" s="55">
        <v>51</v>
      </c>
      <c r="P15" s="52">
        <v>37</v>
      </c>
      <c r="Q15" s="53">
        <f t="shared" si="1"/>
        <v>309</v>
      </c>
      <c r="R15" s="56">
        <f t="shared" si="2"/>
        <v>449</v>
      </c>
    </row>
    <row r="16" spans="1:18" ht="17.100000000000001" customHeight="1" x14ac:dyDescent="0.15">
      <c r="A16" s="4"/>
      <c r="B16" s="708"/>
      <c r="C16" s="57"/>
      <c r="D16" s="58" t="s">
        <v>27</v>
      </c>
      <c r="E16" s="58"/>
      <c r="F16" s="58"/>
      <c r="G16" s="58"/>
      <c r="H16" s="51">
        <v>107</v>
      </c>
      <c r="I16" s="52">
        <v>111</v>
      </c>
      <c r="J16" s="53">
        <f t="shared" si="0"/>
        <v>218</v>
      </c>
      <c r="K16" s="802" t="s">
        <v>89</v>
      </c>
      <c r="L16" s="55">
        <v>168</v>
      </c>
      <c r="M16" s="55">
        <v>135</v>
      </c>
      <c r="N16" s="55">
        <v>101</v>
      </c>
      <c r="O16" s="55">
        <v>76</v>
      </c>
      <c r="P16" s="52">
        <v>76</v>
      </c>
      <c r="Q16" s="53">
        <f t="shared" si="1"/>
        <v>556</v>
      </c>
      <c r="R16" s="59">
        <f t="shared" si="2"/>
        <v>774</v>
      </c>
    </row>
    <row r="17" spans="1:18" ht="17.100000000000001" customHeight="1" x14ac:dyDescent="0.15">
      <c r="A17" s="4"/>
      <c r="B17" s="708"/>
      <c r="C17" s="57"/>
      <c r="D17" s="58" t="s">
        <v>28</v>
      </c>
      <c r="E17" s="58"/>
      <c r="F17" s="58"/>
      <c r="G17" s="58"/>
      <c r="H17" s="51">
        <v>148</v>
      </c>
      <c r="I17" s="52">
        <v>122</v>
      </c>
      <c r="J17" s="53">
        <f t="shared" si="0"/>
        <v>270</v>
      </c>
      <c r="K17" s="802" t="s">
        <v>89</v>
      </c>
      <c r="L17" s="55">
        <v>243</v>
      </c>
      <c r="M17" s="55">
        <v>167</v>
      </c>
      <c r="N17" s="55">
        <v>113</v>
      </c>
      <c r="O17" s="55">
        <v>104</v>
      </c>
      <c r="P17" s="52">
        <v>76</v>
      </c>
      <c r="Q17" s="53">
        <f t="shared" si="1"/>
        <v>703</v>
      </c>
      <c r="R17" s="59">
        <f t="shared" si="2"/>
        <v>973</v>
      </c>
    </row>
    <row r="18" spans="1:18" ht="17.100000000000001" customHeight="1" x14ac:dyDescent="0.15">
      <c r="A18" s="4"/>
      <c r="B18" s="708"/>
      <c r="C18" s="57"/>
      <c r="D18" s="58" t="s">
        <v>29</v>
      </c>
      <c r="E18" s="58"/>
      <c r="F18" s="58"/>
      <c r="G18" s="58"/>
      <c r="H18" s="51">
        <v>181</v>
      </c>
      <c r="I18" s="52">
        <v>112</v>
      </c>
      <c r="J18" s="53">
        <f t="shared" si="0"/>
        <v>293</v>
      </c>
      <c r="K18" s="802" t="s">
        <v>89</v>
      </c>
      <c r="L18" s="55">
        <v>347</v>
      </c>
      <c r="M18" s="55">
        <v>199</v>
      </c>
      <c r="N18" s="55">
        <v>152</v>
      </c>
      <c r="O18" s="55">
        <v>130</v>
      </c>
      <c r="P18" s="52">
        <v>122</v>
      </c>
      <c r="Q18" s="53">
        <f t="shared" si="1"/>
        <v>950</v>
      </c>
      <c r="R18" s="59">
        <f t="shared" si="2"/>
        <v>1243</v>
      </c>
    </row>
    <row r="19" spans="1:18" ht="17.100000000000001" customHeight="1" x14ac:dyDescent="0.15">
      <c r="A19" s="4"/>
      <c r="B19" s="708"/>
      <c r="C19" s="57"/>
      <c r="D19" s="58" t="s">
        <v>30</v>
      </c>
      <c r="E19" s="58"/>
      <c r="F19" s="58"/>
      <c r="G19" s="58"/>
      <c r="H19" s="51">
        <v>198</v>
      </c>
      <c r="I19" s="52">
        <v>127</v>
      </c>
      <c r="J19" s="53">
        <f t="shared" si="0"/>
        <v>325</v>
      </c>
      <c r="K19" s="802" t="s">
        <v>89</v>
      </c>
      <c r="L19" s="55">
        <v>350</v>
      </c>
      <c r="M19" s="55">
        <v>195</v>
      </c>
      <c r="N19" s="55">
        <v>164</v>
      </c>
      <c r="O19" s="55">
        <v>152</v>
      </c>
      <c r="P19" s="52">
        <v>105</v>
      </c>
      <c r="Q19" s="53">
        <f t="shared" si="1"/>
        <v>966</v>
      </c>
      <c r="R19" s="59">
        <f t="shared" si="2"/>
        <v>1291</v>
      </c>
    </row>
    <row r="20" spans="1:18" ht="17.100000000000001" customHeight="1" x14ac:dyDescent="0.15">
      <c r="A20" s="4">
        <v>719</v>
      </c>
      <c r="B20" s="708"/>
      <c r="C20" s="60"/>
      <c r="D20" s="61" t="s">
        <v>31</v>
      </c>
      <c r="E20" s="61"/>
      <c r="F20" s="61"/>
      <c r="G20" s="61"/>
      <c r="H20" s="62">
        <v>129</v>
      </c>
      <c r="I20" s="63">
        <v>98</v>
      </c>
      <c r="J20" s="64">
        <f t="shared" si="0"/>
        <v>227</v>
      </c>
      <c r="K20" s="803" t="s">
        <v>89</v>
      </c>
      <c r="L20" s="66">
        <v>250</v>
      </c>
      <c r="M20" s="66">
        <v>170</v>
      </c>
      <c r="N20" s="66">
        <v>129</v>
      </c>
      <c r="O20" s="66">
        <v>142</v>
      </c>
      <c r="P20" s="63">
        <v>96</v>
      </c>
      <c r="Q20" s="53">
        <f t="shared" si="1"/>
        <v>787</v>
      </c>
      <c r="R20" s="67">
        <f t="shared" si="2"/>
        <v>1014</v>
      </c>
    </row>
    <row r="21" spans="1:18" ht="17.100000000000001" customHeight="1" x14ac:dyDescent="0.15">
      <c r="A21" s="4">
        <v>25</v>
      </c>
      <c r="B21" s="708"/>
      <c r="C21" s="68" t="s">
        <v>33</v>
      </c>
      <c r="D21" s="68"/>
      <c r="E21" s="68"/>
      <c r="F21" s="68"/>
      <c r="G21" s="68"/>
      <c r="H21" s="42">
        <v>16</v>
      </c>
      <c r="I21" s="69">
        <v>31</v>
      </c>
      <c r="J21" s="44">
        <f t="shared" si="0"/>
        <v>47</v>
      </c>
      <c r="K21" s="801" t="s">
        <v>89</v>
      </c>
      <c r="L21" s="46">
        <v>45</v>
      </c>
      <c r="M21" s="46">
        <v>35</v>
      </c>
      <c r="N21" s="46">
        <v>15</v>
      </c>
      <c r="O21" s="46">
        <v>12</v>
      </c>
      <c r="P21" s="70">
        <v>21</v>
      </c>
      <c r="Q21" s="71">
        <f t="shared" si="1"/>
        <v>128</v>
      </c>
      <c r="R21" s="72">
        <f t="shared" si="2"/>
        <v>175</v>
      </c>
    </row>
    <row r="22" spans="1:18" ht="17.100000000000001" customHeight="1" thickBot="1" x14ac:dyDescent="0.2">
      <c r="A22" s="4">
        <v>900</v>
      </c>
      <c r="B22" s="709"/>
      <c r="C22" s="692" t="s">
        <v>34</v>
      </c>
      <c r="D22" s="693"/>
      <c r="E22" s="693"/>
      <c r="F22" s="693"/>
      <c r="G22" s="694"/>
      <c r="H22" s="73">
        <f>H14+H21</f>
        <v>856</v>
      </c>
      <c r="I22" s="74">
        <f>I14+I21</f>
        <v>664</v>
      </c>
      <c r="J22" s="75">
        <f t="shared" si="0"/>
        <v>1520</v>
      </c>
      <c r="K22" s="804" t="s">
        <v>89</v>
      </c>
      <c r="L22" s="77">
        <f>L14+L21</f>
        <v>1502</v>
      </c>
      <c r="M22" s="77">
        <f>M14+M21</f>
        <v>976</v>
      </c>
      <c r="N22" s="77">
        <f>N14+N21</f>
        <v>721</v>
      </c>
      <c r="O22" s="77">
        <f>O14+O21</f>
        <v>667</v>
      </c>
      <c r="P22" s="74">
        <f>P14+P21</f>
        <v>533</v>
      </c>
      <c r="Q22" s="75">
        <f t="shared" si="1"/>
        <v>4399</v>
      </c>
      <c r="R22" s="78">
        <f t="shared" si="2"/>
        <v>5919</v>
      </c>
    </row>
    <row r="23" spans="1:18" ht="17.100000000000001" customHeight="1" x14ac:dyDescent="0.15">
      <c r="B23" s="689" t="s">
        <v>36</v>
      </c>
      <c r="C23" s="79"/>
      <c r="D23" s="79"/>
      <c r="E23" s="79"/>
      <c r="F23" s="79"/>
      <c r="G23" s="80"/>
      <c r="H23" s="31" t="s">
        <v>13</v>
      </c>
      <c r="I23" s="32" t="s">
        <v>14</v>
      </c>
      <c r="J23" s="33" t="s">
        <v>15</v>
      </c>
      <c r="K23" s="800" t="s">
        <v>16</v>
      </c>
      <c r="L23" s="35" t="s">
        <v>17</v>
      </c>
      <c r="M23" s="35" t="s">
        <v>18</v>
      </c>
      <c r="N23" s="35" t="s">
        <v>19</v>
      </c>
      <c r="O23" s="35" t="s">
        <v>20</v>
      </c>
      <c r="P23" s="36" t="s">
        <v>21</v>
      </c>
      <c r="Q23" s="37" t="s">
        <v>15</v>
      </c>
      <c r="R23" s="38" t="s">
        <v>22</v>
      </c>
    </row>
    <row r="24" spans="1:18" ht="17.100000000000001" customHeight="1" x14ac:dyDescent="0.15">
      <c r="B24" s="690"/>
      <c r="C24" s="39" t="s">
        <v>23</v>
      </c>
      <c r="D24" s="40"/>
      <c r="E24" s="40"/>
      <c r="F24" s="40"/>
      <c r="G24" s="41"/>
      <c r="H24" s="42">
        <f>H25+H26+H27+H28+H29+H30</f>
        <v>2111</v>
      </c>
      <c r="I24" s="43">
        <f>I25+I26+I27+I28+I29+I30</f>
        <v>1748</v>
      </c>
      <c r="J24" s="44">
        <f t="shared" ref="J24:J32" si="3">SUM(H24:I24)</f>
        <v>3859</v>
      </c>
      <c r="K24" s="801" t="s">
        <v>228</v>
      </c>
      <c r="L24" s="46">
        <f>L25+L26+L27+L28+L29+L30</f>
        <v>3150</v>
      </c>
      <c r="M24" s="46">
        <f>M25+M26+M27+M28+M29+M30</f>
        <v>1955</v>
      </c>
      <c r="N24" s="46">
        <f>N25+N26+N27+N28+N29+N30</f>
        <v>1495</v>
      </c>
      <c r="O24" s="46">
        <f>O25+O26+O27+O28+O29+O30</f>
        <v>1662</v>
      </c>
      <c r="P24" s="46">
        <f>P25+P26+P27+P28+P29+P30</f>
        <v>1472</v>
      </c>
      <c r="Q24" s="47">
        <f t="shared" ref="Q24:Q32" si="4">SUM(K24:P24)</f>
        <v>9734</v>
      </c>
      <c r="R24" s="48">
        <f t="shared" ref="R24:R32" si="5">SUM(J24,Q24)</f>
        <v>13593</v>
      </c>
    </row>
    <row r="25" spans="1:18" ht="17.100000000000001" customHeight="1" x14ac:dyDescent="0.15">
      <c r="B25" s="690"/>
      <c r="C25" s="81"/>
      <c r="D25" s="50" t="s">
        <v>25</v>
      </c>
      <c r="E25" s="50"/>
      <c r="F25" s="50"/>
      <c r="G25" s="50"/>
      <c r="H25" s="51">
        <v>72</v>
      </c>
      <c r="I25" s="52">
        <v>62</v>
      </c>
      <c r="J25" s="53">
        <f t="shared" si="3"/>
        <v>134</v>
      </c>
      <c r="K25" s="802" t="s">
        <v>228</v>
      </c>
      <c r="L25" s="55">
        <v>77</v>
      </c>
      <c r="M25" s="55">
        <v>60</v>
      </c>
      <c r="N25" s="55">
        <v>36</v>
      </c>
      <c r="O25" s="55">
        <v>27</v>
      </c>
      <c r="P25" s="52">
        <v>40</v>
      </c>
      <c r="Q25" s="53">
        <f t="shared" si="4"/>
        <v>240</v>
      </c>
      <c r="R25" s="56">
        <f t="shared" si="5"/>
        <v>374</v>
      </c>
    </row>
    <row r="26" spans="1:18" ht="17.100000000000001" customHeight="1" x14ac:dyDescent="0.15">
      <c r="B26" s="690"/>
      <c r="C26" s="50"/>
      <c r="D26" s="58" t="s">
        <v>27</v>
      </c>
      <c r="E26" s="58"/>
      <c r="F26" s="58"/>
      <c r="G26" s="58"/>
      <c r="H26" s="51">
        <v>151</v>
      </c>
      <c r="I26" s="52">
        <v>141</v>
      </c>
      <c r="J26" s="53">
        <f t="shared" si="3"/>
        <v>292</v>
      </c>
      <c r="K26" s="802" t="s">
        <v>228</v>
      </c>
      <c r="L26" s="55">
        <v>146</v>
      </c>
      <c r="M26" s="55">
        <v>111</v>
      </c>
      <c r="N26" s="55">
        <v>69</v>
      </c>
      <c r="O26" s="55">
        <v>60</v>
      </c>
      <c r="P26" s="52">
        <v>69</v>
      </c>
      <c r="Q26" s="53">
        <f t="shared" si="4"/>
        <v>455</v>
      </c>
      <c r="R26" s="59">
        <f t="shared" si="5"/>
        <v>747</v>
      </c>
    </row>
    <row r="27" spans="1:18" ht="17.100000000000001" customHeight="1" x14ac:dyDescent="0.15">
      <c r="B27" s="690"/>
      <c r="C27" s="50"/>
      <c r="D27" s="58" t="s">
        <v>28</v>
      </c>
      <c r="E27" s="58"/>
      <c r="F27" s="58"/>
      <c r="G27" s="58"/>
      <c r="H27" s="51">
        <v>343</v>
      </c>
      <c r="I27" s="52">
        <v>228</v>
      </c>
      <c r="J27" s="53">
        <f t="shared" si="3"/>
        <v>571</v>
      </c>
      <c r="K27" s="802" t="s">
        <v>228</v>
      </c>
      <c r="L27" s="55">
        <v>359</v>
      </c>
      <c r="M27" s="55">
        <v>211</v>
      </c>
      <c r="N27" s="55">
        <v>135</v>
      </c>
      <c r="O27" s="55">
        <v>131</v>
      </c>
      <c r="P27" s="52">
        <v>132</v>
      </c>
      <c r="Q27" s="53">
        <f t="shared" si="4"/>
        <v>968</v>
      </c>
      <c r="R27" s="59">
        <f t="shared" si="5"/>
        <v>1539</v>
      </c>
    </row>
    <row r="28" spans="1:18" ht="17.100000000000001" customHeight="1" x14ac:dyDescent="0.15">
      <c r="B28" s="690"/>
      <c r="C28" s="50"/>
      <c r="D28" s="58" t="s">
        <v>29</v>
      </c>
      <c r="E28" s="58"/>
      <c r="F28" s="58"/>
      <c r="G28" s="58"/>
      <c r="H28" s="51">
        <v>541</v>
      </c>
      <c r="I28" s="52">
        <v>400</v>
      </c>
      <c r="J28" s="53">
        <f t="shared" si="3"/>
        <v>941</v>
      </c>
      <c r="K28" s="802" t="s">
        <v>228</v>
      </c>
      <c r="L28" s="55">
        <v>706</v>
      </c>
      <c r="M28" s="55">
        <v>345</v>
      </c>
      <c r="N28" s="55">
        <v>221</v>
      </c>
      <c r="O28" s="55">
        <v>242</v>
      </c>
      <c r="P28" s="52">
        <v>207</v>
      </c>
      <c r="Q28" s="53">
        <f t="shared" si="4"/>
        <v>1721</v>
      </c>
      <c r="R28" s="59">
        <f t="shared" si="5"/>
        <v>2662</v>
      </c>
    </row>
    <row r="29" spans="1:18" ht="17.100000000000001" customHeight="1" x14ac:dyDescent="0.15">
      <c r="B29" s="690"/>
      <c r="C29" s="50"/>
      <c r="D29" s="58" t="s">
        <v>30</v>
      </c>
      <c r="E29" s="58"/>
      <c r="F29" s="58"/>
      <c r="G29" s="58"/>
      <c r="H29" s="51">
        <v>660</v>
      </c>
      <c r="I29" s="52">
        <v>541</v>
      </c>
      <c r="J29" s="53">
        <f t="shared" si="3"/>
        <v>1201</v>
      </c>
      <c r="K29" s="802" t="s">
        <v>228</v>
      </c>
      <c r="L29" s="55">
        <v>954</v>
      </c>
      <c r="M29" s="55">
        <v>547</v>
      </c>
      <c r="N29" s="55">
        <v>408</v>
      </c>
      <c r="O29" s="55">
        <v>455</v>
      </c>
      <c r="P29" s="52">
        <v>392</v>
      </c>
      <c r="Q29" s="53">
        <f t="shared" si="4"/>
        <v>2756</v>
      </c>
      <c r="R29" s="59">
        <f t="shared" si="5"/>
        <v>3957</v>
      </c>
    </row>
    <row r="30" spans="1:18" ht="17.100000000000001" customHeight="1" x14ac:dyDescent="0.15">
      <c r="B30" s="690"/>
      <c r="C30" s="61"/>
      <c r="D30" s="61" t="s">
        <v>31</v>
      </c>
      <c r="E30" s="61"/>
      <c r="F30" s="61"/>
      <c r="G30" s="61"/>
      <c r="H30" s="62">
        <v>344</v>
      </c>
      <c r="I30" s="63">
        <v>376</v>
      </c>
      <c r="J30" s="64">
        <f t="shared" si="3"/>
        <v>720</v>
      </c>
      <c r="K30" s="803" t="s">
        <v>228</v>
      </c>
      <c r="L30" s="66">
        <v>908</v>
      </c>
      <c r="M30" s="66">
        <v>681</v>
      </c>
      <c r="N30" s="66">
        <v>626</v>
      </c>
      <c r="O30" s="66">
        <v>747</v>
      </c>
      <c r="P30" s="63">
        <v>632</v>
      </c>
      <c r="Q30" s="64">
        <f t="shared" si="4"/>
        <v>3594</v>
      </c>
      <c r="R30" s="67">
        <f t="shared" si="5"/>
        <v>4314</v>
      </c>
    </row>
    <row r="31" spans="1:18" ht="17.100000000000001" customHeight="1" x14ac:dyDescent="0.15">
      <c r="B31" s="690"/>
      <c r="C31" s="68" t="s">
        <v>33</v>
      </c>
      <c r="D31" s="68"/>
      <c r="E31" s="68"/>
      <c r="F31" s="68"/>
      <c r="G31" s="68"/>
      <c r="H31" s="42">
        <v>13</v>
      </c>
      <c r="I31" s="69">
        <v>30</v>
      </c>
      <c r="J31" s="44">
        <f t="shared" si="3"/>
        <v>43</v>
      </c>
      <c r="K31" s="801" t="s">
        <v>228</v>
      </c>
      <c r="L31" s="46">
        <v>25</v>
      </c>
      <c r="M31" s="46">
        <v>16</v>
      </c>
      <c r="N31" s="46">
        <v>17</v>
      </c>
      <c r="O31" s="46">
        <v>11</v>
      </c>
      <c r="P31" s="70">
        <v>20</v>
      </c>
      <c r="Q31" s="71">
        <f t="shared" si="4"/>
        <v>89</v>
      </c>
      <c r="R31" s="72">
        <f t="shared" si="5"/>
        <v>132</v>
      </c>
    </row>
    <row r="32" spans="1:18" ht="17.100000000000001" customHeight="1" thickBot="1" x14ac:dyDescent="0.2">
      <c r="B32" s="691"/>
      <c r="C32" s="692" t="s">
        <v>34</v>
      </c>
      <c r="D32" s="693"/>
      <c r="E32" s="693"/>
      <c r="F32" s="693"/>
      <c r="G32" s="694"/>
      <c r="H32" s="73">
        <f>H24+H31</f>
        <v>2124</v>
      </c>
      <c r="I32" s="74">
        <f>I24+I31</f>
        <v>1778</v>
      </c>
      <c r="J32" s="75">
        <f t="shared" si="3"/>
        <v>3902</v>
      </c>
      <c r="K32" s="804" t="s">
        <v>228</v>
      </c>
      <c r="L32" s="77">
        <f>L24+L31</f>
        <v>3175</v>
      </c>
      <c r="M32" s="77">
        <f>M24+M31</f>
        <v>1971</v>
      </c>
      <c r="N32" s="77">
        <f>N24+N31</f>
        <v>1512</v>
      </c>
      <c r="O32" s="77">
        <f>O24+O31</f>
        <v>1673</v>
      </c>
      <c r="P32" s="74">
        <f>P24+P31</f>
        <v>1492</v>
      </c>
      <c r="Q32" s="75">
        <f t="shared" si="4"/>
        <v>9823</v>
      </c>
      <c r="R32" s="78">
        <f t="shared" si="5"/>
        <v>13725</v>
      </c>
    </row>
    <row r="33" spans="1:18" ht="17.100000000000001" customHeight="1" x14ac:dyDescent="0.15">
      <c r="B33" s="713" t="s">
        <v>15</v>
      </c>
      <c r="C33" s="79"/>
      <c r="D33" s="79"/>
      <c r="E33" s="79"/>
      <c r="F33" s="79"/>
      <c r="G33" s="80"/>
      <c r="H33" s="31" t="s">
        <v>13</v>
      </c>
      <c r="I33" s="32" t="s">
        <v>14</v>
      </c>
      <c r="J33" s="33" t="s">
        <v>15</v>
      </c>
      <c r="K33" s="800" t="s">
        <v>16</v>
      </c>
      <c r="L33" s="35" t="s">
        <v>17</v>
      </c>
      <c r="M33" s="35" t="s">
        <v>18</v>
      </c>
      <c r="N33" s="35" t="s">
        <v>19</v>
      </c>
      <c r="O33" s="35" t="s">
        <v>20</v>
      </c>
      <c r="P33" s="36" t="s">
        <v>21</v>
      </c>
      <c r="Q33" s="37" t="s">
        <v>15</v>
      </c>
      <c r="R33" s="38" t="s">
        <v>22</v>
      </c>
    </row>
    <row r="34" spans="1:18" ht="17.100000000000001" customHeight="1" x14ac:dyDescent="0.15">
      <c r="B34" s="714"/>
      <c r="C34" s="39" t="s">
        <v>23</v>
      </c>
      <c r="D34" s="40"/>
      <c r="E34" s="40"/>
      <c r="F34" s="40"/>
      <c r="G34" s="41"/>
      <c r="H34" s="42">
        <f t="shared" ref="H34:I41" si="6">H14+H24</f>
        <v>2951</v>
      </c>
      <c r="I34" s="43">
        <f t="shared" si="6"/>
        <v>2381</v>
      </c>
      <c r="J34" s="44">
        <f>SUM(H34:I34)</f>
        <v>5332</v>
      </c>
      <c r="K34" s="801" t="s">
        <v>228</v>
      </c>
      <c r="L34" s="82">
        <f>L14+L24</f>
        <v>4607</v>
      </c>
      <c r="M34" s="82">
        <f>M14+M24</f>
        <v>2896</v>
      </c>
      <c r="N34" s="82">
        <f>N14+N24</f>
        <v>2201</v>
      </c>
      <c r="O34" s="82">
        <f>O14+O24</f>
        <v>2317</v>
      </c>
      <c r="P34" s="82">
        <f>P14+P24</f>
        <v>1984</v>
      </c>
      <c r="Q34" s="47">
        <f t="shared" ref="Q34:Q42" si="7">SUM(K34:P34)</f>
        <v>14005</v>
      </c>
      <c r="R34" s="48">
        <f t="shared" ref="R34:R42" si="8">SUM(J34,Q34)</f>
        <v>19337</v>
      </c>
    </row>
    <row r="35" spans="1:18" ht="17.100000000000001" customHeight="1" x14ac:dyDescent="0.15">
      <c r="B35" s="714"/>
      <c r="C35" s="49"/>
      <c r="D35" s="50" t="s">
        <v>25</v>
      </c>
      <c r="E35" s="50"/>
      <c r="F35" s="50"/>
      <c r="G35" s="50"/>
      <c r="H35" s="83">
        <f t="shared" si="6"/>
        <v>149</v>
      </c>
      <c r="I35" s="84">
        <f t="shared" si="6"/>
        <v>125</v>
      </c>
      <c r="J35" s="53">
        <f>SUM(H35:I35)</f>
        <v>274</v>
      </c>
      <c r="K35" s="805" t="s">
        <v>228</v>
      </c>
      <c r="L35" s="86">
        <f t="shared" ref="L35:P41" si="9">L15+L25</f>
        <v>176</v>
      </c>
      <c r="M35" s="86">
        <f t="shared" si="9"/>
        <v>135</v>
      </c>
      <c r="N35" s="86">
        <f t="shared" si="9"/>
        <v>83</v>
      </c>
      <c r="O35" s="86">
        <f t="shared" si="9"/>
        <v>78</v>
      </c>
      <c r="P35" s="87">
        <f>P15+P25</f>
        <v>77</v>
      </c>
      <c r="Q35" s="53">
        <f>SUM(K35:P35)</f>
        <v>549</v>
      </c>
      <c r="R35" s="56">
        <f>SUM(J35,Q35)</f>
        <v>823</v>
      </c>
    </row>
    <row r="36" spans="1:18" ht="17.100000000000001" customHeight="1" x14ac:dyDescent="0.15">
      <c r="B36" s="714"/>
      <c r="C36" s="57"/>
      <c r="D36" s="58" t="s">
        <v>27</v>
      </c>
      <c r="E36" s="58"/>
      <c r="F36" s="58"/>
      <c r="G36" s="58"/>
      <c r="H36" s="88">
        <f t="shared" si="6"/>
        <v>258</v>
      </c>
      <c r="I36" s="89">
        <f t="shared" si="6"/>
        <v>252</v>
      </c>
      <c r="J36" s="53">
        <f t="shared" ref="J36:J42" si="10">SUM(H36:I36)</f>
        <v>510</v>
      </c>
      <c r="K36" s="806" t="s">
        <v>228</v>
      </c>
      <c r="L36" s="91">
        <f t="shared" si="9"/>
        <v>314</v>
      </c>
      <c r="M36" s="91">
        <f t="shared" si="9"/>
        <v>246</v>
      </c>
      <c r="N36" s="91">
        <f t="shared" si="9"/>
        <v>170</v>
      </c>
      <c r="O36" s="91">
        <f t="shared" si="9"/>
        <v>136</v>
      </c>
      <c r="P36" s="92">
        <f t="shared" si="9"/>
        <v>145</v>
      </c>
      <c r="Q36" s="53">
        <f t="shared" si="7"/>
        <v>1011</v>
      </c>
      <c r="R36" s="59">
        <f t="shared" si="8"/>
        <v>1521</v>
      </c>
    </row>
    <row r="37" spans="1:18" ht="17.100000000000001" customHeight="1" x14ac:dyDescent="0.15">
      <c r="B37" s="714"/>
      <c r="C37" s="57"/>
      <c r="D37" s="58" t="s">
        <v>28</v>
      </c>
      <c r="E37" s="58"/>
      <c r="F37" s="58"/>
      <c r="G37" s="58"/>
      <c r="H37" s="88">
        <f t="shared" si="6"/>
        <v>491</v>
      </c>
      <c r="I37" s="89">
        <f t="shared" si="6"/>
        <v>350</v>
      </c>
      <c r="J37" s="53">
        <f t="shared" si="10"/>
        <v>841</v>
      </c>
      <c r="K37" s="806" t="s">
        <v>228</v>
      </c>
      <c r="L37" s="91">
        <f t="shared" si="9"/>
        <v>602</v>
      </c>
      <c r="M37" s="91">
        <f t="shared" si="9"/>
        <v>378</v>
      </c>
      <c r="N37" s="91">
        <f t="shared" si="9"/>
        <v>248</v>
      </c>
      <c r="O37" s="91">
        <f t="shared" si="9"/>
        <v>235</v>
      </c>
      <c r="P37" s="92">
        <f t="shared" si="9"/>
        <v>208</v>
      </c>
      <c r="Q37" s="53">
        <f t="shared" si="7"/>
        <v>1671</v>
      </c>
      <c r="R37" s="59">
        <f>SUM(J37,Q37)</f>
        <v>2512</v>
      </c>
    </row>
    <row r="38" spans="1:18" ht="17.100000000000001" customHeight="1" x14ac:dyDescent="0.15">
      <c r="B38" s="714"/>
      <c r="C38" s="57"/>
      <c r="D38" s="58" t="s">
        <v>29</v>
      </c>
      <c r="E38" s="58"/>
      <c r="F38" s="58"/>
      <c r="G38" s="58"/>
      <c r="H38" s="88">
        <f t="shared" si="6"/>
        <v>722</v>
      </c>
      <c r="I38" s="89">
        <f t="shared" si="6"/>
        <v>512</v>
      </c>
      <c r="J38" s="53">
        <f t="shared" si="10"/>
        <v>1234</v>
      </c>
      <c r="K38" s="806" t="s">
        <v>228</v>
      </c>
      <c r="L38" s="91">
        <f t="shared" si="9"/>
        <v>1053</v>
      </c>
      <c r="M38" s="91">
        <f t="shared" si="9"/>
        <v>544</v>
      </c>
      <c r="N38" s="91">
        <f t="shared" si="9"/>
        <v>373</v>
      </c>
      <c r="O38" s="91">
        <f t="shared" si="9"/>
        <v>372</v>
      </c>
      <c r="P38" s="92">
        <f t="shared" si="9"/>
        <v>329</v>
      </c>
      <c r="Q38" s="53">
        <f t="shared" si="7"/>
        <v>2671</v>
      </c>
      <c r="R38" s="59">
        <f t="shared" si="8"/>
        <v>3905</v>
      </c>
    </row>
    <row r="39" spans="1:18" ht="17.100000000000001" customHeight="1" x14ac:dyDescent="0.15">
      <c r="B39" s="714"/>
      <c r="C39" s="57"/>
      <c r="D39" s="58" t="s">
        <v>30</v>
      </c>
      <c r="E39" s="58"/>
      <c r="F39" s="58"/>
      <c r="G39" s="58"/>
      <c r="H39" s="88">
        <f t="shared" si="6"/>
        <v>858</v>
      </c>
      <c r="I39" s="89">
        <f t="shared" si="6"/>
        <v>668</v>
      </c>
      <c r="J39" s="53">
        <f t="shared" si="10"/>
        <v>1526</v>
      </c>
      <c r="K39" s="806" t="s">
        <v>228</v>
      </c>
      <c r="L39" s="91">
        <f t="shared" si="9"/>
        <v>1304</v>
      </c>
      <c r="M39" s="91">
        <f t="shared" si="9"/>
        <v>742</v>
      </c>
      <c r="N39" s="91">
        <f t="shared" si="9"/>
        <v>572</v>
      </c>
      <c r="O39" s="91">
        <f t="shared" si="9"/>
        <v>607</v>
      </c>
      <c r="P39" s="92">
        <f t="shared" si="9"/>
        <v>497</v>
      </c>
      <c r="Q39" s="53">
        <f t="shared" si="7"/>
        <v>3722</v>
      </c>
      <c r="R39" s="59">
        <f t="shared" si="8"/>
        <v>5248</v>
      </c>
    </row>
    <row r="40" spans="1:18" ht="17.100000000000001" customHeight="1" x14ac:dyDescent="0.15">
      <c r="B40" s="714"/>
      <c r="C40" s="60"/>
      <c r="D40" s="61" t="s">
        <v>31</v>
      </c>
      <c r="E40" s="61"/>
      <c r="F40" s="61"/>
      <c r="G40" s="61"/>
      <c r="H40" s="62">
        <f t="shared" si="6"/>
        <v>473</v>
      </c>
      <c r="I40" s="93">
        <f t="shared" si="6"/>
        <v>474</v>
      </c>
      <c r="J40" s="64">
        <f t="shared" si="10"/>
        <v>947</v>
      </c>
      <c r="K40" s="807" t="s">
        <v>228</v>
      </c>
      <c r="L40" s="95">
        <f t="shared" si="9"/>
        <v>1158</v>
      </c>
      <c r="M40" s="95">
        <f t="shared" si="9"/>
        <v>851</v>
      </c>
      <c r="N40" s="95">
        <f t="shared" si="9"/>
        <v>755</v>
      </c>
      <c r="O40" s="95">
        <f t="shared" si="9"/>
        <v>889</v>
      </c>
      <c r="P40" s="96">
        <f t="shared" si="9"/>
        <v>728</v>
      </c>
      <c r="Q40" s="97">
        <f t="shared" si="7"/>
        <v>4381</v>
      </c>
      <c r="R40" s="67">
        <f t="shared" si="8"/>
        <v>5328</v>
      </c>
    </row>
    <row r="41" spans="1:18" ht="17.100000000000001" customHeight="1" x14ac:dyDescent="0.15">
      <c r="B41" s="714"/>
      <c r="C41" s="68" t="s">
        <v>33</v>
      </c>
      <c r="D41" s="68"/>
      <c r="E41" s="68"/>
      <c r="F41" s="68"/>
      <c r="G41" s="68"/>
      <c r="H41" s="42">
        <f t="shared" si="6"/>
        <v>29</v>
      </c>
      <c r="I41" s="43">
        <f t="shared" si="6"/>
        <v>61</v>
      </c>
      <c r="J41" s="42">
        <f>SUM(H41:I41)</f>
        <v>90</v>
      </c>
      <c r="K41" s="808" t="s">
        <v>228</v>
      </c>
      <c r="L41" s="99">
        <f>L21+L31</f>
        <v>70</v>
      </c>
      <c r="M41" s="99">
        <f t="shared" si="9"/>
        <v>51</v>
      </c>
      <c r="N41" s="99">
        <f t="shared" si="9"/>
        <v>32</v>
      </c>
      <c r="O41" s="99">
        <f t="shared" si="9"/>
        <v>23</v>
      </c>
      <c r="P41" s="100">
        <f t="shared" si="9"/>
        <v>41</v>
      </c>
      <c r="Q41" s="47">
        <f t="shared" si="7"/>
        <v>217</v>
      </c>
      <c r="R41" s="101">
        <f t="shared" si="8"/>
        <v>307</v>
      </c>
    </row>
    <row r="42" spans="1:18" ht="17.100000000000001" customHeight="1" thickBot="1" x14ac:dyDescent="0.2">
      <c r="B42" s="715"/>
      <c r="C42" s="692" t="s">
        <v>34</v>
      </c>
      <c r="D42" s="693"/>
      <c r="E42" s="693"/>
      <c r="F42" s="693"/>
      <c r="G42" s="694"/>
      <c r="H42" s="73">
        <f>H34+H41</f>
        <v>2980</v>
      </c>
      <c r="I42" s="74">
        <f>I34+I41</f>
        <v>2442</v>
      </c>
      <c r="J42" s="75">
        <f t="shared" si="10"/>
        <v>5422</v>
      </c>
      <c r="K42" s="804" t="s">
        <v>228</v>
      </c>
      <c r="L42" s="77">
        <f>L34+L41</f>
        <v>4677</v>
      </c>
      <c r="M42" s="77">
        <f>M34+M41</f>
        <v>2947</v>
      </c>
      <c r="N42" s="77">
        <f>N34+N41</f>
        <v>2233</v>
      </c>
      <c r="O42" s="77">
        <f>O34+O41</f>
        <v>2340</v>
      </c>
      <c r="P42" s="74">
        <f>P34+P41</f>
        <v>2025</v>
      </c>
      <c r="Q42" s="75">
        <f t="shared" si="7"/>
        <v>14222</v>
      </c>
      <c r="R42" s="78">
        <f t="shared" si="8"/>
        <v>19644</v>
      </c>
    </row>
    <row r="45" spans="1:18" ht="17.100000000000001" customHeight="1" x14ac:dyDescent="0.15">
      <c r="A45" s="1" t="s">
        <v>38</v>
      </c>
    </row>
    <row r="46" spans="1:18" ht="17.100000000000001" customHeight="1" x14ac:dyDescent="0.15">
      <c r="B46" s="5"/>
      <c r="C46" s="5"/>
      <c r="D46" s="5"/>
      <c r="E46" s="6"/>
      <c r="F46" s="6"/>
      <c r="G46" s="6"/>
      <c r="H46" s="6"/>
      <c r="I46" s="6"/>
      <c r="J46" s="6"/>
      <c r="K46" s="699" t="s">
        <v>39</v>
      </c>
      <c r="L46" s="699"/>
      <c r="M46" s="699"/>
      <c r="N46" s="699"/>
      <c r="O46" s="699"/>
      <c r="P46" s="699"/>
      <c r="Q46" s="699"/>
      <c r="R46" s="699"/>
    </row>
    <row r="47" spans="1:18" ht="17.100000000000001" customHeight="1" x14ac:dyDescent="0.15">
      <c r="B47" s="716" t="str">
        <f>"平成" &amp; DBCS($A$2) &amp; "年（" &amp; DBCS($B$2) &amp; "年）" &amp; DBCS($C$2) &amp; "月"</f>
        <v>平成３１年（２０１９年）３月</v>
      </c>
      <c r="C47" s="717"/>
      <c r="D47" s="717"/>
      <c r="E47" s="717"/>
      <c r="F47" s="717"/>
      <c r="G47" s="718"/>
      <c r="H47" s="722" t="s">
        <v>40</v>
      </c>
      <c r="I47" s="723"/>
      <c r="J47" s="723"/>
      <c r="K47" s="724" t="s">
        <v>41</v>
      </c>
      <c r="L47" s="725"/>
      <c r="M47" s="725"/>
      <c r="N47" s="725"/>
      <c r="O47" s="725"/>
      <c r="P47" s="725"/>
      <c r="Q47" s="726"/>
      <c r="R47" s="727" t="s">
        <v>22</v>
      </c>
    </row>
    <row r="48" spans="1:18" ht="17.100000000000001" customHeight="1" x14ac:dyDescent="0.15">
      <c r="B48" s="719"/>
      <c r="C48" s="720"/>
      <c r="D48" s="720"/>
      <c r="E48" s="720"/>
      <c r="F48" s="720"/>
      <c r="G48" s="721"/>
      <c r="H48" s="102" t="s">
        <v>13</v>
      </c>
      <c r="I48" s="103" t="s">
        <v>14</v>
      </c>
      <c r="J48" s="104" t="s">
        <v>15</v>
      </c>
      <c r="K48" s="809" t="s">
        <v>16</v>
      </c>
      <c r="L48" s="106" t="s">
        <v>17</v>
      </c>
      <c r="M48" s="106" t="s">
        <v>18</v>
      </c>
      <c r="N48" s="106" t="s">
        <v>19</v>
      </c>
      <c r="O48" s="106" t="s">
        <v>20</v>
      </c>
      <c r="P48" s="107" t="s">
        <v>21</v>
      </c>
      <c r="Q48" s="654" t="s">
        <v>15</v>
      </c>
      <c r="R48" s="728"/>
    </row>
    <row r="49" spans="1:18" ht="17.100000000000001" customHeight="1" x14ac:dyDescent="0.15">
      <c r="B49" s="8" t="s">
        <v>23</v>
      </c>
      <c r="C49" s="10"/>
      <c r="D49" s="10"/>
      <c r="E49" s="10"/>
      <c r="F49" s="10"/>
      <c r="G49" s="10"/>
      <c r="H49" s="109">
        <v>856</v>
      </c>
      <c r="I49" s="110">
        <v>1122</v>
      </c>
      <c r="J49" s="111">
        <f>SUM(H49:I49)</f>
        <v>1978</v>
      </c>
      <c r="K49" s="810">
        <v>0</v>
      </c>
      <c r="L49" s="113">
        <v>3480</v>
      </c>
      <c r="M49" s="113">
        <v>2234</v>
      </c>
      <c r="N49" s="113">
        <v>1401</v>
      </c>
      <c r="O49" s="113">
        <v>876</v>
      </c>
      <c r="P49" s="114">
        <v>441</v>
      </c>
      <c r="Q49" s="115">
        <f>SUM(K49:P49)</f>
        <v>8432</v>
      </c>
      <c r="R49" s="116">
        <f>SUM(J49,Q49)</f>
        <v>10410</v>
      </c>
    </row>
    <row r="50" spans="1:18" ht="17.100000000000001" customHeight="1" x14ac:dyDescent="0.15">
      <c r="B50" s="117" t="s">
        <v>33</v>
      </c>
      <c r="C50" s="118"/>
      <c r="D50" s="118"/>
      <c r="E50" s="118"/>
      <c r="F50" s="118"/>
      <c r="G50" s="118"/>
      <c r="H50" s="119">
        <v>8</v>
      </c>
      <c r="I50" s="120">
        <v>26</v>
      </c>
      <c r="J50" s="121">
        <f>SUM(H50:I50)</f>
        <v>34</v>
      </c>
      <c r="K50" s="811">
        <v>0</v>
      </c>
      <c r="L50" s="123">
        <v>55</v>
      </c>
      <c r="M50" s="123">
        <v>40</v>
      </c>
      <c r="N50" s="123">
        <v>25</v>
      </c>
      <c r="O50" s="123">
        <v>9</v>
      </c>
      <c r="P50" s="124">
        <v>17</v>
      </c>
      <c r="Q50" s="125">
        <f>SUM(K50:P50)</f>
        <v>146</v>
      </c>
      <c r="R50" s="126">
        <f>SUM(J50,Q50)</f>
        <v>180</v>
      </c>
    </row>
    <row r="51" spans="1:18" ht="17.100000000000001" customHeight="1" x14ac:dyDescent="0.15">
      <c r="B51" s="23" t="s">
        <v>42</v>
      </c>
      <c r="C51" s="24"/>
      <c r="D51" s="24"/>
      <c r="E51" s="24"/>
      <c r="F51" s="24"/>
      <c r="G51" s="24"/>
      <c r="H51" s="127">
        <f t="shared" ref="H51:P51" si="11">H49+H50</f>
        <v>864</v>
      </c>
      <c r="I51" s="128">
        <f t="shared" si="11"/>
        <v>1148</v>
      </c>
      <c r="J51" s="129">
        <f t="shared" si="11"/>
        <v>2012</v>
      </c>
      <c r="K51" s="812">
        <f t="shared" si="11"/>
        <v>0</v>
      </c>
      <c r="L51" s="131">
        <f t="shared" si="11"/>
        <v>3535</v>
      </c>
      <c r="M51" s="131">
        <f t="shared" si="11"/>
        <v>2274</v>
      </c>
      <c r="N51" s="131">
        <f t="shared" si="11"/>
        <v>1426</v>
      </c>
      <c r="O51" s="131">
        <f t="shared" si="11"/>
        <v>885</v>
      </c>
      <c r="P51" s="128">
        <f t="shared" si="11"/>
        <v>458</v>
      </c>
      <c r="Q51" s="129">
        <f>SUM(K51:P51)</f>
        <v>8578</v>
      </c>
      <c r="R51" s="132">
        <f>SUM(J51,Q51)</f>
        <v>10590</v>
      </c>
    </row>
    <row r="53" spans="1:18" ht="17.100000000000001" customHeight="1" x14ac:dyDescent="0.15">
      <c r="A53" s="1" t="s">
        <v>43</v>
      </c>
    </row>
    <row r="54" spans="1:18" ht="17.100000000000001" customHeight="1" x14ac:dyDescent="0.15">
      <c r="B54" s="5"/>
      <c r="C54" s="5"/>
      <c r="D54" s="5"/>
      <c r="E54" s="6"/>
      <c r="F54" s="6"/>
      <c r="G54" s="6"/>
      <c r="H54" s="6"/>
      <c r="I54" s="6"/>
      <c r="J54" s="6"/>
      <c r="K54" s="699" t="s">
        <v>39</v>
      </c>
      <c r="L54" s="699"/>
      <c r="M54" s="699"/>
      <c r="N54" s="699"/>
      <c r="O54" s="699"/>
      <c r="P54" s="699"/>
      <c r="Q54" s="699"/>
      <c r="R54" s="699"/>
    </row>
    <row r="55" spans="1:18" ht="17.100000000000001" customHeight="1" x14ac:dyDescent="0.15">
      <c r="B55" s="716" t="str">
        <f>"平成" &amp; DBCS($A$2) &amp; "年（" &amp; DBCS($B$2) &amp; "年）" &amp; DBCS($C$2) &amp; "月"</f>
        <v>平成３１年（２０１９年）３月</v>
      </c>
      <c r="C55" s="717"/>
      <c r="D55" s="717"/>
      <c r="E55" s="717"/>
      <c r="F55" s="717"/>
      <c r="G55" s="718"/>
      <c r="H55" s="722" t="s">
        <v>40</v>
      </c>
      <c r="I55" s="723"/>
      <c r="J55" s="723"/>
      <c r="K55" s="724" t="s">
        <v>41</v>
      </c>
      <c r="L55" s="725"/>
      <c r="M55" s="725"/>
      <c r="N55" s="725"/>
      <c r="O55" s="725"/>
      <c r="P55" s="725"/>
      <c r="Q55" s="726"/>
      <c r="R55" s="718" t="s">
        <v>22</v>
      </c>
    </row>
    <row r="56" spans="1:18" ht="17.100000000000001" customHeight="1" x14ac:dyDescent="0.15">
      <c r="B56" s="719"/>
      <c r="C56" s="720"/>
      <c r="D56" s="720"/>
      <c r="E56" s="720"/>
      <c r="F56" s="720"/>
      <c r="G56" s="721"/>
      <c r="H56" s="102" t="s">
        <v>13</v>
      </c>
      <c r="I56" s="103" t="s">
        <v>14</v>
      </c>
      <c r="J56" s="104" t="s">
        <v>15</v>
      </c>
      <c r="K56" s="809" t="s">
        <v>16</v>
      </c>
      <c r="L56" s="106" t="s">
        <v>17</v>
      </c>
      <c r="M56" s="106" t="s">
        <v>18</v>
      </c>
      <c r="N56" s="106" t="s">
        <v>19</v>
      </c>
      <c r="O56" s="106" t="s">
        <v>20</v>
      </c>
      <c r="P56" s="107" t="s">
        <v>21</v>
      </c>
      <c r="Q56" s="133" t="s">
        <v>15</v>
      </c>
      <c r="R56" s="721"/>
    </row>
    <row r="57" spans="1:18" ht="17.100000000000001" customHeight="1" x14ac:dyDescent="0.15">
      <c r="B57" s="8" t="s">
        <v>23</v>
      </c>
      <c r="C57" s="10"/>
      <c r="D57" s="10"/>
      <c r="E57" s="10"/>
      <c r="F57" s="10"/>
      <c r="G57" s="10"/>
      <c r="H57" s="109">
        <v>11</v>
      </c>
      <c r="I57" s="110">
        <v>16</v>
      </c>
      <c r="J57" s="111">
        <f>SUM(H57:I57)</f>
        <v>27</v>
      </c>
      <c r="K57" s="810">
        <v>0</v>
      </c>
      <c r="L57" s="113">
        <v>1244</v>
      </c>
      <c r="M57" s="113">
        <v>914</v>
      </c>
      <c r="N57" s="113">
        <v>716</v>
      </c>
      <c r="O57" s="113">
        <v>457</v>
      </c>
      <c r="P57" s="114">
        <v>204</v>
      </c>
      <c r="Q57" s="134">
        <f>SUM(K57:P57)</f>
        <v>3535</v>
      </c>
      <c r="R57" s="135">
        <f>SUM(J57,Q57)</f>
        <v>3562</v>
      </c>
    </row>
    <row r="58" spans="1:18" ht="17.100000000000001" customHeight="1" x14ac:dyDescent="0.15">
      <c r="B58" s="117" t="s">
        <v>33</v>
      </c>
      <c r="C58" s="118"/>
      <c r="D58" s="118"/>
      <c r="E58" s="118"/>
      <c r="F58" s="118"/>
      <c r="G58" s="118"/>
      <c r="H58" s="119">
        <v>0</v>
      </c>
      <c r="I58" s="120">
        <v>1</v>
      </c>
      <c r="J58" s="121">
        <f>SUM(H58:I58)</f>
        <v>1</v>
      </c>
      <c r="K58" s="811">
        <v>0</v>
      </c>
      <c r="L58" s="123">
        <v>13</v>
      </c>
      <c r="M58" s="123">
        <v>8</v>
      </c>
      <c r="N58" s="123">
        <v>6</v>
      </c>
      <c r="O58" s="123">
        <v>2</v>
      </c>
      <c r="P58" s="124">
        <v>7</v>
      </c>
      <c r="Q58" s="136">
        <f>SUM(K58:P58)</f>
        <v>36</v>
      </c>
      <c r="R58" s="137">
        <f>SUM(J58,Q58)</f>
        <v>37</v>
      </c>
    </row>
    <row r="59" spans="1:18" ht="17.100000000000001" customHeight="1" x14ac:dyDescent="0.15">
      <c r="B59" s="23" t="s">
        <v>42</v>
      </c>
      <c r="C59" s="24"/>
      <c r="D59" s="24"/>
      <c r="E59" s="24"/>
      <c r="F59" s="24"/>
      <c r="G59" s="24"/>
      <c r="H59" s="127">
        <f>H57+H58</f>
        <v>11</v>
      </c>
      <c r="I59" s="128">
        <f>I57+I58</f>
        <v>17</v>
      </c>
      <c r="J59" s="129">
        <f>SUM(H59:I59)</f>
        <v>28</v>
      </c>
      <c r="K59" s="812">
        <f t="shared" ref="K59:P59" si="12">K57+K58</f>
        <v>0</v>
      </c>
      <c r="L59" s="131">
        <f t="shared" si="12"/>
        <v>1257</v>
      </c>
      <c r="M59" s="131">
        <f t="shared" si="12"/>
        <v>922</v>
      </c>
      <c r="N59" s="131">
        <f t="shared" si="12"/>
        <v>722</v>
      </c>
      <c r="O59" s="131">
        <f t="shared" si="12"/>
        <v>459</v>
      </c>
      <c r="P59" s="128">
        <f t="shared" si="12"/>
        <v>211</v>
      </c>
      <c r="Q59" s="138">
        <f>SUM(K59:P59)</f>
        <v>3571</v>
      </c>
      <c r="R59" s="139">
        <f>SUM(J59,Q59)</f>
        <v>3599</v>
      </c>
    </row>
    <row r="61" spans="1:18" ht="17.100000000000001" customHeight="1" x14ac:dyDescent="0.15">
      <c r="A61" s="1" t="s">
        <v>44</v>
      </c>
    </row>
    <row r="62" spans="1:18" ht="17.100000000000001" customHeight="1" x14ac:dyDescent="0.15">
      <c r="A62" s="1" t="s">
        <v>45</v>
      </c>
    </row>
    <row r="63" spans="1:18" ht="17.100000000000001" customHeight="1" x14ac:dyDescent="0.15">
      <c r="B63" s="5"/>
      <c r="C63" s="5"/>
      <c r="D63" s="5"/>
      <c r="E63" s="6"/>
      <c r="F63" s="6"/>
      <c r="G63" s="6"/>
      <c r="H63" s="6"/>
      <c r="I63" s="6"/>
      <c r="J63" s="699" t="s">
        <v>39</v>
      </c>
      <c r="K63" s="699"/>
      <c r="L63" s="699"/>
      <c r="M63" s="699"/>
      <c r="N63" s="699"/>
      <c r="O63" s="699"/>
      <c r="P63" s="699"/>
      <c r="Q63" s="699"/>
    </row>
    <row r="64" spans="1:18" ht="17.100000000000001" customHeight="1" x14ac:dyDescent="0.15">
      <c r="B64" s="716" t="str">
        <f>"平成" &amp; DBCS($A$2) &amp; "年（" &amp; DBCS($B$2) &amp; "年）" &amp; DBCS($C$2) &amp; "月"</f>
        <v>平成３１年（２０１９年）３月</v>
      </c>
      <c r="C64" s="717"/>
      <c r="D64" s="717"/>
      <c r="E64" s="717"/>
      <c r="F64" s="717"/>
      <c r="G64" s="718"/>
      <c r="H64" s="722" t="s">
        <v>40</v>
      </c>
      <c r="I64" s="723"/>
      <c r="J64" s="723"/>
      <c r="K64" s="724" t="s">
        <v>41</v>
      </c>
      <c r="L64" s="725"/>
      <c r="M64" s="725"/>
      <c r="N64" s="725"/>
      <c r="O64" s="725"/>
      <c r="P64" s="726"/>
      <c r="Q64" s="718" t="s">
        <v>22</v>
      </c>
    </row>
    <row r="65" spans="1:17" ht="17.100000000000001" customHeight="1" x14ac:dyDescent="0.15">
      <c r="B65" s="719"/>
      <c r="C65" s="720"/>
      <c r="D65" s="720"/>
      <c r="E65" s="720"/>
      <c r="F65" s="720"/>
      <c r="G65" s="721"/>
      <c r="H65" s="102" t="s">
        <v>13</v>
      </c>
      <c r="I65" s="103" t="s">
        <v>14</v>
      </c>
      <c r="J65" s="104" t="s">
        <v>15</v>
      </c>
      <c r="K65" s="140" t="s">
        <v>17</v>
      </c>
      <c r="L65" s="106" t="s">
        <v>18</v>
      </c>
      <c r="M65" s="106" t="s">
        <v>19</v>
      </c>
      <c r="N65" s="106" t="s">
        <v>20</v>
      </c>
      <c r="O65" s="107" t="s">
        <v>21</v>
      </c>
      <c r="P65" s="133" t="s">
        <v>15</v>
      </c>
      <c r="Q65" s="721"/>
    </row>
    <row r="66" spans="1:17" ht="17.100000000000001" customHeight="1" x14ac:dyDescent="0.15">
      <c r="B66" s="8" t="s">
        <v>23</v>
      </c>
      <c r="C66" s="10"/>
      <c r="D66" s="10"/>
      <c r="E66" s="10"/>
      <c r="F66" s="10"/>
      <c r="G66" s="10"/>
      <c r="H66" s="109">
        <v>0</v>
      </c>
      <c r="I66" s="110">
        <v>0</v>
      </c>
      <c r="J66" s="111">
        <f>SUM(H66:I66)</f>
        <v>0</v>
      </c>
      <c r="K66" s="112">
        <v>2</v>
      </c>
      <c r="L66" s="113">
        <v>10</v>
      </c>
      <c r="M66" s="113">
        <v>191</v>
      </c>
      <c r="N66" s="113">
        <v>475</v>
      </c>
      <c r="O66" s="114">
        <v>415</v>
      </c>
      <c r="P66" s="134">
        <f>SUM(K66:O66)</f>
        <v>1093</v>
      </c>
      <c r="Q66" s="135">
        <f>SUM(J66,P66)</f>
        <v>1093</v>
      </c>
    </row>
    <row r="67" spans="1:17" ht="17.100000000000001" customHeight="1" x14ac:dyDescent="0.15">
      <c r="B67" s="117" t="s">
        <v>33</v>
      </c>
      <c r="C67" s="118"/>
      <c r="D67" s="118"/>
      <c r="E67" s="118"/>
      <c r="F67" s="118"/>
      <c r="G67" s="118"/>
      <c r="H67" s="119">
        <v>0</v>
      </c>
      <c r="I67" s="120">
        <v>0</v>
      </c>
      <c r="J67" s="121">
        <f>SUM(H67:I67)</f>
        <v>0</v>
      </c>
      <c r="K67" s="122">
        <v>0</v>
      </c>
      <c r="L67" s="123">
        <v>0</v>
      </c>
      <c r="M67" s="123">
        <v>1</v>
      </c>
      <c r="N67" s="123">
        <v>1</v>
      </c>
      <c r="O67" s="124">
        <v>2</v>
      </c>
      <c r="P67" s="136">
        <f>SUM(K67:O67)</f>
        <v>4</v>
      </c>
      <c r="Q67" s="137">
        <f>SUM(J67,P67)</f>
        <v>4</v>
      </c>
    </row>
    <row r="68" spans="1:17" ht="17.100000000000001" customHeight="1" x14ac:dyDescent="0.15">
      <c r="B68" s="23" t="s">
        <v>42</v>
      </c>
      <c r="C68" s="24"/>
      <c r="D68" s="24"/>
      <c r="E68" s="24"/>
      <c r="F68" s="24"/>
      <c r="G68" s="24"/>
      <c r="H68" s="127">
        <f>H66+H67</f>
        <v>0</v>
      </c>
      <c r="I68" s="128">
        <f>I66+I67</f>
        <v>0</v>
      </c>
      <c r="J68" s="129">
        <f>SUM(H68:I68)</f>
        <v>0</v>
      </c>
      <c r="K68" s="130">
        <f>K66+K67</f>
        <v>2</v>
      </c>
      <c r="L68" s="131">
        <f>L66+L67</f>
        <v>10</v>
      </c>
      <c r="M68" s="131">
        <f>M66+M67</f>
        <v>192</v>
      </c>
      <c r="N68" s="131">
        <f>N66+N67</f>
        <v>476</v>
      </c>
      <c r="O68" s="128">
        <f>O66+O67</f>
        <v>417</v>
      </c>
      <c r="P68" s="138">
        <f>SUM(K68:O68)</f>
        <v>1097</v>
      </c>
      <c r="Q68" s="139">
        <f>SUM(J68,P68)</f>
        <v>1097</v>
      </c>
    </row>
    <row r="70" spans="1:17" ht="17.100000000000001" customHeight="1" x14ac:dyDescent="0.15">
      <c r="A70" s="1" t="s">
        <v>46</v>
      </c>
    </row>
    <row r="71" spans="1:17" ht="17.100000000000001" customHeight="1" x14ac:dyDescent="0.15">
      <c r="B71" s="5"/>
      <c r="C71" s="5"/>
      <c r="D71" s="5"/>
      <c r="E71" s="6"/>
      <c r="F71" s="6"/>
      <c r="G71" s="6"/>
      <c r="H71" s="6"/>
      <c r="I71" s="6"/>
      <c r="J71" s="699" t="s">
        <v>39</v>
      </c>
      <c r="K71" s="699"/>
      <c r="L71" s="699"/>
      <c r="M71" s="699"/>
      <c r="N71" s="699"/>
      <c r="O71" s="699"/>
      <c r="P71" s="699"/>
      <c r="Q71" s="699"/>
    </row>
    <row r="72" spans="1:17" ht="17.100000000000001" customHeight="1" x14ac:dyDescent="0.15">
      <c r="B72" s="716" t="str">
        <f>"平成" &amp; DBCS($A$2) &amp; "年（" &amp; DBCS($B$2) &amp; "年）" &amp; DBCS($C$2) &amp; "月"</f>
        <v>平成３１年（２０１９年）３月</v>
      </c>
      <c r="C72" s="717"/>
      <c r="D72" s="717"/>
      <c r="E72" s="717"/>
      <c r="F72" s="717"/>
      <c r="G72" s="718"/>
      <c r="H72" s="729" t="s">
        <v>40</v>
      </c>
      <c r="I72" s="730"/>
      <c r="J72" s="730"/>
      <c r="K72" s="731" t="s">
        <v>41</v>
      </c>
      <c r="L72" s="730"/>
      <c r="M72" s="730"/>
      <c r="N72" s="730"/>
      <c r="O72" s="730"/>
      <c r="P72" s="732"/>
      <c r="Q72" s="733" t="s">
        <v>22</v>
      </c>
    </row>
    <row r="73" spans="1:17" ht="17.100000000000001" customHeight="1" x14ac:dyDescent="0.15">
      <c r="B73" s="719"/>
      <c r="C73" s="720"/>
      <c r="D73" s="720"/>
      <c r="E73" s="720"/>
      <c r="F73" s="720"/>
      <c r="G73" s="721"/>
      <c r="H73" s="141" t="s">
        <v>13</v>
      </c>
      <c r="I73" s="142" t="s">
        <v>14</v>
      </c>
      <c r="J73" s="143" t="s">
        <v>15</v>
      </c>
      <c r="K73" s="144" t="s">
        <v>17</v>
      </c>
      <c r="L73" s="145" t="s">
        <v>18</v>
      </c>
      <c r="M73" s="145" t="s">
        <v>19</v>
      </c>
      <c r="N73" s="145" t="s">
        <v>20</v>
      </c>
      <c r="O73" s="146" t="s">
        <v>21</v>
      </c>
      <c r="P73" s="147" t="s">
        <v>15</v>
      </c>
      <c r="Q73" s="734"/>
    </row>
    <row r="74" spans="1:17" ht="17.100000000000001" customHeight="1" x14ac:dyDescent="0.15">
      <c r="B74" s="8" t="s">
        <v>23</v>
      </c>
      <c r="C74" s="10"/>
      <c r="D74" s="10"/>
      <c r="E74" s="10"/>
      <c r="F74" s="10"/>
      <c r="G74" s="10"/>
      <c r="H74" s="109">
        <v>0</v>
      </c>
      <c r="I74" s="110">
        <v>0</v>
      </c>
      <c r="J74" s="111">
        <f>SUM(H74:I74)</f>
        <v>0</v>
      </c>
      <c r="K74" s="112">
        <v>57</v>
      </c>
      <c r="L74" s="113">
        <v>83</v>
      </c>
      <c r="M74" s="113">
        <v>132</v>
      </c>
      <c r="N74" s="113">
        <v>122</v>
      </c>
      <c r="O74" s="114">
        <v>98</v>
      </c>
      <c r="P74" s="134">
        <f>SUM(K74:O74)</f>
        <v>492</v>
      </c>
      <c r="Q74" s="135">
        <f>SUM(J74,P74)</f>
        <v>492</v>
      </c>
    </row>
    <row r="75" spans="1:17" ht="17.100000000000001" customHeight="1" x14ac:dyDescent="0.15">
      <c r="B75" s="117" t="s">
        <v>33</v>
      </c>
      <c r="C75" s="118"/>
      <c r="D75" s="118"/>
      <c r="E75" s="118"/>
      <c r="F75" s="118"/>
      <c r="G75" s="118"/>
      <c r="H75" s="119">
        <v>0</v>
      </c>
      <c r="I75" s="120">
        <v>0</v>
      </c>
      <c r="J75" s="121">
        <f>SUM(H75:I75)</f>
        <v>0</v>
      </c>
      <c r="K75" s="122">
        <v>0</v>
      </c>
      <c r="L75" s="123">
        <v>0</v>
      </c>
      <c r="M75" s="123">
        <v>0</v>
      </c>
      <c r="N75" s="123">
        <v>0</v>
      </c>
      <c r="O75" s="124">
        <v>0</v>
      </c>
      <c r="P75" s="136">
        <f>SUM(K75:O75)</f>
        <v>0</v>
      </c>
      <c r="Q75" s="137">
        <f>SUM(J75,P75)</f>
        <v>0</v>
      </c>
    </row>
    <row r="76" spans="1:17" ht="17.100000000000001" customHeight="1" x14ac:dyDescent="0.15">
      <c r="B76" s="23" t="s">
        <v>42</v>
      </c>
      <c r="C76" s="24"/>
      <c r="D76" s="24"/>
      <c r="E76" s="24"/>
      <c r="F76" s="24"/>
      <c r="G76" s="24"/>
      <c r="H76" s="127">
        <f>H74+H75</f>
        <v>0</v>
      </c>
      <c r="I76" s="128">
        <f>I74+I75</f>
        <v>0</v>
      </c>
      <c r="J76" s="129">
        <f>SUM(H76:I76)</f>
        <v>0</v>
      </c>
      <c r="K76" s="130">
        <f>K74+K75</f>
        <v>57</v>
      </c>
      <c r="L76" s="131">
        <f>L74+L75</f>
        <v>83</v>
      </c>
      <c r="M76" s="131">
        <f>M74+M75</f>
        <v>132</v>
      </c>
      <c r="N76" s="131">
        <f>N74+N75</f>
        <v>122</v>
      </c>
      <c r="O76" s="128">
        <f>O74+O75</f>
        <v>98</v>
      </c>
      <c r="P76" s="138">
        <f>SUM(K76:O76)</f>
        <v>492</v>
      </c>
      <c r="Q76" s="139">
        <f>SUM(J76,P76)</f>
        <v>492</v>
      </c>
    </row>
    <row r="78" spans="1:17" ht="17.100000000000001" customHeight="1" x14ac:dyDescent="0.15">
      <c r="A78" s="1" t="s">
        <v>47</v>
      </c>
    </row>
    <row r="79" spans="1:17" ht="17.100000000000001" customHeight="1" x14ac:dyDescent="0.15">
      <c r="B79" s="5"/>
      <c r="C79" s="5"/>
      <c r="D79" s="5"/>
      <c r="E79" s="6"/>
      <c r="F79" s="6"/>
      <c r="G79" s="6"/>
      <c r="H79" s="6"/>
      <c r="I79" s="6"/>
      <c r="J79" s="699" t="s">
        <v>39</v>
      </c>
      <c r="K79" s="699"/>
      <c r="L79" s="699"/>
      <c r="M79" s="699"/>
      <c r="N79" s="699"/>
      <c r="O79" s="699"/>
      <c r="P79" s="699"/>
      <c r="Q79" s="699"/>
    </row>
    <row r="80" spans="1:17" ht="17.100000000000001" customHeight="1" x14ac:dyDescent="0.15">
      <c r="B80" s="735" t="str">
        <f>"平成" &amp; DBCS($A$2) &amp; "年（" &amp; DBCS($B$2) &amp; "年）" &amp; DBCS($C$2) &amp; "月"</f>
        <v>平成３１年（２０１９年）３月</v>
      </c>
      <c r="C80" s="736"/>
      <c r="D80" s="736"/>
      <c r="E80" s="736"/>
      <c r="F80" s="736"/>
      <c r="G80" s="737"/>
      <c r="H80" s="741" t="s">
        <v>40</v>
      </c>
      <c r="I80" s="742"/>
      <c r="J80" s="742"/>
      <c r="K80" s="743" t="s">
        <v>41</v>
      </c>
      <c r="L80" s="742"/>
      <c r="M80" s="742"/>
      <c r="N80" s="742"/>
      <c r="O80" s="742"/>
      <c r="P80" s="744"/>
      <c r="Q80" s="737" t="s">
        <v>22</v>
      </c>
    </row>
    <row r="81" spans="1:18" ht="17.100000000000001" customHeight="1" x14ac:dyDescent="0.15">
      <c r="B81" s="738"/>
      <c r="C81" s="739"/>
      <c r="D81" s="739"/>
      <c r="E81" s="739"/>
      <c r="F81" s="739"/>
      <c r="G81" s="740"/>
      <c r="H81" s="148" t="s">
        <v>13</v>
      </c>
      <c r="I81" s="149" t="s">
        <v>14</v>
      </c>
      <c r="J81" s="655" t="s">
        <v>15</v>
      </c>
      <c r="K81" s="151" t="s">
        <v>17</v>
      </c>
      <c r="L81" s="152" t="s">
        <v>18</v>
      </c>
      <c r="M81" s="152" t="s">
        <v>19</v>
      </c>
      <c r="N81" s="152" t="s">
        <v>20</v>
      </c>
      <c r="O81" s="149" t="s">
        <v>21</v>
      </c>
      <c r="P81" s="153" t="s">
        <v>15</v>
      </c>
      <c r="Q81" s="740"/>
    </row>
    <row r="82" spans="1:18" ht="17.100000000000001" customHeight="1" x14ac:dyDescent="0.15">
      <c r="B82" s="8" t="s">
        <v>23</v>
      </c>
      <c r="C82" s="10"/>
      <c r="D82" s="10"/>
      <c r="E82" s="10"/>
      <c r="F82" s="10"/>
      <c r="G82" s="10"/>
      <c r="H82" s="109">
        <v>0</v>
      </c>
      <c r="I82" s="110">
        <v>0</v>
      </c>
      <c r="J82" s="111">
        <f>SUM(H82:I82)</f>
        <v>0</v>
      </c>
      <c r="K82" s="112">
        <v>1</v>
      </c>
      <c r="L82" s="113">
        <v>0</v>
      </c>
      <c r="M82" s="113">
        <v>29</v>
      </c>
      <c r="N82" s="113">
        <v>295</v>
      </c>
      <c r="O82" s="114">
        <v>452</v>
      </c>
      <c r="P82" s="134">
        <f>SUM(K82:O82)</f>
        <v>777</v>
      </c>
      <c r="Q82" s="135">
        <f>SUM(J82,P82)</f>
        <v>777</v>
      </c>
    </row>
    <row r="83" spans="1:18" ht="17.100000000000001" customHeight="1" x14ac:dyDescent="0.15">
      <c r="B83" s="117" t="s">
        <v>33</v>
      </c>
      <c r="C83" s="118"/>
      <c r="D83" s="118"/>
      <c r="E83" s="118"/>
      <c r="F83" s="118"/>
      <c r="G83" s="118"/>
      <c r="H83" s="119">
        <v>0</v>
      </c>
      <c r="I83" s="120">
        <v>0</v>
      </c>
      <c r="J83" s="121">
        <f>SUM(H83:I83)</f>
        <v>0</v>
      </c>
      <c r="K83" s="122">
        <v>0</v>
      </c>
      <c r="L83" s="123">
        <v>0</v>
      </c>
      <c r="M83" s="123">
        <v>0</v>
      </c>
      <c r="N83" s="123">
        <v>2</v>
      </c>
      <c r="O83" s="124">
        <v>7</v>
      </c>
      <c r="P83" s="136">
        <f>SUM(K83:O83)</f>
        <v>9</v>
      </c>
      <c r="Q83" s="137">
        <f>SUM(J83,P83)</f>
        <v>9</v>
      </c>
    </row>
    <row r="84" spans="1:18" ht="17.100000000000001" customHeight="1" x14ac:dyDescent="0.15">
      <c r="B84" s="23" t="s">
        <v>42</v>
      </c>
      <c r="C84" s="24"/>
      <c r="D84" s="24"/>
      <c r="E84" s="24"/>
      <c r="F84" s="24"/>
      <c r="G84" s="24"/>
      <c r="H84" s="127">
        <f>H82+H83</f>
        <v>0</v>
      </c>
      <c r="I84" s="128">
        <f>I82+I83</f>
        <v>0</v>
      </c>
      <c r="J84" s="129">
        <f>SUM(H84:I84)</f>
        <v>0</v>
      </c>
      <c r="K84" s="130">
        <f>K82+K83</f>
        <v>1</v>
      </c>
      <c r="L84" s="131">
        <f>L82+L83</f>
        <v>0</v>
      </c>
      <c r="M84" s="131">
        <f>M82+M83</f>
        <v>29</v>
      </c>
      <c r="N84" s="131">
        <f>N82+N83</f>
        <v>297</v>
      </c>
      <c r="O84" s="128">
        <f>O82+O83</f>
        <v>459</v>
      </c>
      <c r="P84" s="138">
        <f>SUM(K84:O84)</f>
        <v>786</v>
      </c>
      <c r="Q84" s="139">
        <f>SUM(J84,P84)</f>
        <v>786</v>
      </c>
    </row>
    <row r="86" spans="1:18" s="397" customFormat="1" ht="17.100000000000001" customHeight="1" x14ac:dyDescent="0.15">
      <c r="A86" s="1" t="s">
        <v>211</v>
      </c>
    </row>
    <row r="87" spans="1:18" s="397" customFormat="1" ht="17.100000000000001" customHeight="1" x14ac:dyDescent="0.15">
      <c r="B87" s="394"/>
      <c r="C87" s="394"/>
      <c r="D87" s="394"/>
      <c r="E87" s="427"/>
      <c r="F87" s="427"/>
      <c r="G87" s="427"/>
      <c r="H87" s="427"/>
      <c r="I87" s="427"/>
      <c r="J87" s="758" t="s">
        <v>39</v>
      </c>
      <c r="K87" s="758"/>
      <c r="L87" s="758"/>
      <c r="M87" s="758"/>
      <c r="N87" s="758"/>
      <c r="O87" s="758"/>
      <c r="P87" s="758"/>
      <c r="Q87" s="758"/>
    </row>
    <row r="88" spans="1:18" s="397" customFormat="1" ht="17.100000000000001" customHeight="1" x14ac:dyDescent="0.15">
      <c r="B88" s="759" t="str">
        <f>"平成" &amp; DBCS($A$2) &amp; "年（" &amp; DBCS($B$2) &amp; "年）" &amp; DBCS($C$2) &amp; "月"</f>
        <v>平成３１年（２０１９年）３月</v>
      </c>
      <c r="C88" s="760"/>
      <c r="D88" s="760"/>
      <c r="E88" s="760"/>
      <c r="F88" s="760"/>
      <c r="G88" s="761"/>
      <c r="H88" s="765" t="s">
        <v>40</v>
      </c>
      <c r="I88" s="766"/>
      <c r="J88" s="766"/>
      <c r="K88" s="767" t="s">
        <v>41</v>
      </c>
      <c r="L88" s="766"/>
      <c r="M88" s="766"/>
      <c r="N88" s="766"/>
      <c r="O88" s="766"/>
      <c r="P88" s="768"/>
      <c r="Q88" s="761" t="s">
        <v>22</v>
      </c>
    </row>
    <row r="89" spans="1:18" s="397" customFormat="1" ht="17.100000000000001" customHeight="1" x14ac:dyDescent="0.15">
      <c r="B89" s="762"/>
      <c r="C89" s="763"/>
      <c r="D89" s="763"/>
      <c r="E89" s="763"/>
      <c r="F89" s="763"/>
      <c r="G89" s="764"/>
      <c r="H89" s="428" t="s">
        <v>13</v>
      </c>
      <c r="I89" s="429" t="s">
        <v>14</v>
      </c>
      <c r="J89" s="657" t="s">
        <v>15</v>
      </c>
      <c r="K89" s="431" t="s">
        <v>17</v>
      </c>
      <c r="L89" s="432" t="s">
        <v>18</v>
      </c>
      <c r="M89" s="432" t="s">
        <v>19</v>
      </c>
      <c r="N89" s="432" t="s">
        <v>20</v>
      </c>
      <c r="O89" s="429" t="s">
        <v>21</v>
      </c>
      <c r="P89" s="433" t="s">
        <v>15</v>
      </c>
      <c r="Q89" s="764"/>
    </row>
    <row r="90" spans="1:18" s="397" customFormat="1" ht="17.100000000000001" customHeight="1" x14ac:dyDescent="0.15">
      <c r="B90" s="398" t="s">
        <v>23</v>
      </c>
      <c r="C90" s="399"/>
      <c r="D90" s="399"/>
      <c r="E90" s="399"/>
      <c r="F90" s="399"/>
      <c r="G90" s="399"/>
      <c r="H90" s="400">
        <v>0</v>
      </c>
      <c r="I90" s="401">
        <v>0</v>
      </c>
      <c r="J90" s="402">
        <f>SUM(H90:I90)</f>
        <v>0</v>
      </c>
      <c r="K90" s="403">
        <v>0</v>
      </c>
      <c r="L90" s="404">
        <v>0</v>
      </c>
      <c r="M90" s="404">
        <v>2</v>
      </c>
      <c r="N90" s="404">
        <v>17</v>
      </c>
      <c r="O90" s="405">
        <v>15</v>
      </c>
      <c r="P90" s="406">
        <f>SUM(K90:O90)</f>
        <v>34</v>
      </c>
      <c r="Q90" s="407">
        <f>SUM(J90,P90)</f>
        <v>34</v>
      </c>
    </row>
    <row r="91" spans="1:18" s="397" customFormat="1" ht="17.100000000000001" customHeight="1" x14ac:dyDescent="0.15">
      <c r="B91" s="408" t="s">
        <v>33</v>
      </c>
      <c r="C91" s="409"/>
      <c r="D91" s="409"/>
      <c r="E91" s="409"/>
      <c r="F91" s="409"/>
      <c r="G91" s="409"/>
      <c r="H91" s="410">
        <v>0</v>
      </c>
      <c r="I91" s="411">
        <v>0</v>
      </c>
      <c r="J91" s="412">
        <f>SUM(H91:I91)</f>
        <v>0</v>
      </c>
      <c r="K91" s="413">
        <v>0</v>
      </c>
      <c r="L91" s="414">
        <v>0</v>
      </c>
      <c r="M91" s="414">
        <v>0</v>
      </c>
      <c r="N91" s="414">
        <v>0</v>
      </c>
      <c r="O91" s="415">
        <v>2</v>
      </c>
      <c r="P91" s="416">
        <f>SUM(K91:O91)</f>
        <v>2</v>
      </c>
      <c r="Q91" s="417">
        <f>SUM(J91,P91)</f>
        <v>2</v>
      </c>
    </row>
    <row r="92" spans="1:18" s="397" customFormat="1" ht="17.100000000000001" customHeight="1" x14ac:dyDescent="0.15">
      <c r="B92" s="418" t="s">
        <v>42</v>
      </c>
      <c r="C92" s="419"/>
      <c r="D92" s="419"/>
      <c r="E92" s="419"/>
      <c r="F92" s="419"/>
      <c r="G92" s="419"/>
      <c r="H92" s="420">
        <f>H90+H91</f>
        <v>0</v>
      </c>
      <c r="I92" s="421">
        <f>I90+I91</f>
        <v>0</v>
      </c>
      <c r="J92" s="422">
        <f>SUM(H92:I92)</f>
        <v>0</v>
      </c>
      <c r="K92" s="423">
        <f>K90+K91</f>
        <v>0</v>
      </c>
      <c r="L92" s="424">
        <f>L90+L91</f>
        <v>0</v>
      </c>
      <c r="M92" s="424">
        <f>M90+M91</f>
        <v>2</v>
      </c>
      <c r="N92" s="424">
        <f>N90+N91</f>
        <v>17</v>
      </c>
      <c r="O92" s="421">
        <f>O90+O91</f>
        <v>17</v>
      </c>
      <c r="P92" s="425">
        <f>SUM(K92:O92)</f>
        <v>36</v>
      </c>
      <c r="Q92" s="426">
        <f>SUM(J92,P92)</f>
        <v>36</v>
      </c>
    </row>
    <row r="93" spans="1:18" s="397" customFormat="1" ht="17.100000000000001" customHeight="1" x14ac:dyDescent="0.15"/>
    <row r="94" spans="1:18" s="217" customFormat="1" ht="17.100000000000001" customHeight="1" x14ac:dyDescent="0.15">
      <c r="A94" s="154" t="s">
        <v>48</v>
      </c>
      <c r="J94" s="434"/>
      <c r="K94" s="434"/>
    </row>
    <row r="95" spans="1:18" s="217" customFormat="1" ht="17.100000000000001" customHeight="1" x14ac:dyDescent="0.15">
      <c r="B95" s="397"/>
      <c r="C95" s="435"/>
      <c r="D95" s="435"/>
      <c r="E95" s="435"/>
      <c r="F95" s="427"/>
      <c r="G95" s="427"/>
      <c r="H95" s="427"/>
      <c r="I95" s="758" t="s">
        <v>49</v>
      </c>
      <c r="J95" s="758"/>
      <c r="K95" s="758"/>
      <c r="L95" s="758"/>
      <c r="M95" s="758"/>
      <c r="N95" s="758"/>
      <c r="O95" s="758"/>
      <c r="P95" s="758"/>
      <c r="Q95" s="758"/>
      <c r="R95" s="758"/>
    </row>
    <row r="96" spans="1:18" s="217" customFormat="1" ht="17.100000000000001" customHeight="1" x14ac:dyDescent="0.15">
      <c r="B96" s="745" t="str">
        <f>"平成" &amp; DBCS($A$2) &amp; "年（" &amp; DBCS($B$2) &amp; "年）" &amp; DBCS($C$2) &amp; "月"</f>
        <v>平成３１年（２０１９年）３月</v>
      </c>
      <c r="C96" s="746"/>
      <c r="D96" s="746"/>
      <c r="E96" s="746"/>
      <c r="F96" s="746"/>
      <c r="G96" s="747"/>
      <c r="H96" s="751" t="s">
        <v>40</v>
      </c>
      <c r="I96" s="752"/>
      <c r="J96" s="752"/>
      <c r="K96" s="753" t="s">
        <v>41</v>
      </c>
      <c r="L96" s="754"/>
      <c r="M96" s="754"/>
      <c r="N96" s="754"/>
      <c r="O96" s="754"/>
      <c r="P96" s="754"/>
      <c r="Q96" s="755"/>
      <c r="R96" s="756" t="s">
        <v>22</v>
      </c>
    </row>
    <row r="97" spans="2:18" s="217" customFormat="1" ht="17.100000000000001" customHeight="1" x14ac:dyDescent="0.15">
      <c r="B97" s="748"/>
      <c r="C97" s="749"/>
      <c r="D97" s="749"/>
      <c r="E97" s="749"/>
      <c r="F97" s="749"/>
      <c r="G97" s="750"/>
      <c r="H97" s="436" t="s">
        <v>13</v>
      </c>
      <c r="I97" s="437" t="s">
        <v>14</v>
      </c>
      <c r="J97" s="438" t="s">
        <v>15</v>
      </c>
      <c r="K97" s="809" t="s">
        <v>16</v>
      </c>
      <c r="L97" s="439" t="s">
        <v>17</v>
      </c>
      <c r="M97" s="439" t="s">
        <v>18</v>
      </c>
      <c r="N97" s="439" t="s">
        <v>19</v>
      </c>
      <c r="O97" s="439" t="s">
        <v>20</v>
      </c>
      <c r="P97" s="440" t="s">
        <v>21</v>
      </c>
      <c r="Q97" s="656" t="s">
        <v>15</v>
      </c>
      <c r="R97" s="757"/>
    </row>
    <row r="98" spans="2:18" s="217" customFormat="1" ht="17.100000000000001" customHeight="1" x14ac:dyDescent="0.15">
      <c r="B98" s="442" t="s">
        <v>50</v>
      </c>
      <c r="C98" s="443"/>
      <c r="D98" s="443"/>
      <c r="E98" s="443"/>
      <c r="F98" s="443"/>
      <c r="G98" s="444"/>
      <c r="H98" s="445">
        <f t="shared" ref="H98:R98" si="13">SUM(H99,H105,H108,H113,H117:H118)</f>
        <v>1793</v>
      </c>
      <c r="I98" s="446">
        <f t="shared" si="13"/>
        <v>2538</v>
      </c>
      <c r="J98" s="447">
        <f t="shared" si="13"/>
        <v>4331</v>
      </c>
      <c r="K98" s="813">
        <f t="shared" si="13"/>
        <v>0</v>
      </c>
      <c r="L98" s="449">
        <f t="shared" si="13"/>
        <v>9320</v>
      </c>
      <c r="M98" s="449">
        <f t="shared" si="13"/>
        <v>6648</v>
      </c>
      <c r="N98" s="449">
        <f t="shared" si="13"/>
        <v>4316</v>
      </c>
      <c r="O98" s="449">
        <f t="shared" si="13"/>
        <v>2818</v>
      </c>
      <c r="P98" s="450">
        <f t="shared" si="13"/>
        <v>1701</v>
      </c>
      <c r="Q98" s="451">
        <f t="shared" si="13"/>
        <v>24803</v>
      </c>
      <c r="R98" s="452">
        <f t="shared" si="13"/>
        <v>29134</v>
      </c>
    </row>
    <row r="99" spans="2:18" s="217" customFormat="1" ht="17.100000000000001" customHeight="1" x14ac:dyDescent="0.15">
      <c r="B99" s="206"/>
      <c r="C99" s="442" t="s">
        <v>51</v>
      </c>
      <c r="D99" s="443"/>
      <c r="E99" s="443"/>
      <c r="F99" s="443"/>
      <c r="G99" s="444"/>
      <c r="H99" s="445">
        <f t="shared" ref="H99:Q99" si="14">SUM(H100:H104)</f>
        <v>95</v>
      </c>
      <c r="I99" s="446">
        <f t="shared" si="14"/>
        <v>166</v>
      </c>
      <c r="J99" s="447">
        <f t="shared" si="14"/>
        <v>261</v>
      </c>
      <c r="K99" s="813">
        <f t="shared" si="14"/>
        <v>0</v>
      </c>
      <c r="L99" s="449">
        <f t="shared" si="14"/>
        <v>2362</v>
      </c>
      <c r="M99" s="449">
        <f t="shared" si="14"/>
        <v>1642</v>
      </c>
      <c r="N99" s="449">
        <f t="shared" si="14"/>
        <v>1172</v>
      </c>
      <c r="O99" s="449">
        <f t="shared" si="14"/>
        <v>916</v>
      </c>
      <c r="P99" s="450">
        <f t="shared" si="14"/>
        <v>646</v>
      </c>
      <c r="Q99" s="451">
        <f t="shared" si="14"/>
        <v>6738</v>
      </c>
      <c r="R99" s="452">
        <f t="shared" ref="R99:R104" si="15">SUM(J99,Q99)</f>
        <v>6999</v>
      </c>
    </row>
    <row r="100" spans="2:18" s="217" customFormat="1" ht="17.100000000000001" customHeight="1" x14ac:dyDescent="0.15">
      <c r="B100" s="206"/>
      <c r="C100" s="206"/>
      <c r="D100" s="453" t="s">
        <v>52</v>
      </c>
      <c r="E100" s="454"/>
      <c r="F100" s="454"/>
      <c r="G100" s="455"/>
      <c r="H100" s="456">
        <v>0</v>
      </c>
      <c r="I100" s="457">
        <v>0</v>
      </c>
      <c r="J100" s="458">
        <f>SUM(H100:I100)</f>
        <v>0</v>
      </c>
      <c r="K100" s="814"/>
      <c r="L100" s="460">
        <v>1412</v>
      </c>
      <c r="M100" s="460">
        <v>862</v>
      </c>
      <c r="N100" s="460">
        <v>494</v>
      </c>
      <c r="O100" s="460">
        <v>299</v>
      </c>
      <c r="P100" s="457">
        <v>183</v>
      </c>
      <c r="Q100" s="458">
        <f>SUM(K100:P100)</f>
        <v>3250</v>
      </c>
      <c r="R100" s="461">
        <f t="shared" si="15"/>
        <v>3250</v>
      </c>
    </row>
    <row r="101" spans="2:18" s="217" customFormat="1" ht="17.100000000000001" customHeight="1" x14ac:dyDescent="0.15">
      <c r="B101" s="206"/>
      <c r="C101" s="206"/>
      <c r="D101" s="207" t="s">
        <v>53</v>
      </c>
      <c r="E101" s="208"/>
      <c r="F101" s="208"/>
      <c r="G101" s="209"/>
      <c r="H101" s="210">
        <v>0</v>
      </c>
      <c r="I101" s="211">
        <v>0</v>
      </c>
      <c r="J101" s="215">
        <f>SUM(H101:I101)</f>
        <v>0</v>
      </c>
      <c r="K101" s="815"/>
      <c r="L101" s="214">
        <v>0</v>
      </c>
      <c r="M101" s="214">
        <v>2</v>
      </c>
      <c r="N101" s="214">
        <v>3</v>
      </c>
      <c r="O101" s="214">
        <v>11</v>
      </c>
      <c r="P101" s="211">
        <v>21</v>
      </c>
      <c r="Q101" s="215">
        <f>SUM(K101:P101)</f>
        <v>37</v>
      </c>
      <c r="R101" s="216">
        <f t="shared" si="15"/>
        <v>37</v>
      </c>
    </row>
    <row r="102" spans="2:18" s="217" customFormat="1" ht="17.100000000000001" customHeight="1" x14ac:dyDescent="0.15">
      <c r="B102" s="206"/>
      <c r="C102" s="206"/>
      <c r="D102" s="207" t="s">
        <v>54</v>
      </c>
      <c r="E102" s="208"/>
      <c r="F102" s="208"/>
      <c r="G102" s="209"/>
      <c r="H102" s="210">
        <v>34</v>
      </c>
      <c r="I102" s="211">
        <v>58</v>
      </c>
      <c r="J102" s="215">
        <f>SUM(H102:I102)</f>
        <v>92</v>
      </c>
      <c r="K102" s="815"/>
      <c r="L102" s="214">
        <v>308</v>
      </c>
      <c r="M102" s="214">
        <v>209</v>
      </c>
      <c r="N102" s="214">
        <v>139</v>
      </c>
      <c r="O102" s="214">
        <v>139</v>
      </c>
      <c r="P102" s="211">
        <v>103</v>
      </c>
      <c r="Q102" s="215">
        <f>SUM(K102:P102)</f>
        <v>898</v>
      </c>
      <c r="R102" s="216">
        <f t="shared" si="15"/>
        <v>990</v>
      </c>
    </row>
    <row r="103" spans="2:18" s="217" customFormat="1" ht="17.100000000000001" customHeight="1" x14ac:dyDescent="0.15">
      <c r="B103" s="206"/>
      <c r="C103" s="206"/>
      <c r="D103" s="207" t="s">
        <v>55</v>
      </c>
      <c r="E103" s="208"/>
      <c r="F103" s="208"/>
      <c r="G103" s="209"/>
      <c r="H103" s="210">
        <v>6</v>
      </c>
      <c r="I103" s="211">
        <v>44</v>
      </c>
      <c r="J103" s="215">
        <f>SUM(H103:I103)</f>
        <v>50</v>
      </c>
      <c r="K103" s="815"/>
      <c r="L103" s="214">
        <v>78</v>
      </c>
      <c r="M103" s="214">
        <v>100</v>
      </c>
      <c r="N103" s="214">
        <v>51</v>
      </c>
      <c r="O103" s="214">
        <v>43</v>
      </c>
      <c r="P103" s="211">
        <v>26</v>
      </c>
      <c r="Q103" s="215">
        <f>SUM(K103:P103)</f>
        <v>298</v>
      </c>
      <c r="R103" s="216">
        <f t="shared" si="15"/>
        <v>348</v>
      </c>
    </row>
    <row r="104" spans="2:18" s="217" customFormat="1" ht="17.100000000000001" customHeight="1" x14ac:dyDescent="0.15">
      <c r="B104" s="206"/>
      <c r="C104" s="206"/>
      <c r="D104" s="476" t="s">
        <v>56</v>
      </c>
      <c r="E104" s="477"/>
      <c r="F104" s="477"/>
      <c r="G104" s="478"/>
      <c r="H104" s="479">
        <v>55</v>
      </c>
      <c r="I104" s="480">
        <v>64</v>
      </c>
      <c r="J104" s="483">
        <f>SUM(H104:I104)</f>
        <v>119</v>
      </c>
      <c r="K104" s="816"/>
      <c r="L104" s="248">
        <v>564</v>
      </c>
      <c r="M104" s="248">
        <v>469</v>
      </c>
      <c r="N104" s="248">
        <v>485</v>
      </c>
      <c r="O104" s="248">
        <v>424</v>
      </c>
      <c r="P104" s="480">
        <v>313</v>
      </c>
      <c r="Q104" s="483">
        <f>SUM(K104:P104)</f>
        <v>2255</v>
      </c>
      <c r="R104" s="484">
        <f t="shared" si="15"/>
        <v>2374</v>
      </c>
    </row>
    <row r="105" spans="2:18" s="217" customFormat="1" ht="17.100000000000001" customHeight="1" x14ac:dyDescent="0.15">
      <c r="B105" s="206"/>
      <c r="C105" s="442" t="s">
        <v>57</v>
      </c>
      <c r="D105" s="443"/>
      <c r="E105" s="443"/>
      <c r="F105" s="443"/>
      <c r="G105" s="444"/>
      <c r="H105" s="445">
        <f t="shared" ref="H105:R105" si="16">SUM(H106:H107)</f>
        <v>108</v>
      </c>
      <c r="I105" s="446">
        <f t="shared" si="16"/>
        <v>170</v>
      </c>
      <c r="J105" s="447">
        <f t="shared" si="16"/>
        <v>278</v>
      </c>
      <c r="K105" s="813">
        <f t="shared" si="16"/>
        <v>0</v>
      </c>
      <c r="L105" s="449">
        <f t="shared" si="16"/>
        <v>1807</v>
      </c>
      <c r="M105" s="449">
        <f t="shared" si="16"/>
        <v>1209</v>
      </c>
      <c r="N105" s="449">
        <f t="shared" si="16"/>
        <v>718</v>
      </c>
      <c r="O105" s="449">
        <f t="shared" si="16"/>
        <v>397</v>
      </c>
      <c r="P105" s="450">
        <f t="shared" si="16"/>
        <v>209</v>
      </c>
      <c r="Q105" s="451">
        <f t="shared" si="16"/>
        <v>4340</v>
      </c>
      <c r="R105" s="452">
        <f t="shared" si="16"/>
        <v>4618</v>
      </c>
    </row>
    <row r="106" spans="2:18" s="217" customFormat="1" ht="17.100000000000001" customHeight="1" x14ac:dyDescent="0.15">
      <c r="B106" s="206"/>
      <c r="C106" s="206"/>
      <c r="D106" s="453" t="s">
        <v>58</v>
      </c>
      <c r="E106" s="454"/>
      <c r="F106" s="454"/>
      <c r="G106" s="455"/>
      <c r="H106" s="456">
        <v>0</v>
      </c>
      <c r="I106" s="457">
        <v>0</v>
      </c>
      <c r="J106" s="475">
        <f>SUM(H106:I106)</f>
        <v>0</v>
      </c>
      <c r="K106" s="814"/>
      <c r="L106" s="460">
        <v>1364</v>
      </c>
      <c r="M106" s="460">
        <v>851</v>
      </c>
      <c r="N106" s="460">
        <v>507</v>
      </c>
      <c r="O106" s="460">
        <v>286</v>
      </c>
      <c r="P106" s="457">
        <v>145</v>
      </c>
      <c r="Q106" s="458">
        <f>SUM(K106:P106)</f>
        <v>3153</v>
      </c>
      <c r="R106" s="461">
        <f>SUM(J106,Q106)</f>
        <v>3153</v>
      </c>
    </row>
    <row r="107" spans="2:18" s="217" customFormat="1" ht="17.100000000000001" customHeight="1" x14ac:dyDescent="0.15">
      <c r="B107" s="206"/>
      <c r="C107" s="206"/>
      <c r="D107" s="476" t="s">
        <v>59</v>
      </c>
      <c r="E107" s="477"/>
      <c r="F107" s="477"/>
      <c r="G107" s="478"/>
      <c r="H107" s="479">
        <v>108</v>
      </c>
      <c r="I107" s="480">
        <v>170</v>
      </c>
      <c r="J107" s="481">
        <f>SUM(H107:I107)</f>
        <v>278</v>
      </c>
      <c r="K107" s="816">
        <v>0</v>
      </c>
      <c r="L107" s="248">
        <v>443</v>
      </c>
      <c r="M107" s="248">
        <v>358</v>
      </c>
      <c r="N107" s="248">
        <v>211</v>
      </c>
      <c r="O107" s="248">
        <v>111</v>
      </c>
      <c r="P107" s="480">
        <v>64</v>
      </c>
      <c r="Q107" s="483">
        <f>SUM(K107:P107)</f>
        <v>1187</v>
      </c>
      <c r="R107" s="484">
        <f>SUM(J107,Q107)</f>
        <v>1465</v>
      </c>
    </row>
    <row r="108" spans="2:18" s="217" customFormat="1" ht="17.100000000000001" customHeight="1" x14ac:dyDescent="0.15">
      <c r="B108" s="206"/>
      <c r="C108" s="442" t="s">
        <v>60</v>
      </c>
      <c r="D108" s="443"/>
      <c r="E108" s="443"/>
      <c r="F108" s="443"/>
      <c r="G108" s="444"/>
      <c r="H108" s="445">
        <f t="shared" ref="H108:R108" si="17">SUM(H109:H112)</f>
        <v>4</v>
      </c>
      <c r="I108" s="446">
        <f t="shared" si="17"/>
        <v>11</v>
      </c>
      <c r="J108" s="447">
        <f t="shared" si="17"/>
        <v>15</v>
      </c>
      <c r="K108" s="813">
        <f t="shared" si="17"/>
        <v>0</v>
      </c>
      <c r="L108" s="449">
        <f t="shared" si="17"/>
        <v>173</v>
      </c>
      <c r="M108" s="449">
        <f t="shared" si="17"/>
        <v>208</v>
      </c>
      <c r="N108" s="449">
        <f t="shared" si="17"/>
        <v>227</v>
      </c>
      <c r="O108" s="449">
        <f t="shared" si="17"/>
        <v>131</v>
      </c>
      <c r="P108" s="450">
        <f t="shared" si="17"/>
        <v>85</v>
      </c>
      <c r="Q108" s="451">
        <f t="shared" si="17"/>
        <v>824</v>
      </c>
      <c r="R108" s="452">
        <f t="shared" si="17"/>
        <v>839</v>
      </c>
    </row>
    <row r="109" spans="2:18" s="217" customFormat="1" ht="17.100000000000001" customHeight="1" x14ac:dyDescent="0.15">
      <c r="B109" s="206"/>
      <c r="C109" s="206"/>
      <c r="D109" s="453" t="s">
        <v>61</v>
      </c>
      <c r="E109" s="454"/>
      <c r="F109" s="454"/>
      <c r="G109" s="455"/>
      <c r="H109" s="456">
        <v>4</v>
      </c>
      <c r="I109" s="457">
        <v>9</v>
      </c>
      <c r="J109" s="475">
        <f>SUM(H109:I109)</f>
        <v>13</v>
      </c>
      <c r="K109" s="814">
        <v>0</v>
      </c>
      <c r="L109" s="460">
        <v>153</v>
      </c>
      <c r="M109" s="460">
        <v>183</v>
      </c>
      <c r="N109" s="460">
        <v>187</v>
      </c>
      <c r="O109" s="460">
        <v>101</v>
      </c>
      <c r="P109" s="457">
        <v>65</v>
      </c>
      <c r="Q109" s="458">
        <f>SUM(K109:P109)</f>
        <v>689</v>
      </c>
      <c r="R109" s="461">
        <f>SUM(J109,Q109)</f>
        <v>702</v>
      </c>
    </row>
    <row r="110" spans="2:18" s="217" customFormat="1" ht="17.100000000000001" customHeight="1" x14ac:dyDescent="0.15">
      <c r="B110" s="206"/>
      <c r="C110" s="206"/>
      <c r="D110" s="207" t="s">
        <v>62</v>
      </c>
      <c r="E110" s="208"/>
      <c r="F110" s="208"/>
      <c r="G110" s="209"/>
      <c r="H110" s="210">
        <v>0</v>
      </c>
      <c r="I110" s="211">
        <v>1</v>
      </c>
      <c r="J110" s="212">
        <f>SUM(H110:I110)</f>
        <v>1</v>
      </c>
      <c r="K110" s="815">
        <v>0</v>
      </c>
      <c r="L110" s="214">
        <v>16</v>
      </c>
      <c r="M110" s="214">
        <v>22</v>
      </c>
      <c r="N110" s="214">
        <v>37</v>
      </c>
      <c r="O110" s="214">
        <v>28</v>
      </c>
      <c r="P110" s="211">
        <v>17</v>
      </c>
      <c r="Q110" s="215">
        <f>SUM(K110:P110)</f>
        <v>120</v>
      </c>
      <c r="R110" s="216">
        <f>SUM(J110,Q110)</f>
        <v>121</v>
      </c>
    </row>
    <row r="111" spans="2:18" s="217" customFormat="1" ht="17.100000000000001" customHeight="1" x14ac:dyDescent="0.15">
      <c r="B111" s="206"/>
      <c r="C111" s="463"/>
      <c r="D111" s="207" t="s">
        <v>63</v>
      </c>
      <c r="E111" s="208"/>
      <c r="F111" s="208"/>
      <c r="G111" s="209"/>
      <c r="H111" s="210">
        <v>0</v>
      </c>
      <c r="I111" s="211">
        <v>1</v>
      </c>
      <c r="J111" s="212">
        <f>SUM(H111:I111)</f>
        <v>1</v>
      </c>
      <c r="K111" s="815">
        <v>0</v>
      </c>
      <c r="L111" s="214">
        <v>4</v>
      </c>
      <c r="M111" s="214">
        <v>3</v>
      </c>
      <c r="N111" s="214">
        <v>3</v>
      </c>
      <c r="O111" s="214">
        <v>2</v>
      </c>
      <c r="P111" s="211">
        <v>3</v>
      </c>
      <c r="Q111" s="215">
        <f>SUM(K111:P111)</f>
        <v>15</v>
      </c>
      <c r="R111" s="216">
        <f>SUM(J111,Q111)</f>
        <v>16</v>
      </c>
    </row>
    <row r="112" spans="2:18" s="217" customFormat="1" ht="16.5" customHeight="1" x14ac:dyDescent="0.15">
      <c r="B112" s="206"/>
      <c r="C112" s="464"/>
      <c r="D112" s="465" t="s">
        <v>212</v>
      </c>
      <c r="E112" s="466"/>
      <c r="F112" s="466"/>
      <c r="G112" s="467"/>
      <c r="H112" s="468">
        <v>0</v>
      </c>
      <c r="I112" s="469">
        <v>0</v>
      </c>
      <c r="J112" s="470">
        <f>SUM(H112:I112)</f>
        <v>0</v>
      </c>
      <c r="K112" s="817">
        <v>0</v>
      </c>
      <c r="L112" s="472">
        <v>0</v>
      </c>
      <c r="M112" s="472">
        <v>0</v>
      </c>
      <c r="N112" s="472">
        <v>0</v>
      </c>
      <c r="O112" s="472">
        <v>0</v>
      </c>
      <c r="P112" s="469">
        <v>0</v>
      </c>
      <c r="Q112" s="473">
        <f>SUM(K112:P112)</f>
        <v>0</v>
      </c>
      <c r="R112" s="474">
        <f>SUM(J112,Q112)</f>
        <v>0</v>
      </c>
    </row>
    <row r="113" spans="2:18" s="217" customFormat="1" ht="17.100000000000001" customHeight="1" x14ac:dyDescent="0.15">
      <c r="B113" s="206"/>
      <c r="C113" s="442" t="s">
        <v>64</v>
      </c>
      <c r="D113" s="443"/>
      <c r="E113" s="443"/>
      <c r="F113" s="443"/>
      <c r="G113" s="444"/>
      <c r="H113" s="445">
        <f t="shared" ref="H113:R113" si="18">SUM(H114:H116)</f>
        <v>756</v>
      </c>
      <c r="I113" s="446">
        <f t="shared" si="18"/>
        <v>1073</v>
      </c>
      <c r="J113" s="447">
        <f t="shared" si="18"/>
        <v>1829</v>
      </c>
      <c r="K113" s="813">
        <f t="shared" si="18"/>
        <v>0</v>
      </c>
      <c r="L113" s="449">
        <f t="shared" si="18"/>
        <v>1553</v>
      </c>
      <c r="M113" s="449">
        <f t="shared" si="18"/>
        <v>1458</v>
      </c>
      <c r="N113" s="449">
        <f t="shared" si="18"/>
        <v>950</v>
      </c>
      <c r="O113" s="449">
        <f t="shared" si="18"/>
        <v>637</v>
      </c>
      <c r="P113" s="450">
        <f t="shared" si="18"/>
        <v>367</v>
      </c>
      <c r="Q113" s="451">
        <f t="shared" si="18"/>
        <v>4965</v>
      </c>
      <c r="R113" s="452">
        <f t="shared" si="18"/>
        <v>6794</v>
      </c>
    </row>
    <row r="114" spans="2:18" s="155" customFormat="1" ht="17.100000000000001" customHeight="1" x14ac:dyDescent="0.15">
      <c r="B114" s="169"/>
      <c r="C114" s="169"/>
      <c r="D114" s="49" t="s">
        <v>65</v>
      </c>
      <c r="E114" s="81"/>
      <c r="F114" s="81"/>
      <c r="G114" s="170"/>
      <c r="H114" s="171">
        <v>714</v>
      </c>
      <c r="I114" s="172">
        <v>1030</v>
      </c>
      <c r="J114" s="192">
        <f>SUM(H114:I114)</f>
        <v>1744</v>
      </c>
      <c r="K114" s="818">
        <v>0</v>
      </c>
      <c r="L114" s="175">
        <v>1509</v>
      </c>
      <c r="M114" s="175">
        <v>1423</v>
      </c>
      <c r="N114" s="175">
        <v>932</v>
      </c>
      <c r="O114" s="175">
        <v>627</v>
      </c>
      <c r="P114" s="172">
        <v>363</v>
      </c>
      <c r="Q114" s="173">
        <f>SUM(K114:P114)</f>
        <v>4854</v>
      </c>
      <c r="R114" s="176">
        <f>SUM(J114,Q114)</f>
        <v>6598</v>
      </c>
    </row>
    <row r="115" spans="2:18" s="155" customFormat="1" ht="17.100000000000001" customHeight="1" x14ac:dyDescent="0.15">
      <c r="B115" s="169"/>
      <c r="C115" s="169"/>
      <c r="D115" s="177" t="s">
        <v>66</v>
      </c>
      <c r="E115" s="58"/>
      <c r="F115" s="58"/>
      <c r="G115" s="178"/>
      <c r="H115" s="179">
        <v>18</v>
      </c>
      <c r="I115" s="180">
        <v>23</v>
      </c>
      <c r="J115" s="194">
        <f>SUM(H115:I115)</f>
        <v>41</v>
      </c>
      <c r="K115" s="819">
        <v>0</v>
      </c>
      <c r="L115" s="183">
        <v>22</v>
      </c>
      <c r="M115" s="183">
        <v>18</v>
      </c>
      <c r="N115" s="183">
        <v>11</v>
      </c>
      <c r="O115" s="183">
        <v>8</v>
      </c>
      <c r="P115" s="180">
        <v>3</v>
      </c>
      <c r="Q115" s="181">
        <f>SUM(K115:P115)</f>
        <v>62</v>
      </c>
      <c r="R115" s="184">
        <f>SUM(J115,Q115)</f>
        <v>103</v>
      </c>
    </row>
    <row r="116" spans="2:18" s="155" customFormat="1" ht="17.100000000000001" customHeight="1" x14ac:dyDescent="0.15">
      <c r="B116" s="169"/>
      <c r="C116" s="169"/>
      <c r="D116" s="60" t="s">
        <v>67</v>
      </c>
      <c r="E116" s="61"/>
      <c r="F116" s="61"/>
      <c r="G116" s="185"/>
      <c r="H116" s="186">
        <v>24</v>
      </c>
      <c r="I116" s="187">
        <v>20</v>
      </c>
      <c r="J116" s="193">
        <f>SUM(H116:I116)</f>
        <v>44</v>
      </c>
      <c r="K116" s="820">
        <v>0</v>
      </c>
      <c r="L116" s="190">
        <v>22</v>
      </c>
      <c r="M116" s="190">
        <v>17</v>
      </c>
      <c r="N116" s="190">
        <v>7</v>
      </c>
      <c r="O116" s="190">
        <v>2</v>
      </c>
      <c r="P116" s="187">
        <v>1</v>
      </c>
      <c r="Q116" s="188">
        <f>SUM(K116:P116)</f>
        <v>49</v>
      </c>
      <c r="R116" s="191">
        <f>SUM(J116,Q116)</f>
        <v>93</v>
      </c>
    </row>
    <row r="117" spans="2:18" s="155" customFormat="1" ht="17.100000000000001" customHeight="1" x14ac:dyDescent="0.15">
      <c r="B117" s="169"/>
      <c r="C117" s="196" t="s">
        <v>68</v>
      </c>
      <c r="D117" s="197"/>
      <c r="E117" s="197"/>
      <c r="F117" s="197"/>
      <c r="G117" s="198"/>
      <c r="H117" s="161">
        <v>24</v>
      </c>
      <c r="I117" s="162">
        <v>16</v>
      </c>
      <c r="J117" s="163">
        <f>SUM(H117:I117)</f>
        <v>40</v>
      </c>
      <c r="K117" s="821">
        <v>0</v>
      </c>
      <c r="L117" s="165">
        <v>128</v>
      </c>
      <c r="M117" s="165">
        <v>108</v>
      </c>
      <c r="N117" s="165">
        <v>84</v>
      </c>
      <c r="O117" s="165">
        <v>81</v>
      </c>
      <c r="P117" s="166">
        <v>40</v>
      </c>
      <c r="Q117" s="167">
        <f>SUM(K117:P117)</f>
        <v>441</v>
      </c>
      <c r="R117" s="168">
        <f>SUM(J117,Q117)</f>
        <v>481</v>
      </c>
    </row>
    <row r="118" spans="2:18" s="155" customFormat="1" ht="17.100000000000001" customHeight="1" x14ac:dyDescent="0.15">
      <c r="B118" s="195"/>
      <c r="C118" s="196" t="s">
        <v>69</v>
      </c>
      <c r="D118" s="197"/>
      <c r="E118" s="197"/>
      <c r="F118" s="197"/>
      <c r="G118" s="198"/>
      <c r="H118" s="161">
        <v>806</v>
      </c>
      <c r="I118" s="162">
        <v>1102</v>
      </c>
      <c r="J118" s="163">
        <f>SUM(H118:I118)</f>
        <v>1908</v>
      </c>
      <c r="K118" s="821">
        <v>0</v>
      </c>
      <c r="L118" s="165">
        <v>3297</v>
      </c>
      <c r="M118" s="165">
        <v>2023</v>
      </c>
      <c r="N118" s="165">
        <v>1165</v>
      </c>
      <c r="O118" s="165">
        <v>656</v>
      </c>
      <c r="P118" s="166">
        <v>354</v>
      </c>
      <c r="Q118" s="167">
        <f>SUM(K118:P118)</f>
        <v>7495</v>
      </c>
      <c r="R118" s="168">
        <f>SUM(J118,Q118)</f>
        <v>9403</v>
      </c>
    </row>
    <row r="119" spans="2:18" s="155" customFormat="1" ht="17.100000000000001" customHeight="1" x14ac:dyDescent="0.15">
      <c r="B119" s="158" t="s">
        <v>70</v>
      </c>
      <c r="C119" s="159"/>
      <c r="D119" s="159"/>
      <c r="E119" s="159"/>
      <c r="F119" s="159"/>
      <c r="G119" s="160"/>
      <c r="H119" s="161">
        <f t="shared" ref="H119:R119" si="19">SUM(H120:H128)</f>
        <v>11</v>
      </c>
      <c r="I119" s="162">
        <f t="shared" si="19"/>
        <v>17</v>
      </c>
      <c r="J119" s="163">
        <f t="shared" si="19"/>
        <v>28</v>
      </c>
      <c r="K119" s="821">
        <f>SUM(K120:K128)</f>
        <v>0</v>
      </c>
      <c r="L119" s="165">
        <f>SUM(L120:L128)</f>
        <v>1317</v>
      </c>
      <c r="M119" s="165">
        <f>SUM(M120:M128)</f>
        <v>964</v>
      </c>
      <c r="N119" s="165">
        <f t="shared" si="19"/>
        <v>753</v>
      </c>
      <c r="O119" s="165">
        <f t="shared" si="19"/>
        <v>474</v>
      </c>
      <c r="P119" s="166">
        <f t="shared" si="19"/>
        <v>216</v>
      </c>
      <c r="Q119" s="167">
        <f t="shared" si="19"/>
        <v>3724</v>
      </c>
      <c r="R119" s="168">
        <f t="shared" si="19"/>
        <v>3752</v>
      </c>
    </row>
    <row r="120" spans="2:18" s="155" customFormat="1" ht="17.100000000000001" customHeight="1" x14ac:dyDescent="0.15">
      <c r="B120" s="169"/>
      <c r="C120" s="49" t="s">
        <v>71</v>
      </c>
      <c r="D120" s="81"/>
      <c r="E120" s="81"/>
      <c r="F120" s="81"/>
      <c r="G120" s="170"/>
      <c r="H120" s="171">
        <v>0</v>
      </c>
      <c r="I120" s="172">
        <v>0</v>
      </c>
      <c r="J120" s="192">
        <f>SUM(H120:I120)</f>
        <v>0</v>
      </c>
      <c r="K120" s="822"/>
      <c r="L120" s="175">
        <v>55</v>
      </c>
      <c r="M120" s="175">
        <v>34</v>
      </c>
      <c r="N120" s="175">
        <v>21</v>
      </c>
      <c r="O120" s="175">
        <v>16</v>
      </c>
      <c r="P120" s="172">
        <v>7</v>
      </c>
      <c r="Q120" s="173">
        <f t="shared" ref="Q120:Q128" si="20">SUM(K120:P120)</f>
        <v>133</v>
      </c>
      <c r="R120" s="176">
        <f t="shared" ref="R120:R128" si="21">SUM(J120,Q120)</f>
        <v>133</v>
      </c>
    </row>
    <row r="121" spans="2:18" s="155" customFormat="1" ht="17.100000000000001" customHeight="1" x14ac:dyDescent="0.15">
      <c r="B121" s="169"/>
      <c r="C121" s="57" t="s">
        <v>72</v>
      </c>
      <c r="D121" s="50"/>
      <c r="E121" s="50"/>
      <c r="F121" s="50"/>
      <c r="G121" s="200"/>
      <c r="H121" s="179">
        <v>0</v>
      </c>
      <c r="I121" s="180">
        <v>0</v>
      </c>
      <c r="J121" s="194">
        <f t="shared" ref="J121:J128" si="22">SUM(H121:I121)</f>
        <v>0</v>
      </c>
      <c r="K121" s="823"/>
      <c r="L121" s="202">
        <v>0</v>
      </c>
      <c r="M121" s="202">
        <v>0</v>
      </c>
      <c r="N121" s="202">
        <v>1</v>
      </c>
      <c r="O121" s="202">
        <v>0</v>
      </c>
      <c r="P121" s="203">
        <v>0</v>
      </c>
      <c r="Q121" s="204">
        <f>SUM(K121:P121)</f>
        <v>1</v>
      </c>
      <c r="R121" s="205">
        <f>SUM(J121,Q121)</f>
        <v>1</v>
      </c>
    </row>
    <row r="122" spans="2:18" s="217" customFormat="1" ht="17.100000000000001" customHeight="1" x14ac:dyDescent="0.15">
      <c r="B122" s="206"/>
      <c r="C122" s="207" t="s">
        <v>73</v>
      </c>
      <c r="D122" s="208"/>
      <c r="E122" s="208"/>
      <c r="F122" s="208"/>
      <c r="G122" s="209"/>
      <c r="H122" s="210">
        <v>0</v>
      </c>
      <c r="I122" s="211">
        <v>0</v>
      </c>
      <c r="J122" s="212">
        <f t="shared" si="22"/>
        <v>0</v>
      </c>
      <c r="K122" s="824"/>
      <c r="L122" s="214">
        <v>847</v>
      </c>
      <c r="M122" s="214">
        <v>505</v>
      </c>
      <c r="N122" s="214">
        <v>297</v>
      </c>
      <c r="O122" s="214">
        <v>146</v>
      </c>
      <c r="P122" s="211">
        <v>66</v>
      </c>
      <c r="Q122" s="215">
        <f>SUM(K122:P122)</f>
        <v>1861</v>
      </c>
      <c r="R122" s="216">
        <f>SUM(J122,Q122)</f>
        <v>1861</v>
      </c>
    </row>
    <row r="123" spans="2:18" s="155" customFormat="1" ht="17.100000000000001" customHeight="1" x14ac:dyDescent="0.15">
      <c r="B123" s="169"/>
      <c r="C123" s="177" t="s">
        <v>74</v>
      </c>
      <c r="D123" s="58"/>
      <c r="E123" s="58"/>
      <c r="F123" s="58"/>
      <c r="G123" s="178"/>
      <c r="H123" s="179">
        <v>0</v>
      </c>
      <c r="I123" s="180">
        <v>1</v>
      </c>
      <c r="J123" s="194">
        <f t="shared" si="22"/>
        <v>1</v>
      </c>
      <c r="K123" s="819">
        <v>0</v>
      </c>
      <c r="L123" s="183">
        <v>122</v>
      </c>
      <c r="M123" s="183">
        <v>82</v>
      </c>
      <c r="N123" s="183">
        <v>81</v>
      </c>
      <c r="O123" s="183">
        <v>53</v>
      </c>
      <c r="P123" s="180">
        <v>19</v>
      </c>
      <c r="Q123" s="181">
        <f t="shared" si="20"/>
        <v>357</v>
      </c>
      <c r="R123" s="184">
        <f t="shared" si="21"/>
        <v>358</v>
      </c>
    </row>
    <row r="124" spans="2:18" s="155" customFormat="1" ht="17.100000000000001" customHeight="1" x14ac:dyDescent="0.15">
      <c r="B124" s="169"/>
      <c r="C124" s="177" t="s">
        <v>75</v>
      </c>
      <c r="D124" s="58"/>
      <c r="E124" s="58"/>
      <c r="F124" s="58"/>
      <c r="G124" s="178"/>
      <c r="H124" s="179">
        <v>11</v>
      </c>
      <c r="I124" s="180">
        <v>15</v>
      </c>
      <c r="J124" s="194">
        <f t="shared" si="22"/>
        <v>26</v>
      </c>
      <c r="K124" s="819">
        <v>0</v>
      </c>
      <c r="L124" s="183">
        <v>87</v>
      </c>
      <c r="M124" s="183">
        <v>78</v>
      </c>
      <c r="N124" s="183">
        <v>81</v>
      </c>
      <c r="O124" s="183">
        <v>61</v>
      </c>
      <c r="P124" s="180">
        <v>27</v>
      </c>
      <c r="Q124" s="181">
        <f t="shared" si="20"/>
        <v>334</v>
      </c>
      <c r="R124" s="184">
        <f t="shared" si="21"/>
        <v>360</v>
      </c>
    </row>
    <row r="125" spans="2:18" s="155" customFormat="1" ht="17.100000000000001" customHeight="1" x14ac:dyDescent="0.15">
      <c r="B125" s="169"/>
      <c r="C125" s="177" t="s">
        <v>76</v>
      </c>
      <c r="D125" s="58"/>
      <c r="E125" s="58"/>
      <c r="F125" s="58"/>
      <c r="G125" s="178"/>
      <c r="H125" s="179">
        <v>0</v>
      </c>
      <c r="I125" s="180">
        <v>1</v>
      </c>
      <c r="J125" s="194">
        <f t="shared" si="22"/>
        <v>1</v>
      </c>
      <c r="K125" s="825"/>
      <c r="L125" s="183">
        <v>169</v>
      </c>
      <c r="M125" s="183">
        <v>212</v>
      </c>
      <c r="N125" s="183">
        <v>218</v>
      </c>
      <c r="O125" s="183">
        <v>137</v>
      </c>
      <c r="P125" s="180">
        <v>51</v>
      </c>
      <c r="Q125" s="181">
        <f t="shared" si="20"/>
        <v>787</v>
      </c>
      <c r="R125" s="184">
        <f t="shared" si="21"/>
        <v>788</v>
      </c>
    </row>
    <row r="126" spans="2:18" s="155" customFormat="1" ht="17.100000000000001" customHeight="1" x14ac:dyDescent="0.15">
      <c r="B126" s="169"/>
      <c r="C126" s="219" t="s">
        <v>77</v>
      </c>
      <c r="D126" s="220"/>
      <c r="E126" s="220"/>
      <c r="F126" s="220"/>
      <c r="G126" s="221"/>
      <c r="H126" s="179">
        <v>0</v>
      </c>
      <c r="I126" s="180">
        <v>0</v>
      </c>
      <c r="J126" s="194">
        <f t="shared" si="22"/>
        <v>0</v>
      </c>
      <c r="K126" s="825"/>
      <c r="L126" s="183">
        <v>28</v>
      </c>
      <c r="M126" s="183">
        <v>39</v>
      </c>
      <c r="N126" s="183">
        <v>35</v>
      </c>
      <c r="O126" s="183">
        <v>23</v>
      </c>
      <c r="P126" s="180">
        <v>15</v>
      </c>
      <c r="Q126" s="181">
        <f t="shared" si="20"/>
        <v>140</v>
      </c>
      <c r="R126" s="184">
        <f t="shared" si="21"/>
        <v>140</v>
      </c>
    </row>
    <row r="127" spans="2:18" s="155" customFormat="1" ht="17.100000000000001" customHeight="1" x14ac:dyDescent="0.15">
      <c r="B127" s="222"/>
      <c r="C127" s="223" t="s">
        <v>78</v>
      </c>
      <c r="D127" s="220"/>
      <c r="E127" s="220"/>
      <c r="F127" s="220"/>
      <c r="G127" s="221"/>
      <c r="H127" s="179">
        <v>0</v>
      </c>
      <c r="I127" s="180">
        <v>0</v>
      </c>
      <c r="J127" s="194">
        <f t="shared" si="22"/>
        <v>0</v>
      </c>
      <c r="K127" s="825"/>
      <c r="L127" s="183">
        <v>0</v>
      </c>
      <c r="M127" s="183">
        <v>0</v>
      </c>
      <c r="N127" s="183">
        <v>8</v>
      </c>
      <c r="O127" s="183">
        <v>21</v>
      </c>
      <c r="P127" s="180">
        <v>19</v>
      </c>
      <c r="Q127" s="181">
        <f>SUM(K127:P127)</f>
        <v>48</v>
      </c>
      <c r="R127" s="184">
        <f>SUM(J127,Q127)</f>
        <v>48</v>
      </c>
    </row>
    <row r="128" spans="2:18" s="155" customFormat="1" ht="17.100000000000001" customHeight="1" x14ac:dyDescent="0.15">
      <c r="B128" s="224"/>
      <c r="C128" s="225" t="s">
        <v>79</v>
      </c>
      <c r="D128" s="226"/>
      <c r="E128" s="226"/>
      <c r="F128" s="226"/>
      <c r="G128" s="227"/>
      <c r="H128" s="228">
        <v>0</v>
      </c>
      <c r="I128" s="229">
        <v>0</v>
      </c>
      <c r="J128" s="230">
        <f t="shared" si="22"/>
        <v>0</v>
      </c>
      <c r="K128" s="826"/>
      <c r="L128" s="232">
        <v>9</v>
      </c>
      <c r="M128" s="232">
        <v>14</v>
      </c>
      <c r="N128" s="232">
        <v>11</v>
      </c>
      <c r="O128" s="232">
        <v>17</v>
      </c>
      <c r="P128" s="229">
        <v>12</v>
      </c>
      <c r="Q128" s="233">
        <f t="shared" si="20"/>
        <v>63</v>
      </c>
      <c r="R128" s="234">
        <f t="shared" si="21"/>
        <v>63</v>
      </c>
    </row>
    <row r="129" spans="1:18" s="155" customFormat="1" ht="17.100000000000001" customHeight="1" x14ac:dyDescent="0.15">
      <c r="B129" s="158" t="s">
        <v>80</v>
      </c>
      <c r="C129" s="159"/>
      <c r="D129" s="159"/>
      <c r="E129" s="159"/>
      <c r="F129" s="159"/>
      <c r="G129" s="160"/>
      <c r="H129" s="161">
        <f>SUM(H130:H133)</f>
        <v>0</v>
      </c>
      <c r="I129" s="162">
        <f>SUM(I130:I133)</f>
        <v>0</v>
      </c>
      <c r="J129" s="163">
        <f>SUM(J130:J133)</f>
        <v>0</v>
      </c>
      <c r="K129" s="827"/>
      <c r="L129" s="165">
        <f t="shared" ref="L129:R129" si="23">SUM(L130:L133)</f>
        <v>60</v>
      </c>
      <c r="M129" s="165">
        <f t="shared" si="23"/>
        <v>93</v>
      </c>
      <c r="N129" s="165">
        <f t="shared" si="23"/>
        <v>357</v>
      </c>
      <c r="O129" s="165">
        <f t="shared" si="23"/>
        <v>915</v>
      </c>
      <c r="P129" s="166">
        <f t="shared" si="23"/>
        <v>985</v>
      </c>
      <c r="Q129" s="167">
        <f t="shared" si="23"/>
        <v>2410</v>
      </c>
      <c r="R129" s="168">
        <f t="shared" si="23"/>
        <v>2410</v>
      </c>
    </row>
    <row r="130" spans="1:18" s="155" customFormat="1" ht="17.100000000000001" customHeight="1" x14ac:dyDescent="0.15">
      <c r="B130" s="169"/>
      <c r="C130" s="49" t="s">
        <v>81</v>
      </c>
      <c r="D130" s="81"/>
      <c r="E130" s="81"/>
      <c r="F130" s="81"/>
      <c r="G130" s="170"/>
      <c r="H130" s="171">
        <v>0</v>
      </c>
      <c r="I130" s="172">
        <v>0</v>
      </c>
      <c r="J130" s="192">
        <f>SUM(H130:I130)</f>
        <v>0</v>
      </c>
      <c r="K130" s="822"/>
      <c r="L130" s="175">
        <v>2</v>
      </c>
      <c r="M130" s="175">
        <v>10</v>
      </c>
      <c r="N130" s="175">
        <v>192</v>
      </c>
      <c r="O130" s="175">
        <v>475</v>
      </c>
      <c r="P130" s="172">
        <v>417</v>
      </c>
      <c r="Q130" s="173">
        <f>SUM(K130:P130)</f>
        <v>1096</v>
      </c>
      <c r="R130" s="176">
        <f>SUM(J130,Q130)</f>
        <v>1096</v>
      </c>
    </row>
    <row r="131" spans="1:18" s="155" customFormat="1" ht="17.100000000000001" customHeight="1" x14ac:dyDescent="0.15">
      <c r="B131" s="169"/>
      <c r="C131" s="177" t="s">
        <v>82</v>
      </c>
      <c r="D131" s="58"/>
      <c r="E131" s="58"/>
      <c r="F131" s="58"/>
      <c r="G131" s="178"/>
      <c r="H131" s="179">
        <v>0</v>
      </c>
      <c r="I131" s="180">
        <v>0</v>
      </c>
      <c r="J131" s="194">
        <f>SUM(H131:I131)</f>
        <v>0</v>
      </c>
      <c r="K131" s="825"/>
      <c r="L131" s="183">
        <v>57</v>
      </c>
      <c r="M131" s="183">
        <v>83</v>
      </c>
      <c r="N131" s="183">
        <v>135</v>
      </c>
      <c r="O131" s="183">
        <v>123</v>
      </c>
      <c r="P131" s="180">
        <v>98</v>
      </c>
      <c r="Q131" s="181">
        <f>SUM(K131:P131)</f>
        <v>496</v>
      </c>
      <c r="R131" s="184">
        <f>SUM(J131,Q131)</f>
        <v>496</v>
      </c>
    </row>
    <row r="132" spans="1:18" s="155" customFormat="1" ht="16.5" customHeight="1" x14ac:dyDescent="0.15">
      <c r="B132" s="222"/>
      <c r="C132" s="177" t="s">
        <v>83</v>
      </c>
      <c r="D132" s="58"/>
      <c r="E132" s="58"/>
      <c r="F132" s="58"/>
      <c r="G132" s="178"/>
      <c r="H132" s="179">
        <v>0</v>
      </c>
      <c r="I132" s="180">
        <v>0</v>
      </c>
      <c r="J132" s="194">
        <f>SUM(H132:I132)</f>
        <v>0</v>
      </c>
      <c r="K132" s="825"/>
      <c r="L132" s="183">
        <v>1</v>
      </c>
      <c r="M132" s="183">
        <v>0</v>
      </c>
      <c r="N132" s="183">
        <v>28</v>
      </c>
      <c r="O132" s="183">
        <v>300</v>
      </c>
      <c r="P132" s="180">
        <v>453</v>
      </c>
      <c r="Q132" s="181">
        <f>SUM(K132:P132)</f>
        <v>782</v>
      </c>
      <c r="R132" s="184">
        <f>SUM(J132,Q132)</f>
        <v>782</v>
      </c>
    </row>
    <row r="133" spans="1:18" s="217" customFormat="1" ht="17.100000000000001" customHeight="1" x14ac:dyDescent="0.15">
      <c r="B133" s="499"/>
      <c r="C133" s="465" t="s">
        <v>213</v>
      </c>
      <c r="D133" s="466"/>
      <c r="E133" s="466"/>
      <c r="F133" s="466"/>
      <c r="G133" s="467"/>
      <c r="H133" s="468">
        <v>0</v>
      </c>
      <c r="I133" s="469">
        <v>0</v>
      </c>
      <c r="J133" s="470">
        <f>SUM(H133:I133)</f>
        <v>0</v>
      </c>
      <c r="K133" s="828"/>
      <c r="L133" s="472">
        <v>0</v>
      </c>
      <c r="M133" s="472">
        <v>0</v>
      </c>
      <c r="N133" s="472">
        <v>2</v>
      </c>
      <c r="O133" s="472">
        <v>17</v>
      </c>
      <c r="P133" s="469">
        <v>17</v>
      </c>
      <c r="Q133" s="473">
        <f>SUM(K133:P133)</f>
        <v>36</v>
      </c>
      <c r="R133" s="474">
        <f>SUM(J133,Q133)</f>
        <v>36</v>
      </c>
    </row>
    <row r="134" spans="1:18" s="155" customFormat="1" ht="17.100000000000001" customHeight="1" x14ac:dyDescent="0.15">
      <c r="B134" s="237" t="s">
        <v>84</v>
      </c>
      <c r="C134" s="40"/>
      <c r="D134" s="40"/>
      <c r="E134" s="40"/>
      <c r="F134" s="40"/>
      <c r="G134" s="41"/>
      <c r="H134" s="161">
        <f t="shared" ref="H134:R134" si="24">SUM(H98,H119,H129)</f>
        <v>1804</v>
      </c>
      <c r="I134" s="162">
        <f t="shared" si="24"/>
        <v>2555</v>
      </c>
      <c r="J134" s="163">
        <f t="shared" si="24"/>
        <v>4359</v>
      </c>
      <c r="K134" s="821">
        <f t="shared" si="24"/>
        <v>0</v>
      </c>
      <c r="L134" s="165">
        <f t="shared" si="24"/>
        <v>10697</v>
      </c>
      <c r="M134" s="165">
        <f t="shared" si="24"/>
        <v>7705</v>
      </c>
      <c r="N134" s="165">
        <f t="shared" si="24"/>
        <v>5426</v>
      </c>
      <c r="O134" s="165">
        <f t="shared" si="24"/>
        <v>4207</v>
      </c>
      <c r="P134" s="166">
        <f t="shared" si="24"/>
        <v>2902</v>
      </c>
      <c r="Q134" s="167">
        <f t="shared" si="24"/>
        <v>30937</v>
      </c>
      <c r="R134" s="168">
        <f t="shared" si="24"/>
        <v>35296</v>
      </c>
    </row>
    <row r="135" spans="1:18" s="155" customFormat="1" ht="17.100000000000001" customHeight="1" x14ac:dyDescent="0.15">
      <c r="B135" s="238"/>
      <c r="C135" s="238"/>
      <c r="D135" s="238"/>
      <c r="E135" s="238"/>
      <c r="F135" s="238"/>
      <c r="G135" s="238"/>
      <c r="H135" s="239"/>
      <c r="I135" s="239"/>
      <c r="J135" s="239"/>
      <c r="K135" s="239"/>
      <c r="L135" s="239"/>
      <c r="M135" s="239"/>
      <c r="N135" s="239"/>
      <c r="O135" s="239"/>
      <c r="P135" s="239"/>
      <c r="Q135" s="239"/>
      <c r="R135" s="239"/>
    </row>
    <row r="136" spans="1:18" s="155" customFormat="1" ht="17.100000000000001" customHeight="1" x14ac:dyDescent="0.15">
      <c r="A136" s="154" t="s">
        <v>85</v>
      </c>
      <c r="H136" s="156"/>
      <c r="I136" s="156"/>
      <c r="J136" s="156"/>
      <c r="K136" s="156"/>
    </row>
    <row r="137" spans="1:18" s="155" customFormat="1" ht="17.100000000000001" customHeight="1" x14ac:dyDescent="0.15">
      <c r="B137" s="157"/>
      <c r="C137" s="157"/>
      <c r="D137" s="157"/>
      <c r="E137" s="157"/>
      <c r="F137" s="6"/>
      <c r="G137" s="6"/>
      <c r="H137" s="6"/>
      <c r="I137" s="699" t="s">
        <v>86</v>
      </c>
      <c r="J137" s="699"/>
      <c r="K137" s="699"/>
      <c r="L137" s="699"/>
      <c r="M137" s="699"/>
      <c r="N137" s="699"/>
      <c r="O137" s="699"/>
      <c r="P137" s="699"/>
      <c r="Q137" s="699"/>
      <c r="R137" s="699"/>
    </row>
    <row r="138" spans="1:18" s="155" customFormat="1" ht="17.100000000000001" customHeight="1" x14ac:dyDescent="0.15">
      <c r="B138" s="716" t="str">
        <f>"平成" &amp; DBCS($A$2) &amp; "年（" &amp; DBCS($B$2) &amp; "年）" &amp; DBCS($C$2) &amp; "月"</f>
        <v>平成３１年（２０１９年）３月</v>
      </c>
      <c r="C138" s="717"/>
      <c r="D138" s="717"/>
      <c r="E138" s="717"/>
      <c r="F138" s="717"/>
      <c r="G138" s="718"/>
      <c r="H138" s="722" t="s">
        <v>40</v>
      </c>
      <c r="I138" s="723"/>
      <c r="J138" s="723"/>
      <c r="K138" s="724" t="s">
        <v>41</v>
      </c>
      <c r="L138" s="725"/>
      <c r="M138" s="725"/>
      <c r="N138" s="725"/>
      <c r="O138" s="725"/>
      <c r="P138" s="725"/>
      <c r="Q138" s="726"/>
      <c r="R138" s="727" t="s">
        <v>22</v>
      </c>
    </row>
    <row r="139" spans="1:18" s="155" customFormat="1" ht="17.100000000000001" customHeight="1" x14ac:dyDescent="0.15">
      <c r="B139" s="719"/>
      <c r="C139" s="720"/>
      <c r="D139" s="720"/>
      <c r="E139" s="720"/>
      <c r="F139" s="720"/>
      <c r="G139" s="721"/>
      <c r="H139" s="102" t="s">
        <v>13</v>
      </c>
      <c r="I139" s="103" t="s">
        <v>14</v>
      </c>
      <c r="J139" s="104" t="s">
        <v>15</v>
      </c>
      <c r="K139" s="809" t="s">
        <v>16</v>
      </c>
      <c r="L139" s="106" t="s">
        <v>17</v>
      </c>
      <c r="M139" s="106" t="s">
        <v>18</v>
      </c>
      <c r="N139" s="106" t="s">
        <v>19</v>
      </c>
      <c r="O139" s="106" t="s">
        <v>20</v>
      </c>
      <c r="P139" s="107" t="s">
        <v>21</v>
      </c>
      <c r="Q139" s="654" t="s">
        <v>15</v>
      </c>
      <c r="R139" s="728"/>
    </row>
    <row r="140" spans="1:18" s="155" customFormat="1" ht="17.100000000000001" customHeight="1" x14ac:dyDescent="0.15">
      <c r="B140" s="158" t="s">
        <v>50</v>
      </c>
      <c r="C140" s="159"/>
      <c r="D140" s="159"/>
      <c r="E140" s="159"/>
      <c r="F140" s="159"/>
      <c r="G140" s="160"/>
      <c r="H140" s="161">
        <f t="shared" ref="H140:R140" si="25">SUM(H141,H147,H150,H155,H159:H160)</f>
        <v>13876615</v>
      </c>
      <c r="I140" s="162">
        <f t="shared" si="25"/>
        <v>26273386</v>
      </c>
      <c r="J140" s="163">
        <f t="shared" si="25"/>
        <v>40150001</v>
      </c>
      <c r="K140" s="821">
        <f t="shared" si="25"/>
        <v>0</v>
      </c>
      <c r="L140" s="165">
        <f t="shared" si="25"/>
        <v>232168024</v>
      </c>
      <c r="M140" s="165">
        <f t="shared" si="25"/>
        <v>196489383</v>
      </c>
      <c r="N140" s="165">
        <f t="shared" si="25"/>
        <v>163684996</v>
      </c>
      <c r="O140" s="165">
        <f t="shared" si="25"/>
        <v>121017422</v>
      </c>
      <c r="P140" s="166">
        <f t="shared" si="25"/>
        <v>76823947</v>
      </c>
      <c r="Q140" s="167">
        <f t="shared" si="25"/>
        <v>790183772</v>
      </c>
      <c r="R140" s="168">
        <f t="shared" si="25"/>
        <v>830333773</v>
      </c>
    </row>
    <row r="141" spans="1:18" s="155" customFormat="1" ht="17.100000000000001" customHeight="1" x14ac:dyDescent="0.15">
      <c r="B141" s="169"/>
      <c r="C141" s="158" t="s">
        <v>51</v>
      </c>
      <c r="D141" s="159"/>
      <c r="E141" s="159"/>
      <c r="F141" s="159"/>
      <c r="G141" s="160"/>
      <c r="H141" s="161">
        <f t="shared" ref="H141:Q141" si="26">SUM(H142:H146)</f>
        <v>1179585</v>
      </c>
      <c r="I141" s="162">
        <f t="shared" si="26"/>
        <v>3542446</v>
      </c>
      <c r="J141" s="163">
        <f t="shared" si="26"/>
        <v>4722031</v>
      </c>
      <c r="K141" s="821">
        <f t="shared" si="26"/>
        <v>0</v>
      </c>
      <c r="L141" s="165">
        <f t="shared" si="26"/>
        <v>49970553</v>
      </c>
      <c r="M141" s="165">
        <f t="shared" si="26"/>
        <v>41048922</v>
      </c>
      <c r="N141" s="165">
        <f t="shared" si="26"/>
        <v>35408638</v>
      </c>
      <c r="O141" s="165">
        <f t="shared" si="26"/>
        <v>31377552</v>
      </c>
      <c r="P141" s="166">
        <f t="shared" si="26"/>
        <v>25060997</v>
      </c>
      <c r="Q141" s="167">
        <f t="shared" si="26"/>
        <v>182866662</v>
      </c>
      <c r="R141" s="168">
        <f t="shared" ref="R141:R146" si="27">SUM(J141,Q141)</f>
        <v>187588693</v>
      </c>
    </row>
    <row r="142" spans="1:18" s="155" customFormat="1" ht="17.100000000000001" customHeight="1" x14ac:dyDescent="0.15">
      <c r="B142" s="169"/>
      <c r="C142" s="169"/>
      <c r="D142" s="49" t="s">
        <v>52</v>
      </c>
      <c r="E142" s="81"/>
      <c r="F142" s="81"/>
      <c r="G142" s="170"/>
      <c r="H142" s="171">
        <v>0</v>
      </c>
      <c r="I142" s="172">
        <v>0</v>
      </c>
      <c r="J142" s="173">
        <f>SUM(H142:I142)</f>
        <v>0</v>
      </c>
      <c r="K142" s="818">
        <v>0</v>
      </c>
      <c r="L142" s="175">
        <v>33970866</v>
      </c>
      <c r="M142" s="175">
        <v>26937542</v>
      </c>
      <c r="N142" s="175">
        <v>24668124</v>
      </c>
      <c r="O142" s="175">
        <v>21597206</v>
      </c>
      <c r="P142" s="172">
        <v>16190411</v>
      </c>
      <c r="Q142" s="173">
        <f>SUM(K142:P142)</f>
        <v>123364149</v>
      </c>
      <c r="R142" s="176">
        <f t="shared" si="27"/>
        <v>123364149</v>
      </c>
    </row>
    <row r="143" spans="1:18" s="155" customFormat="1" ht="17.100000000000001" customHeight="1" x14ac:dyDescent="0.15">
      <c r="B143" s="169"/>
      <c r="C143" s="169"/>
      <c r="D143" s="177" t="s">
        <v>53</v>
      </c>
      <c r="E143" s="58"/>
      <c r="F143" s="58"/>
      <c r="G143" s="178"/>
      <c r="H143" s="179">
        <v>0</v>
      </c>
      <c r="I143" s="180">
        <v>0</v>
      </c>
      <c r="J143" s="181">
        <f>SUM(H143:I143)</f>
        <v>0</v>
      </c>
      <c r="K143" s="819">
        <v>0</v>
      </c>
      <c r="L143" s="183">
        <v>0</v>
      </c>
      <c r="M143" s="183">
        <v>113735</v>
      </c>
      <c r="N143" s="183">
        <v>84006</v>
      </c>
      <c r="O143" s="183">
        <v>422723</v>
      </c>
      <c r="P143" s="180">
        <v>1145489</v>
      </c>
      <c r="Q143" s="181">
        <f>SUM(K143:P143)</f>
        <v>1765953</v>
      </c>
      <c r="R143" s="184">
        <f t="shared" si="27"/>
        <v>1765953</v>
      </c>
    </row>
    <row r="144" spans="1:18" s="155" customFormat="1" ht="17.100000000000001" customHeight="1" x14ac:dyDescent="0.15">
      <c r="B144" s="169"/>
      <c r="C144" s="169"/>
      <c r="D144" s="177" t="s">
        <v>54</v>
      </c>
      <c r="E144" s="58"/>
      <c r="F144" s="58"/>
      <c r="G144" s="178"/>
      <c r="H144" s="179">
        <v>718818</v>
      </c>
      <c r="I144" s="180">
        <v>1743851</v>
      </c>
      <c r="J144" s="181">
        <f>SUM(H144:I144)</f>
        <v>2462669</v>
      </c>
      <c r="K144" s="819">
        <v>0</v>
      </c>
      <c r="L144" s="183">
        <v>9423209</v>
      </c>
      <c r="M144" s="183">
        <v>7565040</v>
      </c>
      <c r="N144" s="183">
        <v>5719072</v>
      </c>
      <c r="O144" s="183">
        <v>5228704</v>
      </c>
      <c r="P144" s="180">
        <v>4790284</v>
      </c>
      <c r="Q144" s="181">
        <f>SUM(K144:P144)</f>
        <v>32726309</v>
      </c>
      <c r="R144" s="184">
        <f t="shared" si="27"/>
        <v>35188978</v>
      </c>
    </row>
    <row r="145" spans="2:18" s="155" customFormat="1" ht="17.100000000000001" customHeight="1" x14ac:dyDescent="0.15">
      <c r="B145" s="169"/>
      <c r="C145" s="169"/>
      <c r="D145" s="177" t="s">
        <v>55</v>
      </c>
      <c r="E145" s="58"/>
      <c r="F145" s="58"/>
      <c r="G145" s="178"/>
      <c r="H145" s="179">
        <v>146866</v>
      </c>
      <c r="I145" s="180">
        <v>1452762</v>
      </c>
      <c r="J145" s="181">
        <f>SUM(H145:I145)</f>
        <v>1599628</v>
      </c>
      <c r="K145" s="819">
        <v>0</v>
      </c>
      <c r="L145" s="183">
        <v>2749110</v>
      </c>
      <c r="M145" s="183">
        <v>3388024</v>
      </c>
      <c r="N145" s="183">
        <v>1944680</v>
      </c>
      <c r="O145" s="183">
        <v>1489443</v>
      </c>
      <c r="P145" s="180">
        <v>960746</v>
      </c>
      <c r="Q145" s="181">
        <f>SUM(K145:P145)</f>
        <v>10532003</v>
      </c>
      <c r="R145" s="184">
        <f t="shared" si="27"/>
        <v>12131631</v>
      </c>
    </row>
    <row r="146" spans="2:18" s="155" customFormat="1" ht="17.100000000000001" customHeight="1" x14ac:dyDescent="0.15">
      <c r="B146" s="169"/>
      <c r="C146" s="169"/>
      <c r="D146" s="60" t="s">
        <v>56</v>
      </c>
      <c r="E146" s="61"/>
      <c r="F146" s="61"/>
      <c r="G146" s="185"/>
      <c r="H146" s="186">
        <v>313901</v>
      </c>
      <c r="I146" s="187">
        <v>345833</v>
      </c>
      <c r="J146" s="188">
        <f>SUM(H146:I146)</f>
        <v>659734</v>
      </c>
      <c r="K146" s="820">
        <v>0</v>
      </c>
      <c r="L146" s="190">
        <v>3827368</v>
      </c>
      <c r="M146" s="190">
        <v>3044581</v>
      </c>
      <c r="N146" s="190">
        <v>2992756</v>
      </c>
      <c r="O146" s="190">
        <v>2639476</v>
      </c>
      <c r="P146" s="187">
        <v>1974067</v>
      </c>
      <c r="Q146" s="188">
        <f>SUM(K146:P146)</f>
        <v>14478248</v>
      </c>
      <c r="R146" s="191">
        <f t="shared" si="27"/>
        <v>15137982</v>
      </c>
    </row>
    <row r="147" spans="2:18" s="155" customFormat="1" ht="17.100000000000001" customHeight="1" x14ac:dyDescent="0.15">
      <c r="B147" s="169"/>
      <c r="C147" s="158" t="s">
        <v>57</v>
      </c>
      <c r="D147" s="159"/>
      <c r="E147" s="159"/>
      <c r="F147" s="159"/>
      <c r="G147" s="160"/>
      <c r="H147" s="161">
        <f t="shared" ref="H147:R147" si="28">SUM(H148:H149)</f>
        <v>2301210</v>
      </c>
      <c r="I147" s="162">
        <f t="shared" si="28"/>
        <v>6569854</v>
      </c>
      <c r="J147" s="163">
        <f t="shared" si="28"/>
        <v>8871064</v>
      </c>
      <c r="K147" s="821">
        <f t="shared" si="28"/>
        <v>0</v>
      </c>
      <c r="L147" s="165">
        <f t="shared" si="28"/>
        <v>101753105</v>
      </c>
      <c r="M147" s="165">
        <f t="shared" si="28"/>
        <v>83710270</v>
      </c>
      <c r="N147" s="165">
        <f t="shared" si="28"/>
        <v>66046939</v>
      </c>
      <c r="O147" s="165">
        <f t="shared" si="28"/>
        <v>41540010</v>
      </c>
      <c r="P147" s="166">
        <f t="shared" si="28"/>
        <v>23593787</v>
      </c>
      <c r="Q147" s="167">
        <f t="shared" si="28"/>
        <v>316644111</v>
      </c>
      <c r="R147" s="168">
        <f t="shared" si="28"/>
        <v>325515175</v>
      </c>
    </row>
    <row r="148" spans="2:18" s="155" customFormat="1" ht="17.100000000000001" customHeight="1" x14ac:dyDescent="0.15">
      <c r="B148" s="169"/>
      <c r="C148" s="169"/>
      <c r="D148" s="49" t="s">
        <v>58</v>
      </c>
      <c r="E148" s="81"/>
      <c r="F148" s="81"/>
      <c r="G148" s="170"/>
      <c r="H148" s="171">
        <v>0</v>
      </c>
      <c r="I148" s="172">
        <v>0</v>
      </c>
      <c r="J148" s="192">
        <f>SUM(H148:I148)</f>
        <v>0</v>
      </c>
      <c r="K148" s="818">
        <v>0</v>
      </c>
      <c r="L148" s="175">
        <v>76825036</v>
      </c>
      <c r="M148" s="175">
        <v>60986166</v>
      </c>
      <c r="N148" s="175">
        <v>48528567</v>
      </c>
      <c r="O148" s="175">
        <v>30923130</v>
      </c>
      <c r="P148" s="172">
        <v>16720672</v>
      </c>
      <c r="Q148" s="173">
        <f>SUM(K148:P148)</f>
        <v>233983571</v>
      </c>
      <c r="R148" s="176">
        <f>SUM(J148,Q148)</f>
        <v>233983571</v>
      </c>
    </row>
    <row r="149" spans="2:18" s="155" customFormat="1" ht="17.100000000000001" customHeight="1" x14ac:dyDescent="0.15">
      <c r="B149" s="169"/>
      <c r="C149" s="169"/>
      <c r="D149" s="60" t="s">
        <v>59</v>
      </c>
      <c r="E149" s="61"/>
      <c r="F149" s="61"/>
      <c r="G149" s="185"/>
      <c r="H149" s="186">
        <v>2301210</v>
      </c>
      <c r="I149" s="187">
        <v>6569854</v>
      </c>
      <c r="J149" s="193">
        <f>SUM(H149:I149)</f>
        <v>8871064</v>
      </c>
      <c r="K149" s="820">
        <v>0</v>
      </c>
      <c r="L149" s="190">
        <v>24928069</v>
      </c>
      <c r="M149" s="190">
        <v>22724104</v>
      </c>
      <c r="N149" s="190">
        <v>17518372</v>
      </c>
      <c r="O149" s="190">
        <v>10616880</v>
      </c>
      <c r="P149" s="187">
        <v>6873115</v>
      </c>
      <c r="Q149" s="188">
        <f>SUM(K149:P149)</f>
        <v>82660540</v>
      </c>
      <c r="R149" s="191">
        <f>SUM(J149,Q149)</f>
        <v>91531604</v>
      </c>
    </row>
    <row r="150" spans="2:18" s="155" customFormat="1" ht="17.100000000000001" customHeight="1" x14ac:dyDescent="0.15">
      <c r="B150" s="169"/>
      <c r="C150" s="158" t="s">
        <v>60</v>
      </c>
      <c r="D150" s="159"/>
      <c r="E150" s="159"/>
      <c r="F150" s="159"/>
      <c r="G150" s="160"/>
      <c r="H150" s="161">
        <f>SUM(H151:H154)</f>
        <v>82822</v>
      </c>
      <c r="I150" s="162">
        <f t="shared" ref="I150:Q150" si="29">SUM(I151:I154)</f>
        <v>250868</v>
      </c>
      <c r="J150" s="163">
        <f>SUM(J151:J154)</f>
        <v>333690</v>
      </c>
      <c r="K150" s="821">
        <f t="shared" si="29"/>
        <v>0</v>
      </c>
      <c r="L150" s="165">
        <f t="shared" si="29"/>
        <v>7389084</v>
      </c>
      <c r="M150" s="165">
        <f>SUM(M151:M154)</f>
        <v>10741092</v>
      </c>
      <c r="N150" s="165">
        <f t="shared" si="29"/>
        <v>15338181</v>
      </c>
      <c r="O150" s="165">
        <f t="shared" si="29"/>
        <v>11269148</v>
      </c>
      <c r="P150" s="166">
        <f>SUM(P151:P154)</f>
        <v>6390193</v>
      </c>
      <c r="Q150" s="167">
        <f t="shared" si="29"/>
        <v>51127698</v>
      </c>
      <c r="R150" s="168">
        <f>SUM(R151:R154)</f>
        <v>51461388</v>
      </c>
    </row>
    <row r="151" spans="2:18" s="155" customFormat="1" ht="17.100000000000001" customHeight="1" x14ac:dyDescent="0.15">
      <c r="B151" s="169"/>
      <c r="C151" s="169"/>
      <c r="D151" s="49" t="s">
        <v>61</v>
      </c>
      <c r="E151" s="81"/>
      <c r="F151" s="81"/>
      <c r="G151" s="170"/>
      <c r="H151" s="171">
        <v>82822</v>
      </c>
      <c r="I151" s="172">
        <v>189564</v>
      </c>
      <c r="J151" s="192">
        <f>SUM(H151:I151)</f>
        <v>272386</v>
      </c>
      <c r="K151" s="818">
        <v>0</v>
      </c>
      <c r="L151" s="175">
        <v>6264117</v>
      </c>
      <c r="M151" s="175">
        <v>9330794</v>
      </c>
      <c r="N151" s="175">
        <v>12076494</v>
      </c>
      <c r="O151" s="175">
        <v>8663908</v>
      </c>
      <c r="P151" s="172">
        <v>4763064</v>
      </c>
      <c r="Q151" s="173">
        <f>SUM(K151:P151)</f>
        <v>41098377</v>
      </c>
      <c r="R151" s="176">
        <f>SUM(J151,Q151)</f>
        <v>41370763</v>
      </c>
    </row>
    <row r="152" spans="2:18" s="155" customFormat="1" ht="17.100000000000001" customHeight="1" x14ac:dyDescent="0.15">
      <c r="B152" s="169"/>
      <c r="C152" s="169"/>
      <c r="D152" s="177" t="s">
        <v>62</v>
      </c>
      <c r="E152" s="58"/>
      <c r="F152" s="58"/>
      <c r="G152" s="178"/>
      <c r="H152" s="179">
        <v>0</v>
      </c>
      <c r="I152" s="180">
        <v>20768</v>
      </c>
      <c r="J152" s="194">
        <f>SUM(H152:I152)</f>
        <v>20768</v>
      </c>
      <c r="K152" s="819">
        <v>0</v>
      </c>
      <c r="L152" s="183">
        <v>921054</v>
      </c>
      <c r="M152" s="183">
        <v>1259287</v>
      </c>
      <c r="N152" s="183">
        <v>3029433</v>
      </c>
      <c r="O152" s="183">
        <v>2410318</v>
      </c>
      <c r="P152" s="180">
        <v>1403533</v>
      </c>
      <c r="Q152" s="181">
        <f>SUM(K152:P152)</f>
        <v>9023625</v>
      </c>
      <c r="R152" s="184">
        <f>SUM(J152,Q152)</f>
        <v>9044393</v>
      </c>
    </row>
    <row r="153" spans="2:18" s="155" customFormat="1" ht="16.5" customHeight="1" x14ac:dyDescent="0.15">
      <c r="B153" s="169"/>
      <c r="C153" s="222"/>
      <c r="D153" s="177" t="s">
        <v>63</v>
      </c>
      <c r="E153" s="58"/>
      <c r="F153" s="58"/>
      <c r="G153" s="178"/>
      <c r="H153" s="179">
        <v>0</v>
      </c>
      <c r="I153" s="180">
        <v>40536</v>
      </c>
      <c r="J153" s="194">
        <f>SUM(H153:I153)</f>
        <v>40536</v>
      </c>
      <c r="K153" s="819">
        <v>0</v>
      </c>
      <c r="L153" s="183">
        <v>203913</v>
      </c>
      <c r="M153" s="183">
        <v>151011</v>
      </c>
      <c r="N153" s="183">
        <v>232254</v>
      </c>
      <c r="O153" s="183">
        <v>194922</v>
      </c>
      <c r="P153" s="180">
        <v>223596</v>
      </c>
      <c r="Q153" s="181">
        <f>SUM(K153:P153)</f>
        <v>1005696</v>
      </c>
      <c r="R153" s="184">
        <f>SUM(J153,Q153)</f>
        <v>1046232</v>
      </c>
    </row>
    <row r="154" spans="2:18" s="217" customFormat="1" ht="16.5" customHeight="1" x14ac:dyDescent="0.15">
      <c r="B154" s="206"/>
      <c r="C154" s="464"/>
      <c r="D154" s="465" t="s">
        <v>212</v>
      </c>
      <c r="E154" s="466"/>
      <c r="F154" s="466"/>
      <c r="G154" s="467"/>
      <c r="H154" s="468">
        <v>0</v>
      </c>
      <c r="I154" s="469">
        <v>0</v>
      </c>
      <c r="J154" s="470">
        <f>SUM(H154:I154)</f>
        <v>0</v>
      </c>
      <c r="K154" s="817">
        <v>0</v>
      </c>
      <c r="L154" s="472">
        <v>0</v>
      </c>
      <c r="M154" s="472">
        <v>0</v>
      </c>
      <c r="N154" s="472">
        <v>0</v>
      </c>
      <c r="O154" s="472">
        <v>0</v>
      </c>
      <c r="P154" s="469">
        <v>0</v>
      </c>
      <c r="Q154" s="473">
        <f>SUM(K154:P154)</f>
        <v>0</v>
      </c>
      <c r="R154" s="474">
        <f>SUM(J154,Q154)</f>
        <v>0</v>
      </c>
    </row>
    <row r="155" spans="2:18" s="155" customFormat="1" ht="17.100000000000001" customHeight="1" x14ac:dyDescent="0.15">
      <c r="B155" s="169"/>
      <c r="C155" s="158" t="s">
        <v>64</v>
      </c>
      <c r="D155" s="159"/>
      <c r="E155" s="159"/>
      <c r="F155" s="159"/>
      <c r="G155" s="160"/>
      <c r="H155" s="161">
        <f t="shared" ref="H155:R155" si="30">SUM(H156:H158)</f>
        <v>5523296</v>
      </c>
      <c r="I155" s="162">
        <f t="shared" si="30"/>
        <v>9468093</v>
      </c>
      <c r="J155" s="163">
        <f t="shared" si="30"/>
        <v>14991389</v>
      </c>
      <c r="K155" s="821">
        <f t="shared" si="30"/>
        <v>0</v>
      </c>
      <c r="L155" s="165">
        <f t="shared" si="30"/>
        <v>12251416</v>
      </c>
      <c r="M155" s="165">
        <f t="shared" si="30"/>
        <v>17098010</v>
      </c>
      <c r="N155" s="165">
        <f t="shared" si="30"/>
        <v>12645922</v>
      </c>
      <c r="O155" s="165">
        <f t="shared" si="30"/>
        <v>9356068</v>
      </c>
      <c r="P155" s="166">
        <f t="shared" si="30"/>
        <v>7194247</v>
      </c>
      <c r="Q155" s="167">
        <f t="shared" si="30"/>
        <v>58545663</v>
      </c>
      <c r="R155" s="168">
        <f t="shared" si="30"/>
        <v>73537052</v>
      </c>
    </row>
    <row r="156" spans="2:18" s="155" customFormat="1" ht="17.100000000000001" customHeight="1" x14ac:dyDescent="0.15">
      <c r="B156" s="169"/>
      <c r="C156" s="169"/>
      <c r="D156" s="49" t="s">
        <v>65</v>
      </c>
      <c r="E156" s="81"/>
      <c r="F156" s="81"/>
      <c r="G156" s="170"/>
      <c r="H156" s="171">
        <v>3536892</v>
      </c>
      <c r="I156" s="172">
        <v>7242539</v>
      </c>
      <c r="J156" s="192">
        <f>SUM(H156:I156)</f>
        <v>10779431</v>
      </c>
      <c r="K156" s="818">
        <v>0</v>
      </c>
      <c r="L156" s="175">
        <v>10286123</v>
      </c>
      <c r="M156" s="175">
        <v>15729261</v>
      </c>
      <c r="N156" s="175">
        <v>11655663</v>
      </c>
      <c r="O156" s="175">
        <v>9147666</v>
      </c>
      <c r="P156" s="172">
        <v>7085716</v>
      </c>
      <c r="Q156" s="173">
        <f>SUM(K156:P156)</f>
        <v>53904429</v>
      </c>
      <c r="R156" s="176">
        <f>SUM(J156,Q156)</f>
        <v>64683860</v>
      </c>
    </row>
    <row r="157" spans="2:18" s="155" customFormat="1" ht="17.100000000000001" customHeight="1" x14ac:dyDescent="0.15">
      <c r="B157" s="169"/>
      <c r="C157" s="169"/>
      <c r="D157" s="177" t="s">
        <v>66</v>
      </c>
      <c r="E157" s="58"/>
      <c r="F157" s="58"/>
      <c r="G157" s="178"/>
      <c r="H157" s="179">
        <v>327067</v>
      </c>
      <c r="I157" s="180">
        <v>424019</v>
      </c>
      <c r="J157" s="194">
        <f>SUM(H157:I157)</f>
        <v>751086</v>
      </c>
      <c r="K157" s="819">
        <v>0</v>
      </c>
      <c r="L157" s="183">
        <v>555386</v>
      </c>
      <c r="M157" s="183">
        <v>435894</v>
      </c>
      <c r="N157" s="183">
        <v>290514</v>
      </c>
      <c r="O157" s="183">
        <v>187407</v>
      </c>
      <c r="P157" s="180">
        <v>90549</v>
      </c>
      <c r="Q157" s="181">
        <f>SUM(K157:P157)</f>
        <v>1559750</v>
      </c>
      <c r="R157" s="184">
        <f>SUM(J157,Q157)</f>
        <v>2310836</v>
      </c>
    </row>
    <row r="158" spans="2:18" s="155" customFormat="1" ht="17.100000000000001" customHeight="1" x14ac:dyDescent="0.15">
      <c r="B158" s="169"/>
      <c r="C158" s="169"/>
      <c r="D158" s="60" t="s">
        <v>67</v>
      </c>
      <c r="E158" s="61"/>
      <c r="F158" s="61"/>
      <c r="G158" s="185"/>
      <c r="H158" s="186">
        <v>1659337</v>
      </c>
      <c r="I158" s="187">
        <v>1801535</v>
      </c>
      <c r="J158" s="193">
        <f>SUM(H158:I158)</f>
        <v>3460872</v>
      </c>
      <c r="K158" s="820">
        <v>0</v>
      </c>
      <c r="L158" s="190">
        <v>1409907</v>
      </c>
      <c r="M158" s="190">
        <v>932855</v>
      </c>
      <c r="N158" s="190">
        <v>699745</v>
      </c>
      <c r="O158" s="190">
        <v>20995</v>
      </c>
      <c r="P158" s="187">
        <v>17982</v>
      </c>
      <c r="Q158" s="188">
        <f>SUM(K158:P158)</f>
        <v>3081484</v>
      </c>
      <c r="R158" s="191">
        <f>SUM(J158,Q158)</f>
        <v>6542356</v>
      </c>
    </row>
    <row r="159" spans="2:18" s="155" customFormat="1" ht="17.100000000000001" customHeight="1" x14ac:dyDescent="0.15">
      <c r="B159" s="169"/>
      <c r="C159" s="196" t="s">
        <v>68</v>
      </c>
      <c r="D159" s="197"/>
      <c r="E159" s="197"/>
      <c r="F159" s="197"/>
      <c r="G159" s="198"/>
      <c r="H159" s="161">
        <v>1281722</v>
      </c>
      <c r="I159" s="162">
        <v>1607525</v>
      </c>
      <c r="J159" s="163">
        <f>SUM(H159:I159)</f>
        <v>2889247</v>
      </c>
      <c r="K159" s="821">
        <v>0</v>
      </c>
      <c r="L159" s="165">
        <v>19229191</v>
      </c>
      <c r="M159" s="165">
        <v>18328895</v>
      </c>
      <c r="N159" s="165">
        <v>16027402</v>
      </c>
      <c r="O159" s="165">
        <v>17213234</v>
      </c>
      <c r="P159" s="166">
        <v>9061496</v>
      </c>
      <c r="Q159" s="167">
        <f>SUM(K159:P159)</f>
        <v>79860218</v>
      </c>
      <c r="R159" s="168">
        <f>SUM(J159,Q159)</f>
        <v>82749465</v>
      </c>
    </row>
    <row r="160" spans="2:18" s="155" customFormat="1" ht="17.100000000000001" customHeight="1" x14ac:dyDescent="0.15">
      <c r="B160" s="195"/>
      <c r="C160" s="196" t="s">
        <v>69</v>
      </c>
      <c r="D160" s="197"/>
      <c r="E160" s="197"/>
      <c r="F160" s="197"/>
      <c r="G160" s="198"/>
      <c r="H160" s="161">
        <v>3507980</v>
      </c>
      <c r="I160" s="162">
        <v>4834600</v>
      </c>
      <c r="J160" s="163">
        <f>SUM(H160:I160)</f>
        <v>8342580</v>
      </c>
      <c r="K160" s="821">
        <v>0</v>
      </c>
      <c r="L160" s="165">
        <v>41574675</v>
      </c>
      <c r="M160" s="165">
        <v>25562194</v>
      </c>
      <c r="N160" s="165">
        <v>18217914</v>
      </c>
      <c r="O160" s="165">
        <v>10261410</v>
      </c>
      <c r="P160" s="166">
        <v>5523227</v>
      </c>
      <c r="Q160" s="167">
        <f>SUM(K160:P160)</f>
        <v>101139420</v>
      </c>
      <c r="R160" s="168">
        <f>SUM(J160,Q160)</f>
        <v>109482000</v>
      </c>
    </row>
    <row r="161" spans="2:18" s="155" customFormat="1" ht="17.100000000000001" customHeight="1" x14ac:dyDescent="0.15">
      <c r="B161" s="158" t="s">
        <v>70</v>
      </c>
      <c r="C161" s="159"/>
      <c r="D161" s="159"/>
      <c r="E161" s="159"/>
      <c r="F161" s="159"/>
      <c r="G161" s="160"/>
      <c r="H161" s="161">
        <f t="shared" ref="H161:R161" si="31">SUM(H162:H170)</f>
        <v>511508</v>
      </c>
      <c r="I161" s="162">
        <f t="shared" si="31"/>
        <v>1498654</v>
      </c>
      <c r="J161" s="163">
        <f t="shared" si="31"/>
        <v>2010162</v>
      </c>
      <c r="K161" s="821">
        <f t="shared" si="31"/>
        <v>0</v>
      </c>
      <c r="L161" s="165">
        <f t="shared" si="31"/>
        <v>126839364</v>
      </c>
      <c r="M161" s="165">
        <f t="shared" si="31"/>
        <v>126686323</v>
      </c>
      <c r="N161" s="165">
        <f t="shared" si="31"/>
        <v>133968721</v>
      </c>
      <c r="O161" s="165">
        <f t="shared" si="31"/>
        <v>94360270</v>
      </c>
      <c r="P161" s="166">
        <f t="shared" si="31"/>
        <v>46057878</v>
      </c>
      <c r="Q161" s="167">
        <f>SUM(Q162:Q170)</f>
        <v>527912556</v>
      </c>
      <c r="R161" s="168">
        <f t="shared" si="31"/>
        <v>529922718</v>
      </c>
    </row>
    <row r="162" spans="2:18" s="155" customFormat="1" ht="17.100000000000001" customHeight="1" x14ac:dyDescent="0.15">
      <c r="B162" s="169"/>
      <c r="C162" s="240" t="s">
        <v>87</v>
      </c>
      <c r="D162" s="241"/>
      <c r="E162" s="241"/>
      <c r="F162" s="241"/>
      <c r="G162" s="242"/>
      <c r="H162" s="171">
        <v>0</v>
      </c>
      <c r="I162" s="172">
        <v>0</v>
      </c>
      <c r="J162" s="192">
        <f t="shared" ref="J162:J170" si="32">SUM(H162:I162)</f>
        <v>0</v>
      </c>
      <c r="K162" s="829"/>
      <c r="L162" s="244">
        <v>3609670</v>
      </c>
      <c r="M162" s="244">
        <v>3212591</v>
      </c>
      <c r="N162" s="244">
        <v>3278659</v>
      </c>
      <c r="O162" s="244">
        <v>2974197</v>
      </c>
      <c r="P162" s="245">
        <v>1690017</v>
      </c>
      <c r="Q162" s="246">
        <f>SUM(K162:P162)</f>
        <v>14765134</v>
      </c>
      <c r="R162" s="247">
        <f>SUM(J162,Q162)</f>
        <v>14765134</v>
      </c>
    </row>
    <row r="163" spans="2:18" s="155" customFormat="1" ht="17.100000000000001" customHeight="1" x14ac:dyDescent="0.15">
      <c r="B163" s="169"/>
      <c r="C163" s="177" t="s">
        <v>72</v>
      </c>
      <c r="D163" s="58"/>
      <c r="E163" s="58"/>
      <c r="F163" s="58"/>
      <c r="G163" s="178"/>
      <c r="H163" s="179">
        <v>0</v>
      </c>
      <c r="I163" s="180">
        <v>0</v>
      </c>
      <c r="J163" s="194">
        <f t="shared" si="32"/>
        <v>0</v>
      </c>
      <c r="K163" s="825"/>
      <c r="L163" s="183">
        <v>0</v>
      </c>
      <c r="M163" s="183">
        <v>0</v>
      </c>
      <c r="N163" s="183">
        <v>150377</v>
      </c>
      <c r="O163" s="183">
        <v>0</v>
      </c>
      <c r="P163" s="180">
        <v>0</v>
      </c>
      <c r="Q163" s="181">
        <f t="shared" ref="Q163:Q170" si="33">SUM(K163:P163)</f>
        <v>150377</v>
      </c>
      <c r="R163" s="184">
        <f t="shared" ref="R163:R170" si="34">SUM(J163,Q163)</f>
        <v>150377</v>
      </c>
    </row>
    <row r="164" spans="2:18" s="217" customFormat="1" ht="17.100000000000001" customHeight="1" x14ac:dyDescent="0.15">
      <c r="B164" s="206"/>
      <c r="C164" s="207" t="s">
        <v>73</v>
      </c>
      <c r="D164" s="208"/>
      <c r="E164" s="208"/>
      <c r="F164" s="208"/>
      <c r="G164" s="209"/>
      <c r="H164" s="210">
        <v>0</v>
      </c>
      <c r="I164" s="211">
        <v>0</v>
      </c>
      <c r="J164" s="212">
        <f>SUM(H164:I164)</f>
        <v>0</v>
      </c>
      <c r="K164" s="824"/>
      <c r="L164" s="214">
        <v>55344465</v>
      </c>
      <c r="M164" s="214">
        <v>39660625</v>
      </c>
      <c r="N164" s="214">
        <v>34198032</v>
      </c>
      <c r="O164" s="214">
        <v>17392045</v>
      </c>
      <c r="P164" s="211">
        <v>8968410</v>
      </c>
      <c r="Q164" s="215">
        <f>SUM(K164:P164)</f>
        <v>155563577</v>
      </c>
      <c r="R164" s="216">
        <f>SUM(J164,Q164)</f>
        <v>155563577</v>
      </c>
    </row>
    <row r="165" spans="2:18" s="155" customFormat="1" ht="17.100000000000001" customHeight="1" x14ac:dyDescent="0.15">
      <c r="B165" s="169"/>
      <c r="C165" s="177" t="s">
        <v>74</v>
      </c>
      <c r="D165" s="58"/>
      <c r="E165" s="58"/>
      <c r="F165" s="58"/>
      <c r="G165" s="178"/>
      <c r="H165" s="179">
        <v>0</v>
      </c>
      <c r="I165" s="180">
        <v>40770</v>
      </c>
      <c r="J165" s="194">
        <f t="shared" si="32"/>
        <v>40770</v>
      </c>
      <c r="K165" s="819">
        <v>0</v>
      </c>
      <c r="L165" s="183">
        <v>11579239</v>
      </c>
      <c r="M165" s="183">
        <v>8818811</v>
      </c>
      <c r="N165" s="183">
        <v>10828152</v>
      </c>
      <c r="O165" s="183">
        <v>9160344</v>
      </c>
      <c r="P165" s="180">
        <v>3209481</v>
      </c>
      <c r="Q165" s="181">
        <f t="shared" si="33"/>
        <v>43596027</v>
      </c>
      <c r="R165" s="184">
        <f t="shared" si="34"/>
        <v>43636797</v>
      </c>
    </row>
    <row r="166" spans="2:18" s="155" customFormat="1" ht="17.100000000000001" customHeight="1" x14ac:dyDescent="0.15">
      <c r="B166" s="169"/>
      <c r="C166" s="177" t="s">
        <v>75</v>
      </c>
      <c r="D166" s="58"/>
      <c r="E166" s="58"/>
      <c r="F166" s="58"/>
      <c r="G166" s="178"/>
      <c r="H166" s="179">
        <v>511508</v>
      </c>
      <c r="I166" s="180">
        <v>1227961</v>
      </c>
      <c r="J166" s="194">
        <f t="shared" si="32"/>
        <v>1739469</v>
      </c>
      <c r="K166" s="819">
        <v>0</v>
      </c>
      <c r="L166" s="183">
        <v>10691434</v>
      </c>
      <c r="M166" s="183">
        <v>13019366</v>
      </c>
      <c r="N166" s="183">
        <v>19449550</v>
      </c>
      <c r="O166" s="183">
        <v>15406171</v>
      </c>
      <c r="P166" s="180">
        <v>7503373</v>
      </c>
      <c r="Q166" s="181">
        <f t="shared" si="33"/>
        <v>66069894</v>
      </c>
      <c r="R166" s="184">
        <f t="shared" si="34"/>
        <v>67809363</v>
      </c>
    </row>
    <row r="167" spans="2:18" s="155" customFormat="1" ht="17.100000000000001" customHeight="1" x14ac:dyDescent="0.15">
      <c r="B167" s="169"/>
      <c r="C167" s="177" t="s">
        <v>76</v>
      </c>
      <c r="D167" s="58"/>
      <c r="E167" s="58"/>
      <c r="F167" s="58"/>
      <c r="G167" s="178"/>
      <c r="H167" s="179">
        <v>0</v>
      </c>
      <c r="I167" s="180">
        <v>229923</v>
      </c>
      <c r="J167" s="194">
        <f t="shared" si="32"/>
        <v>229923</v>
      </c>
      <c r="K167" s="825"/>
      <c r="L167" s="183">
        <v>40006151</v>
      </c>
      <c r="M167" s="183">
        <v>52460990</v>
      </c>
      <c r="N167" s="183">
        <v>54871546</v>
      </c>
      <c r="O167" s="183">
        <v>34733239</v>
      </c>
      <c r="P167" s="180">
        <v>12436492</v>
      </c>
      <c r="Q167" s="181">
        <f t="shared" si="33"/>
        <v>194508418</v>
      </c>
      <c r="R167" s="184">
        <f t="shared" si="34"/>
        <v>194738341</v>
      </c>
    </row>
    <row r="168" spans="2:18" s="155" customFormat="1" ht="17.100000000000001" customHeight="1" x14ac:dyDescent="0.15">
      <c r="B168" s="169"/>
      <c r="C168" s="219" t="s">
        <v>77</v>
      </c>
      <c r="D168" s="220"/>
      <c r="E168" s="220"/>
      <c r="F168" s="220"/>
      <c r="G168" s="221"/>
      <c r="H168" s="179">
        <v>0</v>
      </c>
      <c r="I168" s="180">
        <v>0</v>
      </c>
      <c r="J168" s="194">
        <f t="shared" si="32"/>
        <v>0</v>
      </c>
      <c r="K168" s="825"/>
      <c r="L168" s="183">
        <v>4443947</v>
      </c>
      <c r="M168" s="183">
        <v>6944971</v>
      </c>
      <c r="N168" s="183">
        <v>6662983</v>
      </c>
      <c r="O168" s="183">
        <v>4650167</v>
      </c>
      <c r="P168" s="180">
        <v>3208428</v>
      </c>
      <c r="Q168" s="181">
        <f t="shared" si="33"/>
        <v>25910496</v>
      </c>
      <c r="R168" s="184">
        <f t="shared" si="34"/>
        <v>25910496</v>
      </c>
    </row>
    <row r="169" spans="2:18" s="155" customFormat="1" ht="17.100000000000001" customHeight="1" x14ac:dyDescent="0.15">
      <c r="B169" s="222"/>
      <c r="C169" s="223" t="s">
        <v>78</v>
      </c>
      <c r="D169" s="220"/>
      <c r="E169" s="220"/>
      <c r="F169" s="220"/>
      <c r="G169" s="221"/>
      <c r="H169" s="179">
        <v>0</v>
      </c>
      <c r="I169" s="180">
        <v>0</v>
      </c>
      <c r="J169" s="194">
        <f t="shared" si="32"/>
        <v>0</v>
      </c>
      <c r="K169" s="825"/>
      <c r="L169" s="183">
        <v>0</v>
      </c>
      <c r="M169" s="183">
        <v>0</v>
      </c>
      <c r="N169" s="183">
        <v>1939390</v>
      </c>
      <c r="O169" s="183">
        <v>5437295</v>
      </c>
      <c r="P169" s="180">
        <v>5481472</v>
      </c>
      <c r="Q169" s="181">
        <f>SUM(K169:P169)</f>
        <v>12858157</v>
      </c>
      <c r="R169" s="184">
        <f>SUM(J169,Q169)</f>
        <v>12858157</v>
      </c>
    </row>
    <row r="170" spans="2:18" s="155" customFormat="1" ht="17.100000000000001" customHeight="1" x14ac:dyDescent="0.15">
      <c r="B170" s="224"/>
      <c r="C170" s="225" t="s">
        <v>79</v>
      </c>
      <c r="D170" s="226"/>
      <c r="E170" s="226"/>
      <c r="F170" s="226"/>
      <c r="G170" s="227"/>
      <c r="H170" s="228">
        <v>0</v>
      </c>
      <c r="I170" s="229">
        <v>0</v>
      </c>
      <c r="J170" s="230">
        <f t="shared" si="32"/>
        <v>0</v>
      </c>
      <c r="K170" s="826"/>
      <c r="L170" s="232">
        <v>1164458</v>
      </c>
      <c r="M170" s="232">
        <v>2568969</v>
      </c>
      <c r="N170" s="232">
        <v>2590032</v>
      </c>
      <c r="O170" s="232">
        <v>4606812</v>
      </c>
      <c r="P170" s="229">
        <v>3560205</v>
      </c>
      <c r="Q170" s="233">
        <f t="shared" si="33"/>
        <v>14490476</v>
      </c>
      <c r="R170" s="234">
        <f t="shared" si="34"/>
        <v>14490476</v>
      </c>
    </row>
    <row r="171" spans="2:18" s="155" customFormat="1" ht="17.100000000000001" customHeight="1" x14ac:dyDescent="0.15">
      <c r="B171" s="158" t="s">
        <v>80</v>
      </c>
      <c r="C171" s="159"/>
      <c r="D171" s="159"/>
      <c r="E171" s="159"/>
      <c r="F171" s="159"/>
      <c r="G171" s="160"/>
      <c r="H171" s="161">
        <f>SUM(H172:H175)</f>
        <v>0</v>
      </c>
      <c r="I171" s="162">
        <f>SUM(I172:I175)</f>
        <v>0</v>
      </c>
      <c r="J171" s="163">
        <f>SUM(J172:J175)</f>
        <v>0</v>
      </c>
      <c r="K171" s="827"/>
      <c r="L171" s="165">
        <f t="shared" ref="L171:R171" si="35">SUM(L172:L175)</f>
        <v>13319530</v>
      </c>
      <c r="M171" s="165">
        <f t="shared" si="35"/>
        <v>23238700</v>
      </c>
      <c r="N171" s="165">
        <f t="shared" si="35"/>
        <v>90648249</v>
      </c>
      <c r="O171" s="165">
        <f t="shared" si="35"/>
        <v>264030225</v>
      </c>
      <c r="P171" s="166">
        <f t="shared" si="35"/>
        <v>321154264</v>
      </c>
      <c r="Q171" s="167">
        <f t="shared" si="35"/>
        <v>712390968</v>
      </c>
      <c r="R171" s="168">
        <f t="shared" si="35"/>
        <v>712390968</v>
      </c>
    </row>
    <row r="172" spans="2:18" s="155" customFormat="1" ht="17.100000000000001" customHeight="1" x14ac:dyDescent="0.15">
      <c r="B172" s="169"/>
      <c r="C172" s="49" t="s">
        <v>81</v>
      </c>
      <c r="D172" s="81"/>
      <c r="E172" s="81"/>
      <c r="F172" s="81"/>
      <c r="G172" s="170"/>
      <c r="H172" s="171">
        <v>0</v>
      </c>
      <c r="I172" s="172">
        <v>0</v>
      </c>
      <c r="J172" s="192">
        <f>SUM(H172:I172)</f>
        <v>0</v>
      </c>
      <c r="K172" s="822"/>
      <c r="L172" s="175">
        <v>401855</v>
      </c>
      <c r="M172" s="175">
        <v>2065896</v>
      </c>
      <c r="N172" s="175">
        <v>45408630</v>
      </c>
      <c r="O172" s="175">
        <v>117236646</v>
      </c>
      <c r="P172" s="172">
        <v>112896900</v>
      </c>
      <c r="Q172" s="173">
        <f>SUM(K172:P172)</f>
        <v>278009927</v>
      </c>
      <c r="R172" s="176">
        <f>SUM(J172,Q172)</f>
        <v>278009927</v>
      </c>
    </row>
    <row r="173" spans="2:18" s="155" customFormat="1" ht="17.100000000000001" customHeight="1" x14ac:dyDescent="0.15">
      <c r="B173" s="169"/>
      <c r="C173" s="177" t="s">
        <v>82</v>
      </c>
      <c r="D173" s="58"/>
      <c r="E173" s="58"/>
      <c r="F173" s="58"/>
      <c r="G173" s="178"/>
      <c r="H173" s="179">
        <v>0</v>
      </c>
      <c r="I173" s="180">
        <v>0</v>
      </c>
      <c r="J173" s="194">
        <f>SUM(H173:I173)</f>
        <v>0</v>
      </c>
      <c r="K173" s="825"/>
      <c r="L173" s="183">
        <v>12908450</v>
      </c>
      <c r="M173" s="183">
        <v>21172804</v>
      </c>
      <c r="N173" s="183">
        <v>35223187</v>
      </c>
      <c r="O173" s="183">
        <v>34623257</v>
      </c>
      <c r="P173" s="180">
        <v>29315835</v>
      </c>
      <c r="Q173" s="181">
        <f>SUM(K173:P173)</f>
        <v>133243533</v>
      </c>
      <c r="R173" s="184">
        <f>SUM(J173,Q173)</f>
        <v>133243533</v>
      </c>
    </row>
    <row r="174" spans="2:18" s="155" customFormat="1" ht="17.100000000000001" customHeight="1" x14ac:dyDescent="0.15">
      <c r="B174" s="222"/>
      <c r="C174" s="177" t="s">
        <v>83</v>
      </c>
      <c r="D174" s="58"/>
      <c r="E174" s="58"/>
      <c r="F174" s="58"/>
      <c r="G174" s="178"/>
      <c r="H174" s="179">
        <v>0</v>
      </c>
      <c r="I174" s="180">
        <v>0</v>
      </c>
      <c r="J174" s="194">
        <f>SUM(H174:I174)</f>
        <v>0</v>
      </c>
      <c r="K174" s="825"/>
      <c r="L174" s="183">
        <v>9225</v>
      </c>
      <c r="M174" s="183">
        <v>0</v>
      </c>
      <c r="N174" s="183">
        <v>9230678</v>
      </c>
      <c r="O174" s="183">
        <v>105255143</v>
      </c>
      <c r="P174" s="180">
        <v>171843293</v>
      </c>
      <c r="Q174" s="181">
        <f>SUM(K174:P174)</f>
        <v>286338339</v>
      </c>
      <c r="R174" s="184">
        <f>SUM(J174,Q174)</f>
        <v>286338339</v>
      </c>
    </row>
    <row r="175" spans="2:18" s="217" customFormat="1" ht="17.100000000000001" customHeight="1" x14ac:dyDescent="0.15">
      <c r="B175" s="499"/>
      <c r="C175" s="465" t="s">
        <v>213</v>
      </c>
      <c r="D175" s="466"/>
      <c r="E175" s="466"/>
      <c r="F175" s="466"/>
      <c r="G175" s="467"/>
      <c r="H175" s="468">
        <v>0</v>
      </c>
      <c r="I175" s="469">
        <v>0</v>
      </c>
      <c r="J175" s="470">
        <f>SUM(H175:I175)</f>
        <v>0</v>
      </c>
      <c r="K175" s="828"/>
      <c r="L175" s="472">
        <v>0</v>
      </c>
      <c r="M175" s="472">
        <v>0</v>
      </c>
      <c r="N175" s="472">
        <v>785754</v>
      </c>
      <c r="O175" s="472">
        <v>6915179</v>
      </c>
      <c r="P175" s="469">
        <v>7098236</v>
      </c>
      <c r="Q175" s="473">
        <f>SUM(K175:P175)</f>
        <v>14799169</v>
      </c>
      <c r="R175" s="474">
        <f>SUM(J175,Q175)</f>
        <v>14799169</v>
      </c>
    </row>
    <row r="176" spans="2:18" s="155" customFormat="1" ht="17.100000000000001" customHeight="1" x14ac:dyDescent="0.15">
      <c r="B176" s="237" t="s">
        <v>84</v>
      </c>
      <c r="C176" s="40"/>
      <c r="D176" s="40"/>
      <c r="E176" s="40"/>
      <c r="F176" s="40"/>
      <c r="G176" s="41"/>
      <c r="H176" s="161">
        <f t="shared" ref="H176:R176" si="36">SUM(H140,H161,H171)</f>
        <v>14388123</v>
      </c>
      <c r="I176" s="162">
        <f t="shared" si="36"/>
        <v>27772040</v>
      </c>
      <c r="J176" s="163">
        <f t="shared" si="36"/>
        <v>42160163</v>
      </c>
      <c r="K176" s="821">
        <f t="shared" si="36"/>
        <v>0</v>
      </c>
      <c r="L176" s="165">
        <f t="shared" si="36"/>
        <v>372326918</v>
      </c>
      <c r="M176" s="165">
        <f t="shared" si="36"/>
        <v>346414406</v>
      </c>
      <c r="N176" s="165">
        <f t="shared" si="36"/>
        <v>388301966</v>
      </c>
      <c r="O176" s="165">
        <f t="shared" si="36"/>
        <v>479407917</v>
      </c>
      <c r="P176" s="166">
        <f t="shared" si="36"/>
        <v>444036089</v>
      </c>
      <c r="Q176" s="167">
        <f t="shared" si="36"/>
        <v>2030487296</v>
      </c>
      <c r="R176" s="168">
        <f t="shared" si="36"/>
        <v>2072647459</v>
      </c>
    </row>
    <row r="177" spans="2:18" s="155" customFormat="1" ht="3.75" customHeight="1" x14ac:dyDescent="0.15">
      <c r="B177" s="238"/>
      <c r="C177" s="238"/>
      <c r="D177" s="238"/>
      <c r="E177" s="238"/>
      <c r="F177" s="238"/>
      <c r="G177" s="238"/>
      <c r="H177" s="239"/>
      <c r="I177" s="239"/>
      <c r="J177" s="239"/>
      <c r="K177" s="239"/>
      <c r="L177" s="239"/>
      <c r="M177" s="239"/>
      <c r="N177" s="239"/>
      <c r="O177" s="239"/>
      <c r="P177" s="239"/>
      <c r="Q177" s="239"/>
      <c r="R177" s="239"/>
    </row>
    <row r="178" spans="2:18" s="155" customFormat="1" ht="3.75" customHeight="1" x14ac:dyDescent="0.15">
      <c r="B178" s="238"/>
      <c r="C178" s="238"/>
      <c r="D178" s="238"/>
      <c r="E178" s="238"/>
      <c r="F178" s="238"/>
      <c r="G178" s="238"/>
      <c r="H178" s="239"/>
      <c r="I178" s="239"/>
      <c r="J178" s="239"/>
      <c r="K178" s="239"/>
      <c r="L178" s="239"/>
      <c r="M178" s="239"/>
      <c r="N178" s="239"/>
      <c r="O178" s="239"/>
      <c r="P178" s="239"/>
      <c r="Q178" s="239"/>
      <c r="R178" s="239"/>
    </row>
  </sheetData>
  <mergeCells count="54">
    <mergeCell ref="I137:R137"/>
    <mergeCell ref="B138:G139"/>
    <mergeCell ref="H138:J138"/>
    <mergeCell ref="K138:Q138"/>
    <mergeCell ref="R138:R139"/>
    <mergeCell ref="B88:G89"/>
    <mergeCell ref="H88:J88"/>
    <mergeCell ref="K88:P88"/>
    <mergeCell ref="Q88:Q89"/>
    <mergeCell ref="I95:R95"/>
    <mergeCell ref="B96:G97"/>
    <mergeCell ref="H96:J96"/>
    <mergeCell ref="K96:Q96"/>
    <mergeCell ref="R96:R97"/>
    <mergeCell ref="J79:Q79"/>
    <mergeCell ref="B80:G81"/>
    <mergeCell ref="H80:J80"/>
    <mergeCell ref="K80:P80"/>
    <mergeCell ref="Q80:Q81"/>
    <mergeCell ref="J87:Q87"/>
    <mergeCell ref="B64:G65"/>
    <mergeCell ref="H64:J64"/>
    <mergeCell ref="K64:P64"/>
    <mergeCell ref="Q64:Q65"/>
    <mergeCell ref="J71:Q71"/>
    <mergeCell ref="B72:G73"/>
    <mergeCell ref="H72:J72"/>
    <mergeCell ref="K72:P72"/>
    <mergeCell ref="Q72:Q73"/>
    <mergeCell ref="K54:R54"/>
    <mergeCell ref="B55:G56"/>
    <mergeCell ref="H55:J55"/>
    <mergeCell ref="K55:Q55"/>
    <mergeCell ref="R55:R56"/>
    <mergeCell ref="J63:Q63"/>
    <mergeCell ref="B33:B42"/>
    <mergeCell ref="C42:G42"/>
    <mergeCell ref="K46:R46"/>
    <mergeCell ref="B47:G48"/>
    <mergeCell ref="H47:J47"/>
    <mergeCell ref="K47:Q47"/>
    <mergeCell ref="R47:R48"/>
    <mergeCell ref="Q12:R12"/>
    <mergeCell ref="B13:B22"/>
    <mergeCell ref="C13:G13"/>
    <mergeCell ref="C22:G22"/>
    <mergeCell ref="B23:B32"/>
    <mergeCell ref="C32:G32"/>
    <mergeCell ref="J1:O1"/>
    <mergeCell ref="P1:Q1"/>
    <mergeCell ref="H4:I4"/>
    <mergeCell ref="B5:G5"/>
    <mergeCell ref="H5:I5"/>
    <mergeCell ref="R6:R7"/>
  </mergeCells>
  <phoneticPr fontId="5"/>
  <pageMargins left="0.35433070866141736" right="0.78740157480314965" top="0.59055118110236227" bottom="0.39370078740157483" header="0.39370078740157483" footer="0.39370078740157483"/>
  <pageSetup paperSize="9" scale="70" fitToHeight="0" orientation="landscape" r:id="rId1"/>
  <headerFooter alignWithMargins="0">
    <oddFooter>&amp;P ページ</oddFooter>
  </headerFooter>
  <rowBreaks count="3" manualBreakCount="3">
    <brk id="44" max="17" man="1"/>
    <brk id="93" max="17" man="1"/>
    <brk id="135" max="1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1"/>
  <sheetViews>
    <sheetView workbookViewId="0">
      <selection activeCell="M29" sqref="M29"/>
    </sheetView>
  </sheetViews>
  <sheetFormatPr defaultColWidth="8.875" defaultRowHeight="13.5" x14ac:dyDescent="0.15"/>
  <cols>
    <col min="1" max="1" width="8.875" style="259"/>
    <col min="2" max="2" width="31.25" style="259" customWidth="1"/>
    <col min="3" max="8" width="9" style="259" customWidth="1"/>
    <col min="9" max="16384" width="8.875" style="259"/>
  </cols>
  <sheetData>
    <row r="1" spans="2:11" x14ac:dyDescent="0.15">
      <c r="B1" s="258" t="s">
        <v>101</v>
      </c>
    </row>
    <row r="3" spans="2:11" x14ac:dyDescent="0.15">
      <c r="B3" s="258"/>
    </row>
    <row r="4" spans="2:11" x14ac:dyDescent="0.15">
      <c r="B4" s="260"/>
      <c r="C4" s="261">
        <v>2010</v>
      </c>
      <c r="D4" s="261">
        <v>2011</v>
      </c>
      <c r="E4" s="261">
        <v>2012</v>
      </c>
      <c r="F4" s="261">
        <v>2013</v>
      </c>
      <c r="G4" s="261">
        <v>2014</v>
      </c>
      <c r="H4" s="262">
        <v>2015</v>
      </c>
      <c r="I4" s="263">
        <v>2020</v>
      </c>
      <c r="J4" s="264">
        <v>2025</v>
      </c>
    </row>
    <row r="5" spans="2:11" ht="20.45" customHeight="1" x14ac:dyDescent="0.15">
      <c r="B5" s="265" t="s">
        <v>102</v>
      </c>
      <c r="C5" s="266">
        <v>18241</v>
      </c>
      <c r="D5" s="266">
        <v>19060</v>
      </c>
      <c r="E5" s="266">
        <v>19882</v>
      </c>
      <c r="F5" s="266">
        <v>20701</v>
      </c>
      <c r="G5" s="266">
        <v>21521</v>
      </c>
      <c r="H5" s="267">
        <v>22340</v>
      </c>
      <c r="I5" s="268">
        <v>23395.383070246884</v>
      </c>
      <c r="J5" s="269">
        <v>23358.55261412515</v>
      </c>
    </row>
    <row r="6" spans="2:11" ht="20.45" customHeight="1" x14ac:dyDescent="0.15">
      <c r="B6" s="270" t="s">
        <v>103</v>
      </c>
      <c r="C6" s="271">
        <v>12.1</v>
      </c>
      <c r="D6" s="271">
        <v>12.6</v>
      </c>
      <c r="E6" s="271">
        <v>13.1</v>
      </c>
      <c r="F6" s="271">
        <v>13.6</v>
      </c>
      <c r="G6" s="271">
        <v>14.1</v>
      </c>
      <c r="H6" s="272">
        <v>14.6</v>
      </c>
      <c r="I6" s="273">
        <v>15.74337349397593</v>
      </c>
      <c r="J6" s="274">
        <v>16.359036144578344</v>
      </c>
    </row>
    <row r="7" spans="2:11" x14ac:dyDescent="0.15">
      <c r="B7" s="259" t="s">
        <v>104</v>
      </c>
    </row>
    <row r="8" spans="2:11" ht="13.15" customHeight="1" x14ac:dyDescent="0.15">
      <c r="B8" s="685" t="s">
        <v>105</v>
      </c>
      <c r="C8" s="685"/>
      <c r="D8" s="685"/>
      <c r="E8" s="685"/>
      <c r="F8" s="685"/>
      <c r="G8" s="685"/>
      <c r="H8" s="685"/>
      <c r="I8" s="685"/>
      <c r="J8" s="685"/>
      <c r="K8" s="685"/>
    </row>
    <row r="9" spans="2:11" x14ac:dyDescent="0.15">
      <c r="B9" s="685"/>
      <c r="C9" s="685"/>
      <c r="D9" s="685"/>
      <c r="E9" s="685"/>
      <c r="F9" s="685"/>
      <c r="G9" s="685"/>
      <c r="H9" s="685"/>
      <c r="I9" s="685"/>
      <c r="J9" s="685"/>
      <c r="K9" s="685"/>
    </row>
    <row r="10" spans="2:11" x14ac:dyDescent="0.15">
      <c r="B10" s="685"/>
      <c r="C10" s="685"/>
      <c r="D10" s="685"/>
      <c r="E10" s="685"/>
      <c r="F10" s="685"/>
      <c r="G10" s="685"/>
      <c r="H10" s="685"/>
      <c r="I10" s="685"/>
      <c r="J10" s="685"/>
      <c r="K10" s="685"/>
    </row>
    <row r="11" spans="2:11" x14ac:dyDescent="0.15">
      <c r="B11" s="259" t="s">
        <v>106</v>
      </c>
    </row>
  </sheetData>
  <mergeCells count="1">
    <mergeCell ref="B8:K10"/>
  </mergeCells>
  <phoneticPr fontId="5"/>
  <pageMargins left="0.7" right="0.7" top="0.75" bottom="0.75" header="0.3" footer="0.3"/>
  <pageSetup paperSize="9" scale="9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9"/>
  <sheetViews>
    <sheetView zoomScale="85" zoomScaleNormal="85" workbookViewId="0">
      <selection activeCell="T17" sqref="T17"/>
    </sheetView>
  </sheetViews>
  <sheetFormatPr defaultColWidth="8.875" defaultRowHeight="13.5" x14ac:dyDescent="0.15"/>
  <cols>
    <col min="1" max="1" width="8.875" style="250"/>
    <col min="2" max="2" width="31.25" style="250" customWidth="1"/>
    <col min="3" max="3" width="25.5" style="250" customWidth="1"/>
    <col min="4" max="16384" width="8.875" style="250"/>
  </cols>
  <sheetData>
    <row r="2" spans="2:15" x14ac:dyDescent="0.15">
      <c r="B2" s="249" t="s">
        <v>93</v>
      </c>
    </row>
    <row r="3" spans="2:15" x14ac:dyDescent="0.15">
      <c r="B3" s="249"/>
    </row>
    <row r="4" spans="2:15" x14ac:dyDescent="0.15">
      <c r="B4" s="686" t="s">
        <v>94</v>
      </c>
      <c r="C4" s="687"/>
      <c r="D4" s="251">
        <v>2014</v>
      </c>
      <c r="E4" s="251">
        <v>2015</v>
      </c>
      <c r="F4" s="251">
        <v>2016</v>
      </c>
      <c r="G4" s="251">
        <v>2017</v>
      </c>
      <c r="H4" s="251">
        <v>2018</v>
      </c>
      <c r="I4" s="251">
        <v>2019</v>
      </c>
      <c r="J4" s="251">
        <v>2020</v>
      </c>
      <c r="K4" s="251">
        <v>2021</v>
      </c>
      <c r="L4" s="251">
        <v>2022</v>
      </c>
      <c r="M4" s="251">
        <v>2023</v>
      </c>
      <c r="N4" s="251">
        <v>2024</v>
      </c>
      <c r="O4" s="251">
        <v>2025</v>
      </c>
    </row>
    <row r="5" spans="2:15" ht="37.15" customHeight="1" x14ac:dyDescent="0.15">
      <c r="B5" s="688" t="s">
        <v>95</v>
      </c>
      <c r="C5" s="252" t="s">
        <v>96</v>
      </c>
      <c r="D5" s="253">
        <v>11778</v>
      </c>
      <c r="E5" s="253">
        <v>12471</v>
      </c>
      <c r="F5" s="253">
        <v>12851</v>
      </c>
      <c r="G5" s="253">
        <v>13036</v>
      </c>
      <c r="H5" s="253">
        <v>13328.439578926682</v>
      </c>
      <c r="I5" s="253">
        <v>13627.439522023571</v>
      </c>
      <c r="J5" s="253">
        <v>13933.14699944528</v>
      </c>
      <c r="K5" s="253">
        <v>14245.712482848267</v>
      </c>
      <c r="L5" s="253">
        <v>14565.289819454183</v>
      </c>
      <c r="M5" s="253">
        <v>14892.036307774701</v>
      </c>
      <c r="N5" s="253">
        <v>15226.112775035093</v>
      </c>
      <c r="O5" s="253">
        <v>15567.683656334681</v>
      </c>
    </row>
    <row r="6" spans="2:15" ht="37.15" customHeight="1" x14ac:dyDescent="0.15">
      <c r="B6" s="688"/>
      <c r="C6" s="254" t="s">
        <v>97</v>
      </c>
      <c r="D6" s="255">
        <v>0.63414634146341464</v>
      </c>
      <c r="E6" s="255">
        <v>0.65740643120716924</v>
      </c>
      <c r="F6" s="255">
        <v>0.67215858570008891</v>
      </c>
      <c r="G6" s="255">
        <v>0.67519552493914126</v>
      </c>
      <c r="H6" s="255">
        <v>0.68429652554889975</v>
      </c>
      <c r="I6" s="255">
        <v>0.69352019908677975</v>
      </c>
      <c r="J6" s="255">
        <v>0.70286819906847031</v>
      </c>
      <c r="K6" s="255">
        <v>0.71234220129749659</v>
      </c>
      <c r="L6" s="255">
        <v>0.72194390416563925</v>
      </c>
      <c r="M6" s="255">
        <v>0.73167502895740255</v>
      </c>
      <c r="N6" s="255">
        <v>0.74153732015858698</v>
      </c>
      <c r="O6" s="255">
        <v>0.75153254576902073</v>
      </c>
    </row>
    <row r="7" spans="2:15" ht="37.15" customHeight="1" x14ac:dyDescent="0.15">
      <c r="B7" s="688" t="s">
        <v>98</v>
      </c>
      <c r="C7" s="252" t="s">
        <v>99</v>
      </c>
      <c r="D7" s="256" t="e">
        <f>IF(H9="",NA(),H9)</f>
        <v>#N/A</v>
      </c>
      <c r="E7" s="253">
        <v>14068.815999999999</v>
      </c>
      <c r="F7" s="256" t="e">
        <f t="shared" ref="F7:I8" si="0">IF(J9="",NA(),J9)</f>
        <v>#N/A</v>
      </c>
      <c r="G7" s="256" t="e">
        <f t="shared" si="0"/>
        <v>#N/A</v>
      </c>
      <c r="H7" s="256" t="e">
        <f t="shared" si="0"/>
        <v>#N/A</v>
      </c>
      <c r="I7" s="256" t="e">
        <f t="shared" si="0"/>
        <v>#N/A</v>
      </c>
      <c r="J7" s="253">
        <v>16078.593000000001</v>
      </c>
      <c r="K7" s="256" t="e">
        <f t="shared" ref="K7:N8" si="1">IF(O9="",NA(),O9)</f>
        <v>#N/A</v>
      </c>
      <c r="L7" s="256" t="e">
        <f t="shared" si="1"/>
        <v>#N/A</v>
      </c>
      <c r="M7" s="256" t="e">
        <f t="shared" si="1"/>
        <v>#N/A</v>
      </c>
      <c r="N7" s="256" t="e">
        <f t="shared" si="1"/>
        <v>#N/A</v>
      </c>
      <c r="O7" s="253">
        <v>17890.055</v>
      </c>
    </row>
    <row r="8" spans="2:15" ht="37.15" customHeight="1" x14ac:dyDescent="0.15">
      <c r="B8" s="688"/>
      <c r="C8" s="254" t="s">
        <v>97</v>
      </c>
      <c r="D8" s="257" t="e">
        <f>IF(H10="",NA(),H10)</f>
        <v>#N/A</v>
      </c>
      <c r="E8" s="255">
        <v>0.74163500263574056</v>
      </c>
      <c r="F8" s="257" t="e">
        <f t="shared" si="0"/>
        <v>#N/A</v>
      </c>
      <c r="G8" s="257" t="e">
        <f t="shared" si="0"/>
        <v>#N/A</v>
      </c>
      <c r="H8" s="257" t="e">
        <f t="shared" si="0"/>
        <v>#N/A</v>
      </c>
      <c r="I8" s="257" t="e">
        <f t="shared" si="0"/>
        <v>#N/A</v>
      </c>
      <c r="J8" s="255">
        <v>0.81109685456665637</v>
      </c>
      <c r="K8" s="257" t="e">
        <f t="shared" si="1"/>
        <v>#N/A</v>
      </c>
      <c r="L8" s="257" t="e">
        <f t="shared" si="1"/>
        <v>#N/A</v>
      </c>
      <c r="M8" s="257" t="e">
        <f t="shared" si="1"/>
        <v>#N/A</v>
      </c>
      <c r="N8" s="257" t="e">
        <f t="shared" si="1"/>
        <v>#N/A</v>
      </c>
      <c r="O8" s="255">
        <v>0.86364541282459073</v>
      </c>
    </row>
    <row r="9" spans="2:15" x14ac:dyDescent="0.15">
      <c r="B9" s="250" t="s">
        <v>100</v>
      </c>
    </row>
  </sheetData>
  <mergeCells count="3">
    <mergeCell ref="B4:C4"/>
    <mergeCell ref="B5:B6"/>
    <mergeCell ref="B7:B8"/>
  </mergeCells>
  <phoneticPr fontId="5"/>
  <conditionalFormatting sqref="D7:D8">
    <cfRule type="cellIs" dxfId="3" priority="4" operator="equal">
      <formula>#N/A</formula>
    </cfRule>
  </conditionalFormatting>
  <conditionalFormatting sqref="F7:I8">
    <cfRule type="cellIs" dxfId="2" priority="3" operator="equal">
      <formula>#N/A</formula>
    </cfRule>
  </conditionalFormatting>
  <conditionalFormatting sqref="K7:N8">
    <cfRule type="cellIs" dxfId="1" priority="2" operator="equal">
      <formula>#N/A</formula>
    </cfRule>
  </conditionalFormatting>
  <conditionalFormatting sqref="D7:N8">
    <cfRule type="containsErrors" dxfId="0" priority="1">
      <formula>ISERROR(D7)</formula>
    </cfRule>
  </conditionalFormatting>
  <pageMargins left="0.25" right="0.25"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9"/>
  <sheetViews>
    <sheetView view="pageBreakPreview" zoomScaleNormal="55" zoomScaleSheetLayoutView="100" workbookViewId="0">
      <selection activeCell="K5" sqref="K5"/>
    </sheetView>
  </sheetViews>
  <sheetFormatPr defaultColWidth="7.625" defaultRowHeight="17.100000000000001" customHeight="1" x14ac:dyDescent="0.15"/>
  <cols>
    <col min="1" max="2" width="2.625" style="2" customWidth="1"/>
    <col min="3" max="3" width="5.625" style="2" customWidth="1"/>
    <col min="4" max="4" width="7.625" style="2" customWidth="1"/>
    <col min="5" max="5" width="2.625" style="2" customWidth="1"/>
    <col min="6" max="6" width="6.625" style="2" customWidth="1"/>
    <col min="7" max="7" width="9.375" style="2" customWidth="1"/>
    <col min="8" max="18" width="13.25" style="2" customWidth="1"/>
    <col min="19" max="19" width="7.625" style="2" customWidth="1"/>
    <col min="20" max="22" width="9.375" style="2" customWidth="1"/>
    <col min="23" max="16384" width="7.625" style="2"/>
  </cols>
  <sheetData>
    <row r="1" spans="1:18" ht="17.100000000000001" customHeight="1" thickTop="1" thickBot="1" x14ac:dyDescent="0.2">
      <c r="A1" s="1" t="str">
        <f>"介護保険事業状況報告　平成" &amp; DBCS($A$2) &amp; "年（" &amp; DBCS($B$2) &amp; "年）" &amp; DBCS($C$2) &amp; "月※"</f>
        <v>介護保険事業状況報告　平成３０年（２０１８年）４月※</v>
      </c>
      <c r="J1" s="695" t="s">
        <v>0</v>
      </c>
      <c r="K1" s="696"/>
      <c r="L1" s="696"/>
      <c r="M1" s="696"/>
      <c r="N1" s="696"/>
      <c r="O1" s="697"/>
      <c r="P1" s="698">
        <v>43336</v>
      </c>
      <c r="Q1" s="698"/>
      <c r="R1" s="3" t="s">
        <v>1</v>
      </c>
    </row>
    <row r="2" spans="1:18" ht="17.100000000000001" customHeight="1" thickTop="1" x14ac:dyDescent="0.15">
      <c r="A2" s="4">
        <v>30</v>
      </c>
      <c r="B2" s="4">
        <v>2018</v>
      </c>
      <c r="C2" s="4">
        <v>4</v>
      </c>
      <c r="D2" s="4">
        <v>1</v>
      </c>
      <c r="E2" s="4">
        <v>30</v>
      </c>
      <c r="Q2" s="3"/>
    </row>
    <row r="3" spans="1:18" ht="17.100000000000001" customHeight="1" x14ac:dyDescent="0.15">
      <c r="A3" s="1" t="s">
        <v>2</v>
      </c>
    </row>
    <row r="4" spans="1:18" ht="17.100000000000001" customHeight="1" x14ac:dyDescent="0.15">
      <c r="B4" s="5"/>
      <c r="C4" s="5"/>
      <c r="D4" s="5"/>
      <c r="E4" s="6"/>
      <c r="F4" s="6"/>
      <c r="G4" s="6"/>
      <c r="H4" s="699" t="s">
        <v>3</v>
      </c>
      <c r="I4" s="699"/>
    </row>
    <row r="5" spans="1:18" ht="17.100000000000001" customHeight="1" x14ac:dyDescent="0.15">
      <c r="B5" s="700" t="str">
        <f>"平成" &amp; DBCS($A$2) &amp; "年（" &amp; DBCS($B$2) &amp; "年）" &amp; DBCS($C$2) &amp; "月末日現在"</f>
        <v>平成３０年（２０１８年）４月末日現在</v>
      </c>
      <c r="C5" s="701"/>
      <c r="D5" s="701"/>
      <c r="E5" s="701"/>
      <c r="F5" s="701"/>
      <c r="G5" s="702"/>
      <c r="H5" s="703" t="s">
        <v>4</v>
      </c>
      <c r="I5" s="704"/>
      <c r="Q5" s="7" t="s">
        <v>5</v>
      </c>
    </row>
    <row r="6" spans="1:18" ht="17.100000000000001" customHeight="1" x14ac:dyDescent="0.15">
      <c r="B6" s="8" t="s">
        <v>6</v>
      </c>
      <c r="C6" s="9"/>
      <c r="D6" s="9"/>
      <c r="E6" s="9"/>
      <c r="F6" s="9"/>
      <c r="G6" s="10"/>
      <c r="H6" s="11"/>
      <c r="I6" s="12">
        <v>47573</v>
      </c>
      <c r="Q6" s="13">
        <f>R42</f>
        <v>19367</v>
      </c>
      <c r="R6" s="705">
        <f>Q6/Q7</f>
        <v>0.2041489664477637</v>
      </c>
    </row>
    <row r="7" spans="1:18" ht="17.100000000000001" customHeight="1" x14ac:dyDescent="0.15">
      <c r="B7" s="14" t="s">
        <v>7</v>
      </c>
      <c r="C7" s="15"/>
      <c r="D7" s="15"/>
      <c r="E7" s="15"/>
      <c r="F7" s="15"/>
      <c r="G7" s="16"/>
      <c r="H7" s="17"/>
      <c r="I7" s="18">
        <v>30564</v>
      </c>
      <c r="Q7" s="13">
        <f>I9</f>
        <v>94867</v>
      </c>
      <c r="R7" s="705"/>
    </row>
    <row r="8" spans="1:18" ht="17.100000000000001" customHeight="1" x14ac:dyDescent="0.15">
      <c r="B8" s="19" t="s">
        <v>8</v>
      </c>
      <c r="C8" s="20"/>
      <c r="D8" s="20"/>
      <c r="E8" s="20"/>
      <c r="F8" s="20"/>
      <c r="G8" s="5"/>
      <c r="H8" s="21"/>
      <c r="I8" s="22">
        <v>16730</v>
      </c>
    </row>
    <row r="9" spans="1:18" ht="17.100000000000001" customHeight="1" x14ac:dyDescent="0.15">
      <c r="B9" s="23" t="s">
        <v>9</v>
      </c>
      <c r="C9" s="24"/>
      <c r="D9" s="24"/>
      <c r="E9" s="24"/>
      <c r="F9" s="24"/>
      <c r="G9" s="25"/>
      <c r="H9" s="26"/>
      <c r="I9" s="27">
        <f>I6+I7+I8</f>
        <v>94867</v>
      </c>
    </row>
    <row r="11" spans="1:18" ht="17.100000000000001" customHeight="1" x14ac:dyDescent="0.15">
      <c r="A11" s="1" t="s">
        <v>10</v>
      </c>
    </row>
    <row r="12" spans="1:18" ht="17.100000000000001" customHeight="1" thickBot="1" x14ac:dyDescent="0.2">
      <c r="B12" s="28"/>
      <c r="C12" s="28"/>
      <c r="D12" s="28"/>
      <c r="E12" s="29"/>
      <c r="F12" s="29"/>
      <c r="G12" s="29"/>
      <c r="H12" s="29"/>
      <c r="I12" s="29"/>
      <c r="J12" s="29"/>
      <c r="K12" s="29"/>
      <c r="L12" s="29"/>
      <c r="M12" s="29"/>
      <c r="P12" s="29"/>
      <c r="Q12" s="706" t="s">
        <v>3</v>
      </c>
      <c r="R12" s="706"/>
    </row>
    <row r="13" spans="1:18" ht="17.100000000000001" customHeight="1" x14ac:dyDescent="0.15">
      <c r="A13" s="30" t="s">
        <v>11</v>
      </c>
      <c r="B13" s="707" t="s">
        <v>12</v>
      </c>
      <c r="C13" s="710" t="str">
        <f>"平成" &amp; DBCS($A$2) &amp; "年（" &amp; DBCS($B$2) &amp; "年）" &amp; DBCS($C$2) &amp; "月末日現在"</f>
        <v>平成３０年（２０１８年）４月末日現在</v>
      </c>
      <c r="D13" s="711"/>
      <c r="E13" s="711"/>
      <c r="F13" s="711"/>
      <c r="G13" s="712"/>
      <c r="H13" s="31" t="s">
        <v>13</v>
      </c>
      <c r="I13" s="32" t="s">
        <v>14</v>
      </c>
      <c r="J13" s="33" t="s">
        <v>15</v>
      </c>
      <c r="K13" s="34" t="s">
        <v>16</v>
      </c>
      <c r="L13" s="35" t="s">
        <v>17</v>
      </c>
      <c r="M13" s="35" t="s">
        <v>18</v>
      </c>
      <c r="N13" s="35" t="s">
        <v>19</v>
      </c>
      <c r="O13" s="35" t="s">
        <v>20</v>
      </c>
      <c r="P13" s="36" t="s">
        <v>21</v>
      </c>
      <c r="Q13" s="37" t="s">
        <v>15</v>
      </c>
      <c r="R13" s="38" t="s">
        <v>22</v>
      </c>
    </row>
    <row r="14" spans="1:18" ht="17.100000000000001" customHeight="1" x14ac:dyDescent="0.15">
      <c r="A14" s="4">
        <v>875</v>
      </c>
      <c r="B14" s="708"/>
      <c r="C14" s="39" t="s">
        <v>23</v>
      </c>
      <c r="D14" s="40"/>
      <c r="E14" s="40"/>
      <c r="F14" s="40"/>
      <c r="G14" s="41"/>
      <c r="H14" s="42">
        <f>H15+H16+H17+H18+H19+H20</f>
        <v>788</v>
      </c>
      <c r="I14" s="43">
        <f>I15+I16+I17+I18+I19+I20</f>
        <v>569</v>
      </c>
      <c r="J14" s="44">
        <f t="shared" ref="J14:J22" si="0">SUM(H14:I14)</f>
        <v>1357</v>
      </c>
      <c r="K14" s="45" t="s">
        <v>24</v>
      </c>
      <c r="L14" s="46">
        <f>L15+L16+L17+L18+L19+L20</f>
        <v>1415</v>
      </c>
      <c r="M14" s="46">
        <f>M15+M16+M17+M18+M19+M20</f>
        <v>949</v>
      </c>
      <c r="N14" s="46">
        <f>N15+N16+N17+N18+N19+N20</f>
        <v>669</v>
      </c>
      <c r="O14" s="46">
        <f>O15+O16+O17+O18+O19+O20</f>
        <v>721</v>
      </c>
      <c r="P14" s="46">
        <f>P15+P16+P17+P18+P19+P20</f>
        <v>524</v>
      </c>
      <c r="Q14" s="47">
        <f t="shared" ref="Q14:Q22" si="1">SUM(K14:P14)</f>
        <v>4278</v>
      </c>
      <c r="R14" s="48">
        <f t="shared" ref="R14:R22" si="2">SUM(J14,Q14)</f>
        <v>5635</v>
      </c>
    </row>
    <row r="15" spans="1:18" ht="17.100000000000001" customHeight="1" x14ac:dyDescent="0.15">
      <c r="A15" s="4">
        <v>156</v>
      </c>
      <c r="B15" s="708"/>
      <c r="C15" s="49"/>
      <c r="D15" s="50" t="s">
        <v>25</v>
      </c>
      <c r="E15" s="50"/>
      <c r="F15" s="50"/>
      <c r="G15" s="50"/>
      <c r="H15" s="51">
        <v>73</v>
      </c>
      <c r="I15" s="52">
        <v>75</v>
      </c>
      <c r="J15" s="53">
        <f t="shared" si="0"/>
        <v>148</v>
      </c>
      <c r="K15" s="54" t="s">
        <v>26</v>
      </c>
      <c r="L15" s="55">
        <v>107</v>
      </c>
      <c r="M15" s="55">
        <v>85</v>
      </c>
      <c r="N15" s="55">
        <v>44</v>
      </c>
      <c r="O15" s="55">
        <v>50</v>
      </c>
      <c r="P15" s="52">
        <v>43</v>
      </c>
      <c r="Q15" s="53">
        <f t="shared" si="1"/>
        <v>329</v>
      </c>
      <c r="R15" s="56">
        <f t="shared" si="2"/>
        <v>477</v>
      </c>
    </row>
    <row r="16" spans="1:18" ht="17.100000000000001" customHeight="1" x14ac:dyDescent="0.15">
      <c r="A16" s="4"/>
      <c r="B16" s="708"/>
      <c r="C16" s="57"/>
      <c r="D16" s="58" t="s">
        <v>27</v>
      </c>
      <c r="E16" s="58"/>
      <c r="F16" s="58"/>
      <c r="G16" s="58"/>
      <c r="H16" s="51">
        <v>109</v>
      </c>
      <c r="I16" s="52">
        <v>101</v>
      </c>
      <c r="J16" s="53">
        <f t="shared" si="0"/>
        <v>210</v>
      </c>
      <c r="K16" s="54" t="s">
        <v>26</v>
      </c>
      <c r="L16" s="55">
        <v>167</v>
      </c>
      <c r="M16" s="55">
        <v>140</v>
      </c>
      <c r="N16" s="55">
        <v>82</v>
      </c>
      <c r="O16" s="55">
        <v>81</v>
      </c>
      <c r="P16" s="52">
        <v>78</v>
      </c>
      <c r="Q16" s="53">
        <f t="shared" si="1"/>
        <v>548</v>
      </c>
      <c r="R16" s="59">
        <f t="shared" si="2"/>
        <v>758</v>
      </c>
    </row>
    <row r="17" spans="1:18" ht="17.100000000000001" customHeight="1" x14ac:dyDescent="0.15">
      <c r="A17" s="4"/>
      <c r="B17" s="708"/>
      <c r="C17" s="57"/>
      <c r="D17" s="58" t="s">
        <v>28</v>
      </c>
      <c r="E17" s="58"/>
      <c r="F17" s="58"/>
      <c r="G17" s="58"/>
      <c r="H17" s="51">
        <v>134</v>
      </c>
      <c r="I17" s="52">
        <v>96</v>
      </c>
      <c r="J17" s="53">
        <f t="shared" si="0"/>
        <v>230</v>
      </c>
      <c r="K17" s="54" t="s">
        <v>26</v>
      </c>
      <c r="L17" s="55">
        <v>253</v>
      </c>
      <c r="M17" s="55">
        <v>144</v>
      </c>
      <c r="N17" s="55">
        <v>127</v>
      </c>
      <c r="O17" s="55">
        <v>110</v>
      </c>
      <c r="P17" s="52">
        <v>79</v>
      </c>
      <c r="Q17" s="53">
        <f t="shared" si="1"/>
        <v>713</v>
      </c>
      <c r="R17" s="59">
        <f t="shared" si="2"/>
        <v>943</v>
      </c>
    </row>
    <row r="18" spans="1:18" ht="17.100000000000001" customHeight="1" x14ac:dyDescent="0.15">
      <c r="A18" s="4"/>
      <c r="B18" s="708"/>
      <c r="C18" s="57"/>
      <c r="D18" s="58" t="s">
        <v>29</v>
      </c>
      <c r="E18" s="58"/>
      <c r="F18" s="58"/>
      <c r="G18" s="58"/>
      <c r="H18" s="51">
        <v>164</v>
      </c>
      <c r="I18" s="52">
        <v>106</v>
      </c>
      <c r="J18" s="53">
        <f t="shared" si="0"/>
        <v>270</v>
      </c>
      <c r="K18" s="54" t="s">
        <v>26</v>
      </c>
      <c r="L18" s="55">
        <v>322</v>
      </c>
      <c r="M18" s="55">
        <v>220</v>
      </c>
      <c r="N18" s="55">
        <v>148</v>
      </c>
      <c r="O18" s="55">
        <v>147</v>
      </c>
      <c r="P18" s="52">
        <v>110</v>
      </c>
      <c r="Q18" s="53">
        <f t="shared" si="1"/>
        <v>947</v>
      </c>
      <c r="R18" s="59">
        <f t="shared" si="2"/>
        <v>1217</v>
      </c>
    </row>
    <row r="19" spans="1:18" ht="17.100000000000001" customHeight="1" x14ac:dyDescent="0.15">
      <c r="A19" s="4"/>
      <c r="B19" s="708"/>
      <c r="C19" s="57"/>
      <c r="D19" s="58" t="s">
        <v>30</v>
      </c>
      <c r="E19" s="58"/>
      <c r="F19" s="58"/>
      <c r="G19" s="58"/>
      <c r="H19" s="51">
        <v>190</v>
      </c>
      <c r="I19" s="52">
        <v>111</v>
      </c>
      <c r="J19" s="53">
        <f t="shared" si="0"/>
        <v>301</v>
      </c>
      <c r="K19" s="54" t="s">
        <v>26</v>
      </c>
      <c r="L19" s="55">
        <v>327</v>
      </c>
      <c r="M19" s="55">
        <v>201</v>
      </c>
      <c r="N19" s="55">
        <v>159</v>
      </c>
      <c r="O19" s="55">
        <v>189</v>
      </c>
      <c r="P19" s="52">
        <v>122</v>
      </c>
      <c r="Q19" s="53">
        <f t="shared" si="1"/>
        <v>998</v>
      </c>
      <c r="R19" s="59">
        <f t="shared" si="2"/>
        <v>1299</v>
      </c>
    </row>
    <row r="20" spans="1:18" ht="17.100000000000001" customHeight="1" x14ac:dyDescent="0.15">
      <c r="A20" s="4">
        <v>719</v>
      </c>
      <c r="B20" s="708"/>
      <c r="C20" s="60"/>
      <c r="D20" s="61" t="s">
        <v>31</v>
      </c>
      <c r="E20" s="61"/>
      <c r="F20" s="61"/>
      <c r="G20" s="61"/>
      <c r="H20" s="62">
        <v>118</v>
      </c>
      <c r="I20" s="63">
        <v>80</v>
      </c>
      <c r="J20" s="64">
        <f t="shared" si="0"/>
        <v>198</v>
      </c>
      <c r="K20" s="65" t="s">
        <v>32</v>
      </c>
      <c r="L20" s="66">
        <v>239</v>
      </c>
      <c r="M20" s="66">
        <v>159</v>
      </c>
      <c r="N20" s="66">
        <v>109</v>
      </c>
      <c r="O20" s="66">
        <v>144</v>
      </c>
      <c r="P20" s="63">
        <v>92</v>
      </c>
      <c r="Q20" s="53">
        <f t="shared" si="1"/>
        <v>743</v>
      </c>
      <c r="R20" s="67">
        <f t="shared" si="2"/>
        <v>941</v>
      </c>
    </row>
    <row r="21" spans="1:18" ht="17.100000000000001" customHeight="1" x14ac:dyDescent="0.15">
      <c r="A21" s="4">
        <v>25</v>
      </c>
      <c r="B21" s="708"/>
      <c r="C21" s="68" t="s">
        <v>33</v>
      </c>
      <c r="D21" s="68"/>
      <c r="E21" s="68"/>
      <c r="F21" s="68"/>
      <c r="G21" s="68"/>
      <c r="H21" s="42">
        <v>14</v>
      </c>
      <c r="I21" s="69">
        <v>25</v>
      </c>
      <c r="J21" s="44">
        <f t="shared" si="0"/>
        <v>39</v>
      </c>
      <c r="K21" s="45" t="s">
        <v>32</v>
      </c>
      <c r="L21" s="46">
        <v>54</v>
      </c>
      <c r="M21" s="46">
        <v>28</v>
      </c>
      <c r="N21" s="46">
        <v>18</v>
      </c>
      <c r="O21" s="46">
        <v>10</v>
      </c>
      <c r="P21" s="70">
        <v>20</v>
      </c>
      <c r="Q21" s="71">
        <f t="shared" si="1"/>
        <v>130</v>
      </c>
      <c r="R21" s="72">
        <f t="shared" si="2"/>
        <v>169</v>
      </c>
    </row>
    <row r="22" spans="1:18" ht="17.100000000000001" customHeight="1" thickBot="1" x14ac:dyDescent="0.2">
      <c r="A22" s="4">
        <v>900</v>
      </c>
      <c r="B22" s="709"/>
      <c r="C22" s="692" t="s">
        <v>34</v>
      </c>
      <c r="D22" s="693"/>
      <c r="E22" s="693"/>
      <c r="F22" s="693"/>
      <c r="G22" s="694"/>
      <c r="H22" s="73">
        <f>H14+H21</f>
        <v>802</v>
      </c>
      <c r="I22" s="74">
        <f>I14+I21</f>
        <v>594</v>
      </c>
      <c r="J22" s="75">
        <f t="shared" si="0"/>
        <v>1396</v>
      </c>
      <c r="K22" s="76" t="s">
        <v>35</v>
      </c>
      <c r="L22" s="77">
        <f>L14+L21</f>
        <v>1469</v>
      </c>
      <c r="M22" s="77">
        <f>M14+M21</f>
        <v>977</v>
      </c>
      <c r="N22" s="77">
        <f>N14+N21</f>
        <v>687</v>
      </c>
      <c r="O22" s="77">
        <f>O14+O21</f>
        <v>731</v>
      </c>
      <c r="P22" s="74">
        <f>P14+P21</f>
        <v>544</v>
      </c>
      <c r="Q22" s="75">
        <f t="shared" si="1"/>
        <v>4408</v>
      </c>
      <c r="R22" s="78">
        <f t="shared" si="2"/>
        <v>5804</v>
      </c>
    </row>
    <row r="23" spans="1:18" ht="17.100000000000001" customHeight="1" x14ac:dyDescent="0.15">
      <c r="B23" s="689" t="s">
        <v>36</v>
      </c>
      <c r="C23" s="79"/>
      <c r="D23" s="79"/>
      <c r="E23" s="79"/>
      <c r="F23" s="79"/>
      <c r="G23" s="80"/>
      <c r="H23" s="31" t="s">
        <v>13</v>
      </c>
      <c r="I23" s="32" t="s">
        <v>14</v>
      </c>
      <c r="J23" s="33" t="s">
        <v>15</v>
      </c>
      <c r="K23" s="34" t="s">
        <v>16</v>
      </c>
      <c r="L23" s="35" t="s">
        <v>17</v>
      </c>
      <c r="M23" s="35" t="s">
        <v>18</v>
      </c>
      <c r="N23" s="35" t="s">
        <v>19</v>
      </c>
      <c r="O23" s="35" t="s">
        <v>20</v>
      </c>
      <c r="P23" s="36" t="s">
        <v>21</v>
      </c>
      <c r="Q23" s="37" t="s">
        <v>15</v>
      </c>
      <c r="R23" s="38" t="s">
        <v>22</v>
      </c>
    </row>
    <row r="24" spans="1:18" ht="17.100000000000001" customHeight="1" x14ac:dyDescent="0.15">
      <c r="B24" s="690"/>
      <c r="C24" s="39" t="s">
        <v>23</v>
      </c>
      <c r="D24" s="40"/>
      <c r="E24" s="40"/>
      <c r="F24" s="40"/>
      <c r="G24" s="41"/>
      <c r="H24" s="42">
        <f>H25+H26+H27+H28+H29+H30</f>
        <v>1991</v>
      </c>
      <c r="I24" s="43">
        <f>I25+I26+I27+I28+I29+I30</f>
        <v>1762</v>
      </c>
      <c r="J24" s="44">
        <f t="shared" ref="J24:J32" si="3">SUM(H24:I24)</f>
        <v>3753</v>
      </c>
      <c r="K24" s="45" t="s">
        <v>35</v>
      </c>
      <c r="L24" s="46">
        <f>L25+L26+L27+L28+L29+L30</f>
        <v>3012</v>
      </c>
      <c r="M24" s="46">
        <f>M25+M26+M27+M28+M29+M30</f>
        <v>2016</v>
      </c>
      <c r="N24" s="46">
        <f>N25+N26+N27+N28+N29+N30</f>
        <v>1504</v>
      </c>
      <c r="O24" s="46">
        <f>O25+O26+O27+O28+O29+O30</f>
        <v>1647</v>
      </c>
      <c r="P24" s="46">
        <f>P25+P26+P27+P28+P29+P30</f>
        <v>1505</v>
      </c>
      <c r="Q24" s="47">
        <f t="shared" ref="Q24:Q32" si="4">SUM(K24:P24)</f>
        <v>9684</v>
      </c>
      <c r="R24" s="48">
        <f t="shared" ref="R24:R32" si="5">SUM(J24,Q24)</f>
        <v>13437</v>
      </c>
    </row>
    <row r="25" spans="1:18" ht="17.100000000000001" customHeight="1" x14ac:dyDescent="0.15">
      <c r="B25" s="690"/>
      <c r="C25" s="81"/>
      <c r="D25" s="50" t="s">
        <v>25</v>
      </c>
      <c r="E25" s="50"/>
      <c r="F25" s="50"/>
      <c r="G25" s="50"/>
      <c r="H25" s="51">
        <v>78</v>
      </c>
      <c r="I25" s="52">
        <v>81</v>
      </c>
      <c r="J25" s="53">
        <f t="shared" si="3"/>
        <v>159</v>
      </c>
      <c r="K25" s="54" t="s">
        <v>35</v>
      </c>
      <c r="L25" s="55">
        <v>85</v>
      </c>
      <c r="M25" s="55">
        <v>45</v>
      </c>
      <c r="N25" s="55">
        <v>35</v>
      </c>
      <c r="O25" s="55">
        <v>40</v>
      </c>
      <c r="P25" s="52">
        <v>35</v>
      </c>
      <c r="Q25" s="53">
        <f t="shared" si="4"/>
        <v>240</v>
      </c>
      <c r="R25" s="56">
        <f t="shared" si="5"/>
        <v>399</v>
      </c>
    </row>
    <row r="26" spans="1:18" ht="17.100000000000001" customHeight="1" x14ac:dyDescent="0.15">
      <c r="B26" s="690"/>
      <c r="C26" s="50"/>
      <c r="D26" s="58" t="s">
        <v>27</v>
      </c>
      <c r="E26" s="58"/>
      <c r="F26" s="58"/>
      <c r="G26" s="58"/>
      <c r="H26" s="51">
        <v>144</v>
      </c>
      <c r="I26" s="52">
        <v>133</v>
      </c>
      <c r="J26" s="53">
        <f t="shared" si="3"/>
        <v>277</v>
      </c>
      <c r="K26" s="54" t="s">
        <v>35</v>
      </c>
      <c r="L26" s="55">
        <v>154</v>
      </c>
      <c r="M26" s="55">
        <v>134</v>
      </c>
      <c r="N26" s="55">
        <v>77</v>
      </c>
      <c r="O26" s="55">
        <v>55</v>
      </c>
      <c r="P26" s="52">
        <v>73</v>
      </c>
      <c r="Q26" s="53">
        <f t="shared" si="4"/>
        <v>493</v>
      </c>
      <c r="R26" s="59">
        <f t="shared" si="5"/>
        <v>770</v>
      </c>
    </row>
    <row r="27" spans="1:18" ht="17.100000000000001" customHeight="1" x14ac:dyDescent="0.15">
      <c r="B27" s="690"/>
      <c r="C27" s="50"/>
      <c r="D27" s="58" t="s">
        <v>28</v>
      </c>
      <c r="E27" s="58"/>
      <c r="F27" s="58"/>
      <c r="G27" s="58"/>
      <c r="H27" s="51">
        <v>314</v>
      </c>
      <c r="I27" s="52">
        <v>241</v>
      </c>
      <c r="J27" s="53">
        <f t="shared" si="3"/>
        <v>555</v>
      </c>
      <c r="K27" s="54" t="s">
        <v>37</v>
      </c>
      <c r="L27" s="55">
        <v>337</v>
      </c>
      <c r="M27" s="55">
        <v>186</v>
      </c>
      <c r="N27" s="55">
        <v>122</v>
      </c>
      <c r="O27" s="55">
        <v>120</v>
      </c>
      <c r="P27" s="52">
        <v>121</v>
      </c>
      <c r="Q27" s="53">
        <f t="shared" si="4"/>
        <v>886</v>
      </c>
      <c r="R27" s="59">
        <f t="shared" si="5"/>
        <v>1441</v>
      </c>
    </row>
    <row r="28" spans="1:18" ht="17.100000000000001" customHeight="1" x14ac:dyDescent="0.15">
      <c r="B28" s="690"/>
      <c r="C28" s="50"/>
      <c r="D28" s="58" t="s">
        <v>29</v>
      </c>
      <c r="E28" s="58"/>
      <c r="F28" s="58"/>
      <c r="G28" s="58"/>
      <c r="H28" s="51">
        <v>545</v>
      </c>
      <c r="I28" s="52">
        <v>438</v>
      </c>
      <c r="J28" s="53">
        <f t="shared" si="3"/>
        <v>983</v>
      </c>
      <c r="K28" s="54" t="s">
        <v>37</v>
      </c>
      <c r="L28" s="55">
        <v>710</v>
      </c>
      <c r="M28" s="55">
        <v>397</v>
      </c>
      <c r="N28" s="55">
        <v>258</v>
      </c>
      <c r="O28" s="55">
        <v>271</v>
      </c>
      <c r="P28" s="52">
        <v>220</v>
      </c>
      <c r="Q28" s="53">
        <f t="shared" si="4"/>
        <v>1856</v>
      </c>
      <c r="R28" s="59">
        <f t="shared" si="5"/>
        <v>2839</v>
      </c>
    </row>
    <row r="29" spans="1:18" ht="17.100000000000001" customHeight="1" x14ac:dyDescent="0.15">
      <c r="B29" s="690"/>
      <c r="C29" s="50"/>
      <c r="D29" s="58" t="s">
        <v>30</v>
      </c>
      <c r="E29" s="58"/>
      <c r="F29" s="58"/>
      <c r="G29" s="58"/>
      <c r="H29" s="51">
        <v>589</v>
      </c>
      <c r="I29" s="52">
        <v>548</v>
      </c>
      <c r="J29" s="53">
        <f t="shared" si="3"/>
        <v>1137</v>
      </c>
      <c r="K29" s="54" t="s">
        <v>35</v>
      </c>
      <c r="L29" s="55">
        <v>931</v>
      </c>
      <c r="M29" s="55">
        <v>577</v>
      </c>
      <c r="N29" s="55">
        <v>409</v>
      </c>
      <c r="O29" s="55">
        <v>463</v>
      </c>
      <c r="P29" s="52">
        <v>420</v>
      </c>
      <c r="Q29" s="53">
        <f t="shared" si="4"/>
        <v>2800</v>
      </c>
      <c r="R29" s="59">
        <f t="shared" si="5"/>
        <v>3937</v>
      </c>
    </row>
    <row r="30" spans="1:18" ht="17.100000000000001" customHeight="1" x14ac:dyDescent="0.15">
      <c r="B30" s="690"/>
      <c r="C30" s="61"/>
      <c r="D30" s="61" t="s">
        <v>31</v>
      </c>
      <c r="E30" s="61"/>
      <c r="F30" s="61"/>
      <c r="G30" s="61"/>
      <c r="H30" s="62">
        <v>321</v>
      </c>
      <c r="I30" s="63">
        <v>321</v>
      </c>
      <c r="J30" s="64">
        <f t="shared" si="3"/>
        <v>642</v>
      </c>
      <c r="K30" s="65" t="s">
        <v>37</v>
      </c>
      <c r="L30" s="66">
        <v>795</v>
      </c>
      <c r="M30" s="66">
        <v>677</v>
      </c>
      <c r="N30" s="66">
        <v>603</v>
      </c>
      <c r="O30" s="66">
        <v>698</v>
      </c>
      <c r="P30" s="63">
        <v>636</v>
      </c>
      <c r="Q30" s="64">
        <f t="shared" si="4"/>
        <v>3409</v>
      </c>
      <c r="R30" s="67">
        <f t="shared" si="5"/>
        <v>4051</v>
      </c>
    </row>
    <row r="31" spans="1:18" ht="17.100000000000001" customHeight="1" x14ac:dyDescent="0.15">
      <c r="B31" s="690"/>
      <c r="C31" s="68" t="s">
        <v>33</v>
      </c>
      <c r="D31" s="68"/>
      <c r="E31" s="68"/>
      <c r="F31" s="68"/>
      <c r="G31" s="68"/>
      <c r="H31" s="42">
        <v>13</v>
      </c>
      <c r="I31" s="69">
        <v>24</v>
      </c>
      <c r="J31" s="44">
        <f t="shared" si="3"/>
        <v>37</v>
      </c>
      <c r="K31" s="45" t="s">
        <v>35</v>
      </c>
      <c r="L31" s="46">
        <v>23</v>
      </c>
      <c r="M31" s="46">
        <v>22</v>
      </c>
      <c r="N31" s="46">
        <v>11</v>
      </c>
      <c r="O31" s="46">
        <v>16</v>
      </c>
      <c r="P31" s="70">
        <v>17</v>
      </c>
      <c r="Q31" s="71">
        <f t="shared" si="4"/>
        <v>89</v>
      </c>
      <c r="R31" s="72">
        <f t="shared" si="5"/>
        <v>126</v>
      </c>
    </row>
    <row r="32" spans="1:18" ht="17.100000000000001" customHeight="1" thickBot="1" x14ac:dyDescent="0.2">
      <c r="B32" s="691"/>
      <c r="C32" s="692" t="s">
        <v>34</v>
      </c>
      <c r="D32" s="693"/>
      <c r="E32" s="693"/>
      <c r="F32" s="693"/>
      <c r="G32" s="694"/>
      <c r="H32" s="73">
        <f>H24+H31</f>
        <v>2004</v>
      </c>
      <c r="I32" s="74">
        <f>I24+I31</f>
        <v>1786</v>
      </c>
      <c r="J32" s="75">
        <f t="shared" si="3"/>
        <v>3790</v>
      </c>
      <c r="K32" s="76" t="s">
        <v>35</v>
      </c>
      <c r="L32" s="77">
        <f>L24+L31</f>
        <v>3035</v>
      </c>
      <c r="M32" s="77">
        <f>M24+M31</f>
        <v>2038</v>
      </c>
      <c r="N32" s="77">
        <f>N24+N31</f>
        <v>1515</v>
      </c>
      <c r="O32" s="77">
        <f>O24+O31</f>
        <v>1663</v>
      </c>
      <c r="P32" s="74">
        <f>P24+P31</f>
        <v>1522</v>
      </c>
      <c r="Q32" s="75">
        <f t="shared" si="4"/>
        <v>9773</v>
      </c>
      <c r="R32" s="78">
        <f t="shared" si="5"/>
        <v>13563</v>
      </c>
    </row>
    <row r="33" spans="1:18" ht="17.100000000000001" customHeight="1" x14ac:dyDescent="0.15">
      <c r="B33" s="713" t="s">
        <v>15</v>
      </c>
      <c r="C33" s="79"/>
      <c r="D33" s="79"/>
      <c r="E33" s="79"/>
      <c r="F33" s="79"/>
      <c r="G33" s="80"/>
      <c r="H33" s="31" t="s">
        <v>13</v>
      </c>
      <c r="I33" s="32" t="s">
        <v>14</v>
      </c>
      <c r="J33" s="33" t="s">
        <v>15</v>
      </c>
      <c r="K33" s="34" t="s">
        <v>16</v>
      </c>
      <c r="L33" s="35" t="s">
        <v>17</v>
      </c>
      <c r="M33" s="35" t="s">
        <v>18</v>
      </c>
      <c r="N33" s="35" t="s">
        <v>19</v>
      </c>
      <c r="O33" s="35" t="s">
        <v>20</v>
      </c>
      <c r="P33" s="36" t="s">
        <v>21</v>
      </c>
      <c r="Q33" s="37" t="s">
        <v>15</v>
      </c>
      <c r="R33" s="38" t="s">
        <v>22</v>
      </c>
    </row>
    <row r="34" spans="1:18" ht="17.100000000000001" customHeight="1" x14ac:dyDescent="0.15">
      <c r="B34" s="714"/>
      <c r="C34" s="39" t="s">
        <v>23</v>
      </c>
      <c r="D34" s="40"/>
      <c r="E34" s="40"/>
      <c r="F34" s="40"/>
      <c r="G34" s="41"/>
      <c r="H34" s="42">
        <f t="shared" ref="H34:I41" si="6">H14+H24</f>
        <v>2779</v>
      </c>
      <c r="I34" s="43">
        <f t="shared" si="6"/>
        <v>2331</v>
      </c>
      <c r="J34" s="44">
        <f>SUM(H34:I34)</f>
        <v>5110</v>
      </c>
      <c r="K34" s="45" t="s">
        <v>35</v>
      </c>
      <c r="L34" s="82">
        <f>L14+L24</f>
        <v>4427</v>
      </c>
      <c r="M34" s="82">
        <f>M14+M24</f>
        <v>2965</v>
      </c>
      <c r="N34" s="82">
        <f>N14+N24</f>
        <v>2173</v>
      </c>
      <c r="O34" s="82">
        <f>O14+O24</f>
        <v>2368</v>
      </c>
      <c r="P34" s="82">
        <f>P14+P24</f>
        <v>2029</v>
      </c>
      <c r="Q34" s="47">
        <f t="shared" ref="Q34:Q42" si="7">SUM(K34:P34)</f>
        <v>13962</v>
      </c>
      <c r="R34" s="48">
        <f t="shared" ref="R34:R42" si="8">SUM(J34,Q34)</f>
        <v>19072</v>
      </c>
    </row>
    <row r="35" spans="1:18" ht="17.100000000000001" customHeight="1" x14ac:dyDescent="0.15">
      <c r="B35" s="714"/>
      <c r="C35" s="49"/>
      <c r="D35" s="50" t="s">
        <v>25</v>
      </c>
      <c r="E35" s="50"/>
      <c r="F35" s="50"/>
      <c r="G35" s="50"/>
      <c r="H35" s="83">
        <f t="shared" si="6"/>
        <v>151</v>
      </c>
      <c r="I35" s="84">
        <f t="shared" si="6"/>
        <v>156</v>
      </c>
      <c r="J35" s="53">
        <f>SUM(H35:I35)</f>
        <v>307</v>
      </c>
      <c r="K35" s="85" t="s">
        <v>37</v>
      </c>
      <c r="L35" s="86">
        <f t="shared" ref="L35:P41" si="9">L15+L25</f>
        <v>192</v>
      </c>
      <c r="M35" s="86">
        <f t="shared" si="9"/>
        <v>130</v>
      </c>
      <c r="N35" s="86">
        <f t="shared" si="9"/>
        <v>79</v>
      </c>
      <c r="O35" s="86">
        <f t="shared" si="9"/>
        <v>90</v>
      </c>
      <c r="P35" s="87">
        <f>P15+P25</f>
        <v>78</v>
      </c>
      <c r="Q35" s="53">
        <f>SUM(K35:P35)</f>
        <v>569</v>
      </c>
      <c r="R35" s="56">
        <f>SUM(J35,Q35)</f>
        <v>876</v>
      </c>
    </row>
    <row r="36" spans="1:18" ht="17.100000000000001" customHeight="1" x14ac:dyDescent="0.15">
      <c r="B36" s="714"/>
      <c r="C36" s="57"/>
      <c r="D36" s="58" t="s">
        <v>27</v>
      </c>
      <c r="E36" s="58"/>
      <c r="F36" s="58"/>
      <c r="G36" s="58"/>
      <c r="H36" s="88">
        <f t="shared" si="6"/>
        <v>253</v>
      </c>
      <c r="I36" s="89">
        <f t="shared" si="6"/>
        <v>234</v>
      </c>
      <c r="J36" s="53">
        <f t="shared" ref="J36:J42" si="10">SUM(H36:I36)</f>
        <v>487</v>
      </c>
      <c r="K36" s="90" t="s">
        <v>35</v>
      </c>
      <c r="L36" s="91">
        <f t="shared" si="9"/>
        <v>321</v>
      </c>
      <c r="M36" s="91">
        <f t="shared" si="9"/>
        <v>274</v>
      </c>
      <c r="N36" s="91">
        <f t="shared" si="9"/>
        <v>159</v>
      </c>
      <c r="O36" s="91">
        <f t="shared" si="9"/>
        <v>136</v>
      </c>
      <c r="P36" s="92">
        <f t="shared" si="9"/>
        <v>151</v>
      </c>
      <c r="Q36" s="53">
        <f t="shared" si="7"/>
        <v>1041</v>
      </c>
      <c r="R36" s="59">
        <f t="shared" si="8"/>
        <v>1528</v>
      </c>
    </row>
    <row r="37" spans="1:18" ht="17.100000000000001" customHeight="1" x14ac:dyDescent="0.15">
      <c r="B37" s="714"/>
      <c r="C37" s="57"/>
      <c r="D37" s="58" t="s">
        <v>28</v>
      </c>
      <c r="E37" s="58"/>
      <c r="F37" s="58"/>
      <c r="G37" s="58"/>
      <c r="H37" s="88">
        <f t="shared" si="6"/>
        <v>448</v>
      </c>
      <c r="I37" s="89">
        <f t="shared" si="6"/>
        <v>337</v>
      </c>
      <c r="J37" s="53">
        <f t="shared" si="10"/>
        <v>785</v>
      </c>
      <c r="K37" s="90" t="s">
        <v>37</v>
      </c>
      <c r="L37" s="91">
        <f t="shared" si="9"/>
        <v>590</v>
      </c>
      <c r="M37" s="91">
        <f t="shared" si="9"/>
        <v>330</v>
      </c>
      <c r="N37" s="91">
        <f t="shared" si="9"/>
        <v>249</v>
      </c>
      <c r="O37" s="91">
        <f t="shared" si="9"/>
        <v>230</v>
      </c>
      <c r="P37" s="92">
        <f t="shared" si="9"/>
        <v>200</v>
      </c>
      <c r="Q37" s="53">
        <f t="shared" si="7"/>
        <v>1599</v>
      </c>
      <c r="R37" s="59">
        <f>SUM(J37,Q37)</f>
        <v>2384</v>
      </c>
    </row>
    <row r="38" spans="1:18" ht="17.100000000000001" customHeight="1" x14ac:dyDescent="0.15">
      <c r="B38" s="714"/>
      <c r="C38" s="57"/>
      <c r="D38" s="58" t="s">
        <v>29</v>
      </c>
      <c r="E38" s="58"/>
      <c r="F38" s="58"/>
      <c r="G38" s="58"/>
      <c r="H38" s="88">
        <f t="shared" si="6"/>
        <v>709</v>
      </c>
      <c r="I38" s="89">
        <f t="shared" si="6"/>
        <v>544</v>
      </c>
      <c r="J38" s="53">
        <f t="shared" si="10"/>
        <v>1253</v>
      </c>
      <c r="K38" s="90" t="s">
        <v>37</v>
      </c>
      <c r="L38" s="91">
        <f t="shared" si="9"/>
        <v>1032</v>
      </c>
      <c r="M38" s="91">
        <f t="shared" si="9"/>
        <v>617</v>
      </c>
      <c r="N38" s="91">
        <f t="shared" si="9"/>
        <v>406</v>
      </c>
      <c r="O38" s="91">
        <f t="shared" si="9"/>
        <v>418</v>
      </c>
      <c r="P38" s="92">
        <f t="shared" si="9"/>
        <v>330</v>
      </c>
      <c r="Q38" s="53">
        <f t="shared" si="7"/>
        <v>2803</v>
      </c>
      <c r="R38" s="59">
        <f t="shared" si="8"/>
        <v>4056</v>
      </c>
    </row>
    <row r="39" spans="1:18" ht="17.100000000000001" customHeight="1" x14ac:dyDescent="0.15">
      <c r="B39" s="714"/>
      <c r="C39" s="57"/>
      <c r="D39" s="58" t="s">
        <v>30</v>
      </c>
      <c r="E39" s="58"/>
      <c r="F39" s="58"/>
      <c r="G39" s="58"/>
      <c r="H39" s="88">
        <f t="shared" si="6"/>
        <v>779</v>
      </c>
      <c r="I39" s="89">
        <f t="shared" si="6"/>
        <v>659</v>
      </c>
      <c r="J39" s="53">
        <f t="shared" si="10"/>
        <v>1438</v>
      </c>
      <c r="K39" s="90" t="s">
        <v>37</v>
      </c>
      <c r="L39" s="91">
        <f t="shared" si="9"/>
        <v>1258</v>
      </c>
      <c r="M39" s="91">
        <f t="shared" si="9"/>
        <v>778</v>
      </c>
      <c r="N39" s="91">
        <f t="shared" si="9"/>
        <v>568</v>
      </c>
      <c r="O39" s="91">
        <f t="shared" si="9"/>
        <v>652</v>
      </c>
      <c r="P39" s="92">
        <f t="shared" si="9"/>
        <v>542</v>
      </c>
      <c r="Q39" s="53">
        <f t="shared" si="7"/>
        <v>3798</v>
      </c>
      <c r="R39" s="59">
        <f t="shared" si="8"/>
        <v>5236</v>
      </c>
    </row>
    <row r="40" spans="1:18" ht="17.100000000000001" customHeight="1" x14ac:dyDescent="0.15">
      <c r="B40" s="714"/>
      <c r="C40" s="60"/>
      <c r="D40" s="61" t="s">
        <v>31</v>
      </c>
      <c r="E40" s="61"/>
      <c r="F40" s="61"/>
      <c r="G40" s="61"/>
      <c r="H40" s="62">
        <f t="shared" si="6"/>
        <v>439</v>
      </c>
      <c r="I40" s="93">
        <f t="shared" si="6"/>
        <v>401</v>
      </c>
      <c r="J40" s="64">
        <f t="shared" si="10"/>
        <v>840</v>
      </c>
      <c r="K40" s="94" t="s">
        <v>37</v>
      </c>
      <c r="L40" s="95">
        <f t="shared" si="9"/>
        <v>1034</v>
      </c>
      <c r="M40" s="95">
        <f t="shared" si="9"/>
        <v>836</v>
      </c>
      <c r="N40" s="95">
        <f t="shared" si="9"/>
        <v>712</v>
      </c>
      <c r="O40" s="95">
        <f t="shared" si="9"/>
        <v>842</v>
      </c>
      <c r="P40" s="96">
        <f t="shared" si="9"/>
        <v>728</v>
      </c>
      <c r="Q40" s="97">
        <f t="shared" si="7"/>
        <v>4152</v>
      </c>
      <c r="R40" s="67">
        <f t="shared" si="8"/>
        <v>4992</v>
      </c>
    </row>
    <row r="41" spans="1:18" ht="17.100000000000001" customHeight="1" x14ac:dyDescent="0.15">
      <c r="B41" s="714"/>
      <c r="C41" s="68" t="s">
        <v>33</v>
      </c>
      <c r="D41" s="68"/>
      <c r="E41" s="68"/>
      <c r="F41" s="68"/>
      <c r="G41" s="68"/>
      <c r="H41" s="42">
        <f t="shared" si="6"/>
        <v>27</v>
      </c>
      <c r="I41" s="43">
        <f t="shared" si="6"/>
        <v>49</v>
      </c>
      <c r="J41" s="42">
        <f>SUM(H41:I41)</f>
        <v>76</v>
      </c>
      <c r="K41" s="98" t="s">
        <v>35</v>
      </c>
      <c r="L41" s="99">
        <f>L21+L31</f>
        <v>77</v>
      </c>
      <c r="M41" s="99">
        <f t="shared" si="9"/>
        <v>50</v>
      </c>
      <c r="N41" s="99">
        <f t="shared" si="9"/>
        <v>29</v>
      </c>
      <c r="O41" s="99">
        <f t="shared" si="9"/>
        <v>26</v>
      </c>
      <c r="P41" s="100">
        <f t="shared" si="9"/>
        <v>37</v>
      </c>
      <c r="Q41" s="47">
        <f t="shared" si="7"/>
        <v>219</v>
      </c>
      <c r="R41" s="101">
        <f t="shared" si="8"/>
        <v>295</v>
      </c>
    </row>
    <row r="42" spans="1:18" ht="17.100000000000001" customHeight="1" thickBot="1" x14ac:dyDescent="0.2">
      <c r="B42" s="715"/>
      <c r="C42" s="692" t="s">
        <v>34</v>
      </c>
      <c r="D42" s="693"/>
      <c r="E42" s="693"/>
      <c r="F42" s="693"/>
      <c r="G42" s="694"/>
      <c r="H42" s="73">
        <f>H34+H41</f>
        <v>2806</v>
      </c>
      <c r="I42" s="74">
        <f>I34+I41</f>
        <v>2380</v>
      </c>
      <c r="J42" s="75">
        <f t="shared" si="10"/>
        <v>5186</v>
      </c>
      <c r="K42" s="76" t="s">
        <v>32</v>
      </c>
      <c r="L42" s="77">
        <f>L34+L41</f>
        <v>4504</v>
      </c>
      <c r="M42" s="77">
        <f>M34+M41</f>
        <v>3015</v>
      </c>
      <c r="N42" s="77">
        <f>N34+N41</f>
        <v>2202</v>
      </c>
      <c r="O42" s="77">
        <f>O34+O41</f>
        <v>2394</v>
      </c>
      <c r="P42" s="74">
        <f>P34+P41</f>
        <v>2066</v>
      </c>
      <c r="Q42" s="75">
        <f t="shared" si="7"/>
        <v>14181</v>
      </c>
      <c r="R42" s="78">
        <f t="shared" si="8"/>
        <v>19367</v>
      </c>
    </row>
    <row r="45" spans="1:18" ht="17.100000000000001" customHeight="1" x14ac:dyDescent="0.15">
      <c r="A45" s="1" t="s">
        <v>38</v>
      </c>
    </row>
    <row r="46" spans="1:18" ht="17.100000000000001" customHeight="1" x14ac:dyDescent="0.15">
      <c r="B46" s="5"/>
      <c r="C46" s="5"/>
      <c r="D46" s="5"/>
      <c r="E46" s="6"/>
      <c r="F46" s="6"/>
      <c r="G46" s="6"/>
      <c r="H46" s="6"/>
      <c r="I46" s="6"/>
      <c r="J46" s="6"/>
      <c r="K46" s="699" t="s">
        <v>39</v>
      </c>
      <c r="L46" s="699"/>
      <c r="M46" s="699"/>
      <c r="N46" s="699"/>
      <c r="O46" s="699"/>
      <c r="P46" s="699"/>
      <c r="Q46" s="699"/>
      <c r="R46" s="699"/>
    </row>
    <row r="47" spans="1:18" ht="17.100000000000001" customHeight="1" x14ac:dyDescent="0.15">
      <c r="B47" s="716" t="str">
        <f>"平成" &amp; DBCS($A$2) &amp; "年（" &amp; DBCS($B$2) &amp; "年）" &amp; DBCS($C$2) &amp; "月"</f>
        <v>平成３０年（２０１８年）４月</v>
      </c>
      <c r="C47" s="717"/>
      <c r="D47" s="717"/>
      <c r="E47" s="717"/>
      <c r="F47" s="717"/>
      <c r="G47" s="718"/>
      <c r="H47" s="722" t="s">
        <v>40</v>
      </c>
      <c r="I47" s="723"/>
      <c r="J47" s="723"/>
      <c r="K47" s="724" t="s">
        <v>41</v>
      </c>
      <c r="L47" s="725"/>
      <c r="M47" s="725"/>
      <c r="N47" s="725"/>
      <c r="O47" s="725"/>
      <c r="P47" s="725"/>
      <c r="Q47" s="726"/>
      <c r="R47" s="727" t="s">
        <v>22</v>
      </c>
    </row>
    <row r="48" spans="1:18" ht="17.100000000000001" customHeight="1" x14ac:dyDescent="0.15">
      <c r="B48" s="719"/>
      <c r="C48" s="720"/>
      <c r="D48" s="720"/>
      <c r="E48" s="720"/>
      <c r="F48" s="720"/>
      <c r="G48" s="721"/>
      <c r="H48" s="102" t="s">
        <v>13</v>
      </c>
      <c r="I48" s="103" t="s">
        <v>14</v>
      </c>
      <c r="J48" s="104" t="s">
        <v>15</v>
      </c>
      <c r="K48" s="105" t="s">
        <v>16</v>
      </c>
      <c r="L48" s="106" t="s">
        <v>17</v>
      </c>
      <c r="M48" s="106" t="s">
        <v>18</v>
      </c>
      <c r="N48" s="106" t="s">
        <v>19</v>
      </c>
      <c r="O48" s="106" t="s">
        <v>20</v>
      </c>
      <c r="P48" s="107" t="s">
        <v>21</v>
      </c>
      <c r="Q48" s="108" t="s">
        <v>15</v>
      </c>
      <c r="R48" s="728"/>
    </row>
    <row r="49" spans="1:18" ht="17.100000000000001" customHeight="1" x14ac:dyDescent="0.15">
      <c r="B49" s="8" t="s">
        <v>23</v>
      </c>
      <c r="C49" s="10"/>
      <c r="D49" s="10"/>
      <c r="E49" s="10"/>
      <c r="F49" s="10"/>
      <c r="G49" s="10"/>
      <c r="H49" s="109">
        <v>751</v>
      </c>
      <c r="I49" s="110">
        <v>1080</v>
      </c>
      <c r="J49" s="111">
        <f>SUM(H49:I49)</f>
        <v>1831</v>
      </c>
      <c r="K49" s="112">
        <v>0</v>
      </c>
      <c r="L49" s="113">
        <v>3317</v>
      </c>
      <c r="M49" s="113">
        <v>2235</v>
      </c>
      <c r="N49" s="113">
        <v>1306</v>
      </c>
      <c r="O49" s="113">
        <v>886</v>
      </c>
      <c r="P49" s="114">
        <v>440</v>
      </c>
      <c r="Q49" s="115">
        <f>SUM(K49:P49)</f>
        <v>8184</v>
      </c>
      <c r="R49" s="116">
        <f>SUM(J49,Q49)</f>
        <v>10015</v>
      </c>
    </row>
    <row r="50" spans="1:18" ht="17.100000000000001" customHeight="1" x14ac:dyDescent="0.15">
      <c r="B50" s="117" t="s">
        <v>33</v>
      </c>
      <c r="C50" s="118"/>
      <c r="D50" s="118"/>
      <c r="E50" s="118"/>
      <c r="F50" s="118"/>
      <c r="G50" s="118"/>
      <c r="H50" s="119">
        <v>12</v>
      </c>
      <c r="I50" s="120">
        <v>27</v>
      </c>
      <c r="J50" s="121">
        <f>SUM(H50:I50)</f>
        <v>39</v>
      </c>
      <c r="K50" s="122">
        <v>0</v>
      </c>
      <c r="L50" s="123">
        <v>48</v>
      </c>
      <c r="M50" s="123">
        <v>42</v>
      </c>
      <c r="N50" s="123">
        <v>23</v>
      </c>
      <c r="O50" s="123">
        <v>12</v>
      </c>
      <c r="P50" s="124">
        <v>16</v>
      </c>
      <c r="Q50" s="125">
        <f>SUM(K50:P50)</f>
        <v>141</v>
      </c>
      <c r="R50" s="126">
        <f>SUM(J50,Q50)</f>
        <v>180</v>
      </c>
    </row>
    <row r="51" spans="1:18" ht="17.100000000000001" customHeight="1" x14ac:dyDescent="0.15">
      <c r="B51" s="23" t="s">
        <v>42</v>
      </c>
      <c r="C51" s="24"/>
      <c r="D51" s="24"/>
      <c r="E51" s="24"/>
      <c r="F51" s="24"/>
      <c r="G51" s="24"/>
      <c r="H51" s="127">
        <f t="shared" ref="H51:P51" si="11">H49+H50</f>
        <v>763</v>
      </c>
      <c r="I51" s="128">
        <f t="shared" si="11"/>
        <v>1107</v>
      </c>
      <c r="J51" s="129">
        <f t="shared" si="11"/>
        <v>1870</v>
      </c>
      <c r="K51" s="130">
        <f t="shared" si="11"/>
        <v>0</v>
      </c>
      <c r="L51" s="131">
        <f t="shared" si="11"/>
        <v>3365</v>
      </c>
      <c r="M51" s="131">
        <f t="shared" si="11"/>
        <v>2277</v>
      </c>
      <c r="N51" s="131">
        <f t="shared" si="11"/>
        <v>1329</v>
      </c>
      <c r="O51" s="131">
        <f t="shared" si="11"/>
        <v>898</v>
      </c>
      <c r="P51" s="128">
        <f t="shared" si="11"/>
        <v>456</v>
      </c>
      <c r="Q51" s="129">
        <f>SUM(K51:P51)</f>
        <v>8325</v>
      </c>
      <c r="R51" s="132">
        <f>SUM(J51,Q51)</f>
        <v>10195</v>
      </c>
    </row>
    <row r="54" spans="1:18" ht="17.100000000000001" customHeight="1" x14ac:dyDescent="0.15">
      <c r="A54" s="1" t="s">
        <v>43</v>
      </c>
    </row>
    <row r="55" spans="1:18" ht="17.100000000000001" customHeight="1" x14ac:dyDescent="0.15">
      <c r="B55" s="5"/>
      <c r="C55" s="5"/>
      <c r="D55" s="5"/>
      <c r="E55" s="6"/>
      <c r="F55" s="6"/>
      <c r="G55" s="6"/>
      <c r="H55" s="6"/>
      <c r="I55" s="6"/>
      <c r="J55" s="6"/>
      <c r="K55" s="699" t="s">
        <v>39</v>
      </c>
      <c r="L55" s="699"/>
      <c r="M55" s="699"/>
      <c r="N55" s="699"/>
      <c r="O55" s="699"/>
      <c r="P55" s="699"/>
      <c r="Q55" s="699"/>
      <c r="R55" s="699"/>
    </row>
    <row r="56" spans="1:18" ht="17.100000000000001" customHeight="1" x14ac:dyDescent="0.15">
      <c r="B56" s="716" t="str">
        <f>"平成" &amp; DBCS($A$2) &amp; "年（" &amp; DBCS($B$2) &amp; "年）" &amp; DBCS($C$2) &amp; "月"</f>
        <v>平成３０年（２０１８年）４月</v>
      </c>
      <c r="C56" s="717"/>
      <c r="D56" s="717"/>
      <c r="E56" s="717"/>
      <c r="F56" s="717"/>
      <c r="G56" s="718"/>
      <c r="H56" s="722" t="s">
        <v>40</v>
      </c>
      <c r="I56" s="723"/>
      <c r="J56" s="723"/>
      <c r="K56" s="724" t="s">
        <v>41</v>
      </c>
      <c r="L56" s="725"/>
      <c r="M56" s="725"/>
      <c r="N56" s="725"/>
      <c r="O56" s="725"/>
      <c r="P56" s="725"/>
      <c r="Q56" s="726"/>
      <c r="R56" s="718" t="s">
        <v>22</v>
      </c>
    </row>
    <row r="57" spans="1:18" ht="17.100000000000001" customHeight="1" x14ac:dyDescent="0.15">
      <c r="B57" s="719"/>
      <c r="C57" s="720"/>
      <c r="D57" s="720"/>
      <c r="E57" s="720"/>
      <c r="F57" s="720"/>
      <c r="G57" s="721"/>
      <c r="H57" s="102" t="s">
        <v>13</v>
      </c>
      <c r="I57" s="103" t="s">
        <v>14</v>
      </c>
      <c r="J57" s="104" t="s">
        <v>15</v>
      </c>
      <c r="K57" s="105" t="s">
        <v>16</v>
      </c>
      <c r="L57" s="106" t="s">
        <v>17</v>
      </c>
      <c r="M57" s="106" t="s">
        <v>18</v>
      </c>
      <c r="N57" s="106" t="s">
        <v>19</v>
      </c>
      <c r="O57" s="106" t="s">
        <v>20</v>
      </c>
      <c r="P57" s="107" t="s">
        <v>21</v>
      </c>
      <c r="Q57" s="133" t="s">
        <v>15</v>
      </c>
      <c r="R57" s="721"/>
    </row>
    <row r="58" spans="1:18" ht="17.100000000000001" customHeight="1" x14ac:dyDescent="0.15">
      <c r="B58" s="8" t="s">
        <v>23</v>
      </c>
      <c r="C58" s="10"/>
      <c r="D58" s="10"/>
      <c r="E58" s="10"/>
      <c r="F58" s="10"/>
      <c r="G58" s="10"/>
      <c r="H58" s="109">
        <v>15</v>
      </c>
      <c r="I58" s="110">
        <v>18</v>
      </c>
      <c r="J58" s="111">
        <f>SUM(H58:I58)</f>
        <v>33</v>
      </c>
      <c r="K58" s="112">
        <v>0</v>
      </c>
      <c r="L58" s="113">
        <v>1185</v>
      </c>
      <c r="M58" s="113">
        <v>899</v>
      </c>
      <c r="N58" s="113">
        <v>656</v>
      </c>
      <c r="O58" s="113">
        <v>466</v>
      </c>
      <c r="P58" s="114">
        <v>219</v>
      </c>
      <c r="Q58" s="134">
        <f>SUM(K58:P58)</f>
        <v>3425</v>
      </c>
      <c r="R58" s="135">
        <f>SUM(J58,Q58)</f>
        <v>3458</v>
      </c>
    </row>
    <row r="59" spans="1:18" ht="17.100000000000001" customHeight="1" x14ac:dyDescent="0.15">
      <c r="B59" s="117" t="s">
        <v>33</v>
      </c>
      <c r="C59" s="118"/>
      <c r="D59" s="118"/>
      <c r="E59" s="118"/>
      <c r="F59" s="118"/>
      <c r="G59" s="118"/>
      <c r="H59" s="119">
        <v>0</v>
      </c>
      <c r="I59" s="120">
        <v>1</v>
      </c>
      <c r="J59" s="121">
        <f>SUM(H59:I59)</f>
        <v>1</v>
      </c>
      <c r="K59" s="122">
        <v>0</v>
      </c>
      <c r="L59" s="123">
        <v>8</v>
      </c>
      <c r="M59" s="123">
        <v>8</v>
      </c>
      <c r="N59" s="123">
        <v>9</v>
      </c>
      <c r="O59" s="123">
        <v>5</v>
      </c>
      <c r="P59" s="124">
        <v>6</v>
      </c>
      <c r="Q59" s="136">
        <f>SUM(K59:P59)</f>
        <v>36</v>
      </c>
      <c r="R59" s="137">
        <f>SUM(J59,Q59)</f>
        <v>37</v>
      </c>
    </row>
    <row r="60" spans="1:18" ht="17.100000000000001" customHeight="1" x14ac:dyDescent="0.15">
      <c r="B60" s="23" t="s">
        <v>42</v>
      </c>
      <c r="C60" s="24"/>
      <c r="D60" s="24"/>
      <c r="E60" s="24"/>
      <c r="F60" s="24"/>
      <c r="G60" s="24"/>
      <c r="H60" s="127">
        <f>H58+H59</f>
        <v>15</v>
      </c>
      <c r="I60" s="128">
        <f>I58+I59</f>
        <v>19</v>
      </c>
      <c r="J60" s="129">
        <f>SUM(H60:I60)</f>
        <v>34</v>
      </c>
      <c r="K60" s="130">
        <f t="shared" ref="K60:P60" si="12">K58+K59</f>
        <v>0</v>
      </c>
      <c r="L60" s="131">
        <f t="shared" si="12"/>
        <v>1193</v>
      </c>
      <c r="M60" s="131">
        <f t="shared" si="12"/>
        <v>907</v>
      </c>
      <c r="N60" s="131">
        <f t="shared" si="12"/>
        <v>665</v>
      </c>
      <c r="O60" s="131">
        <f t="shared" si="12"/>
        <v>471</v>
      </c>
      <c r="P60" s="128">
        <f t="shared" si="12"/>
        <v>225</v>
      </c>
      <c r="Q60" s="138">
        <f>SUM(K60:P60)</f>
        <v>3461</v>
      </c>
      <c r="R60" s="139">
        <f>SUM(J60,Q60)</f>
        <v>3495</v>
      </c>
    </row>
    <row r="63" spans="1:18" ht="17.100000000000001" customHeight="1" x14ac:dyDescent="0.15">
      <c r="A63" s="1" t="s">
        <v>44</v>
      </c>
    </row>
    <row r="64" spans="1:18" ht="17.100000000000001" customHeight="1" x14ac:dyDescent="0.15">
      <c r="A64" s="1" t="s">
        <v>45</v>
      </c>
    </row>
    <row r="65" spans="1:17" ht="17.100000000000001" customHeight="1" x14ac:dyDescent="0.15">
      <c r="B65" s="5"/>
      <c r="C65" s="5"/>
      <c r="D65" s="5"/>
      <c r="E65" s="6"/>
      <c r="F65" s="6"/>
      <c r="G65" s="6"/>
      <c r="H65" s="6"/>
      <c r="I65" s="6"/>
      <c r="J65" s="699" t="s">
        <v>39</v>
      </c>
      <c r="K65" s="699"/>
      <c r="L65" s="699"/>
      <c r="M65" s="699"/>
      <c r="N65" s="699"/>
      <c r="O65" s="699"/>
      <c r="P65" s="699"/>
      <c r="Q65" s="699"/>
    </row>
    <row r="66" spans="1:17" ht="17.100000000000001" customHeight="1" x14ac:dyDescent="0.15">
      <c r="B66" s="716" t="str">
        <f>"平成" &amp; DBCS($A$2) &amp; "年（" &amp; DBCS($B$2) &amp; "年）" &amp; DBCS($C$2) &amp; "月"</f>
        <v>平成３０年（２０１８年）４月</v>
      </c>
      <c r="C66" s="717"/>
      <c r="D66" s="717"/>
      <c r="E66" s="717"/>
      <c r="F66" s="717"/>
      <c r="G66" s="718"/>
      <c r="H66" s="722" t="s">
        <v>40</v>
      </c>
      <c r="I66" s="723"/>
      <c r="J66" s="723"/>
      <c r="K66" s="724" t="s">
        <v>41</v>
      </c>
      <c r="L66" s="725"/>
      <c r="M66" s="725"/>
      <c r="N66" s="725"/>
      <c r="O66" s="725"/>
      <c r="P66" s="726"/>
      <c r="Q66" s="718" t="s">
        <v>22</v>
      </c>
    </row>
    <row r="67" spans="1:17" ht="17.100000000000001" customHeight="1" x14ac:dyDescent="0.15">
      <c r="B67" s="719"/>
      <c r="C67" s="720"/>
      <c r="D67" s="720"/>
      <c r="E67" s="720"/>
      <c r="F67" s="720"/>
      <c r="G67" s="721"/>
      <c r="H67" s="102" t="s">
        <v>13</v>
      </c>
      <c r="I67" s="103" t="s">
        <v>14</v>
      </c>
      <c r="J67" s="104" t="s">
        <v>15</v>
      </c>
      <c r="K67" s="140" t="s">
        <v>17</v>
      </c>
      <c r="L67" s="106" t="s">
        <v>18</v>
      </c>
      <c r="M67" s="106" t="s">
        <v>19</v>
      </c>
      <c r="N67" s="106" t="s">
        <v>20</v>
      </c>
      <c r="O67" s="107" t="s">
        <v>21</v>
      </c>
      <c r="P67" s="133" t="s">
        <v>15</v>
      </c>
      <c r="Q67" s="721"/>
    </row>
    <row r="68" spans="1:17" ht="17.100000000000001" customHeight="1" x14ac:dyDescent="0.15">
      <c r="B68" s="8" t="s">
        <v>23</v>
      </c>
      <c r="C68" s="10"/>
      <c r="D68" s="10"/>
      <c r="E68" s="10"/>
      <c r="F68" s="10"/>
      <c r="G68" s="10"/>
      <c r="H68" s="109">
        <v>0</v>
      </c>
      <c r="I68" s="110">
        <v>0</v>
      </c>
      <c r="J68" s="111">
        <f>SUM(H68:I68)</f>
        <v>0</v>
      </c>
      <c r="K68" s="112">
        <v>2</v>
      </c>
      <c r="L68" s="113">
        <v>15</v>
      </c>
      <c r="M68" s="113">
        <v>166</v>
      </c>
      <c r="N68" s="113">
        <v>423</v>
      </c>
      <c r="O68" s="114">
        <v>414</v>
      </c>
      <c r="P68" s="134">
        <f>SUM(K68:O68)</f>
        <v>1020</v>
      </c>
      <c r="Q68" s="135">
        <f>SUM(J68,P68)</f>
        <v>1020</v>
      </c>
    </row>
    <row r="69" spans="1:17" ht="17.100000000000001" customHeight="1" x14ac:dyDescent="0.15">
      <c r="B69" s="117" t="s">
        <v>33</v>
      </c>
      <c r="C69" s="118"/>
      <c r="D69" s="118"/>
      <c r="E69" s="118"/>
      <c r="F69" s="118"/>
      <c r="G69" s="118"/>
      <c r="H69" s="119">
        <v>0</v>
      </c>
      <c r="I69" s="120">
        <v>0</v>
      </c>
      <c r="J69" s="121">
        <f>SUM(H69:I69)</f>
        <v>0</v>
      </c>
      <c r="K69" s="122">
        <v>0</v>
      </c>
      <c r="L69" s="123">
        <v>0</v>
      </c>
      <c r="M69" s="123">
        <v>0</v>
      </c>
      <c r="N69" s="123">
        <v>1</v>
      </c>
      <c r="O69" s="124">
        <v>2</v>
      </c>
      <c r="P69" s="136">
        <f>SUM(K69:O69)</f>
        <v>3</v>
      </c>
      <c r="Q69" s="137">
        <f>SUM(J69,P69)</f>
        <v>3</v>
      </c>
    </row>
    <row r="70" spans="1:17" ht="17.100000000000001" customHeight="1" x14ac:dyDescent="0.15">
      <c r="B70" s="23" t="s">
        <v>42</v>
      </c>
      <c r="C70" s="24"/>
      <c r="D70" s="24"/>
      <c r="E70" s="24"/>
      <c r="F70" s="24"/>
      <c r="G70" s="24"/>
      <c r="H70" s="127">
        <f>H68+H69</f>
        <v>0</v>
      </c>
      <c r="I70" s="128">
        <f>I68+I69</f>
        <v>0</v>
      </c>
      <c r="J70" s="129">
        <f>SUM(H70:I70)</f>
        <v>0</v>
      </c>
      <c r="K70" s="130">
        <f>K68+K69</f>
        <v>2</v>
      </c>
      <c r="L70" s="131">
        <f>L68+L69</f>
        <v>15</v>
      </c>
      <c r="M70" s="131">
        <f>M68+M69</f>
        <v>166</v>
      </c>
      <c r="N70" s="131">
        <f>N68+N69</f>
        <v>424</v>
      </c>
      <c r="O70" s="128">
        <f>O68+O69</f>
        <v>416</v>
      </c>
      <c r="P70" s="138">
        <f>SUM(K70:O70)</f>
        <v>1023</v>
      </c>
      <c r="Q70" s="139">
        <f>SUM(J70,P70)</f>
        <v>1023</v>
      </c>
    </row>
    <row r="72" spans="1:17" ht="17.100000000000001" customHeight="1" x14ac:dyDescent="0.15">
      <c r="A72" s="1" t="s">
        <v>46</v>
      </c>
    </row>
    <row r="73" spans="1:17" ht="17.100000000000001" customHeight="1" x14ac:dyDescent="0.15">
      <c r="B73" s="5"/>
      <c r="C73" s="5"/>
      <c r="D73" s="5"/>
      <c r="E73" s="6"/>
      <c r="F73" s="6"/>
      <c r="G73" s="6"/>
      <c r="H73" s="6"/>
      <c r="I73" s="6"/>
      <c r="J73" s="699" t="s">
        <v>39</v>
      </c>
      <c r="K73" s="699"/>
      <c r="L73" s="699"/>
      <c r="M73" s="699"/>
      <c r="N73" s="699"/>
      <c r="O73" s="699"/>
      <c r="P73" s="699"/>
      <c r="Q73" s="699"/>
    </row>
    <row r="74" spans="1:17" ht="17.100000000000001" customHeight="1" x14ac:dyDescent="0.15">
      <c r="B74" s="716" t="str">
        <f>"平成" &amp; DBCS($A$2) &amp; "年（" &amp; DBCS($B$2) &amp; "年）" &amp; DBCS($C$2) &amp; "月"</f>
        <v>平成３０年（２０１８年）４月</v>
      </c>
      <c r="C74" s="717"/>
      <c r="D74" s="717"/>
      <c r="E74" s="717"/>
      <c r="F74" s="717"/>
      <c r="G74" s="718"/>
      <c r="H74" s="729" t="s">
        <v>40</v>
      </c>
      <c r="I74" s="730"/>
      <c r="J74" s="730"/>
      <c r="K74" s="731" t="s">
        <v>41</v>
      </c>
      <c r="L74" s="730"/>
      <c r="M74" s="730"/>
      <c r="N74" s="730"/>
      <c r="O74" s="730"/>
      <c r="P74" s="732"/>
      <c r="Q74" s="733" t="s">
        <v>22</v>
      </c>
    </row>
    <row r="75" spans="1:17" ht="17.100000000000001" customHeight="1" x14ac:dyDescent="0.15">
      <c r="B75" s="719"/>
      <c r="C75" s="720"/>
      <c r="D75" s="720"/>
      <c r="E75" s="720"/>
      <c r="F75" s="720"/>
      <c r="G75" s="721"/>
      <c r="H75" s="141" t="s">
        <v>13</v>
      </c>
      <c r="I75" s="142" t="s">
        <v>14</v>
      </c>
      <c r="J75" s="143" t="s">
        <v>15</v>
      </c>
      <c r="K75" s="144" t="s">
        <v>17</v>
      </c>
      <c r="L75" s="145" t="s">
        <v>18</v>
      </c>
      <c r="M75" s="145" t="s">
        <v>19</v>
      </c>
      <c r="N75" s="145" t="s">
        <v>20</v>
      </c>
      <c r="O75" s="146" t="s">
        <v>21</v>
      </c>
      <c r="P75" s="147" t="s">
        <v>15</v>
      </c>
      <c r="Q75" s="734"/>
    </row>
    <row r="76" spans="1:17" ht="17.100000000000001" customHeight="1" x14ac:dyDescent="0.15">
      <c r="B76" s="8" t="s">
        <v>23</v>
      </c>
      <c r="C76" s="10"/>
      <c r="D76" s="10"/>
      <c r="E76" s="10"/>
      <c r="F76" s="10"/>
      <c r="G76" s="10"/>
      <c r="H76" s="109">
        <v>0</v>
      </c>
      <c r="I76" s="110">
        <v>0</v>
      </c>
      <c r="J76" s="111">
        <f>SUM(H76:I76)</f>
        <v>0</v>
      </c>
      <c r="K76" s="112">
        <v>53</v>
      </c>
      <c r="L76" s="113">
        <v>105</v>
      </c>
      <c r="M76" s="113">
        <v>118</v>
      </c>
      <c r="N76" s="113">
        <v>168</v>
      </c>
      <c r="O76" s="114">
        <v>76</v>
      </c>
      <c r="P76" s="134">
        <f>SUM(K76:O76)</f>
        <v>520</v>
      </c>
      <c r="Q76" s="135">
        <f>SUM(J76,P76)</f>
        <v>520</v>
      </c>
    </row>
    <row r="77" spans="1:17" ht="17.100000000000001" customHeight="1" x14ac:dyDescent="0.15">
      <c r="B77" s="117" t="s">
        <v>33</v>
      </c>
      <c r="C77" s="118"/>
      <c r="D77" s="118"/>
      <c r="E77" s="118"/>
      <c r="F77" s="118"/>
      <c r="G77" s="118"/>
      <c r="H77" s="119">
        <v>0</v>
      </c>
      <c r="I77" s="120">
        <v>0</v>
      </c>
      <c r="J77" s="121">
        <f>SUM(H77:I77)</f>
        <v>0</v>
      </c>
      <c r="K77" s="122">
        <v>0</v>
      </c>
      <c r="L77" s="123">
        <v>0</v>
      </c>
      <c r="M77" s="123">
        <v>0</v>
      </c>
      <c r="N77" s="123">
        <v>1</v>
      </c>
      <c r="O77" s="124">
        <v>0</v>
      </c>
      <c r="P77" s="136">
        <f>SUM(K77:O77)</f>
        <v>1</v>
      </c>
      <c r="Q77" s="137">
        <f>SUM(J77,P77)</f>
        <v>1</v>
      </c>
    </row>
    <row r="78" spans="1:17" ht="17.100000000000001" customHeight="1" x14ac:dyDescent="0.15">
      <c r="B78" s="23" t="s">
        <v>42</v>
      </c>
      <c r="C78" s="24"/>
      <c r="D78" s="24"/>
      <c r="E78" s="24"/>
      <c r="F78" s="24"/>
      <c r="G78" s="24"/>
      <c r="H78" s="127">
        <f>H76+H77</f>
        <v>0</v>
      </c>
      <c r="I78" s="128">
        <f>I76+I77</f>
        <v>0</v>
      </c>
      <c r="J78" s="129">
        <f>SUM(H78:I78)</f>
        <v>0</v>
      </c>
      <c r="K78" s="130">
        <f>K76+K77</f>
        <v>53</v>
      </c>
      <c r="L78" s="131">
        <f>L76+L77</f>
        <v>105</v>
      </c>
      <c r="M78" s="131">
        <f>M76+M77</f>
        <v>118</v>
      </c>
      <c r="N78" s="131">
        <f>N76+N77</f>
        <v>169</v>
      </c>
      <c r="O78" s="128">
        <f>O76+O77</f>
        <v>76</v>
      </c>
      <c r="P78" s="138">
        <f>SUM(K78:O78)</f>
        <v>521</v>
      </c>
      <c r="Q78" s="139">
        <f>SUM(J78,P78)</f>
        <v>521</v>
      </c>
    </row>
    <row r="80" spans="1:17" ht="17.100000000000001" customHeight="1" x14ac:dyDescent="0.15">
      <c r="A80" s="1" t="s">
        <v>47</v>
      </c>
    </row>
    <row r="81" spans="1:18" ht="17.100000000000001" customHeight="1" x14ac:dyDescent="0.15">
      <c r="B81" s="5"/>
      <c r="C81" s="5"/>
      <c r="D81" s="5"/>
      <c r="E81" s="6"/>
      <c r="F81" s="6"/>
      <c r="G81" s="6"/>
      <c r="H81" s="6"/>
      <c r="I81" s="6"/>
      <c r="J81" s="699" t="s">
        <v>39</v>
      </c>
      <c r="K81" s="699"/>
      <c r="L81" s="699"/>
      <c r="M81" s="699"/>
      <c r="N81" s="699"/>
      <c r="O81" s="699"/>
      <c r="P81" s="699"/>
      <c r="Q81" s="699"/>
    </row>
    <row r="82" spans="1:18" ht="17.100000000000001" customHeight="1" x14ac:dyDescent="0.15">
      <c r="B82" s="735" t="str">
        <f>"平成" &amp; DBCS($A$2) &amp; "年（" &amp; DBCS($B$2) &amp; "年）" &amp; DBCS($C$2) &amp; "月"</f>
        <v>平成３０年（２０１８年）４月</v>
      </c>
      <c r="C82" s="736"/>
      <c r="D82" s="736"/>
      <c r="E82" s="736"/>
      <c r="F82" s="736"/>
      <c r="G82" s="737"/>
      <c r="H82" s="741" t="s">
        <v>40</v>
      </c>
      <c r="I82" s="742"/>
      <c r="J82" s="742"/>
      <c r="K82" s="743" t="s">
        <v>41</v>
      </c>
      <c r="L82" s="742"/>
      <c r="M82" s="742"/>
      <c r="N82" s="742"/>
      <c r="O82" s="742"/>
      <c r="P82" s="744"/>
      <c r="Q82" s="737" t="s">
        <v>22</v>
      </c>
    </row>
    <row r="83" spans="1:18" ht="17.100000000000001" customHeight="1" x14ac:dyDescent="0.15">
      <c r="B83" s="738"/>
      <c r="C83" s="739"/>
      <c r="D83" s="739"/>
      <c r="E83" s="739"/>
      <c r="F83" s="739"/>
      <c r="G83" s="740"/>
      <c r="H83" s="148" t="s">
        <v>13</v>
      </c>
      <c r="I83" s="149" t="s">
        <v>14</v>
      </c>
      <c r="J83" s="150" t="s">
        <v>15</v>
      </c>
      <c r="K83" s="151" t="s">
        <v>17</v>
      </c>
      <c r="L83" s="152" t="s">
        <v>18</v>
      </c>
      <c r="M83" s="152" t="s">
        <v>19</v>
      </c>
      <c r="N83" s="152" t="s">
        <v>20</v>
      </c>
      <c r="O83" s="149" t="s">
        <v>21</v>
      </c>
      <c r="P83" s="153" t="s">
        <v>15</v>
      </c>
      <c r="Q83" s="740"/>
    </row>
    <row r="84" spans="1:18" ht="17.100000000000001" customHeight="1" x14ac:dyDescent="0.15">
      <c r="B84" s="8" t="s">
        <v>23</v>
      </c>
      <c r="C84" s="10"/>
      <c r="D84" s="10"/>
      <c r="E84" s="10"/>
      <c r="F84" s="10"/>
      <c r="G84" s="10"/>
      <c r="H84" s="109">
        <v>0</v>
      </c>
      <c r="I84" s="110">
        <v>0</v>
      </c>
      <c r="J84" s="111">
        <f>SUM(H84:I84)</f>
        <v>0</v>
      </c>
      <c r="K84" s="112">
        <v>0</v>
      </c>
      <c r="L84" s="113">
        <v>4</v>
      </c>
      <c r="M84" s="113">
        <v>34</v>
      </c>
      <c r="N84" s="113">
        <v>275</v>
      </c>
      <c r="O84" s="114">
        <v>484</v>
      </c>
      <c r="P84" s="134">
        <f>SUM(K84:O84)</f>
        <v>797</v>
      </c>
      <c r="Q84" s="135">
        <f>SUM(J84,P84)</f>
        <v>797</v>
      </c>
    </row>
    <row r="85" spans="1:18" ht="17.100000000000001" customHeight="1" x14ac:dyDescent="0.15">
      <c r="B85" s="117" t="s">
        <v>33</v>
      </c>
      <c r="C85" s="118"/>
      <c r="D85" s="118"/>
      <c r="E85" s="118"/>
      <c r="F85" s="118"/>
      <c r="G85" s="118"/>
      <c r="H85" s="119">
        <v>0</v>
      </c>
      <c r="I85" s="120">
        <v>0</v>
      </c>
      <c r="J85" s="121">
        <f>SUM(H85:I85)</f>
        <v>0</v>
      </c>
      <c r="K85" s="122">
        <v>0</v>
      </c>
      <c r="L85" s="123">
        <v>0</v>
      </c>
      <c r="M85" s="123">
        <v>0</v>
      </c>
      <c r="N85" s="123">
        <v>3</v>
      </c>
      <c r="O85" s="124">
        <v>7</v>
      </c>
      <c r="P85" s="136">
        <f>SUM(K85:O85)</f>
        <v>10</v>
      </c>
      <c r="Q85" s="137">
        <f>SUM(J85,P85)</f>
        <v>10</v>
      </c>
    </row>
    <row r="86" spans="1:18" ht="17.100000000000001" customHeight="1" x14ac:dyDescent="0.15">
      <c r="B86" s="23" t="s">
        <v>42</v>
      </c>
      <c r="C86" s="24"/>
      <c r="D86" s="24"/>
      <c r="E86" s="24"/>
      <c r="F86" s="24"/>
      <c r="G86" s="24"/>
      <c r="H86" s="127">
        <f>H84+H85</f>
        <v>0</v>
      </c>
      <c r="I86" s="128">
        <f>I84+I85</f>
        <v>0</v>
      </c>
      <c r="J86" s="129">
        <f>SUM(H86:I86)</f>
        <v>0</v>
      </c>
      <c r="K86" s="130">
        <f>K84+K85</f>
        <v>0</v>
      </c>
      <c r="L86" s="131">
        <f>L84+L85</f>
        <v>4</v>
      </c>
      <c r="M86" s="131">
        <f>M84+M85</f>
        <v>34</v>
      </c>
      <c r="N86" s="131">
        <f>N84+N85</f>
        <v>278</v>
      </c>
      <c r="O86" s="128">
        <f>O84+O85</f>
        <v>491</v>
      </c>
      <c r="P86" s="138">
        <f>SUM(K86:O86)</f>
        <v>807</v>
      </c>
      <c r="Q86" s="139">
        <f>SUM(J86,P86)</f>
        <v>807</v>
      </c>
    </row>
    <row r="89" spans="1:18" s="155" customFormat="1" ht="17.100000000000001" customHeight="1" x14ac:dyDescent="0.15">
      <c r="A89" s="154" t="s">
        <v>48</v>
      </c>
      <c r="J89" s="156"/>
      <c r="K89" s="156"/>
    </row>
    <row r="90" spans="1:18" s="155" customFormat="1" ht="17.100000000000001" customHeight="1" x14ac:dyDescent="0.15">
      <c r="B90" s="2"/>
      <c r="C90" s="157"/>
      <c r="D90" s="157"/>
      <c r="E90" s="157"/>
      <c r="F90" s="6"/>
      <c r="G90" s="6"/>
      <c r="H90" s="6"/>
      <c r="I90" s="699" t="s">
        <v>49</v>
      </c>
      <c r="J90" s="699"/>
      <c r="K90" s="699"/>
      <c r="L90" s="699"/>
      <c r="M90" s="699"/>
      <c r="N90" s="699"/>
      <c r="O90" s="699"/>
      <c r="P90" s="699"/>
      <c r="Q90" s="699"/>
      <c r="R90" s="699"/>
    </row>
    <row r="91" spans="1:18" s="155" customFormat="1" ht="17.100000000000001" customHeight="1" x14ac:dyDescent="0.15">
      <c r="B91" s="716" t="str">
        <f>"平成" &amp; DBCS($A$2) &amp; "年（" &amp; DBCS($B$2) &amp; "年）" &amp; DBCS($C$2) &amp; "月"</f>
        <v>平成３０年（２０１８年）４月</v>
      </c>
      <c r="C91" s="717"/>
      <c r="D91" s="717"/>
      <c r="E91" s="717"/>
      <c r="F91" s="717"/>
      <c r="G91" s="718"/>
      <c r="H91" s="722" t="s">
        <v>40</v>
      </c>
      <c r="I91" s="723"/>
      <c r="J91" s="723"/>
      <c r="K91" s="724" t="s">
        <v>41</v>
      </c>
      <c r="L91" s="725"/>
      <c r="M91" s="725"/>
      <c r="N91" s="725"/>
      <c r="O91" s="725"/>
      <c r="P91" s="725"/>
      <c r="Q91" s="726"/>
      <c r="R91" s="727" t="s">
        <v>22</v>
      </c>
    </row>
    <row r="92" spans="1:18" s="155" customFormat="1" ht="17.100000000000001" customHeight="1" x14ac:dyDescent="0.15">
      <c r="B92" s="719"/>
      <c r="C92" s="720"/>
      <c r="D92" s="720"/>
      <c r="E92" s="720"/>
      <c r="F92" s="720"/>
      <c r="G92" s="721"/>
      <c r="H92" s="102" t="s">
        <v>13</v>
      </c>
      <c r="I92" s="103" t="s">
        <v>14</v>
      </c>
      <c r="J92" s="104" t="s">
        <v>15</v>
      </c>
      <c r="K92" s="105" t="s">
        <v>16</v>
      </c>
      <c r="L92" s="106" t="s">
        <v>17</v>
      </c>
      <c r="M92" s="106" t="s">
        <v>18</v>
      </c>
      <c r="N92" s="106" t="s">
        <v>19</v>
      </c>
      <c r="O92" s="106" t="s">
        <v>20</v>
      </c>
      <c r="P92" s="107" t="s">
        <v>21</v>
      </c>
      <c r="Q92" s="108" t="s">
        <v>15</v>
      </c>
      <c r="R92" s="728"/>
    </row>
    <row r="93" spans="1:18" s="155" customFormat="1" ht="17.100000000000001" customHeight="1" x14ac:dyDescent="0.15">
      <c r="B93" s="158" t="s">
        <v>50</v>
      </c>
      <c r="C93" s="159"/>
      <c r="D93" s="159"/>
      <c r="E93" s="159"/>
      <c r="F93" s="159"/>
      <c r="G93" s="160"/>
      <c r="H93" s="161">
        <f t="shared" ref="H93:R93" si="13">SUM(H94,H100,H103,H107,H111:H112)</f>
        <v>1590</v>
      </c>
      <c r="I93" s="162">
        <f t="shared" si="13"/>
        <v>2447</v>
      </c>
      <c r="J93" s="163">
        <f t="shared" si="13"/>
        <v>4037</v>
      </c>
      <c r="K93" s="164">
        <f t="shared" si="13"/>
        <v>0</v>
      </c>
      <c r="L93" s="165">
        <f t="shared" si="13"/>
        <v>8784</v>
      </c>
      <c r="M93" s="165">
        <f t="shared" si="13"/>
        <v>6561</v>
      </c>
      <c r="N93" s="165">
        <f t="shared" si="13"/>
        <v>3993</v>
      </c>
      <c r="O93" s="165">
        <f t="shared" si="13"/>
        <v>2827</v>
      </c>
      <c r="P93" s="166">
        <f t="shared" si="13"/>
        <v>1635</v>
      </c>
      <c r="Q93" s="167">
        <f t="shared" si="13"/>
        <v>23800</v>
      </c>
      <c r="R93" s="168">
        <f t="shared" si="13"/>
        <v>27837</v>
      </c>
    </row>
    <row r="94" spans="1:18" s="155" customFormat="1" ht="17.100000000000001" customHeight="1" x14ac:dyDescent="0.15">
      <c r="B94" s="169"/>
      <c r="C94" s="158" t="s">
        <v>51</v>
      </c>
      <c r="D94" s="159"/>
      <c r="E94" s="159"/>
      <c r="F94" s="159"/>
      <c r="G94" s="160"/>
      <c r="H94" s="161">
        <f t="shared" ref="H94:Q94" si="14">SUM(H95:H99)</f>
        <v>85</v>
      </c>
      <c r="I94" s="162">
        <f t="shared" si="14"/>
        <v>159</v>
      </c>
      <c r="J94" s="163">
        <f t="shared" si="14"/>
        <v>244</v>
      </c>
      <c r="K94" s="164">
        <f t="shared" si="14"/>
        <v>0</v>
      </c>
      <c r="L94" s="165">
        <f t="shared" si="14"/>
        <v>2164</v>
      </c>
      <c r="M94" s="165">
        <f t="shared" si="14"/>
        <v>1585</v>
      </c>
      <c r="N94" s="165">
        <f t="shared" si="14"/>
        <v>1054</v>
      </c>
      <c r="O94" s="165">
        <f t="shared" si="14"/>
        <v>863</v>
      </c>
      <c r="P94" s="166">
        <f t="shared" si="14"/>
        <v>608</v>
      </c>
      <c r="Q94" s="167">
        <f t="shared" si="14"/>
        <v>6274</v>
      </c>
      <c r="R94" s="168">
        <f t="shared" ref="R94:R99" si="15">SUM(J94,Q94)</f>
        <v>6518</v>
      </c>
    </row>
    <row r="95" spans="1:18" s="155" customFormat="1" ht="17.100000000000001" customHeight="1" x14ac:dyDescent="0.15">
      <c r="B95" s="169"/>
      <c r="C95" s="169"/>
      <c r="D95" s="49" t="s">
        <v>52</v>
      </c>
      <c r="E95" s="81"/>
      <c r="F95" s="81"/>
      <c r="G95" s="170"/>
      <c r="H95" s="171">
        <v>0</v>
      </c>
      <c r="I95" s="172">
        <v>1</v>
      </c>
      <c r="J95" s="173">
        <f>SUM(H95:I95)</f>
        <v>1</v>
      </c>
      <c r="K95" s="174">
        <v>0</v>
      </c>
      <c r="L95" s="175">
        <v>1381</v>
      </c>
      <c r="M95" s="175">
        <v>905</v>
      </c>
      <c r="N95" s="175">
        <v>489</v>
      </c>
      <c r="O95" s="175">
        <v>299</v>
      </c>
      <c r="P95" s="172">
        <v>193</v>
      </c>
      <c r="Q95" s="173">
        <f>SUM(K95:P95)</f>
        <v>3267</v>
      </c>
      <c r="R95" s="176">
        <f t="shared" si="15"/>
        <v>3268</v>
      </c>
    </row>
    <row r="96" spans="1:18" s="155" customFormat="1" ht="17.100000000000001" customHeight="1" x14ac:dyDescent="0.15">
      <c r="B96" s="169"/>
      <c r="C96" s="169"/>
      <c r="D96" s="177" t="s">
        <v>53</v>
      </c>
      <c r="E96" s="58"/>
      <c r="F96" s="58"/>
      <c r="G96" s="178"/>
      <c r="H96" s="179">
        <v>0</v>
      </c>
      <c r="I96" s="180">
        <v>0</v>
      </c>
      <c r="J96" s="181">
        <f>SUM(H96:I96)</f>
        <v>0</v>
      </c>
      <c r="K96" s="182">
        <v>0</v>
      </c>
      <c r="L96" s="183">
        <v>0</v>
      </c>
      <c r="M96" s="183">
        <v>2</v>
      </c>
      <c r="N96" s="183">
        <v>3</v>
      </c>
      <c r="O96" s="183">
        <v>10</v>
      </c>
      <c r="P96" s="180">
        <v>20</v>
      </c>
      <c r="Q96" s="181">
        <f>SUM(K96:P96)</f>
        <v>35</v>
      </c>
      <c r="R96" s="184">
        <f t="shared" si="15"/>
        <v>35</v>
      </c>
    </row>
    <row r="97" spans="2:18" s="155" customFormat="1" ht="17.100000000000001" customHeight="1" x14ac:dyDescent="0.15">
      <c r="B97" s="169"/>
      <c r="C97" s="169"/>
      <c r="D97" s="177" t="s">
        <v>54</v>
      </c>
      <c r="E97" s="58"/>
      <c r="F97" s="58"/>
      <c r="G97" s="178"/>
      <c r="H97" s="179">
        <v>25</v>
      </c>
      <c r="I97" s="180">
        <v>55</v>
      </c>
      <c r="J97" s="181">
        <f>SUM(H97:I97)</f>
        <v>80</v>
      </c>
      <c r="K97" s="182">
        <v>0</v>
      </c>
      <c r="L97" s="183">
        <v>231</v>
      </c>
      <c r="M97" s="183">
        <v>177</v>
      </c>
      <c r="N97" s="183">
        <v>128</v>
      </c>
      <c r="O97" s="183">
        <v>117</v>
      </c>
      <c r="P97" s="180">
        <v>108</v>
      </c>
      <c r="Q97" s="181">
        <f>SUM(K97:P97)</f>
        <v>761</v>
      </c>
      <c r="R97" s="184">
        <f t="shared" si="15"/>
        <v>841</v>
      </c>
    </row>
    <row r="98" spans="2:18" s="155" customFormat="1" ht="17.100000000000001" customHeight="1" x14ac:dyDescent="0.15">
      <c r="B98" s="169"/>
      <c r="C98" s="169"/>
      <c r="D98" s="177" t="s">
        <v>55</v>
      </c>
      <c r="E98" s="58"/>
      <c r="F98" s="58"/>
      <c r="G98" s="178"/>
      <c r="H98" s="179">
        <v>9</v>
      </c>
      <c r="I98" s="180">
        <v>45</v>
      </c>
      <c r="J98" s="181">
        <f>SUM(H98:I98)</f>
        <v>54</v>
      </c>
      <c r="K98" s="182">
        <v>0</v>
      </c>
      <c r="L98" s="183">
        <v>94</v>
      </c>
      <c r="M98" s="183">
        <v>87</v>
      </c>
      <c r="N98" s="183">
        <v>57</v>
      </c>
      <c r="O98" s="183">
        <v>34</v>
      </c>
      <c r="P98" s="180">
        <v>18</v>
      </c>
      <c r="Q98" s="181">
        <f>SUM(K98:P98)</f>
        <v>290</v>
      </c>
      <c r="R98" s="184">
        <f t="shared" si="15"/>
        <v>344</v>
      </c>
    </row>
    <row r="99" spans="2:18" s="155" customFormat="1" ht="17.100000000000001" customHeight="1" x14ac:dyDescent="0.15">
      <c r="B99" s="169"/>
      <c r="C99" s="169"/>
      <c r="D99" s="60" t="s">
        <v>56</v>
      </c>
      <c r="E99" s="61"/>
      <c r="F99" s="61"/>
      <c r="G99" s="185"/>
      <c r="H99" s="186">
        <v>51</v>
      </c>
      <c r="I99" s="187">
        <v>58</v>
      </c>
      <c r="J99" s="188">
        <f>SUM(H99:I99)</f>
        <v>109</v>
      </c>
      <c r="K99" s="189">
        <v>0</v>
      </c>
      <c r="L99" s="190">
        <v>458</v>
      </c>
      <c r="M99" s="190">
        <v>414</v>
      </c>
      <c r="N99" s="190">
        <v>377</v>
      </c>
      <c r="O99" s="190">
        <v>403</v>
      </c>
      <c r="P99" s="187">
        <v>269</v>
      </c>
      <c r="Q99" s="188">
        <f>SUM(K99:P99)</f>
        <v>1921</v>
      </c>
      <c r="R99" s="191">
        <f t="shared" si="15"/>
        <v>2030</v>
      </c>
    </row>
    <row r="100" spans="2:18" s="155" customFormat="1" ht="17.100000000000001" customHeight="1" x14ac:dyDescent="0.15">
      <c r="B100" s="169"/>
      <c r="C100" s="158" t="s">
        <v>57</v>
      </c>
      <c r="D100" s="159"/>
      <c r="E100" s="159"/>
      <c r="F100" s="159"/>
      <c r="G100" s="160"/>
      <c r="H100" s="161">
        <f t="shared" ref="H100:R100" si="16">SUM(H101:H102)</f>
        <v>99</v>
      </c>
      <c r="I100" s="162">
        <f t="shared" si="16"/>
        <v>147</v>
      </c>
      <c r="J100" s="163">
        <f t="shared" si="16"/>
        <v>246</v>
      </c>
      <c r="K100" s="164">
        <f t="shared" si="16"/>
        <v>0</v>
      </c>
      <c r="L100" s="165">
        <f t="shared" si="16"/>
        <v>1764</v>
      </c>
      <c r="M100" s="165">
        <f t="shared" si="16"/>
        <v>1199</v>
      </c>
      <c r="N100" s="165">
        <f t="shared" si="16"/>
        <v>668</v>
      </c>
      <c r="O100" s="165">
        <f t="shared" si="16"/>
        <v>416</v>
      </c>
      <c r="P100" s="166">
        <f t="shared" si="16"/>
        <v>193</v>
      </c>
      <c r="Q100" s="167">
        <f t="shared" si="16"/>
        <v>4240</v>
      </c>
      <c r="R100" s="168">
        <f t="shared" si="16"/>
        <v>4486</v>
      </c>
    </row>
    <row r="101" spans="2:18" s="155" customFormat="1" ht="17.100000000000001" customHeight="1" x14ac:dyDescent="0.15">
      <c r="B101" s="169"/>
      <c r="C101" s="169"/>
      <c r="D101" s="49" t="s">
        <v>58</v>
      </c>
      <c r="E101" s="81"/>
      <c r="F101" s="81"/>
      <c r="G101" s="170"/>
      <c r="H101" s="171">
        <v>0</v>
      </c>
      <c r="I101" s="172">
        <v>2</v>
      </c>
      <c r="J101" s="192">
        <f>SUM(H101:I101)</f>
        <v>2</v>
      </c>
      <c r="K101" s="174">
        <v>0</v>
      </c>
      <c r="L101" s="175">
        <v>1303</v>
      </c>
      <c r="M101" s="175">
        <v>835</v>
      </c>
      <c r="N101" s="175">
        <v>450</v>
      </c>
      <c r="O101" s="175">
        <v>276</v>
      </c>
      <c r="P101" s="172">
        <v>141</v>
      </c>
      <c r="Q101" s="173">
        <f>SUM(K101:P101)</f>
        <v>3005</v>
      </c>
      <c r="R101" s="176">
        <f>SUM(J101,Q101)</f>
        <v>3007</v>
      </c>
    </row>
    <row r="102" spans="2:18" s="155" customFormat="1" ht="17.100000000000001" customHeight="1" x14ac:dyDescent="0.15">
      <c r="B102" s="169"/>
      <c r="C102" s="169"/>
      <c r="D102" s="60" t="s">
        <v>59</v>
      </c>
      <c r="E102" s="61"/>
      <c r="F102" s="61"/>
      <c r="G102" s="185"/>
      <c r="H102" s="186">
        <v>99</v>
      </c>
      <c r="I102" s="187">
        <v>145</v>
      </c>
      <c r="J102" s="193">
        <f>SUM(H102:I102)</f>
        <v>244</v>
      </c>
      <c r="K102" s="189">
        <v>0</v>
      </c>
      <c r="L102" s="190">
        <v>461</v>
      </c>
      <c r="M102" s="190">
        <v>364</v>
      </c>
      <c r="N102" s="190">
        <v>218</v>
      </c>
      <c r="O102" s="190">
        <v>140</v>
      </c>
      <c r="P102" s="187">
        <v>52</v>
      </c>
      <c r="Q102" s="188">
        <f>SUM(K102:P102)</f>
        <v>1235</v>
      </c>
      <c r="R102" s="191">
        <f>SUM(J102,Q102)</f>
        <v>1479</v>
      </c>
    </row>
    <row r="103" spans="2:18" s="155" customFormat="1" ht="17.100000000000001" customHeight="1" x14ac:dyDescent="0.15">
      <c r="B103" s="169"/>
      <c r="C103" s="158" t="s">
        <v>60</v>
      </c>
      <c r="D103" s="159"/>
      <c r="E103" s="159"/>
      <c r="F103" s="159"/>
      <c r="G103" s="160"/>
      <c r="H103" s="161">
        <f t="shared" ref="H103:R103" si="17">SUM(H104:H106)</f>
        <v>7</v>
      </c>
      <c r="I103" s="162">
        <f t="shared" si="17"/>
        <v>7</v>
      </c>
      <c r="J103" s="163">
        <f t="shared" si="17"/>
        <v>14</v>
      </c>
      <c r="K103" s="164">
        <f t="shared" si="17"/>
        <v>0</v>
      </c>
      <c r="L103" s="165">
        <f t="shared" si="17"/>
        <v>172</v>
      </c>
      <c r="M103" s="165">
        <f t="shared" si="17"/>
        <v>194</v>
      </c>
      <c r="N103" s="165">
        <f t="shared" si="17"/>
        <v>214</v>
      </c>
      <c r="O103" s="165">
        <f t="shared" si="17"/>
        <v>124</v>
      </c>
      <c r="P103" s="166">
        <f t="shared" si="17"/>
        <v>70</v>
      </c>
      <c r="Q103" s="167">
        <f t="shared" si="17"/>
        <v>774</v>
      </c>
      <c r="R103" s="168">
        <f t="shared" si="17"/>
        <v>788</v>
      </c>
    </row>
    <row r="104" spans="2:18" s="155" customFormat="1" ht="17.100000000000001" customHeight="1" x14ac:dyDescent="0.15">
      <c r="B104" s="169"/>
      <c r="C104" s="169"/>
      <c r="D104" s="49" t="s">
        <v>61</v>
      </c>
      <c r="E104" s="81"/>
      <c r="F104" s="81"/>
      <c r="G104" s="170"/>
      <c r="H104" s="171">
        <v>7</v>
      </c>
      <c r="I104" s="172">
        <v>6</v>
      </c>
      <c r="J104" s="192">
        <f>SUM(H104:I104)</f>
        <v>13</v>
      </c>
      <c r="K104" s="174">
        <v>0</v>
      </c>
      <c r="L104" s="175">
        <v>157</v>
      </c>
      <c r="M104" s="175">
        <v>159</v>
      </c>
      <c r="N104" s="175">
        <v>177</v>
      </c>
      <c r="O104" s="175">
        <v>94</v>
      </c>
      <c r="P104" s="172">
        <v>49</v>
      </c>
      <c r="Q104" s="173">
        <f>SUM(K104:P104)</f>
        <v>636</v>
      </c>
      <c r="R104" s="176">
        <f>SUM(J104,Q104)</f>
        <v>649</v>
      </c>
    </row>
    <row r="105" spans="2:18" s="155" customFormat="1" ht="17.100000000000001" customHeight="1" x14ac:dyDescent="0.15">
      <c r="B105" s="169"/>
      <c r="C105" s="169"/>
      <c r="D105" s="177" t="s">
        <v>62</v>
      </c>
      <c r="E105" s="58"/>
      <c r="F105" s="58"/>
      <c r="G105" s="178"/>
      <c r="H105" s="179">
        <v>0</v>
      </c>
      <c r="I105" s="180">
        <v>1</v>
      </c>
      <c r="J105" s="194">
        <f>SUM(H105:I105)</f>
        <v>1</v>
      </c>
      <c r="K105" s="182">
        <v>0</v>
      </c>
      <c r="L105" s="183">
        <v>15</v>
      </c>
      <c r="M105" s="183">
        <v>32</v>
      </c>
      <c r="N105" s="183">
        <v>33</v>
      </c>
      <c r="O105" s="183">
        <v>26</v>
      </c>
      <c r="P105" s="180">
        <v>17</v>
      </c>
      <c r="Q105" s="181">
        <f>SUM(K105:P105)</f>
        <v>123</v>
      </c>
      <c r="R105" s="184">
        <f>SUM(J105,Q105)</f>
        <v>124</v>
      </c>
    </row>
    <row r="106" spans="2:18" s="155" customFormat="1" ht="17.100000000000001" customHeight="1" x14ac:dyDescent="0.15">
      <c r="B106" s="169"/>
      <c r="C106" s="195"/>
      <c r="D106" s="60" t="s">
        <v>63</v>
      </c>
      <c r="E106" s="61"/>
      <c r="F106" s="61"/>
      <c r="G106" s="185"/>
      <c r="H106" s="186">
        <v>0</v>
      </c>
      <c r="I106" s="187">
        <v>0</v>
      </c>
      <c r="J106" s="193">
        <f>SUM(H106:I106)</f>
        <v>0</v>
      </c>
      <c r="K106" s="189">
        <v>0</v>
      </c>
      <c r="L106" s="190">
        <v>0</v>
      </c>
      <c r="M106" s="190">
        <v>3</v>
      </c>
      <c r="N106" s="190">
        <v>4</v>
      </c>
      <c r="O106" s="190">
        <v>4</v>
      </c>
      <c r="P106" s="187">
        <v>4</v>
      </c>
      <c r="Q106" s="188">
        <f>SUM(K106:P106)</f>
        <v>15</v>
      </c>
      <c r="R106" s="191">
        <f>SUM(J106,Q106)</f>
        <v>15</v>
      </c>
    </row>
    <row r="107" spans="2:18" s="155" customFormat="1" ht="17.100000000000001" customHeight="1" x14ac:dyDescent="0.15">
      <c r="B107" s="169"/>
      <c r="C107" s="158" t="s">
        <v>64</v>
      </c>
      <c r="D107" s="159"/>
      <c r="E107" s="159"/>
      <c r="F107" s="159"/>
      <c r="G107" s="160"/>
      <c r="H107" s="161">
        <f t="shared" ref="H107:R107" si="18">SUM(H108:H110)</f>
        <v>688</v>
      </c>
      <c r="I107" s="162">
        <f t="shared" si="18"/>
        <v>1058</v>
      </c>
      <c r="J107" s="163">
        <f t="shared" si="18"/>
        <v>1746</v>
      </c>
      <c r="K107" s="164">
        <f t="shared" si="18"/>
        <v>0</v>
      </c>
      <c r="L107" s="165">
        <f t="shared" si="18"/>
        <v>1446</v>
      </c>
      <c r="M107" s="165">
        <f t="shared" si="18"/>
        <v>1447</v>
      </c>
      <c r="N107" s="165">
        <f t="shared" si="18"/>
        <v>879</v>
      </c>
      <c r="O107" s="165">
        <f t="shared" si="18"/>
        <v>675</v>
      </c>
      <c r="P107" s="166">
        <f t="shared" si="18"/>
        <v>382</v>
      </c>
      <c r="Q107" s="167">
        <f t="shared" si="18"/>
        <v>4829</v>
      </c>
      <c r="R107" s="168">
        <f t="shared" si="18"/>
        <v>6575</v>
      </c>
    </row>
    <row r="108" spans="2:18" s="155" customFormat="1" ht="17.100000000000001" customHeight="1" x14ac:dyDescent="0.15">
      <c r="B108" s="169"/>
      <c r="C108" s="169"/>
      <c r="D108" s="49" t="s">
        <v>65</v>
      </c>
      <c r="E108" s="81"/>
      <c r="F108" s="81"/>
      <c r="G108" s="170"/>
      <c r="H108" s="171">
        <v>628</v>
      </c>
      <c r="I108" s="172">
        <v>1007</v>
      </c>
      <c r="J108" s="192">
        <f>SUM(H108:I108)</f>
        <v>1635</v>
      </c>
      <c r="K108" s="174">
        <v>0</v>
      </c>
      <c r="L108" s="175">
        <v>1396</v>
      </c>
      <c r="M108" s="175">
        <v>1413</v>
      </c>
      <c r="N108" s="175">
        <v>848</v>
      </c>
      <c r="O108" s="175">
        <v>649</v>
      </c>
      <c r="P108" s="172">
        <v>380</v>
      </c>
      <c r="Q108" s="173">
        <f>SUM(K108:P108)</f>
        <v>4686</v>
      </c>
      <c r="R108" s="176">
        <f>SUM(J108,Q108)</f>
        <v>6321</v>
      </c>
    </row>
    <row r="109" spans="2:18" s="155" customFormat="1" ht="17.100000000000001" customHeight="1" x14ac:dyDescent="0.15">
      <c r="B109" s="169"/>
      <c r="C109" s="169"/>
      <c r="D109" s="177" t="s">
        <v>66</v>
      </c>
      <c r="E109" s="58"/>
      <c r="F109" s="58"/>
      <c r="G109" s="178"/>
      <c r="H109" s="179">
        <v>32</v>
      </c>
      <c r="I109" s="180">
        <v>20</v>
      </c>
      <c r="J109" s="194">
        <f>SUM(H109:I109)</f>
        <v>52</v>
      </c>
      <c r="K109" s="182">
        <v>0</v>
      </c>
      <c r="L109" s="183">
        <v>33</v>
      </c>
      <c r="M109" s="183">
        <v>21</v>
      </c>
      <c r="N109" s="183">
        <v>19</v>
      </c>
      <c r="O109" s="183">
        <v>17</v>
      </c>
      <c r="P109" s="180">
        <v>1</v>
      </c>
      <c r="Q109" s="181">
        <f>SUM(K109:P109)</f>
        <v>91</v>
      </c>
      <c r="R109" s="184">
        <f>SUM(J109,Q109)</f>
        <v>143</v>
      </c>
    </row>
    <row r="110" spans="2:18" s="155" customFormat="1" ht="17.100000000000001" customHeight="1" x14ac:dyDescent="0.15">
      <c r="B110" s="169"/>
      <c r="C110" s="169"/>
      <c r="D110" s="60" t="s">
        <v>67</v>
      </c>
      <c r="E110" s="61"/>
      <c r="F110" s="61"/>
      <c r="G110" s="185"/>
      <c r="H110" s="186">
        <v>28</v>
      </c>
      <c r="I110" s="187">
        <v>31</v>
      </c>
      <c r="J110" s="193">
        <f>SUM(H110:I110)</f>
        <v>59</v>
      </c>
      <c r="K110" s="189">
        <v>0</v>
      </c>
      <c r="L110" s="190">
        <v>17</v>
      </c>
      <c r="M110" s="190">
        <v>13</v>
      </c>
      <c r="N110" s="190">
        <v>12</v>
      </c>
      <c r="O110" s="190">
        <v>9</v>
      </c>
      <c r="P110" s="187">
        <v>1</v>
      </c>
      <c r="Q110" s="188">
        <f>SUM(K110:P110)</f>
        <v>52</v>
      </c>
      <c r="R110" s="191">
        <f>SUM(J110,Q110)</f>
        <v>111</v>
      </c>
    </row>
    <row r="111" spans="2:18" s="155" customFormat="1" ht="17.100000000000001" customHeight="1" x14ac:dyDescent="0.15">
      <c r="B111" s="169"/>
      <c r="C111" s="196" t="s">
        <v>68</v>
      </c>
      <c r="D111" s="197"/>
      <c r="E111" s="197"/>
      <c r="F111" s="197"/>
      <c r="G111" s="198"/>
      <c r="H111" s="161">
        <v>5</v>
      </c>
      <c r="I111" s="162">
        <v>18</v>
      </c>
      <c r="J111" s="163">
        <f>SUM(H111:I111)</f>
        <v>23</v>
      </c>
      <c r="K111" s="164">
        <v>0</v>
      </c>
      <c r="L111" s="165">
        <v>108</v>
      </c>
      <c r="M111" s="165">
        <v>100</v>
      </c>
      <c r="N111" s="165">
        <v>88</v>
      </c>
      <c r="O111" s="165">
        <v>81</v>
      </c>
      <c r="P111" s="166">
        <v>38</v>
      </c>
      <c r="Q111" s="167">
        <f>SUM(K111:P111)</f>
        <v>415</v>
      </c>
      <c r="R111" s="168">
        <f>SUM(J111,Q111)</f>
        <v>438</v>
      </c>
    </row>
    <row r="112" spans="2:18" s="155" customFormat="1" ht="17.100000000000001" customHeight="1" x14ac:dyDescent="0.15">
      <c r="B112" s="195"/>
      <c r="C112" s="196" t="s">
        <v>69</v>
      </c>
      <c r="D112" s="197"/>
      <c r="E112" s="197"/>
      <c r="F112" s="197"/>
      <c r="G112" s="198"/>
      <c r="H112" s="161">
        <v>706</v>
      </c>
      <c r="I112" s="162">
        <v>1058</v>
      </c>
      <c r="J112" s="163">
        <f>SUM(H112:I112)</f>
        <v>1764</v>
      </c>
      <c r="K112" s="164">
        <v>0</v>
      </c>
      <c r="L112" s="165">
        <v>3130</v>
      </c>
      <c r="M112" s="165">
        <v>2036</v>
      </c>
      <c r="N112" s="165">
        <v>1090</v>
      </c>
      <c r="O112" s="165">
        <v>668</v>
      </c>
      <c r="P112" s="166">
        <v>344</v>
      </c>
      <c r="Q112" s="167">
        <f>SUM(K112:P112)</f>
        <v>7268</v>
      </c>
      <c r="R112" s="168">
        <f>SUM(J112,Q112)</f>
        <v>9032</v>
      </c>
    </row>
    <row r="113" spans="2:18" s="155" customFormat="1" ht="17.100000000000001" customHeight="1" x14ac:dyDescent="0.15">
      <c r="B113" s="158" t="s">
        <v>70</v>
      </c>
      <c r="C113" s="159"/>
      <c r="D113" s="159"/>
      <c r="E113" s="159"/>
      <c r="F113" s="159"/>
      <c r="G113" s="160"/>
      <c r="H113" s="161">
        <f t="shared" ref="H113:R113" si="19">SUM(H114:H122)</f>
        <v>15</v>
      </c>
      <c r="I113" s="162">
        <f t="shared" si="19"/>
        <v>19</v>
      </c>
      <c r="J113" s="163">
        <f t="shared" si="19"/>
        <v>34</v>
      </c>
      <c r="K113" s="164">
        <f>SUM(K114:K122)</f>
        <v>0</v>
      </c>
      <c r="L113" s="165">
        <f>SUM(L114:L122)</f>
        <v>1212</v>
      </c>
      <c r="M113" s="165">
        <f>SUM(M114:M122)</f>
        <v>943</v>
      </c>
      <c r="N113" s="165">
        <f t="shared" si="19"/>
        <v>699</v>
      </c>
      <c r="O113" s="165">
        <f t="shared" si="19"/>
        <v>495</v>
      </c>
      <c r="P113" s="166">
        <f t="shared" si="19"/>
        <v>233</v>
      </c>
      <c r="Q113" s="167">
        <f t="shared" si="19"/>
        <v>3582</v>
      </c>
      <c r="R113" s="168">
        <f t="shared" si="19"/>
        <v>3616</v>
      </c>
    </row>
    <row r="114" spans="2:18" s="155" customFormat="1" ht="17.100000000000001" customHeight="1" x14ac:dyDescent="0.15">
      <c r="B114" s="169"/>
      <c r="C114" s="49" t="s">
        <v>71</v>
      </c>
      <c r="D114" s="81"/>
      <c r="E114" s="81"/>
      <c r="F114" s="81"/>
      <c r="G114" s="170"/>
      <c r="H114" s="171">
        <v>0</v>
      </c>
      <c r="I114" s="172">
        <v>0</v>
      </c>
      <c r="J114" s="192">
        <f>SUM(H114:I114)</f>
        <v>0</v>
      </c>
      <c r="K114" s="199"/>
      <c r="L114" s="175">
        <v>38</v>
      </c>
      <c r="M114" s="175">
        <v>22</v>
      </c>
      <c r="N114" s="175">
        <v>9</v>
      </c>
      <c r="O114" s="175">
        <v>17</v>
      </c>
      <c r="P114" s="172">
        <v>5</v>
      </c>
      <c r="Q114" s="173">
        <f t="shared" ref="Q114:Q122" si="20">SUM(K114:P114)</f>
        <v>91</v>
      </c>
      <c r="R114" s="176">
        <f t="shared" ref="R114:R122" si="21">SUM(J114,Q114)</f>
        <v>91</v>
      </c>
    </row>
    <row r="115" spans="2:18" s="155" customFormat="1" ht="17.100000000000001" customHeight="1" x14ac:dyDescent="0.15">
      <c r="B115" s="169"/>
      <c r="C115" s="57" t="s">
        <v>72</v>
      </c>
      <c r="D115" s="50"/>
      <c r="E115" s="50"/>
      <c r="F115" s="50"/>
      <c r="G115" s="200"/>
      <c r="H115" s="179">
        <v>0</v>
      </c>
      <c r="I115" s="180">
        <v>0</v>
      </c>
      <c r="J115" s="194">
        <f t="shared" ref="J115:J122" si="22">SUM(H115:I115)</f>
        <v>0</v>
      </c>
      <c r="K115" s="201"/>
      <c r="L115" s="202">
        <v>0</v>
      </c>
      <c r="M115" s="202">
        <v>0</v>
      </c>
      <c r="N115" s="202">
        <v>0</v>
      </c>
      <c r="O115" s="202">
        <v>0</v>
      </c>
      <c r="P115" s="203">
        <v>0</v>
      </c>
      <c r="Q115" s="204">
        <f>SUM(K115:P115)</f>
        <v>0</v>
      </c>
      <c r="R115" s="205">
        <f>SUM(J115,Q115)</f>
        <v>0</v>
      </c>
    </row>
    <row r="116" spans="2:18" s="217" customFormat="1" ht="17.100000000000001" customHeight="1" x14ac:dyDescent="0.15">
      <c r="B116" s="206"/>
      <c r="C116" s="207" t="s">
        <v>73</v>
      </c>
      <c r="D116" s="208"/>
      <c r="E116" s="208"/>
      <c r="F116" s="208"/>
      <c r="G116" s="209"/>
      <c r="H116" s="210">
        <v>0</v>
      </c>
      <c r="I116" s="211">
        <v>0</v>
      </c>
      <c r="J116" s="212">
        <f t="shared" si="22"/>
        <v>0</v>
      </c>
      <c r="K116" s="213"/>
      <c r="L116" s="214">
        <v>784</v>
      </c>
      <c r="M116" s="214">
        <v>472</v>
      </c>
      <c r="N116" s="214">
        <v>279</v>
      </c>
      <c r="O116" s="214">
        <v>149</v>
      </c>
      <c r="P116" s="211">
        <v>63</v>
      </c>
      <c r="Q116" s="215">
        <f>SUM(K116:P116)</f>
        <v>1747</v>
      </c>
      <c r="R116" s="216">
        <f>SUM(J116,Q116)</f>
        <v>1747</v>
      </c>
    </row>
    <row r="117" spans="2:18" s="155" customFormat="1" ht="17.100000000000001" customHeight="1" x14ac:dyDescent="0.15">
      <c r="B117" s="169"/>
      <c r="C117" s="177" t="s">
        <v>74</v>
      </c>
      <c r="D117" s="58"/>
      <c r="E117" s="58"/>
      <c r="F117" s="58"/>
      <c r="G117" s="178"/>
      <c r="H117" s="179">
        <v>5</v>
      </c>
      <c r="I117" s="180">
        <v>3</v>
      </c>
      <c r="J117" s="194">
        <f t="shared" si="22"/>
        <v>8</v>
      </c>
      <c r="K117" s="182">
        <v>0</v>
      </c>
      <c r="L117" s="183">
        <v>94</v>
      </c>
      <c r="M117" s="183">
        <v>104</v>
      </c>
      <c r="N117" s="183">
        <v>72</v>
      </c>
      <c r="O117" s="183">
        <v>57</v>
      </c>
      <c r="P117" s="180">
        <v>20</v>
      </c>
      <c r="Q117" s="181">
        <f t="shared" si="20"/>
        <v>347</v>
      </c>
      <c r="R117" s="184">
        <f t="shared" si="21"/>
        <v>355</v>
      </c>
    </row>
    <row r="118" spans="2:18" s="155" customFormat="1" ht="17.100000000000001" customHeight="1" x14ac:dyDescent="0.15">
      <c r="B118" s="169"/>
      <c r="C118" s="177" t="s">
        <v>75</v>
      </c>
      <c r="D118" s="58"/>
      <c r="E118" s="58"/>
      <c r="F118" s="58"/>
      <c r="G118" s="178"/>
      <c r="H118" s="179">
        <v>10</v>
      </c>
      <c r="I118" s="180">
        <v>15</v>
      </c>
      <c r="J118" s="194">
        <f t="shared" si="22"/>
        <v>25</v>
      </c>
      <c r="K118" s="182">
        <v>0</v>
      </c>
      <c r="L118" s="183">
        <v>88</v>
      </c>
      <c r="M118" s="183">
        <v>73</v>
      </c>
      <c r="N118" s="183">
        <v>75</v>
      </c>
      <c r="O118" s="183">
        <v>59</v>
      </c>
      <c r="P118" s="180">
        <v>43</v>
      </c>
      <c r="Q118" s="181">
        <f t="shared" si="20"/>
        <v>338</v>
      </c>
      <c r="R118" s="184">
        <f t="shared" si="21"/>
        <v>363</v>
      </c>
    </row>
    <row r="119" spans="2:18" s="155" customFormat="1" ht="17.100000000000001" customHeight="1" x14ac:dyDescent="0.15">
      <c r="B119" s="169"/>
      <c r="C119" s="177" t="s">
        <v>76</v>
      </c>
      <c r="D119" s="58"/>
      <c r="E119" s="58"/>
      <c r="F119" s="58"/>
      <c r="G119" s="178"/>
      <c r="H119" s="179">
        <v>0</v>
      </c>
      <c r="I119" s="180">
        <v>1</v>
      </c>
      <c r="J119" s="194">
        <f t="shared" si="22"/>
        <v>1</v>
      </c>
      <c r="K119" s="218"/>
      <c r="L119" s="183">
        <v>163</v>
      </c>
      <c r="M119" s="183">
        <v>227</v>
      </c>
      <c r="N119" s="183">
        <v>211</v>
      </c>
      <c r="O119" s="183">
        <v>136</v>
      </c>
      <c r="P119" s="180">
        <v>57</v>
      </c>
      <c r="Q119" s="181">
        <f t="shared" si="20"/>
        <v>794</v>
      </c>
      <c r="R119" s="184">
        <f t="shared" si="21"/>
        <v>795</v>
      </c>
    </row>
    <row r="120" spans="2:18" s="155" customFormat="1" ht="17.100000000000001" customHeight="1" x14ac:dyDescent="0.15">
      <c r="B120" s="169"/>
      <c r="C120" s="219" t="s">
        <v>77</v>
      </c>
      <c r="D120" s="220"/>
      <c r="E120" s="220"/>
      <c r="F120" s="220"/>
      <c r="G120" s="221"/>
      <c r="H120" s="179">
        <v>0</v>
      </c>
      <c r="I120" s="180">
        <v>0</v>
      </c>
      <c r="J120" s="194">
        <f t="shared" si="22"/>
        <v>0</v>
      </c>
      <c r="K120" s="218"/>
      <c r="L120" s="183">
        <v>29</v>
      </c>
      <c r="M120" s="183">
        <v>35</v>
      </c>
      <c r="N120" s="183">
        <v>31</v>
      </c>
      <c r="O120" s="183">
        <v>28</v>
      </c>
      <c r="P120" s="180">
        <v>17</v>
      </c>
      <c r="Q120" s="181">
        <f t="shared" si="20"/>
        <v>140</v>
      </c>
      <c r="R120" s="184">
        <f t="shared" si="21"/>
        <v>140</v>
      </c>
    </row>
    <row r="121" spans="2:18" s="155" customFormat="1" ht="17.100000000000001" customHeight="1" x14ac:dyDescent="0.15">
      <c r="B121" s="222"/>
      <c r="C121" s="223" t="s">
        <v>78</v>
      </c>
      <c r="D121" s="220"/>
      <c r="E121" s="220"/>
      <c r="F121" s="220"/>
      <c r="G121" s="221"/>
      <c r="H121" s="179">
        <v>0</v>
      </c>
      <c r="I121" s="180">
        <v>0</v>
      </c>
      <c r="J121" s="194">
        <f t="shared" si="22"/>
        <v>0</v>
      </c>
      <c r="K121" s="218"/>
      <c r="L121" s="183">
        <v>0</v>
      </c>
      <c r="M121" s="183">
        <v>1</v>
      </c>
      <c r="N121" s="183">
        <v>7</v>
      </c>
      <c r="O121" s="183">
        <v>24</v>
      </c>
      <c r="P121" s="180">
        <v>18</v>
      </c>
      <c r="Q121" s="181">
        <f>SUM(K121:P121)</f>
        <v>50</v>
      </c>
      <c r="R121" s="184">
        <f>SUM(J121,Q121)</f>
        <v>50</v>
      </c>
    </row>
    <row r="122" spans="2:18" s="155" customFormat="1" ht="17.100000000000001" customHeight="1" x14ac:dyDescent="0.15">
      <c r="B122" s="224"/>
      <c r="C122" s="225" t="s">
        <v>79</v>
      </c>
      <c r="D122" s="226"/>
      <c r="E122" s="226"/>
      <c r="F122" s="226"/>
      <c r="G122" s="227"/>
      <c r="H122" s="228">
        <v>0</v>
      </c>
      <c r="I122" s="229">
        <v>0</v>
      </c>
      <c r="J122" s="230">
        <f t="shared" si="22"/>
        <v>0</v>
      </c>
      <c r="K122" s="231"/>
      <c r="L122" s="232">
        <v>16</v>
      </c>
      <c r="M122" s="232">
        <v>9</v>
      </c>
      <c r="N122" s="232">
        <v>15</v>
      </c>
      <c r="O122" s="232">
        <v>25</v>
      </c>
      <c r="P122" s="229">
        <v>10</v>
      </c>
      <c r="Q122" s="233">
        <f t="shared" si="20"/>
        <v>75</v>
      </c>
      <c r="R122" s="234">
        <f t="shared" si="21"/>
        <v>75</v>
      </c>
    </row>
    <row r="123" spans="2:18" s="155" customFormat="1" ht="17.100000000000001" customHeight="1" x14ac:dyDescent="0.15">
      <c r="B123" s="158" t="s">
        <v>80</v>
      </c>
      <c r="C123" s="159"/>
      <c r="D123" s="159"/>
      <c r="E123" s="159"/>
      <c r="F123" s="159"/>
      <c r="G123" s="160"/>
      <c r="H123" s="161">
        <f>SUM(H124:H126)</f>
        <v>0</v>
      </c>
      <c r="I123" s="162">
        <f>SUM(I124:I126)</f>
        <v>0</v>
      </c>
      <c r="J123" s="163">
        <f>SUM(J124:J126)</f>
        <v>0</v>
      </c>
      <c r="K123" s="235"/>
      <c r="L123" s="165">
        <f t="shared" ref="L123:R123" si="23">SUM(L124:L126)</f>
        <v>55</v>
      </c>
      <c r="M123" s="165">
        <f t="shared" si="23"/>
        <v>126</v>
      </c>
      <c r="N123" s="165">
        <f t="shared" si="23"/>
        <v>322</v>
      </c>
      <c r="O123" s="165">
        <f t="shared" si="23"/>
        <v>883</v>
      </c>
      <c r="P123" s="166">
        <f t="shared" si="23"/>
        <v>994</v>
      </c>
      <c r="Q123" s="167">
        <f t="shared" si="23"/>
        <v>2380</v>
      </c>
      <c r="R123" s="168">
        <f t="shared" si="23"/>
        <v>2380</v>
      </c>
    </row>
    <row r="124" spans="2:18" s="155" customFormat="1" ht="17.100000000000001" customHeight="1" x14ac:dyDescent="0.15">
      <c r="B124" s="169"/>
      <c r="C124" s="49" t="s">
        <v>81</v>
      </c>
      <c r="D124" s="81"/>
      <c r="E124" s="81"/>
      <c r="F124" s="81"/>
      <c r="G124" s="170"/>
      <c r="H124" s="171">
        <v>0</v>
      </c>
      <c r="I124" s="172">
        <v>0</v>
      </c>
      <c r="J124" s="192">
        <f>SUM(H124:I124)</f>
        <v>0</v>
      </c>
      <c r="K124" s="199"/>
      <c r="L124" s="175">
        <v>2</v>
      </c>
      <c r="M124" s="175">
        <v>15</v>
      </c>
      <c r="N124" s="175">
        <v>166</v>
      </c>
      <c r="O124" s="175">
        <v>428</v>
      </c>
      <c r="P124" s="172">
        <v>419</v>
      </c>
      <c r="Q124" s="173">
        <f>SUM(K124:P124)</f>
        <v>1030</v>
      </c>
      <c r="R124" s="176">
        <f>SUM(J124,Q124)</f>
        <v>1030</v>
      </c>
    </row>
    <row r="125" spans="2:18" s="155" customFormat="1" ht="17.100000000000001" customHeight="1" x14ac:dyDescent="0.15">
      <c r="B125" s="169"/>
      <c r="C125" s="177" t="s">
        <v>82</v>
      </c>
      <c r="D125" s="58"/>
      <c r="E125" s="58"/>
      <c r="F125" s="58"/>
      <c r="G125" s="178"/>
      <c r="H125" s="179">
        <v>0</v>
      </c>
      <c r="I125" s="180">
        <v>0</v>
      </c>
      <c r="J125" s="194">
        <f>SUM(H125:I125)</f>
        <v>0</v>
      </c>
      <c r="K125" s="218"/>
      <c r="L125" s="183">
        <v>53</v>
      </c>
      <c r="M125" s="183">
        <v>107</v>
      </c>
      <c r="N125" s="183">
        <v>123</v>
      </c>
      <c r="O125" s="183">
        <v>174</v>
      </c>
      <c r="P125" s="180">
        <v>78</v>
      </c>
      <c r="Q125" s="181">
        <f>SUM(K125:P125)</f>
        <v>535</v>
      </c>
      <c r="R125" s="184">
        <f>SUM(J125,Q125)</f>
        <v>535</v>
      </c>
    </row>
    <row r="126" spans="2:18" s="155" customFormat="1" ht="17.100000000000001" customHeight="1" x14ac:dyDescent="0.15">
      <c r="B126" s="224"/>
      <c r="C126" s="60" t="s">
        <v>83</v>
      </c>
      <c r="D126" s="61"/>
      <c r="E126" s="61"/>
      <c r="F126" s="61"/>
      <c r="G126" s="185"/>
      <c r="H126" s="186">
        <v>0</v>
      </c>
      <c r="I126" s="187">
        <v>0</v>
      </c>
      <c r="J126" s="193">
        <f>SUM(H126:I126)</f>
        <v>0</v>
      </c>
      <c r="K126" s="236"/>
      <c r="L126" s="190">
        <v>0</v>
      </c>
      <c r="M126" s="190">
        <v>4</v>
      </c>
      <c r="N126" s="190">
        <v>33</v>
      </c>
      <c r="O126" s="190">
        <v>281</v>
      </c>
      <c r="P126" s="187">
        <v>497</v>
      </c>
      <c r="Q126" s="188">
        <v>815</v>
      </c>
      <c r="R126" s="191">
        <f>SUM(J126,Q126)</f>
        <v>815</v>
      </c>
    </row>
    <row r="127" spans="2:18" s="155" customFormat="1" ht="17.100000000000001" customHeight="1" x14ac:dyDescent="0.15">
      <c r="B127" s="237" t="s">
        <v>84</v>
      </c>
      <c r="C127" s="40"/>
      <c r="D127" s="40"/>
      <c r="E127" s="40"/>
      <c r="F127" s="40"/>
      <c r="G127" s="41"/>
      <c r="H127" s="161">
        <f t="shared" ref="H127:R127" si="24">SUM(H93,H113,H123)</f>
        <v>1605</v>
      </c>
      <c r="I127" s="162">
        <f t="shared" si="24"/>
        <v>2466</v>
      </c>
      <c r="J127" s="163">
        <f t="shared" si="24"/>
        <v>4071</v>
      </c>
      <c r="K127" s="164">
        <f t="shared" si="24"/>
        <v>0</v>
      </c>
      <c r="L127" s="165">
        <f t="shared" si="24"/>
        <v>10051</v>
      </c>
      <c r="M127" s="165">
        <f t="shared" si="24"/>
        <v>7630</v>
      </c>
      <c r="N127" s="165">
        <f t="shared" si="24"/>
        <v>5014</v>
      </c>
      <c r="O127" s="165">
        <f t="shared" si="24"/>
        <v>4205</v>
      </c>
      <c r="P127" s="166">
        <f t="shared" si="24"/>
        <v>2862</v>
      </c>
      <c r="Q127" s="167">
        <f t="shared" si="24"/>
        <v>29762</v>
      </c>
      <c r="R127" s="168">
        <f t="shared" si="24"/>
        <v>33833</v>
      </c>
    </row>
    <row r="128" spans="2:18" s="155" customFormat="1" ht="17.100000000000001" customHeight="1" x14ac:dyDescent="0.15">
      <c r="B128" s="238"/>
      <c r="C128" s="238"/>
      <c r="D128" s="238"/>
      <c r="E128" s="238"/>
      <c r="F128" s="238"/>
      <c r="G128" s="238"/>
      <c r="H128" s="239"/>
      <c r="I128" s="239"/>
      <c r="J128" s="239"/>
      <c r="K128" s="239"/>
      <c r="L128" s="239"/>
      <c r="M128" s="239"/>
      <c r="N128" s="239"/>
      <c r="O128" s="239"/>
      <c r="P128" s="239"/>
      <c r="Q128" s="239"/>
      <c r="R128" s="239"/>
    </row>
    <row r="129" spans="1:18" s="155" customFormat="1" ht="17.100000000000001" customHeight="1" x14ac:dyDescent="0.15">
      <c r="A129" s="154" t="s">
        <v>85</v>
      </c>
      <c r="H129" s="156"/>
      <c r="I129" s="156"/>
      <c r="J129" s="156"/>
      <c r="K129" s="156"/>
    </row>
    <row r="130" spans="1:18" s="155" customFormat="1" ht="17.100000000000001" customHeight="1" x14ac:dyDescent="0.15">
      <c r="B130" s="157"/>
      <c r="C130" s="157"/>
      <c r="D130" s="157"/>
      <c r="E130" s="157"/>
      <c r="F130" s="6"/>
      <c r="G130" s="6"/>
      <c r="H130" s="6"/>
      <c r="I130" s="699" t="s">
        <v>86</v>
      </c>
      <c r="J130" s="699"/>
      <c r="K130" s="699"/>
      <c r="L130" s="699"/>
      <c r="M130" s="699"/>
      <c r="N130" s="699"/>
      <c r="O130" s="699"/>
      <c r="P130" s="699"/>
      <c r="Q130" s="699"/>
      <c r="R130" s="699"/>
    </row>
    <row r="131" spans="1:18" s="155" customFormat="1" ht="17.100000000000001" customHeight="1" x14ac:dyDescent="0.15">
      <c r="B131" s="716" t="str">
        <f>"平成" &amp; DBCS($A$2) &amp; "年（" &amp; DBCS($B$2) &amp; "年）" &amp; DBCS($C$2) &amp; "月"</f>
        <v>平成３０年（２０１８年）４月</v>
      </c>
      <c r="C131" s="717"/>
      <c r="D131" s="717"/>
      <c r="E131" s="717"/>
      <c r="F131" s="717"/>
      <c r="G131" s="718"/>
      <c r="H131" s="722" t="s">
        <v>40</v>
      </c>
      <c r="I131" s="723"/>
      <c r="J131" s="723"/>
      <c r="K131" s="724" t="s">
        <v>41</v>
      </c>
      <c r="L131" s="725"/>
      <c r="M131" s="725"/>
      <c r="N131" s="725"/>
      <c r="O131" s="725"/>
      <c r="P131" s="725"/>
      <c r="Q131" s="726"/>
      <c r="R131" s="727" t="s">
        <v>22</v>
      </c>
    </row>
    <row r="132" spans="1:18" s="155" customFormat="1" ht="17.100000000000001" customHeight="1" x14ac:dyDescent="0.15">
      <c r="B132" s="719"/>
      <c r="C132" s="720"/>
      <c r="D132" s="720"/>
      <c r="E132" s="720"/>
      <c r="F132" s="720"/>
      <c r="G132" s="721"/>
      <c r="H132" s="102" t="s">
        <v>13</v>
      </c>
      <c r="I132" s="103" t="s">
        <v>14</v>
      </c>
      <c r="J132" s="104" t="s">
        <v>15</v>
      </c>
      <c r="K132" s="105" t="s">
        <v>16</v>
      </c>
      <c r="L132" s="106" t="s">
        <v>17</v>
      </c>
      <c r="M132" s="106" t="s">
        <v>18</v>
      </c>
      <c r="N132" s="106" t="s">
        <v>19</v>
      </c>
      <c r="O132" s="106" t="s">
        <v>20</v>
      </c>
      <c r="P132" s="107" t="s">
        <v>21</v>
      </c>
      <c r="Q132" s="108" t="s">
        <v>15</v>
      </c>
      <c r="R132" s="728"/>
    </row>
    <row r="133" spans="1:18" s="155" customFormat="1" ht="17.100000000000001" customHeight="1" x14ac:dyDescent="0.15">
      <c r="B133" s="158" t="s">
        <v>50</v>
      </c>
      <c r="C133" s="159"/>
      <c r="D133" s="159"/>
      <c r="E133" s="159"/>
      <c r="F133" s="159"/>
      <c r="G133" s="160"/>
      <c r="H133" s="161">
        <f t="shared" ref="H133:R133" si="25">SUM(H134,H140,H143,H147,H151:H152)</f>
        <v>12034717</v>
      </c>
      <c r="I133" s="162">
        <f t="shared" si="25"/>
        <v>24534581</v>
      </c>
      <c r="J133" s="163">
        <f t="shared" si="25"/>
        <v>36569298</v>
      </c>
      <c r="K133" s="164">
        <f t="shared" si="25"/>
        <v>0</v>
      </c>
      <c r="L133" s="165">
        <f t="shared" si="25"/>
        <v>214330125</v>
      </c>
      <c r="M133" s="165">
        <f t="shared" si="25"/>
        <v>190897382</v>
      </c>
      <c r="N133" s="165">
        <f t="shared" si="25"/>
        <v>152435602</v>
      </c>
      <c r="O133" s="165">
        <f t="shared" si="25"/>
        <v>118293498</v>
      </c>
      <c r="P133" s="166">
        <f t="shared" si="25"/>
        <v>74845671</v>
      </c>
      <c r="Q133" s="167">
        <f t="shared" si="25"/>
        <v>750802278</v>
      </c>
      <c r="R133" s="168">
        <f t="shared" si="25"/>
        <v>787371576</v>
      </c>
    </row>
    <row r="134" spans="1:18" s="155" customFormat="1" ht="17.100000000000001" customHeight="1" x14ac:dyDescent="0.15">
      <c r="B134" s="169"/>
      <c r="C134" s="158" t="s">
        <v>51</v>
      </c>
      <c r="D134" s="159"/>
      <c r="E134" s="159"/>
      <c r="F134" s="159"/>
      <c r="G134" s="160"/>
      <c r="H134" s="161">
        <f t="shared" ref="H134:Q134" si="26">SUM(H135:H139)</f>
        <v>1224326</v>
      </c>
      <c r="I134" s="162">
        <f t="shared" si="26"/>
        <v>3618406</v>
      </c>
      <c r="J134" s="163">
        <f t="shared" si="26"/>
        <v>4842732</v>
      </c>
      <c r="K134" s="164">
        <f t="shared" si="26"/>
        <v>0</v>
      </c>
      <c r="L134" s="165">
        <f t="shared" si="26"/>
        <v>45560386</v>
      </c>
      <c r="M134" s="165">
        <f t="shared" si="26"/>
        <v>39945602</v>
      </c>
      <c r="N134" s="165">
        <f t="shared" si="26"/>
        <v>32946654</v>
      </c>
      <c r="O134" s="165">
        <f t="shared" si="26"/>
        <v>30184635</v>
      </c>
      <c r="P134" s="166">
        <f t="shared" si="26"/>
        <v>24470274</v>
      </c>
      <c r="Q134" s="167">
        <f t="shared" si="26"/>
        <v>173107551</v>
      </c>
      <c r="R134" s="168">
        <f t="shared" ref="R134:R139" si="27">SUM(J134,Q134)</f>
        <v>177950283</v>
      </c>
    </row>
    <row r="135" spans="1:18" s="155" customFormat="1" ht="17.100000000000001" customHeight="1" x14ac:dyDescent="0.15">
      <c r="B135" s="169"/>
      <c r="C135" s="169"/>
      <c r="D135" s="49" t="s">
        <v>52</v>
      </c>
      <c r="E135" s="81"/>
      <c r="F135" s="81"/>
      <c r="G135" s="170"/>
      <c r="H135" s="171">
        <v>0</v>
      </c>
      <c r="I135" s="172">
        <v>46071</v>
      </c>
      <c r="J135" s="173">
        <f>SUM(H135:I135)</f>
        <v>46071</v>
      </c>
      <c r="K135" s="174">
        <v>0</v>
      </c>
      <c r="L135" s="175">
        <v>31570768</v>
      </c>
      <c r="M135" s="175">
        <v>27719958</v>
      </c>
      <c r="N135" s="175">
        <v>23993996</v>
      </c>
      <c r="O135" s="175">
        <v>21318784</v>
      </c>
      <c r="P135" s="172">
        <v>16568742</v>
      </c>
      <c r="Q135" s="173">
        <f>SUM(K135:P135)</f>
        <v>121172248</v>
      </c>
      <c r="R135" s="176">
        <f t="shared" si="27"/>
        <v>121218319</v>
      </c>
    </row>
    <row r="136" spans="1:18" s="155" customFormat="1" ht="17.100000000000001" customHeight="1" x14ac:dyDescent="0.15">
      <c r="B136" s="169"/>
      <c r="C136" s="169"/>
      <c r="D136" s="177" t="s">
        <v>53</v>
      </c>
      <c r="E136" s="58"/>
      <c r="F136" s="58"/>
      <c r="G136" s="178"/>
      <c r="H136" s="179">
        <v>0</v>
      </c>
      <c r="I136" s="180">
        <v>0</v>
      </c>
      <c r="J136" s="181">
        <f t="shared" ref="J136:J166" si="28">SUM(H136:I136)</f>
        <v>0</v>
      </c>
      <c r="K136" s="182">
        <v>0</v>
      </c>
      <c r="L136" s="183">
        <v>0</v>
      </c>
      <c r="M136" s="183">
        <v>54310</v>
      </c>
      <c r="N136" s="183">
        <v>82935</v>
      </c>
      <c r="O136" s="183">
        <v>521964</v>
      </c>
      <c r="P136" s="180">
        <v>1053232</v>
      </c>
      <c r="Q136" s="181">
        <f>SUM(K136:P136)</f>
        <v>1712441</v>
      </c>
      <c r="R136" s="184">
        <f t="shared" si="27"/>
        <v>1712441</v>
      </c>
    </row>
    <row r="137" spans="1:18" s="155" customFormat="1" ht="17.100000000000001" customHeight="1" x14ac:dyDescent="0.15">
      <c r="B137" s="169"/>
      <c r="C137" s="169"/>
      <c r="D137" s="177" t="s">
        <v>54</v>
      </c>
      <c r="E137" s="58"/>
      <c r="F137" s="58"/>
      <c r="G137" s="178"/>
      <c r="H137" s="179">
        <v>648522</v>
      </c>
      <c r="I137" s="180">
        <v>1671341</v>
      </c>
      <c r="J137" s="181">
        <f>SUM(H137:I137)</f>
        <v>2319863</v>
      </c>
      <c r="K137" s="182">
        <v>0</v>
      </c>
      <c r="L137" s="183">
        <v>7714098</v>
      </c>
      <c r="M137" s="183">
        <v>6131493</v>
      </c>
      <c r="N137" s="183">
        <v>4531860</v>
      </c>
      <c r="O137" s="183">
        <v>4653169</v>
      </c>
      <c r="P137" s="180">
        <v>4361964</v>
      </c>
      <c r="Q137" s="181">
        <f>SUM(K137:P137)</f>
        <v>27392584</v>
      </c>
      <c r="R137" s="184">
        <f t="shared" si="27"/>
        <v>29712447</v>
      </c>
    </row>
    <row r="138" spans="1:18" s="155" customFormat="1" ht="17.100000000000001" customHeight="1" x14ac:dyDescent="0.15">
      <c r="B138" s="169"/>
      <c r="C138" s="169"/>
      <c r="D138" s="177" t="s">
        <v>55</v>
      </c>
      <c r="E138" s="58"/>
      <c r="F138" s="58"/>
      <c r="G138" s="178"/>
      <c r="H138" s="179">
        <v>249996</v>
      </c>
      <c r="I138" s="180">
        <v>1567448</v>
      </c>
      <c r="J138" s="181">
        <f t="shared" si="28"/>
        <v>1817444</v>
      </c>
      <c r="K138" s="182">
        <v>0</v>
      </c>
      <c r="L138" s="183">
        <v>3035458</v>
      </c>
      <c r="M138" s="183">
        <v>3206474</v>
      </c>
      <c r="N138" s="183">
        <v>1962092</v>
      </c>
      <c r="O138" s="183">
        <v>1051931</v>
      </c>
      <c r="P138" s="180">
        <v>698588</v>
      </c>
      <c r="Q138" s="181">
        <f>SUM(K138:P138)</f>
        <v>9954543</v>
      </c>
      <c r="R138" s="184">
        <f t="shared" si="27"/>
        <v>11771987</v>
      </c>
    </row>
    <row r="139" spans="1:18" s="155" customFormat="1" ht="17.100000000000001" customHeight="1" x14ac:dyDescent="0.15">
      <c r="B139" s="169"/>
      <c r="C139" s="169"/>
      <c r="D139" s="60" t="s">
        <v>56</v>
      </c>
      <c r="E139" s="61"/>
      <c r="F139" s="61"/>
      <c r="G139" s="185"/>
      <c r="H139" s="186">
        <v>325808</v>
      </c>
      <c r="I139" s="187">
        <v>333546</v>
      </c>
      <c r="J139" s="188">
        <f t="shared" si="28"/>
        <v>659354</v>
      </c>
      <c r="K139" s="189">
        <v>0</v>
      </c>
      <c r="L139" s="190">
        <v>3240062</v>
      </c>
      <c r="M139" s="190">
        <v>2833367</v>
      </c>
      <c r="N139" s="190">
        <v>2375771</v>
      </c>
      <c r="O139" s="190">
        <v>2638787</v>
      </c>
      <c r="P139" s="187">
        <v>1787748</v>
      </c>
      <c r="Q139" s="188">
        <f>SUM(K139:P139)</f>
        <v>12875735</v>
      </c>
      <c r="R139" s="191">
        <f t="shared" si="27"/>
        <v>13535089</v>
      </c>
    </row>
    <row r="140" spans="1:18" s="155" customFormat="1" ht="17.100000000000001" customHeight="1" x14ac:dyDescent="0.15">
      <c r="B140" s="169"/>
      <c r="C140" s="158" t="s">
        <v>57</v>
      </c>
      <c r="D140" s="159"/>
      <c r="E140" s="159"/>
      <c r="F140" s="159"/>
      <c r="G140" s="160"/>
      <c r="H140" s="161">
        <f t="shared" ref="H140:R140" si="29">SUM(H141:H142)</f>
        <v>1903352</v>
      </c>
      <c r="I140" s="162">
        <f t="shared" si="29"/>
        <v>5445007</v>
      </c>
      <c r="J140" s="163">
        <f>SUM(J141:J142)</f>
        <v>7348359</v>
      </c>
      <c r="K140" s="164">
        <f t="shared" si="29"/>
        <v>0</v>
      </c>
      <c r="L140" s="165">
        <f t="shared" si="29"/>
        <v>96475915</v>
      </c>
      <c r="M140" s="165">
        <f t="shared" si="29"/>
        <v>84069954</v>
      </c>
      <c r="N140" s="165">
        <f t="shared" si="29"/>
        <v>62356263</v>
      </c>
      <c r="O140" s="165">
        <f t="shared" si="29"/>
        <v>42994786</v>
      </c>
      <c r="P140" s="166">
        <f t="shared" si="29"/>
        <v>24512402</v>
      </c>
      <c r="Q140" s="167">
        <f t="shared" si="29"/>
        <v>310409320</v>
      </c>
      <c r="R140" s="168">
        <f t="shared" si="29"/>
        <v>317757679</v>
      </c>
    </row>
    <row r="141" spans="1:18" s="155" customFormat="1" ht="17.100000000000001" customHeight="1" x14ac:dyDescent="0.15">
      <c r="B141" s="169"/>
      <c r="C141" s="169"/>
      <c r="D141" s="49" t="s">
        <v>58</v>
      </c>
      <c r="E141" s="81"/>
      <c r="F141" s="81"/>
      <c r="G141" s="170"/>
      <c r="H141" s="171">
        <v>0</v>
      </c>
      <c r="I141" s="172">
        <v>67896</v>
      </c>
      <c r="J141" s="192">
        <f t="shared" si="28"/>
        <v>67896</v>
      </c>
      <c r="K141" s="174">
        <v>0</v>
      </c>
      <c r="L141" s="175">
        <v>71272893</v>
      </c>
      <c r="M141" s="175">
        <v>59229204</v>
      </c>
      <c r="N141" s="175">
        <v>41950866</v>
      </c>
      <c r="O141" s="175">
        <v>29298859</v>
      </c>
      <c r="P141" s="172">
        <v>18640237</v>
      </c>
      <c r="Q141" s="173">
        <f>SUM(K141:P141)</f>
        <v>220392059</v>
      </c>
      <c r="R141" s="176">
        <f>SUM(J141,Q141)</f>
        <v>220459955</v>
      </c>
    </row>
    <row r="142" spans="1:18" s="155" customFormat="1" ht="17.100000000000001" customHeight="1" x14ac:dyDescent="0.15">
      <c r="B142" s="169"/>
      <c r="C142" s="169"/>
      <c r="D142" s="60" t="s">
        <v>59</v>
      </c>
      <c r="E142" s="61"/>
      <c r="F142" s="61"/>
      <c r="G142" s="185"/>
      <c r="H142" s="186">
        <v>1903352</v>
      </c>
      <c r="I142" s="187">
        <v>5377111</v>
      </c>
      <c r="J142" s="193">
        <f t="shared" si="28"/>
        <v>7280463</v>
      </c>
      <c r="K142" s="189">
        <v>0</v>
      </c>
      <c r="L142" s="190">
        <v>25203022</v>
      </c>
      <c r="M142" s="190">
        <v>24840750</v>
      </c>
      <c r="N142" s="190">
        <v>20405397</v>
      </c>
      <c r="O142" s="190">
        <v>13695927</v>
      </c>
      <c r="P142" s="187">
        <v>5872165</v>
      </c>
      <c r="Q142" s="188">
        <f>SUM(K142:P142)</f>
        <v>90017261</v>
      </c>
      <c r="R142" s="191">
        <f>SUM(J142,Q142)</f>
        <v>97297724</v>
      </c>
    </row>
    <row r="143" spans="1:18" s="155" customFormat="1" ht="17.100000000000001" customHeight="1" x14ac:dyDescent="0.15">
      <c r="B143" s="169"/>
      <c r="C143" s="158" t="s">
        <v>60</v>
      </c>
      <c r="D143" s="159"/>
      <c r="E143" s="159"/>
      <c r="F143" s="159"/>
      <c r="G143" s="160"/>
      <c r="H143" s="161">
        <f t="shared" ref="H143:R143" si="30">SUM(H144:H146)</f>
        <v>141034</v>
      </c>
      <c r="I143" s="162">
        <f t="shared" si="30"/>
        <v>220622</v>
      </c>
      <c r="J143" s="163">
        <f t="shared" si="30"/>
        <v>361656</v>
      </c>
      <c r="K143" s="164">
        <f t="shared" si="30"/>
        <v>0</v>
      </c>
      <c r="L143" s="165">
        <f t="shared" si="30"/>
        <v>8140715</v>
      </c>
      <c r="M143" s="165">
        <f t="shared" si="30"/>
        <v>10290501</v>
      </c>
      <c r="N143" s="165">
        <f t="shared" si="30"/>
        <v>14492903</v>
      </c>
      <c r="O143" s="165">
        <f t="shared" si="30"/>
        <v>9343174</v>
      </c>
      <c r="P143" s="166">
        <f t="shared" si="30"/>
        <v>5491845</v>
      </c>
      <c r="Q143" s="167">
        <f t="shared" si="30"/>
        <v>47759138</v>
      </c>
      <c r="R143" s="168">
        <f t="shared" si="30"/>
        <v>48120794</v>
      </c>
    </row>
    <row r="144" spans="1:18" s="155" customFormat="1" ht="17.100000000000001" customHeight="1" x14ac:dyDescent="0.15">
      <c r="B144" s="169"/>
      <c r="C144" s="169"/>
      <c r="D144" s="49" t="s">
        <v>61</v>
      </c>
      <c r="E144" s="81"/>
      <c r="F144" s="81"/>
      <c r="G144" s="170"/>
      <c r="H144" s="171">
        <v>141034</v>
      </c>
      <c r="I144" s="172">
        <v>199926</v>
      </c>
      <c r="J144" s="192">
        <f t="shared" si="28"/>
        <v>340960</v>
      </c>
      <c r="K144" s="174">
        <v>0</v>
      </c>
      <c r="L144" s="175">
        <v>7270874</v>
      </c>
      <c r="M144" s="175">
        <v>8370014</v>
      </c>
      <c r="N144" s="175">
        <v>11687825</v>
      </c>
      <c r="O144" s="175">
        <v>7156960</v>
      </c>
      <c r="P144" s="172">
        <v>3550165</v>
      </c>
      <c r="Q144" s="173">
        <f>SUM(K144:P144)</f>
        <v>38035838</v>
      </c>
      <c r="R144" s="176">
        <f>SUM(J144,Q144)</f>
        <v>38376798</v>
      </c>
    </row>
    <row r="145" spans="2:18" s="155" customFormat="1" ht="17.100000000000001" customHeight="1" x14ac:dyDescent="0.15">
      <c r="B145" s="169"/>
      <c r="C145" s="169"/>
      <c r="D145" s="177" t="s">
        <v>62</v>
      </c>
      <c r="E145" s="58"/>
      <c r="F145" s="58"/>
      <c r="G145" s="178"/>
      <c r="H145" s="210">
        <v>0</v>
      </c>
      <c r="I145" s="180">
        <v>20696</v>
      </c>
      <c r="J145" s="194">
        <f t="shared" si="28"/>
        <v>20696</v>
      </c>
      <c r="K145" s="182">
        <v>0</v>
      </c>
      <c r="L145" s="183">
        <v>869841</v>
      </c>
      <c r="M145" s="183">
        <v>1613704</v>
      </c>
      <c r="N145" s="183">
        <v>2367201</v>
      </c>
      <c r="O145" s="183">
        <v>1845933</v>
      </c>
      <c r="P145" s="180">
        <v>1588556</v>
      </c>
      <c r="Q145" s="181">
        <f>SUM(K145:P145)</f>
        <v>8285235</v>
      </c>
      <c r="R145" s="184">
        <f>SUM(J145,Q145)</f>
        <v>8305931</v>
      </c>
    </row>
    <row r="146" spans="2:18" s="155" customFormat="1" ht="17.100000000000001" customHeight="1" x14ac:dyDescent="0.15">
      <c r="B146" s="169"/>
      <c r="C146" s="195"/>
      <c r="D146" s="60" t="s">
        <v>63</v>
      </c>
      <c r="E146" s="61"/>
      <c r="F146" s="61"/>
      <c r="G146" s="185"/>
      <c r="H146" s="186">
        <v>0</v>
      </c>
      <c r="I146" s="187">
        <v>0</v>
      </c>
      <c r="J146" s="193">
        <f t="shared" si="28"/>
        <v>0</v>
      </c>
      <c r="K146" s="189">
        <v>0</v>
      </c>
      <c r="L146" s="190">
        <v>0</v>
      </c>
      <c r="M146" s="190">
        <v>306783</v>
      </c>
      <c r="N146" s="190">
        <v>437877</v>
      </c>
      <c r="O146" s="190">
        <v>340281</v>
      </c>
      <c r="P146" s="187">
        <v>353124</v>
      </c>
      <c r="Q146" s="188">
        <f>SUM(K146:P146)</f>
        <v>1438065</v>
      </c>
      <c r="R146" s="191">
        <f>SUM(J146,Q146)</f>
        <v>1438065</v>
      </c>
    </row>
    <row r="147" spans="2:18" s="155" customFormat="1" ht="17.100000000000001" customHeight="1" x14ac:dyDescent="0.15">
      <c r="B147" s="169"/>
      <c r="C147" s="158" t="s">
        <v>64</v>
      </c>
      <c r="D147" s="159"/>
      <c r="E147" s="159"/>
      <c r="F147" s="159"/>
      <c r="G147" s="160"/>
      <c r="H147" s="161">
        <f t="shared" ref="H147:R147" si="31">SUM(H148:H150)</f>
        <v>5634346</v>
      </c>
      <c r="I147" s="162">
        <f t="shared" si="31"/>
        <v>9018831</v>
      </c>
      <c r="J147" s="163">
        <f t="shared" si="31"/>
        <v>14653177</v>
      </c>
      <c r="K147" s="164">
        <f t="shared" si="31"/>
        <v>0</v>
      </c>
      <c r="L147" s="165">
        <f t="shared" si="31"/>
        <v>10787936</v>
      </c>
      <c r="M147" s="165">
        <f t="shared" si="31"/>
        <v>16493618</v>
      </c>
      <c r="N147" s="165">
        <f t="shared" si="31"/>
        <v>11137074</v>
      </c>
      <c r="O147" s="165">
        <f t="shared" si="31"/>
        <v>10859272</v>
      </c>
      <c r="P147" s="166">
        <f t="shared" si="31"/>
        <v>7194665</v>
      </c>
      <c r="Q147" s="167">
        <f t="shared" si="31"/>
        <v>56472565</v>
      </c>
      <c r="R147" s="168">
        <f t="shared" si="31"/>
        <v>71125742</v>
      </c>
    </row>
    <row r="148" spans="2:18" s="155" customFormat="1" ht="17.100000000000001" customHeight="1" x14ac:dyDescent="0.15">
      <c r="B148" s="169"/>
      <c r="C148" s="169"/>
      <c r="D148" s="49" t="s">
        <v>65</v>
      </c>
      <c r="E148" s="81"/>
      <c r="F148" s="81"/>
      <c r="G148" s="170"/>
      <c r="H148" s="171">
        <v>3245508</v>
      </c>
      <c r="I148" s="172">
        <v>6776504</v>
      </c>
      <c r="J148" s="192">
        <f t="shared" si="28"/>
        <v>10022012</v>
      </c>
      <c r="K148" s="174">
        <v>0</v>
      </c>
      <c r="L148" s="175">
        <v>9111100</v>
      </c>
      <c r="M148" s="175">
        <v>15167744</v>
      </c>
      <c r="N148" s="175">
        <v>10299945</v>
      </c>
      <c r="O148" s="175">
        <v>10032763</v>
      </c>
      <c r="P148" s="172">
        <v>7165631</v>
      </c>
      <c r="Q148" s="173">
        <f>SUM(K148:P148)</f>
        <v>51777183</v>
      </c>
      <c r="R148" s="176">
        <f>SUM(J148,Q148)</f>
        <v>61799195</v>
      </c>
    </row>
    <row r="149" spans="2:18" s="155" customFormat="1" ht="17.100000000000001" customHeight="1" x14ac:dyDescent="0.15">
      <c r="B149" s="169"/>
      <c r="C149" s="169"/>
      <c r="D149" s="177" t="s">
        <v>66</v>
      </c>
      <c r="E149" s="58"/>
      <c r="F149" s="58"/>
      <c r="G149" s="178"/>
      <c r="H149" s="179">
        <v>622719</v>
      </c>
      <c r="I149" s="180">
        <v>403910</v>
      </c>
      <c r="J149" s="194">
        <f t="shared" si="28"/>
        <v>1026629</v>
      </c>
      <c r="K149" s="182">
        <v>0</v>
      </c>
      <c r="L149" s="183">
        <v>836151</v>
      </c>
      <c r="M149" s="183">
        <v>574490</v>
      </c>
      <c r="N149" s="183">
        <v>380725</v>
      </c>
      <c r="O149" s="183">
        <v>484077</v>
      </c>
      <c r="P149" s="180">
        <v>15642</v>
      </c>
      <c r="Q149" s="181">
        <f>SUM(K149:P149)</f>
        <v>2291085</v>
      </c>
      <c r="R149" s="184">
        <f>SUM(J149,Q149)</f>
        <v>3317714</v>
      </c>
    </row>
    <row r="150" spans="2:18" s="155" customFormat="1" ht="17.100000000000001" customHeight="1" x14ac:dyDescent="0.15">
      <c r="B150" s="169"/>
      <c r="C150" s="169"/>
      <c r="D150" s="60" t="s">
        <v>67</v>
      </c>
      <c r="E150" s="61"/>
      <c r="F150" s="61"/>
      <c r="G150" s="185"/>
      <c r="H150" s="186">
        <v>1766119</v>
      </c>
      <c r="I150" s="187">
        <v>1838417</v>
      </c>
      <c r="J150" s="193">
        <f t="shared" si="28"/>
        <v>3604536</v>
      </c>
      <c r="K150" s="189">
        <v>0</v>
      </c>
      <c r="L150" s="190">
        <v>840685</v>
      </c>
      <c r="M150" s="190">
        <v>751384</v>
      </c>
      <c r="N150" s="190">
        <v>456404</v>
      </c>
      <c r="O150" s="190">
        <v>342432</v>
      </c>
      <c r="P150" s="187">
        <v>13392</v>
      </c>
      <c r="Q150" s="188">
        <f>SUM(K150:P150)</f>
        <v>2404297</v>
      </c>
      <c r="R150" s="191">
        <f>SUM(J150,Q150)</f>
        <v>6008833</v>
      </c>
    </row>
    <row r="151" spans="2:18" s="155" customFormat="1" ht="17.100000000000001" customHeight="1" x14ac:dyDescent="0.15">
      <c r="B151" s="169"/>
      <c r="C151" s="196" t="s">
        <v>68</v>
      </c>
      <c r="D151" s="197"/>
      <c r="E151" s="197"/>
      <c r="F151" s="197"/>
      <c r="G151" s="198"/>
      <c r="H151" s="161">
        <v>2859</v>
      </c>
      <c r="I151" s="162">
        <v>1589315</v>
      </c>
      <c r="J151" s="163">
        <f t="shared" si="28"/>
        <v>1592174</v>
      </c>
      <c r="K151" s="164">
        <v>0</v>
      </c>
      <c r="L151" s="165">
        <v>14953250</v>
      </c>
      <c r="M151" s="165">
        <v>15122950</v>
      </c>
      <c r="N151" s="165">
        <v>14961484</v>
      </c>
      <c r="O151" s="165">
        <v>14891823</v>
      </c>
      <c r="P151" s="166">
        <v>8040633</v>
      </c>
      <c r="Q151" s="167">
        <f>SUM(K151:P151)</f>
        <v>67970140</v>
      </c>
      <c r="R151" s="168">
        <f>SUM(J151,Q151)</f>
        <v>69562314</v>
      </c>
    </row>
    <row r="152" spans="2:18" s="155" customFormat="1" ht="17.100000000000001" customHeight="1" x14ac:dyDescent="0.15">
      <c r="B152" s="195"/>
      <c r="C152" s="196" t="s">
        <v>69</v>
      </c>
      <c r="D152" s="197"/>
      <c r="E152" s="197"/>
      <c r="F152" s="197"/>
      <c r="G152" s="198"/>
      <c r="H152" s="161">
        <v>3128800</v>
      </c>
      <c r="I152" s="162">
        <v>4642400</v>
      </c>
      <c r="J152" s="163">
        <f t="shared" si="28"/>
        <v>7771200</v>
      </c>
      <c r="K152" s="164">
        <v>0</v>
      </c>
      <c r="L152" s="165">
        <v>38411923</v>
      </c>
      <c r="M152" s="165">
        <v>24974757</v>
      </c>
      <c r="N152" s="165">
        <v>16541224</v>
      </c>
      <c r="O152" s="165">
        <v>10019808</v>
      </c>
      <c r="P152" s="166">
        <v>5135852</v>
      </c>
      <c r="Q152" s="167">
        <f>SUM(K152:P152)</f>
        <v>95083564</v>
      </c>
      <c r="R152" s="168">
        <f>SUM(J152,Q152)</f>
        <v>102854764</v>
      </c>
    </row>
    <row r="153" spans="2:18" s="155" customFormat="1" ht="17.100000000000001" customHeight="1" x14ac:dyDescent="0.15">
      <c r="B153" s="158" t="s">
        <v>70</v>
      </c>
      <c r="C153" s="159"/>
      <c r="D153" s="159"/>
      <c r="E153" s="159"/>
      <c r="F153" s="159"/>
      <c r="G153" s="160"/>
      <c r="H153" s="161">
        <f t="shared" ref="H153:R153" si="32">SUM(H154:H162)</f>
        <v>618435</v>
      </c>
      <c r="I153" s="162">
        <f t="shared" si="32"/>
        <v>1438705</v>
      </c>
      <c r="J153" s="163">
        <f t="shared" si="32"/>
        <v>2057140</v>
      </c>
      <c r="K153" s="164">
        <f t="shared" si="32"/>
        <v>0</v>
      </c>
      <c r="L153" s="165">
        <f t="shared" si="32"/>
        <v>110440950</v>
      </c>
      <c r="M153" s="165">
        <f t="shared" si="32"/>
        <v>119744511</v>
      </c>
      <c r="N153" s="165">
        <f t="shared" si="32"/>
        <v>117556291</v>
      </c>
      <c r="O153" s="165">
        <f t="shared" si="32"/>
        <v>94658746</v>
      </c>
      <c r="P153" s="166">
        <f t="shared" si="32"/>
        <v>48599261</v>
      </c>
      <c r="Q153" s="167">
        <f t="shared" si="32"/>
        <v>490999759</v>
      </c>
      <c r="R153" s="168">
        <f t="shared" si="32"/>
        <v>493056899</v>
      </c>
    </row>
    <row r="154" spans="2:18" s="155" customFormat="1" ht="17.100000000000001" customHeight="1" x14ac:dyDescent="0.15">
      <c r="B154" s="169"/>
      <c r="C154" s="240" t="s">
        <v>87</v>
      </c>
      <c r="D154" s="241"/>
      <c r="E154" s="241"/>
      <c r="F154" s="241"/>
      <c r="G154" s="242"/>
      <c r="H154" s="171">
        <v>0</v>
      </c>
      <c r="I154" s="172">
        <v>0</v>
      </c>
      <c r="J154" s="192">
        <f t="shared" si="28"/>
        <v>0</v>
      </c>
      <c r="K154" s="243">
        <v>0</v>
      </c>
      <c r="L154" s="244">
        <v>2618091</v>
      </c>
      <c r="M154" s="244">
        <v>2180685</v>
      </c>
      <c r="N154" s="244">
        <v>1505772</v>
      </c>
      <c r="O154" s="244">
        <v>3170213</v>
      </c>
      <c r="P154" s="245">
        <v>1165212</v>
      </c>
      <c r="Q154" s="246">
        <f>SUM(K154:P154)</f>
        <v>10639973</v>
      </c>
      <c r="R154" s="247">
        <f>SUM(J154,Q154)</f>
        <v>10639973</v>
      </c>
    </row>
    <row r="155" spans="2:18" s="155" customFormat="1" ht="17.100000000000001" customHeight="1" x14ac:dyDescent="0.15">
      <c r="B155" s="169"/>
      <c r="C155" s="177" t="s">
        <v>72</v>
      </c>
      <c r="D155" s="58"/>
      <c r="E155" s="58"/>
      <c r="F155" s="58"/>
      <c r="G155" s="178"/>
      <c r="H155" s="179">
        <v>0</v>
      </c>
      <c r="I155" s="180">
        <v>0</v>
      </c>
      <c r="J155" s="194">
        <f t="shared" si="28"/>
        <v>0</v>
      </c>
      <c r="K155" s="218"/>
      <c r="L155" s="183">
        <v>0</v>
      </c>
      <c r="M155" s="183">
        <v>0</v>
      </c>
      <c r="N155" s="183">
        <v>0</v>
      </c>
      <c r="O155" s="183">
        <v>0</v>
      </c>
      <c r="P155" s="180">
        <v>0</v>
      </c>
      <c r="Q155" s="181">
        <f t="shared" ref="Q155:Q162" si="33">SUM(K155:P155)</f>
        <v>0</v>
      </c>
      <c r="R155" s="184">
        <f t="shared" ref="R155:R162" si="34">SUM(J155,Q155)</f>
        <v>0</v>
      </c>
    </row>
    <row r="156" spans="2:18" s="217" customFormat="1" ht="17.100000000000001" customHeight="1" x14ac:dyDescent="0.15">
      <c r="B156" s="206"/>
      <c r="C156" s="207" t="s">
        <v>73</v>
      </c>
      <c r="D156" s="208"/>
      <c r="E156" s="208"/>
      <c r="F156" s="208"/>
      <c r="G156" s="209"/>
      <c r="H156" s="210">
        <v>0</v>
      </c>
      <c r="I156" s="211">
        <v>0</v>
      </c>
      <c r="J156" s="212">
        <f t="shared" si="28"/>
        <v>0</v>
      </c>
      <c r="K156" s="213">
        <v>0</v>
      </c>
      <c r="L156" s="214">
        <v>47775470</v>
      </c>
      <c r="M156" s="214">
        <v>36554512</v>
      </c>
      <c r="N156" s="214">
        <v>29677587</v>
      </c>
      <c r="O156" s="214">
        <v>17729612</v>
      </c>
      <c r="P156" s="211">
        <v>8866771</v>
      </c>
      <c r="Q156" s="215">
        <f>SUM(K156:P156)</f>
        <v>140603952</v>
      </c>
      <c r="R156" s="216">
        <f>SUM(J156,Q156)</f>
        <v>140603952</v>
      </c>
    </row>
    <row r="157" spans="2:18" s="155" customFormat="1" ht="17.100000000000001" customHeight="1" x14ac:dyDescent="0.15">
      <c r="B157" s="169"/>
      <c r="C157" s="177" t="s">
        <v>74</v>
      </c>
      <c r="D157" s="58"/>
      <c r="E157" s="58"/>
      <c r="F157" s="58"/>
      <c r="G157" s="178"/>
      <c r="H157" s="179">
        <v>171900</v>
      </c>
      <c r="I157" s="180">
        <v>86868</v>
      </c>
      <c r="J157" s="194">
        <f t="shared" si="28"/>
        <v>258768</v>
      </c>
      <c r="K157" s="182">
        <v>0</v>
      </c>
      <c r="L157" s="183">
        <v>9151171</v>
      </c>
      <c r="M157" s="183">
        <v>11293350</v>
      </c>
      <c r="N157" s="183">
        <v>10249713</v>
      </c>
      <c r="O157" s="183">
        <v>9045797</v>
      </c>
      <c r="P157" s="180">
        <v>3283327</v>
      </c>
      <c r="Q157" s="181">
        <f t="shared" si="33"/>
        <v>43023358</v>
      </c>
      <c r="R157" s="184">
        <f t="shared" si="34"/>
        <v>43282126</v>
      </c>
    </row>
    <row r="158" spans="2:18" s="155" customFormat="1" ht="17.100000000000001" customHeight="1" x14ac:dyDescent="0.15">
      <c r="B158" s="169"/>
      <c r="C158" s="177" t="s">
        <v>75</v>
      </c>
      <c r="D158" s="58"/>
      <c r="E158" s="58"/>
      <c r="F158" s="58"/>
      <c r="G158" s="178"/>
      <c r="H158" s="179">
        <v>446535</v>
      </c>
      <c r="I158" s="180">
        <v>1156177</v>
      </c>
      <c r="J158" s="194">
        <f t="shared" si="28"/>
        <v>1602712</v>
      </c>
      <c r="K158" s="182">
        <v>0</v>
      </c>
      <c r="L158" s="183">
        <v>10467971</v>
      </c>
      <c r="M158" s="183">
        <v>12427995</v>
      </c>
      <c r="N158" s="183">
        <v>17229178</v>
      </c>
      <c r="O158" s="183">
        <v>15081844</v>
      </c>
      <c r="P158" s="180">
        <v>11571463</v>
      </c>
      <c r="Q158" s="181">
        <f t="shared" si="33"/>
        <v>66778451</v>
      </c>
      <c r="R158" s="184">
        <f t="shared" si="34"/>
        <v>68381163</v>
      </c>
    </row>
    <row r="159" spans="2:18" s="155" customFormat="1" ht="17.100000000000001" customHeight="1" x14ac:dyDescent="0.15">
      <c r="B159" s="169"/>
      <c r="C159" s="177" t="s">
        <v>76</v>
      </c>
      <c r="D159" s="58"/>
      <c r="E159" s="58"/>
      <c r="F159" s="58"/>
      <c r="G159" s="178"/>
      <c r="H159" s="179">
        <v>0</v>
      </c>
      <c r="I159" s="180">
        <v>195660</v>
      </c>
      <c r="J159" s="194">
        <f t="shared" si="28"/>
        <v>195660</v>
      </c>
      <c r="K159" s="218">
        <v>0</v>
      </c>
      <c r="L159" s="183">
        <v>34480870</v>
      </c>
      <c r="M159" s="183">
        <v>50020574</v>
      </c>
      <c r="N159" s="183">
        <v>48804166</v>
      </c>
      <c r="O159" s="183">
        <v>31948178</v>
      </c>
      <c r="P159" s="180">
        <v>13252018</v>
      </c>
      <c r="Q159" s="181">
        <f t="shared" si="33"/>
        <v>178505806</v>
      </c>
      <c r="R159" s="184">
        <f t="shared" si="34"/>
        <v>178701466</v>
      </c>
    </row>
    <row r="160" spans="2:18" s="155" customFormat="1" ht="17.100000000000001" customHeight="1" x14ac:dyDescent="0.15">
      <c r="B160" s="169"/>
      <c r="C160" s="219" t="s">
        <v>77</v>
      </c>
      <c r="D160" s="220"/>
      <c r="E160" s="220"/>
      <c r="F160" s="220"/>
      <c r="G160" s="221"/>
      <c r="H160" s="179">
        <v>0</v>
      </c>
      <c r="I160" s="180">
        <v>0</v>
      </c>
      <c r="J160" s="194">
        <f t="shared" si="28"/>
        <v>0</v>
      </c>
      <c r="K160" s="218">
        <v>0</v>
      </c>
      <c r="L160" s="183">
        <v>3930621</v>
      </c>
      <c r="M160" s="183">
        <v>5557553</v>
      </c>
      <c r="N160" s="183">
        <v>5396384</v>
      </c>
      <c r="O160" s="183">
        <v>5554077</v>
      </c>
      <c r="P160" s="180">
        <v>3309126</v>
      </c>
      <c r="Q160" s="181">
        <f t="shared" si="33"/>
        <v>23747761</v>
      </c>
      <c r="R160" s="184">
        <f t="shared" si="34"/>
        <v>23747761</v>
      </c>
    </row>
    <row r="161" spans="2:18" s="155" customFormat="1" ht="17.100000000000001" customHeight="1" x14ac:dyDescent="0.15">
      <c r="B161" s="222"/>
      <c r="C161" s="223" t="s">
        <v>78</v>
      </c>
      <c r="D161" s="220"/>
      <c r="E161" s="220"/>
      <c r="F161" s="220"/>
      <c r="G161" s="221"/>
      <c r="H161" s="179">
        <v>0</v>
      </c>
      <c r="I161" s="180">
        <v>0</v>
      </c>
      <c r="J161" s="194">
        <f t="shared" si="28"/>
        <v>0</v>
      </c>
      <c r="K161" s="218">
        <v>0</v>
      </c>
      <c r="L161" s="183">
        <v>0</v>
      </c>
      <c r="M161" s="183">
        <v>100720</v>
      </c>
      <c r="N161" s="183">
        <v>1521873</v>
      </c>
      <c r="O161" s="183">
        <v>5403701</v>
      </c>
      <c r="P161" s="180">
        <v>4456529</v>
      </c>
      <c r="Q161" s="181">
        <f>SUM(K161:P161)</f>
        <v>11482823</v>
      </c>
      <c r="R161" s="184">
        <f>SUM(J161,Q161)</f>
        <v>11482823</v>
      </c>
    </row>
    <row r="162" spans="2:18" s="155" customFormat="1" ht="17.100000000000001" customHeight="1" x14ac:dyDescent="0.15">
      <c r="B162" s="224"/>
      <c r="C162" s="225" t="s">
        <v>79</v>
      </c>
      <c r="D162" s="226"/>
      <c r="E162" s="226"/>
      <c r="F162" s="226"/>
      <c r="G162" s="227"/>
      <c r="H162" s="228">
        <v>0</v>
      </c>
      <c r="I162" s="229">
        <v>0</v>
      </c>
      <c r="J162" s="230">
        <f t="shared" si="28"/>
        <v>0</v>
      </c>
      <c r="K162" s="231">
        <v>0</v>
      </c>
      <c r="L162" s="232">
        <v>2016756</v>
      </c>
      <c r="M162" s="232">
        <v>1609122</v>
      </c>
      <c r="N162" s="232">
        <v>3171618</v>
      </c>
      <c r="O162" s="232">
        <v>6725324</v>
      </c>
      <c r="P162" s="229">
        <v>2694815</v>
      </c>
      <c r="Q162" s="233">
        <f t="shared" si="33"/>
        <v>16217635</v>
      </c>
      <c r="R162" s="234">
        <f t="shared" si="34"/>
        <v>16217635</v>
      </c>
    </row>
    <row r="163" spans="2:18" s="155" customFormat="1" ht="17.100000000000001" customHeight="1" x14ac:dyDescent="0.15">
      <c r="B163" s="158" t="s">
        <v>80</v>
      </c>
      <c r="C163" s="159"/>
      <c r="D163" s="159"/>
      <c r="E163" s="159"/>
      <c r="F163" s="159"/>
      <c r="G163" s="160"/>
      <c r="H163" s="161">
        <f>SUM(H164:H166)</f>
        <v>0</v>
      </c>
      <c r="I163" s="162">
        <f>SUM(I164:I166)</f>
        <v>0</v>
      </c>
      <c r="J163" s="163">
        <f>SUM(J164:J166)</f>
        <v>0</v>
      </c>
      <c r="K163" s="235"/>
      <c r="L163" s="165">
        <f>SUM(L164:L166)</f>
        <v>11533621</v>
      </c>
      <c r="M163" s="165">
        <f t="shared" ref="M163:R163" si="35">SUM(M164:M166)</f>
        <v>27815094</v>
      </c>
      <c r="N163" s="165">
        <f t="shared" si="35"/>
        <v>75330043</v>
      </c>
      <c r="O163" s="165">
        <f t="shared" si="35"/>
        <v>229569721</v>
      </c>
      <c r="P163" s="166">
        <f t="shared" si="35"/>
        <v>294101238</v>
      </c>
      <c r="Q163" s="167">
        <f t="shared" si="35"/>
        <v>638349717</v>
      </c>
      <c r="R163" s="168">
        <f t="shared" si="35"/>
        <v>638349717</v>
      </c>
    </row>
    <row r="164" spans="2:18" s="155" customFormat="1" ht="17.100000000000001" customHeight="1" x14ac:dyDescent="0.15">
      <c r="B164" s="169"/>
      <c r="C164" s="49" t="s">
        <v>81</v>
      </c>
      <c r="D164" s="81"/>
      <c r="E164" s="81"/>
      <c r="F164" s="81"/>
      <c r="G164" s="170"/>
      <c r="H164" s="171">
        <v>0</v>
      </c>
      <c r="I164" s="172">
        <v>0</v>
      </c>
      <c r="J164" s="192">
        <f t="shared" si="28"/>
        <v>0</v>
      </c>
      <c r="K164" s="199"/>
      <c r="L164" s="175">
        <v>347067</v>
      </c>
      <c r="M164" s="175">
        <v>2932119</v>
      </c>
      <c r="N164" s="175">
        <v>35511979</v>
      </c>
      <c r="O164" s="175">
        <v>96580947</v>
      </c>
      <c r="P164" s="172">
        <v>101231228</v>
      </c>
      <c r="Q164" s="173">
        <f>SUM(K164:P164)</f>
        <v>236603340</v>
      </c>
      <c r="R164" s="176">
        <f>SUM(J164,Q164)</f>
        <v>236603340</v>
      </c>
    </row>
    <row r="165" spans="2:18" s="155" customFormat="1" ht="17.100000000000001" customHeight="1" x14ac:dyDescent="0.15">
      <c r="B165" s="169"/>
      <c r="C165" s="177" t="s">
        <v>82</v>
      </c>
      <c r="D165" s="58"/>
      <c r="E165" s="58"/>
      <c r="F165" s="58"/>
      <c r="G165" s="178"/>
      <c r="H165" s="179">
        <v>0</v>
      </c>
      <c r="I165" s="180">
        <v>0</v>
      </c>
      <c r="J165" s="194">
        <f t="shared" si="28"/>
        <v>0</v>
      </c>
      <c r="K165" s="218"/>
      <c r="L165" s="183">
        <v>11186554</v>
      </c>
      <c r="M165" s="183">
        <v>23829301</v>
      </c>
      <c r="N165" s="183">
        <v>28917393</v>
      </c>
      <c r="O165" s="183">
        <v>44647112</v>
      </c>
      <c r="P165" s="180">
        <v>20776250</v>
      </c>
      <c r="Q165" s="181">
        <f>SUM(K165:P165)</f>
        <v>129356610</v>
      </c>
      <c r="R165" s="184">
        <f>SUM(J165,Q165)</f>
        <v>129356610</v>
      </c>
    </row>
    <row r="166" spans="2:18" s="155" customFormat="1" ht="17.100000000000001" customHeight="1" x14ac:dyDescent="0.15">
      <c r="B166" s="224"/>
      <c r="C166" s="60" t="s">
        <v>83</v>
      </c>
      <c r="D166" s="61"/>
      <c r="E166" s="61"/>
      <c r="F166" s="61"/>
      <c r="G166" s="185"/>
      <c r="H166" s="186">
        <v>0</v>
      </c>
      <c r="I166" s="187">
        <v>0</v>
      </c>
      <c r="J166" s="193">
        <f t="shared" si="28"/>
        <v>0</v>
      </c>
      <c r="K166" s="236"/>
      <c r="L166" s="248">
        <v>0</v>
      </c>
      <c r="M166" s="190">
        <v>1053674</v>
      </c>
      <c r="N166" s="190">
        <v>10900671</v>
      </c>
      <c r="O166" s="190">
        <v>88341662</v>
      </c>
      <c r="P166" s="187">
        <v>172093760</v>
      </c>
      <c r="Q166" s="188">
        <f>SUM(K166:P166)</f>
        <v>272389767</v>
      </c>
      <c r="R166" s="191">
        <f>SUM(J166,Q166)</f>
        <v>272389767</v>
      </c>
    </row>
    <row r="167" spans="2:18" s="155" customFormat="1" ht="17.100000000000001" customHeight="1" x14ac:dyDescent="0.15">
      <c r="B167" s="237" t="s">
        <v>84</v>
      </c>
      <c r="C167" s="40"/>
      <c r="D167" s="40"/>
      <c r="E167" s="40"/>
      <c r="F167" s="40"/>
      <c r="G167" s="41"/>
      <c r="H167" s="161">
        <f t="shared" ref="H167:R167" si="36">SUM(H133,H153,H163)</f>
        <v>12653152</v>
      </c>
      <c r="I167" s="162">
        <f t="shared" si="36"/>
        <v>25973286</v>
      </c>
      <c r="J167" s="163">
        <f t="shared" si="36"/>
        <v>38626438</v>
      </c>
      <c r="K167" s="164">
        <f t="shared" si="36"/>
        <v>0</v>
      </c>
      <c r="L167" s="165">
        <f t="shared" si="36"/>
        <v>336304696</v>
      </c>
      <c r="M167" s="165">
        <f t="shared" si="36"/>
        <v>338456987</v>
      </c>
      <c r="N167" s="165">
        <f t="shared" si="36"/>
        <v>345321936</v>
      </c>
      <c r="O167" s="165">
        <f t="shared" si="36"/>
        <v>442521965</v>
      </c>
      <c r="P167" s="166">
        <f t="shared" si="36"/>
        <v>417546170</v>
      </c>
      <c r="Q167" s="167">
        <f t="shared" si="36"/>
        <v>1880151754</v>
      </c>
      <c r="R167" s="168">
        <f t="shared" si="36"/>
        <v>1918778192</v>
      </c>
    </row>
    <row r="168" spans="2:18" s="155" customFormat="1" ht="3.75" customHeight="1" x14ac:dyDescent="0.15">
      <c r="B168" s="238"/>
      <c r="C168" s="238"/>
      <c r="D168" s="238"/>
      <c r="E168" s="238"/>
      <c r="F168" s="238"/>
      <c r="G168" s="238"/>
      <c r="H168" s="239"/>
      <c r="I168" s="239"/>
      <c r="J168" s="239"/>
      <c r="K168" s="239"/>
      <c r="L168" s="239"/>
      <c r="M168" s="239"/>
      <c r="N168" s="239"/>
      <c r="O168" s="239"/>
      <c r="P168" s="239"/>
      <c r="Q168" s="239"/>
      <c r="R168" s="239"/>
    </row>
    <row r="169" spans="2:18" s="155" customFormat="1" ht="3.75" customHeight="1" x14ac:dyDescent="0.15">
      <c r="B169" s="238"/>
      <c r="C169" s="238"/>
      <c r="D169" s="238"/>
      <c r="E169" s="238"/>
      <c r="F169" s="238"/>
      <c r="G169" s="238"/>
      <c r="H169" s="239"/>
      <c r="I169" s="239"/>
      <c r="J169" s="239"/>
      <c r="K169" s="239"/>
      <c r="L169" s="239"/>
      <c r="M169" s="239"/>
      <c r="N169" s="239"/>
      <c r="O169" s="239"/>
      <c r="P169" s="239"/>
      <c r="Q169" s="239"/>
      <c r="R169" s="239"/>
    </row>
  </sheetData>
  <mergeCells count="49">
    <mergeCell ref="B131:G132"/>
    <mergeCell ref="H131:J131"/>
    <mergeCell ref="K131:Q131"/>
    <mergeCell ref="R131:R132"/>
    <mergeCell ref="J81:Q81"/>
    <mergeCell ref="B82:G83"/>
    <mergeCell ref="H82:J82"/>
    <mergeCell ref="K82:P82"/>
    <mergeCell ref="Q82:Q83"/>
    <mergeCell ref="I90:R90"/>
    <mergeCell ref="B91:G92"/>
    <mergeCell ref="H91:J91"/>
    <mergeCell ref="K91:Q91"/>
    <mergeCell ref="R91:R92"/>
    <mergeCell ref="I130:R130"/>
    <mergeCell ref="B74:G75"/>
    <mergeCell ref="H74:J74"/>
    <mergeCell ref="K74:P74"/>
    <mergeCell ref="Q74:Q75"/>
    <mergeCell ref="K55:R55"/>
    <mergeCell ref="B56:G57"/>
    <mergeCell ref="H56:J56"/>
    <mergeCell ref="K56:Q56"/>
    <mergeCell ref="R56:R57"/>
    <mergeCell ref="J65:Q65"/>
    <mergeCell ref="B66:G67"/>
    <mergeCell ref="H66:J66"/>
    <mergeCell ref="K66:P66"/>
    <mergeCell ref="Q66:Q67"/>
    <mergeCell ref="J73:Q73"/>
    <mergeCell ref="B33:B42"/>
    <mergeCell ref="C42:G42"/>
    <mergeCell ref="K46:R46"/>
    <mergeCell ref="B47:G48"/>
    <mergeCell ref="H47:J47"/>
    <mergeCell ref="K47:Q47"/>
    <mergeCell ref="R47:R48"/>
    <mergeCell ref="R6:R7"/>
    <mergeCell ref="Q12:R12"/>
    <mergeCell ref="B13:B22"/>
    <mergeCell ref="C13:G13"/>
    <mergeCell ref="C22:G22"/>
    <mergeCell ref="B23:B32"/>
    <mergeCell ref="C32:G32"/>
    <mergeCell ref="J1:O1"/>
    <mergeCell ref="P1:Q1"/>
    <mergeCell ref="H4:I4"/>
    <mergeCell ref="B5:G5"/>
    <mergeCell ref="H5:I5"/>
  </mergeCells>
  <phoneticPr fontId="5"/>
  <pageMargins left="0.35433070866141736" right="0.78740157480314965" top="0.59055118110236227" bottom="0.39370078740157483" header="0.39370078740157483" footer="0.39370078740157483"/>
  <pageSetup paperSize="9" scale="49" orientation="portrait" r:id="rId1"/>
  <headerFooter alignWithMargins="0">
    <oddFooter>&amp;P ページ</oddFooter>
  </headerFooter>
  <rowBreaks count="3" manualBreakCount="3">
    <brk id="44" max="17" man="1"/>
    <brk id="88" max="16383" man="1"/>
    <brk id="128"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9"/>
  <sheetViews>
    <sheetView view="pageBreakPreview" zoomScaleNormal="55" zoomScaleSheetLayoutView="100" workbookViewId="0">
      <selection activeCell="K4" sqref="K4"/>
    </sheetView>
  </sheetViews>
  <sheetFormatPr defaultColWidth="7.625" defaultRowHeight="17.100000000000001" customHeight="1" x14ac:dyDescent="0.15"/>
  <cols>
    <col min="1" max="2" width="2.625" style="2" customWidth="1"/>
    <col min="3" max="3" width="5.625" style="2" customWidth="1"/>
    <col min="4" max="4" width="7.625" style="2" customWidth="1"/>
    <col min="5" max="5" width="2.625" style="2" customWidth="1"/>
    <col min="6" max="6" width="6.625" style="2" customWidth="1"/>
    <col min="7" max="7" width="9.375" style="2" customWidth="1"/>
    <col min="8" max="18" width="13.125" style="2" customWidth="1"/>
    <col min="19" max="19" width="7.625" style="2" customWidth="1"/>
    <col min="20" max="22" width="9.375" style="2" customWidth="1"/>
    <col min="23" max="16384" width="7.625" style="2"/>
  </cols>
  <sheetData>
    <row r="1" spans="1:18" ht="17.100000000000001" customHeight="1" thickTop="1" thickBot="1" x14ac:dyDescent="0.2">
      <c r="A1" s="1" t="str">
        <f>"介護保険事業状況報告　平成" &amp; DBCS($A$2) &amp; "年（" &amp; DBCS($B$2) &amp; "年）" &amp; DBCS($C$2) &amp; "月※"</f>
        <v>介護保険事業状況報告　平成３０年（２０１８年）５月※</v>
      </c>
      <c r="J1" s="695" t="s">
        <v>0</v>
      </c>
      <c r="K1" s="696"/>
      <c r="L1" s="696"/>
      <c r="M1" s="696"/>
      <c r="N1" s="696"/>
      <c r="O1" s="697"/>
      <c r="P1" s="698">
        <v>43336</v>
      </c>
      <c r="Q1" s="698"/>
      <c r="R1" s="3" t="s">
        <v>1</v>
      </c>
    </row>
    <row r="2" spans="1:18" ht="17.100000000000001" customHeight="1" thickTop="1" x14ac:dyDescent="0.15">
      <c r="A2" s="4">
        <v>30</v>
      </c>
      <c r="B2" s="4">
        <v>2018</v>
      </c>
      <c r="C2" s="4">
        <v>5</v>
      </c>
      <c r="D2" s="4">
        <v>1</v>
      </c>
      <c r="E2" s="4">
        <v>31</v>
      </c>
      <c r="Q2" s="3"/>
    </row>
    <row r="3" spans="1:18" ht="17.100000000000001" customHeight="1" x14ac:dyDescent="0.15">
      <c r="A3" s="1" t="s">
        <v>2</v>
      </c>
    </row>
    <row r="4" spans="1:18" ht="17.100000000000001" customHeight="1" x14ac:dyDescent="0.15">
      <c r="B4" s="5"/>
      <c r="C4" s="5"/>
      <c r="D4" s="5"/>
      <c r="E4" s="6"/>
      <c r="F4" s="6"/>
      <c r="G4" s="6"/>
      <c r="H4" s="699" t="s">
        <v>3</v>
      </c>
      <c r="I4" s="699"/>
    </row>
    <row r="5" spans="1:18" ht="17.100000000000001" customHeight="1" x14ac:dyDescent="0.15">
      <c r="B5" s="700" t="str">
        <f>"平成" &amp; DBCS($A$2) &amp; "年（" &amp; DBCS($B$2) &amp; "年）" &amp; DBCS($C$2) &amp; "月末日現在"</f>
        <v>平成３０年（２０１８年）５月末日現在</v>
      </c>
      <c r="C5" s="701"/>
      <c r="D5" s="701"/>
      <c r="E5" s="701"/>
      <c r="F5" s="701"/>
      <c r="G5" s="702"/>
      <c r="H5" s="703" t="s">
        <v>4</v>
      </c>
      <c r="I5" s="704"/>
      <c r="Q5" s="7" t="s">
        <v>5</v>
      </c>
    </row>
    <row r="6" spans="1:18" ht="17.100000000000001" customHeight="1" x14ac:dyDescent="0.15">
      <c r="B6" s="8" t="s">
        <v>6</v>
      </c>
      <c r="C6" s="9"/>
      <c r="D6" s="9"/>
      <c r="E6" s="9"/>
      <c r="F6" s="9"/>
      <c r="G6" s="10"/>
      <c r="H6" s="11"/>
      <c r="I6" s="12">
        <v>47640</v>
      </c>
      <c r="Q6" s="13">
        <f>R42</f>
        <v>19399</v>
      </c>
      <c r="R6" s="705">
        <f>Q6/Q7</f>
        <v>0.20425375098710186</v>
      </c>
    </row>
    <row r="7" spans="1:18" ht="17.100000000000001" customHeight="1" x14ac:dyDescent="0.15">
      <c r="B7" s="14" t="s">
        <v>7</v>
      </c>
      <c r="C7" s="15"/>
      <c r="D7" s="15"/>
      <c r="E7" s="15"/>
      <c r="F7" s="15"/>
      <c r="G7" s="16"/>
      <c r="H7" s="17"/>
      <c r="I7" s="18">
        <v>30586</v>
      </c>
      <c r="Q7" s="13">
        <f>I9</f>
        <v>94975</v>
      </c>
      <c r="R7" s="705"/>
    </row>
    <row r="8" spans="1:18" ht="17.100000000000001" customHeight="1" x14ac:dyDescent="0.15">
      <c r="B8" s="19" t="s">
        <v>88</v>
      </c>
      <c r="C8" s="20"/>
      <c r="D8" s="20"/>
      <c r="E8" s="20"/>
      <c r="F8" s="20"/>
      <c r="G8" s="5"/>
      <c r="H8" s="21"/>
      <c r="I8" s="22">
        <v>16749</v>
      </c>
    </row>
    <row r="9" spans="1:18" ht="17.100000000000001" customHeight="1" x14ac:dyDescent="0.15">
      <c r="B9" s="23" t="s">
        <v>9</v>
      </c>
      <c r="C9" s="24"/>
      <c r="D9" s="24"/>
      <c r="E9" s="24"/>
      <c r="F9" s="24"/>
      <c r="G9" s="25"/>
      <c r="H9" s="26"/>
      <c r="I9" s="27">
        <f>I6+I7+I8</f>
        <v>94975</v>
      </c>
    </row>
    <row r="11" spans="1:18" ht="17.100000000000001" customHeight="1" x14ac:dyDescent="0.15">
      <c r="A11" s="1" t="s">
        <v>10</v>
      </c>
    </row>
    <row r="12" spans="1:18" ht="17.100000000000001" customHeight="1" thickBot="1" x14ac:dyDescent="0.2">
      <c r="B12" s="28"/>
      <c r="C12" s="28"/>
      <c r="D12" s="28"/>
      <c r="E12" s="29"/>
      <c r="F12" s="29"/>
      <c r="G12" s="29"/>
      <c r="H12" s="29"/>
      <c r="I12" s="29"/>
      <c r="J12" s="29"/>
      <c r="K12" s="29"/>
      <c r="L12" s="29"/>
      <c r="M12" s="29"/>
      <c r="P12" s="29"/>
      <c r="Q12" s="706" t="s">
        <v>3</v>
      </c>
      <c r="R12" s="706"/>
    </row>
    <row r="13" spans="1:18" ht="17.100000000000001" customHeight="1" x14ac:dyDescent="0.15">
      <c r="A13" s="30" t="s">
        <v>11</v>
      </c>
      <c r="B13" s="707" t="s">
        <v>12</v>
      </c>
      <c r="C13" s="710" t="str">
        <f>"平成" &amp; DBCS($A$2) &amp; "年（" &amp; DBCS($B$2) &amp; "年）" &amp; DBCS($C$2) &amp; "月末日現在"</f>
        <v>平成３０年（２０１８年）５月末日現在</v>
      </c>
      <c r="D13" s="711"/>
      <c r="E13" s="711"/>
      <c r="F13" s="711"/>
      <c r="G13" s="712"/>
      <c r="H13" s="31" t="s">
        <v>13</v>
      </c>
      <c r="I13" s="32" t="s">
        <v>14</v>
      </c>
      <c r="J13" s="33" t="s">
        <v>15</v>
      </c>
      <c r="K13" s="34" t="s">
        <v>16</v>
      </c>
      <c r="L13" s="35" t="s">
        <v>17</v>
      </c>
      <c r="M13" s="35" t="s">
        <v>18</v>
      </c>
      <c r="N13" s="35" t="s">
        <v>19</v>
      </c>
      <c r="O13" s="35" t="s">
        <v>20</v>
      </c>
      <c r="P13" s="36" t="s">
        <v>21</v>
      </c>
      <c r="Q13" s="37" t="s">
        <v>15</v>
      </c>
      <c r="R13" s="38" t="s">
        <v>22</v>
      </c>
    </row>
    <row r="14" spans="1:18" ht="17.100000000000001" customHeight="1" x14ac:dyDescent="0.15">
      <c r="A14" s="4">
        <v>875</v>
      </c>
      <c r="B14" s="708"/>
      <c r="C14" s="39" t="s">
        <v>23</v>
      </c>
      <c r="D14" s="40"/>
      <c r="E14" s="40"/>
      <c r="F14" s="40"/>
      <c r="G14" s="41"/>
      <c r="H14" s="42">
        <f>H15+H16+H17+H18+H19+H20</f>
        <v>780</v>
      </c>
      <c r="I14" s="43">
        <f>I15+I16+I17+I18+I19+I20</f>
        <v>559</v>
      </c>
      <c r="J14" s="44">
        <f t="shared" ref="J14:J22" si="0">SUM(H14:I14)</f>
        <v>1339</v>
      </c>
      <c r="K14" s="45" t="s">
        <v>37</v>
      </c>
      <c r="L14" s="46">
        <f>L15+L16+L17+L18+L19+L20</f>
        <v>1407</v>
      </c>
      <c r="M14" s="46">
        <f>M15+M16+M17+M18+M19+M20</f>
        <v>960</v>
      </c>
      <c r="N14" s="46">
        <f>N15+N16+N17+N18+N19+N20</f>
        <v>686</v>
      </c>
      <c r="O14" s="46">
        <f>O15+O16+O17+O18+O19+O20</f>
        <v>704</v>
      </c>
      <c r="P14" s="46">
        <f>P15+P16+P17+P18+P19+P20</f>
        <v>525</v>
      </c>
      <c r="Q14" s="47">
        <f t="shared" ref="Q14:Q22" si="1">SUM(K14:P14)</f>
        <v>4282</v>
      </c>
      <c r="R14" s="48">
        <f t="shared" ref="R14:R22" si="2">SUM(J14,Q14)</f>
        <v>5621</v>
      </c>
    </row>
    <row r="15" spans="1:18" ht="17.100000000000001" customHeight="1" x14ac:dyDescent="0.15">
      <c r="A15" s="4">
        <v>156</v>
      </c>
      <c r="B15" s="708"/>
      <c r="C15" s="49"/>
      <c r="D15" s="50" t="s">
        <v>25</v>
      </c>
      <c r="E15" s="50"/>
      <c r="F15" s="50"/>
      <c r="G15" s="50"/>
      <c r="H15" s="51">
        <v>70</v>
      </c>
      <c r="I15" s="52">
        <v>69</v>
      </c>
      <c r="J15" s="53">
        <f t="shared" si="0"/>
        <v>139</v>
      </c>
      <c r="K15" s="54" t="s">
        <v>37</v>
      </c>
      <c r="L15" s="55">
        <v>111</v>
      </c>
      <c r="M15" s="55">
        <v>83</v>
      </c>
      <c r="N15" s="55">
        <v>44</v>
      </c>
      <c r="O15" s="55">
        <v>49</v>
      </c>
      <c r="P15" s="52">
        <v>41</v>
      </c>
      <c r="Q15" s="53">
        <f t="shared" si="1"/>
        <v>328</v>
      </c>
      <c r="R15" s="56">
        <f t="shared" si="2"/>
        <v>467</v>
      </c>
    </row>
    <row r="16" spans="1:18" ht="17.100000000000001" customHeight="1" x14ac:dyDescent="0.15">
      <c r="A16" s="4"/>
      <c r="B16" s="708"/>
      <c r="C16" s="57"/>
      <c r="D16" s="58" t="s">
        <v>27</v>
      </c>
      <c r="E16" s="58"/>
      <c r="F16" s="58"/>
      <c r="G16" s="58"/>
      <c r="H16" s="51">
        <v>115</v>
      </c>
      <c r="I16" s="52">
        <v>101</v>
      </c>
      <c r="J16" s="53">
        <f t="shared" si="0"/>
        <v>216</v>
      </c>
      <c r="K16" s="54" t="s">
        <v>89</v>
      </c>
      <c r="L16" s="55">
        <v>163</v>
      </c>
      <c r="M16" s="55">
        <v>141</v>
      </c>
      <c r="N16" s="55">
        <v>82</v>
      </c>
      <c r="O16" s="55">
        <v>80</v>
      </c>
      <c r="P16" s="52">
        <v>80</v>
      </c>
      <c r="Q16" s="53">
        <f t="shared" si="1"/>
        <v>546</v>
      </c>
      <c r="R16" s="59">
        <f t="shared" si="2"/>
        <v>762</v>
      </c>
    </row>
    <row r="17" spans="1:18" ht="17.100000000000001" customHeight="1" x14ac:dyDescent="0.15">
      <c r="A17" s="4"/>
      <c r="B17" s="708"/>
      <c r="C17" s="57"/>
      <c r="D17" s="58" t="s">
        <v>28</v>
      </c>
      <c r="E17" s="58"/>
      <c r="F17" s="58"/>
      <c r="G17" s="58"/>
      <c r="H17" s="51">
        <v>132</v>
      </c>
      <c r="I17" s="52">
        <v>96</v>
      </c>
      <c r="J17" s="53">
        <f t="shared" si="0"/>
        <v>228</v>
      </c>
      <c r="K17" s="54" t="s">
        <v>32</v>
      </c>
      <c r="L17" s="55">
        <v>253</v>
      </c>
      <c r="M17" s="55">
        <v>148</v>
      </c>
      <c r="N17" s="55">
        <v>130</v>
      </c>
      <c r="O17" s="55">
        <v>107</v>
      </c>
      <c r="P17" s="52">
        <v>78</v>
      </c>
      <c r="Q17" s="53">
        <f t="shared" si="1"/>
        <v>716</v>
      </c>
      <c r="R17" s="59">
        <f t="shared" si="2"/>
        <v>944</v>
      </c>
    </row>
    <row r="18" spans="1:18" ht="17.100000000000001" customHeight="1" x14ac:dyDescent="0.15">
      <c r="A18" s="4"/>
      <c r="B18" s="708"/>
      <c r="C18" s="57"/>
      <c r="D18" s="58" t="s">
        <v>29</v>
      </c>
      <c r="E18" s="58"/>
      <c r="F18" s="58"/>
      <c r="G18" s="58"/>
      <c r="H18" s="51">
        <v>165</v>
      </c>
      <c r="I18" s="52">
        <v>104</v>
      </c>
      <c r="J18" s="53">
        <f t="shared" si="0"/>
        <v>269</v>
      </c>
      <c r="K18" s="54" t="s">
        <v>90</v>
      </c>
      <c r="L18" s="55">
        <v>313</v>
      </c>
      <c r="M18" s="55">
        <v>219</v>
      </c>
      <c r="N18" s="55">
        <v>152</v>
      </c>
      <c r="O18" s="55">
        <v>140</v>
      </c>
      <c r="P18" s="52">
        <v>120</v>
      </c>
      <c r="Q18" s="53">
        <f t="shared" si="1"/>
        <v>944</v>
      </c>
      <c r="R18" s="59">
        <f t="shared" si="2"/>
        <v>1213</v>
      </c>
    </row>
    <row r="19" spans="1:18" ht="17.100000000000001" customHeight="1" x14ac:dyDescent="0.15">
      <c r="A19" s="4"/>
      <c r="B19" s="708"/>
      <c r="C19" s="57"/>
      <c r="D19" s="58" t="s">
        <v>30</v>
      </c>
      <c r="E19" s="58"/>
      <c r="F19" s="58"/>
      <c r="G19" s="58"/>
      <c r="H19" s="51">
        <v>185</v>
      </c>
      <c r="I19" s="52">
        <v>110</v>
      </c>
      <c r="J19" s="53">
        <f t="shared" si="0"/>
        <v>295</v>
      </c>
      <c r="K19" s="54" t="s">
        <v>37</v>
      </c>
      <c r="L19" s="55">
        <v>331</v>
      </c>
      <c r="M19" s="55">
        <v>205</v>
      </c>
      <c r="N19" s="55">
        <v>161</v>
      </c>
      <c r="O19" s="55">
        <v>181</v>
      </c>
      <c r="P19" s="52">
        <v>123</v>
      </c>
      <c r="Q19" s="53">
        <f t="shared" si="1"/>
        <v>1001</v>
      </c>
      <c r="R19" s="59">
        <f t="shared" si="2"/>
        <v>1296</v>
      </c>
    </row>
    <row r="20" spans="1:18" ht="17.100000000000001" customHeight="1" x14ac:dyDescent="0.15">
      <c r="A20" s="4">
        <v>719</v>
      </c>
      <c r="B20" s="708"/>
      <c r="C20" s="60"/>
      <c r="D20" s="61" t="s">
        <v>31</v>
      </c>
      <c r="E20" s="61"/>
      <c r="F20" s="61"/>
      <c r="G20" s="61"/>
      <c r="H20" s="62">
        <v>113</v>
      </c>
      <c r="I20" s="63">
        <v>79</v>
      </c>
      <c r="J20" s="64">
        <f t="shared" si="0"/>
        <v>192</v>
      </c>
      <c r="K20" s="65" t="s">
        <v>37</v>
      </c>
      <c r="L20" s="66">
        <v>236</v>
      </c>
      <c r="M20" s="66">
        <v>164</v>
      </c>
      <c r="N20" s="66">
        <v>117</v>
      </c>
      <c r="O20" s="66">
        <v>147</v>
      </c>
      <c r="P20" s="63">
        <v>83</v>
      </c>
      <c r="Q20" s="53">
        <f t="shared" si="1"/>
        <v>747</v>
      </c>
      <c r="R20" s="67">
        <f t="shared" si="2"/>
        <v>939</v>
      </c>
    </row>
    <row r="21" spans="1:18" ht="17.100000000000001" customHeight="1" x14ac:dyDescent="0.15">
      <c r="A21" s="4">
        <v>25</v>
      </c>
      <c r="B21" s="708"/>
      <c r="C21" s="68" t="s">
        <v>33</v>
      </c>
      <c r="D21" s="68"/>
      <c r="E21" s="68"/>
      <c r="F21" s="68"/>
      <c r="G21" s="68"/>
      <c r="H21" s="42">
        <v>14</v>
      </c>
      <c r="I21" s="69">
        <v>25</v>
      </c>
      <c r="J21" s="44">
        <f t="shared" si="0"/>
        <v>39</v>
      </c>
      <c r="K21" s="45" t="s">
        <v>32</v>
      </c>
      <c r="L21" s="46">
        <v>54</v>
      </c>
      <c r="M21" s="46">
        <v>29</v>
      </c>
      <c r="N21" s="46">
        <v>21</v>
      </c>
      <c r="O21" s="46">
        <v>9</v>
      </c>
      <c r="P21" s="70">
        <v>23</v>
      </c>
      <c r="Q21" s="71">
        <f t="shared" si="1"/>
        <v>136</v>
      </c>
      <c r="R21" s="72">
        <f t="shared" si="2"/>
        <v>175</v>
      </c>
    </row>
    <row r="22" spans="1:18" ht="17.100000000000001" customHeight="1" thickBot="1" x14ac:dyDescent="0.2">
      <c r="A22" s="4">
        <v>900</v>
      </c>
      <c r="B22" s="709"/>
      <c r="C22" s="692" t="s">
        <v>34</v>
      </c>
      <c r="D22" s="693"/>
      <c r="E22" s="693"/>
      <c r="F22" s="693"/>
      <c r="G22" s="694"/>
      <c r="H22" s="73">
        <f>H14+H21</f>
        <v>794</v>
      </c>
      <c r="I22" s="74">
        <f>I14+I21</f>
        <v>584</v>
      </c>
      <c r="J22" s="75">
        <f t="shared" si="0"/>
        <v>1378</v>
      </c>
      <c r="K22" s="76" t="s">
        <v>91</v>
      </c>
      <c r="L22" s="77">
        <f>L14+L21</f>
        <v>1461</v>
      </c>
      <c r="M22" s="77">
        <f>M14+M21</f>
        <v>989</v>
      </c>
      <c r="N22" s="77">
        <f>N14+N21</f>
        <v>707</v>
      </c>
      <c r="O22" s="77">
        <f>O14+O21</f>
        <v>713</v>
      </c>
      <c r="P22" s="74">
        <f>P14+P21</f>
        <v>548</v>
      </c>
      <c r="Q22" s="75">
        <f t="shared" si="1"/>
        <v>4418</v>
      </c>
      <c r="R22" s="78">
        <f t="shared" si="2"/>
        <v>5796</v>
      </c>
    </row>
    <row r="23" spans="1:18" ht="17.100000000000001" customHeight="1" x14ac:dyDescent="0.15">
      <c r="B23" s="689" t="s">
        <v>36</v>
      </c>
      <c r="C23" s="79"/>
      <c r="D23" s="79"/>
      <c r="E23" s="79"/>
      <c r="F23" s="79"/>
      <c r="G23" s="80"/>
      <c r="H23" s="31" t="s">
        <v>13</v>
      </c>
      <c r="I23" s="32" t="s">
        <v>14</v>
      </c>
      <c r="J23" s="33" t="s">
        <v>15</v>
      </c>
      <c r="K23" s="34" t="s">
        <v>16</v>
      </c>
      <c r="L23" s="35" t="s">
        <v>17</v>
      </c>
      <c r="M23" s="35" t="s">
        <v>18</v>
      </c>
      <c r="N23" s="35" t="s">
        <v>19</v>
      </c>
      <c r="O23" s="35" t="s">
        <v>20</v>
      </c>
      <c r="P23" s="36" t="s">
        <v>21</v>
      </c>
      <c r="Q23" s="37" t="s">
        <v>15</v>
      </c>
      <c r="R23" s="38" t="s">
        <v>22</v>
      </c>
    </row>
    <row r="24" spans="1:18" ht="17.100000000000001" customHeight="1" x14ac:dyDescent="0.15">
      <c r="B24" s="690"/>
      <c r="C24" s="39" t="s">
        <v>23</v>
      </c>
      <c r="D24" s="40"/>
      <c r="E24" s="40"/>
      <c r="F24" s="40"/>
      <c r="G24" s="41"/>
      <c r="H24" s="42">
        <f>H25+H26+H27+H28+H29+H30</f>
        <v>1997</v>
      </c>
      <c r="I24" s="43">
        <f>I25+I26+I27+I28+I29+I30</f>
        <v>1782</v>
      </c>
      <c r="J24" s="44">
        <f t="shared" ref="J24:J32" si="3">SUM(H24:I24)</f>
        <v>3779</v>
      </c>
      <c r="K24" s="45" t="s">
        <v>91</v>
      </c>
      <c r="L24" s="46">
        <f>L25+L26+L27+L28+L29+L30</f>
        <v>3003</v>
      </c>
      <c r="M24" s="46">
        <f>M25+M26+M27+M28+M29+M30</f>
        <v>2021</v>
      </c>
      <c r="N24" s="46">
        <f>N25+N26+N27+N28+N29+N30</f>
        <v>1502</v>
      </c>
      <c r="O24" s="46">
        <f>O25+O26+O27+O28+O29+O30</f>
        <v>1657</v>
      </c>
      <c r="P24" s="46">
        <f>P25+P26+P27+P28+P29+P30</f>
        <v>1514</v>
      </c>
      <c r="Q24" s="47">
        <f t="shared" ref="Q24:Q32" si="4">SUM(K24:P24)</f>
        <v>9697</v>
      </c>
      <c r="R24" s="48">
        <f t="shared" ref="R24:R32" si="5">SUM(J24,Q24)</f>
        <v>13476</v>
      </c>
    </row>
    <row r="25" spans="1:18" ht="17.100000000000001" customHeight="1" x14ac:dyDescent="0.15">
      <c r="B25" s="690"/>
      <c r="C25" s="81"/>
      <c r="D25" s="50" t="s">
        <v>25</v>
      </c>
      <c r="E25" s="50"/>
      <c r="F25" s="50"/>
      <c r="G25" s="50"/>
      <c r="H25" s="51">
        <v>75</v>
      </c>
      <c r="I25" s="52">
        <v>84</v>
      </c>
      <c r="J25" s="53">
        <f t="shared" si="3"/>
        <v>159</v>
      </c>
      <c r="K25" s="54" t="s">
        <v>37</v>
      </c>
      <c r="L25" s="55">
        <v>87</v>
      </c>
      <c r="M25" s="55">
        <v>46</v>
      </c>
      <c r="N25" s="55">
        <v>37</v>
      </c>
      <c r="O25" s="55">
        <v>37</v>
      </c>
      <c r="P25" s="52">
        <v>36</v>
      </c>
      <c r="Q25" s="53">
        <f t="shared" si="4"/>
        <v>243</v>
      </c>
      <c r="R25" s="56">
        <f t="shared" si="5"/>
        <v>402</v>
      </c>
    </row>
    <row r="26" spans="1:18" ht="17.100000000000001" customHeight="1" x14ac:dyDescent="0.15">
      <c r="B26" s="690"/>
      <c r="C26" s="50"/>
      <c r="D26" s="58" t="s">
        <v>27</v>
      </c>
      <c r="E26" s="58"/>
      <c r="F26" s="58"/>
      <c r="G26" s="58"/>
      <c r="H26" s="51">
        <v>152</v>
      </c>
      <c r="I26" s="52">
        <v>130</v>
      </c>
      <c r="J26" s="53">
        <f t="shared" si="3"/>
        <v>282</v>
      </c>
      <c r="K26" s="54" t="s">
        <v>37</v>
      </c>
      <c r="L26" s="55">
        <v>153</v>
      </c>
      <c r="M26" s="55">
        <v>134</v>
      </c>
      <c r="N26" s="55">
        <v>76</v>
      </c>
      <c r="O26" s="55">
        <v>57</v>
      </c>
      <c r="P26" s="52">
        <v>76</v>
      </c>
      <c r="Q26" s="53">
        <f t="shared" si="4"/>
        <v>496</v>
      </c>
      <c r="R26" s="59">
        <f t="shared" si="5"/>
        <v>778</v>
      </c>
    </row>
    <row r="27" spans="1:18" ht="17.100000000000001" customHeight="1" x14ac:dyDescent="0.15">
      <c r="B27" s="690"/>
      <c r="C27" s="50"/>
      <c r="D27" s="58" t="s">
        <v>28</v>
      </c>
      <c r="E27" s="58"/>
      <c r="F27" s="58"/>
      <c r="G27" s="58"/>
      <c r="H27" s="51">
        <v>311</v>
      </c>
      <c r="I27" s="52">
        <v>243</v>
      </c>
      <c r="J27" s="53">
        <f t="shared" si="3"/>
        <v>554</v>
      </c>
      <c r="K27" s="54" t="s">
        <v>37</v>
      </c>
      <c r="L27" s="55">
        <v>342</v>
      </c>
      <c r="M27" s="55">
        <v>189</v>
      </c>
      <c r="N27" s="55">
        <v>124</v>
      </c>
      <c r="O27" s="55">
        <v>122</v>
      </c>
      <c r="P27" s="52">
        <v>123</v>
      </c>
      <c r="Q27" s="53">
        <f t="shared" si="4"/>
        <v>900</v>
      </c>
      <c r="R27" s="59">
        <f t="shared" si="5"/>
        <v>1454</v>
      </c>
    </row>
    <row r="28" spans="1:18" ht="17.100000000000001" customHeight="1" x14ac:dyDescent="0.15">
      <c r="B28" s="690"/>
      <c r="C28" s="50"/>
      <c r="D28" s="58" t="s">
        <v>29</v>
      </c>
      <c r="E28" s="58"/>
      <c r="F28" s="58"/>
      <c r="G28" s="58"/>
      <c r="H28" s="51">
        <v>548</v>
      </c>
      <c r="I28" s="52">
        <v>433</v>
      </c>
      <c r="J28" s="53">
        <f t="shared" si="3"/>
        <v>981</v>
      </c>
      <c r="K28" s="54" t="s">
        <v>89</v>
      </c>
      <c r="L28" s="55">
        <v>713</v>
      </c>
      <c r="M28" s="55">
        <v>398</v>
      </c>
      <c r="N28" s="55">
        <v>260</v>
      </c>
      <c r="O28" s="55">
        <v>270</v>
      </c>
      <c r="P28" s="52">
        <v>221</v>
      </c>
      <c r="Q28" s="53">
        <f t="shared" si="4"/>
        <v>1862</v>
      </c>
      <c r="R28" s="59">
        <f t="shared" si="5"/>
        <v>2843</v>
      </c>
    </row>
    <row r="29" spans="1:18" ht="17.100000000000001" customHeight="1" x14ac:dyDescent="0.15">
      <c r="B29" s="690"/>
      <c r="C29" s="50"/>
      <c r="D29" s="58" t="s">
        <v>30</v>
      </c>
      <c r="E29" s="58"/>
      <c r="F29" s="58"/>
      <c r="G29" s="58"/>
      <c r="H29" s="51">
        <v>588</v>
      </c>
      <c r="I29" s="52">
        <v>561</v>
      </c>
      <c r="J29" s="53">
        <f t="shared" si="3"/>
        <v>1149</v>
      </c>
      <c r="K29" s="54" t="s">
        <v>37</v>
      </c>
      <c r="L29" s="55">
        <v>923</v>
      </c>
      <c r="M29" s="55">
        <v>572</v>
      </c>
      <c r="N29" s="55">
        <v>400</v>
      </c>
      <c r="O29" s="55">
        <v>465</v>
      </c>
      <c r="P29" s="52">
        <v>423</v>
      </c>
      <c r="Q29" s="53">
        <f t="shared" si="4"/>
        <v>2783</v>
      </c>
      <c r="R29" s="59">
        <f t="shared" si="5"/>
        <v>3932</v>
      </c>
    </row>
    <row r="30" spans="1:18" ht="17.100000000000001" customHeight="1" x14ac:dyDescent="0.15">
      <c r="B30" s="690"/>
      <c r="C30" s="61"/>
      <c r="D30" s="61" t="s">
        <v>31</v>
      </c>
      <c r="E30" s="61"/>
      <c r="F30" s="61"/>
      <c r="G30" s="61"/>
      <c r="H30" s="62">
        <v>323</v>
      </c>
      <c r="I30" s="63">
        <v>331</v>
      </c>
      <c r="J30" s="64">
        <f t="shared" si="3"/>
        <v>654</v>
      </c>
      <c r="K30" s="65" t="s">
        <v>92</v>
      </c>
      <c r="L30" s="66">
        <v>785</v>
      </c>
      <c r="M30" s="66">
        <v>682</v>
      </c>
      <c r="N30" s="66">
        <v>605</v>
      </c>
      <c r="O30" s="66">
        <v>706</v>
      </c>
      <c r="P30" s="63">
        <v>635</v>
      </c>
      <c r="Q30" s="64">
        <f t="shared" si="4"/>
        <v>3413</v>
      </c>
      <c r="R30" s="67">
        <f t="shared" si="5"/>
        <v>4067</v>
      </c>
    </row>
    <row r="31" spans="1:18" ht="17.100000000000001" customHeight="1" x14ac:dyDescent="0.15">
      <c r="B31" s="690"/>
      <c r="C31" s="68" t="s">
        <v>33</v>
      </c>
      <c r="D31" s="68"/>
      <c r="E31" s="68"/>
      <c r="F31" s="68"/>
      <c r="G31" s="68"/>
      <c r="H31" s="42">
        <v>13</v>
      </c>
      <c r="I31" s="69">
        <v>24</v>
      </c>
      <c r="J31" s="44">
        <f t="shared" si="3"/>
        <v>37</v>
      </c>
      <c r="K31" s="45" t="s">
        <v>37</v>
      </c>
      <c r="L31" s="46">
        <v>24</v>
      </c>
      <c r="M31" s="46">
        <v>20</v>
      </c>
      <c r="N31" s="46">
        <v>12</v>
      </c>
      <c r="O31" s="46">
        <v>17</v>
      </c>
      <c r="P31" s="70">
        <v>17</v>
      </c>
      <c r="Q31" s="71">
        <f t="shared" si="4"/>
        <v>90</v>
      </c>
      <c r="R31" s="72">
        <f t="shared" si="5"/>
        <v>127</v>
      </c>
    </row>
    <row r="32" spans="1:18" ht="17.100000000000001" customHeight="1" thickBot="1" x14ac:dyDescent="0.2">
      <c r="B32" s="691"/>
      <c r="C32" s="692" t="s">
        <v>34</v>
      </c>
      <c r="D32" s="693"/>
      <c r="E32" s="693"/>
      <c r="F32" s="693"/>
      <c r="G32" s="694"/>
      <c r="H32" s="73">
        <f>H24+H31</f>
        <v>2010</v>
      </c>
      <c r="I32" s="74">
        <f>I24+I31</f>
        <v>1806</v>
      </c>
      <c r="J32" s="75">
        <f t="shared" si="3"/>
        <v>3816</v>
      </c>
      <c r="K32" s="76" t="s">
        <v>37</v>
      </c>
      <c r="L32" s="77">
        <f>L24+L31</f>
        <v>3027</v>
      </c>
      <c r="M32" s="77">
        <f>M24+M31</f>
        <v>2041</v>
      </c>
      <c r="N32" s="77">
        <f>N24+N31</f>
        <v>1514</v>
      </c>
      <c r="O32" s="77">
        <f>O24+O31</f>
        <v>1674</v>
      </c>
      <c r="P32" s="74">
        <f>P24+P31</f>
        <v>1531</v>
      </c>
      <c r="Q32" s="75">
        <f t="shared" si="4"/>
        <v>9787</v>
      </c>
      <c r="R32" s="78">
        <f t="shared" si="5"/>
        <v>13603</v>
      </c>
    </row>
    <row r="33" spans="1:18" ht="17.100000000000001" customHeight="1" x14ac:dyDescent="0.15">
      <c r="B33" s="713" t="s">
        <v>15</v>
      </c>
      <c r="C33" s="79"/>
      <c r="D33" s="79"/>
      <c r="E33" s="79"/>
      <c r="F33" s="79"/>
      <c r="G33" s="80"/>
      <c r="H33" s="31" t="s">
        <v>13</v>
      </c>
      <c r="I33" s="32" t="s">
        <v>14</v>
      </c>
      <c r="J33" s="33" t="s">
        <v>15</v>
      </c>
      <c r="K33" s="34" t="s">
        <v>16</v>
      </c>
      <c r="L33" s="35" t="s">
        <v>17</v>
      </c>
      <c r="M33" s="35" t="s">
        <v>18</v>
      </c>
      <c r="N33" s="35" t="s">
        <v>19</v>
      </c>
      <c r="O33" s="35" t="s">
        <v>20</v>
      </c>
      <c r="P33" s="36" t="s">
        <v>21</v>
      </c>
      <c r="Q33" s="37" t="s">
        <v>15</v>
      </c>
      <c r="R33" s="38" t="s">
        <v>22</v>
      </c>
    </row>
    <row r="34" spans="1:18" ht="17.100000000000001" customHeight="1" x14ac:dyDescent="0.15">
      <c r="B34" s="714"/>
      <c r="C34" s="39" t="s">
        <v>23</v>
      </c>
      <c r="D34" s="40"/>
      <c r="E34" s="40"/>
      <c r="F34" s="40"/>
      <c r="G34" s="41"/>
      <c r="H34" s="42">
        <f t="shared" ref="H34:I41" si="6">H14+H24</f>
        <v>2777</v>
      </c>
      <c r="I34" s="43">
        <f t="shared" si="6"/>
        <v>2341</v>
      </c>
      <c r="J34" s="44">
        <f>SUM(H34:I34)</f>
        <v>5118</v>
      </c>
      <c r="K34" s="45" t="s">
        <v>37</v>
      </c>
      <c r="L34" s="82">
        <f>L14+L24</f>
        <v>4410</v>
      </c>
      <c r="M34" s="82">
        <f>M14+M24</f>
        <v>2981</v>
      </c>
      <c r="N34" s="82">
        <f>N14+N24</f>
        <v>2188</v>
      </c>
      <c r="O34" s="82">
        <f>O14+O24</f>
        <v>2361</v>
      </c>
      <c r="P34" s="82">
        <f>P14+P24</f>
        <v>2039</v>
      </c>
      <c r="Q34" s="47">
        <f t="shared" ref="Q34:Q42" si="7">SUM(K34:P34)</f>
        <v>13979</v>
      </c>
      <c r="R34" s="48">
        <f t="shared" ref="R34:R42" si="8">SUM(J34,Q34)</f>
        <v>19097</v>
      </c>
    </row>
    <row r="35" spans="1:18" ht="17.100000000000001" customHeight="1" x14ac:dyDescent="0.15">
      <c r="B35" s="714"/>
      <c r="C35" s="49"/>
      <c r="D35" s="50" t="s">
        <v>25</v>
      </c>
      <c r="E35" s="50"/>
      <c r="F35" s="50"/>
      <c r="G35" s="50"/>
      <c r="H35" s="83">
        <f t="shared" si="6"/>
        <v>145</v>
      </c>
      <c r="I35" s="84">
        <f t="shared" si="6"/>
        <v>153</v>
      </c>
      <c r="J35" s="53">
        <f>SUM(H35:I35)</f>
        <v>298</v>
      </c>
      <c r="K35" s="85" t="s">
        <v>37</v>
      </c>
      <c r="L35" s="86">
        <f t="shared" ref="L35:P41" si="9">L15+L25</f>
        <v>198</v>
      </c>
      <c r="M35" s="86">
        <f t="shared" si="9"/>
        <v>129</v>
      </c>
      <c r="N35" s="86">
        <f t="shared" si="9"/>
        <v>81</v>
      </c>
      <c r="O35" s="86">
        <f t="shared" si="9"/>
        <v>86</v>
      </c>
      <c r="P35" s="87">
        <f>P15+P25</f>
        <v>77</v>
      </c>
      <c r="Q35" s="53">
        <f>SUM(K35:P35)</f>
        <v>571</v>
      </c>
      <c r="R35" s="56">
        <f>SUM(J35,Q35)</f>
        <v>869</v>
      </c>
    </row>
    <row r="36" spans="1:18" ht="17.100000000000001" customHeight="1" x14ac:dyDescent="0.15">
      <c r="B36" s="714"/>
      <c r="C36" s="57"/>
      <c r="D36" s="58" t="s">
        <v>27</v>
      </c>
      <c r="E36" s="58"/>
      <c r="F36" s="58"/>
      <c r="G36" s="58"/>
      <c r="H36" s="88">
        <f t="shared" si="6"/>
        <v>267</v>
      </c>
      <c r="I36" s="89">
        <f t="shared" si="6"/>
        <v>231</v>
      </c>
      <c r="J36" s="53">
        <f t="shared" ref="J36:J42" si="10">SUM(H36:I36)</f>
        <v>498</v>
      </c>
      <c r="K36" s="90" t="s">
        <v>37</v>
      </c>
      <c r="L36" s="91">
        <f t="shared" si="9"/>
        <v>316</v>
      </c>
      <c r="M36" s="91">
        <f t="shared" si="9"/>
        <v>275</v>
      </c>
      <c r="N36" s="91">
        <f t="shared" si="9"/>
        <v>158</v>
      </c>
      <c r="O36" s="91">
        <f t="shared" si="9"/>
        <v>137</v>
      </c>
      <c r="P36" s="92">
        <f t="shared" si="9"/>
        <v>156</v>
      </c>
      <c r="Q36" s="53">
        <f t="shared" si="7"/>
        <v>1042</v>
      </c>
      <c r="R36" s="59">
        <f t="shared" si="8"/>
        <v>1540</v>
      </c>
    </row>
    <row r="37" spans="1:18" ht="17.100000000000001" customHeight="1" x14ac:dyDescent="0.15">
      <c r="B37" s="714"/>
      <c r="C37" s="57"/>
      <c r="D37" s="58" t="s">
        <v>28</v>
      </c>
      <c r="E37" s="58"/>
      <c r="F37" s="58"/>
      <c r="G37" s="58"/>
      <c r="H37" s="88">
        <f t="shared" si="6"/>
        <v>443</v>
      </c>
      <c r="I37" s="89">
        <f t="shared" si="6"/>
        <v>339</v>
      </c>
      <c r="J37" s="53">
        <f t="shared" si="10"/>
        <v>782</v>
      </c>
      <c r="K37" s="90" t="s">
        <v>37</v>
      </c>
      <c r="L37" s="91">
        <f t="shared" si="9"/>
        <v>595</v>
      </c>
      <c r="M37" s="91">
        <f t="shared" si="9"/>
        <v>337</v>
      </c>
      <c r="N37" s="91">
        <f t="shared" si="9"/>
        <v>254</v>
      </c>
      <c r="O37" s="91">
        <f t="shared" si="9"/>
        <v>229</v>
      </c>
      <c r="P37" s="92">
        <f t="shared" si="9"/>
        <v>201</v>
      </c>
      <c r="Q37" s="53">
        <f t="shared" si="7"/>
        <v>1616</v>
      </c>
      <c r="R37" s="59">
        <f>SUM(J37,Q37)</f>
        <v>2398</v>
      </c>
    </row>
    <row r="38" spans="1:18" ht="17.100000000000001" customHeight="1" x14ac:dyDescent="0.15">
      <c r="B38" s="714"/>
      <c r="C38" s="57"/>
      <c r="D38" s="58" t="s">
        <v>29</v>
      </c>
      <c r="E38" s="58"/>
      <c r="F38" s="58"/>
      <c r="G38" s="58"/>
      <c r="H38" s="88">
        <f t="shared" si="6"/>
        <v>713</v>
      </c>
      <c r="I38" s="89">
        <f t="shared" si="6"/>
        <v>537</v>
      </c>
      <c r="J38" s="53">
        <f t="shared" si="10"/>
        <v>1250</v>
      </c>
      <c r="K38" s="90" t="s">
        <v>37</v>
      </c>
      <c r="L38" s="91">
        <f t="shared" si="9"/>
        <v>1026</v>
      </c>
      <c r="M38" s="91">
        <f t="shared" si="9"/>
        <v>617</v>
      </c>
      <c r="N38" s="91">
        <f t="shared" si="9"/>
        <v>412</v>
      </c>
      <c r="O38" s="91">
        <f t="shared" si="9"/>
        <v>410</v>
      </c>
      <c r="P38" s="92">
        <f t="shared" si="9"/>
        <v>341</v>
      </c>
      <c r="Q38" s="53">
        <f t="shared" si="7"/>
        <v>2806</v>
      </c>
      <c r="R38" s="59">
        <f t="shared" si="8"/>
        <v>4056</v>
      </c>
    </row>
    <row r="39" spans="1:18" ht="17.100000000000001" customHeight="1" x14ac:dyDescent="0.15">
      <c r="B39" s="714"/>
      <c r="C39" s="57"/>
      <c r="D39" s="58" t="s">
        <v>30</v>
      </c>
      <c r="E39" s="58"/>
      <c r="F39" s="58"/>
      <c r="G39" s="58"/>
      <c r="H39" s="88">
        <f t="shared" si="6"/>
        <v>773</v>
      </c>
      <c r="I39" s="89">
        <f t="shared" si="6"/>
        <v>671</v>
      </c>
      <c r="J39" s="53">
        <f t="shared" si="10"/>
        <v>1444</v>
      </c>
      <c r="K39" s="90" t="s">
        <v>37</v>
      </c>
      <c r="L39" s="91">
        <f t="shared" si="9"/>
        <v>1254</v>
      </c>
      <c r="M39" s="91">
        <f t="shared" si="9"/>
        <v>777</v>
      </c>
      <c r="N39" s="91">
        <f t="shared" si="9"/>
        <v>561</v>
      </c>
      <c r="O39" s="91">
        <f t="shared" si="9"/>
        <v>646</v>
      </c>
      <c r="P39" s="92">
        <f t="shared" si="9"/>
        <v>546</v>
      </c>
      <c r="Q39" s="53">
        <f t="shared" si="7"/>
        <v>3784</v>
      </c>
      <c r="R39" s="59">
        <f t="shared" si="8"/>
        <v>5228</v>
      </c>
    </row>
    <row r="40" spans="1:18" ht="17.100000000000001" customHeight="1" x14ac:dyDescent="0.15">
      <c r="B40" s="714"/>
      <c r="C40" s="60"/>
      <c r="D40" s="61" t="s">
        <v>31</v>
      </c>
      <c r="E40" s="61"/>
      <c r="F40" s="61"/>
      <c r="G40" s="61"/>
      <c r="H40" s="62">
        <f t="shared" si="6"/>
        <v>436</v>
      </c>
      <c r="I40" s="93">
        <f t="shared" si="6"/>
        <v>410</v>
      </c>
      <c r="J40" s="64">
        <f t="shared" si="10"/>
        <v>846</v>
      </c>
      <c r="K40" s="94" t="s">
        <v>37</v>
      </c>
      <c r="L40" s="95">
        <f t="shared" si="9"/>
        <v>1021</v>
      </c>
      <c r="M40" s="95">
        <f t="shared" si="9"/>
        <v>846</v>
      </c>
      <c r="N40" s="95">
        <f t="shared" si="9"/>
        <v>722</v>
      </c>
      <c r="O40" s="95">
        <f t="shared" si="9"/>
        <v>853</v>
      </c>
      <c r="P40" s="96">
        <f t="shared" si="9"/>
        <v>718</v>
      </c>
      <c r="Q40" s="97">
        <f t="shared" si="7"/>
        <v>4160</v>
      </c>
      <c r="R40" s="67">
        <f t="shared" si="8"/>
        <v>5006</v>
      </c>
    </row>
    <row r="41" spans="1:18" ht="17.100000000000001" customHeight="1" x14ac:dyDescent="0.15">
      <c r="B41" s="714"/>
      <c r="C41" s="68" t="s">
        <v>33</v>
      </c>
      <c r="D41" s="68"/>
      <c r="E41" s="68"/>
      <c r="F41" s="68"/>
      <c r="G41" s="68"/>
      <c r="H41" s="42">
        <f t="shared" si="6"/>
        <v>27</v>
      </c>
      <c r="I41" s="43">
        <f t="shared" si="6"/>
        <v>49</v>
      </c>
      <c r="J41" s="42">
        <f>SUM(H41:I41)</f>
        <v>76</v>
      </c>
      <c r="K41" s="98" t="s">
        <v>37</v>
      </c>
      <c r="L41" s="99">
        <f>L21+L31</f>
        <v>78</v>
      </c>
      <c r="M41" s="99">
        <f t="shared" si="9"/>
        <v>49</v>
      </c>
      <c r="N41" s="99">
        <f t="shared" si="9"/>
        <v>33</v>
      </c>
      <c r="O41" s="99">
        <f t="shared" si="9"/>
        <v>26</v>
      </c>
      <c r="P41" s="100">
        <f t="shared" si="9"/>
        <v>40</v>
      </c>
      <c r="Q41" s="47">
        <f t="shared" si="7"/>
        <v>226</v>
      </c>
      <c r="R41" s="101">
        <f t="shared" si="8"/>
        <v>302</v>
      </c>
    </row>
    <row r="42" spans="1:18" ht="17.100000000000001" customHeight="1" thickBot="1" x14ac:dyDescent="0.2">
      <c r="B42" s="715"/>
      <c r="C42" s="692" t="s">
        <v>34</v>
      </c>
      <c r="D42" s="693"/>
      <c r="E42" s="693"/>
      <c r="F42" s="693"/>
      <c r="G42" s="694"/>
      <c r="H42" s="73">
        <f>H34+H41</f>
        <v>2804</v>
      </c>
      <c r="I42" s="74">
        <f>I34+I41</f>
        <v>2390</v>
      </c>
      <c r="J42" s="75">
        <f t="shared" si="10"/>
        <v>5194</v>
      </c>
      <c r="K42" s="76" t="s">
        <v>37</v>
      </c>
      <c r="L42" s="77">
        <f>L34+L41</f>
        <v>4488</v>
      </c>
      <c r="M42" s="77">
        <f>M34+M41</f>
        <v>3030</v>
      </c>
      <c r="N42" s="77">
        <f>N34+N41</f>
        <v>2221</v>
      </c>
      <c r="O42" s="77">
        <f>O34+O41</f>
        <v>2387</v>
      </c>
      <c r="P42" s="74">
        <f>P34+P41</f>
        <v>2079</v>
      </c>
      <c r="Q42" s="75">
        <f t="shared" si="7"/>
        <v>14205</v>
      </c>
      <c r="R42" s="78">
        <f t="shared" si="8"/>
        <v>19399</v>
      </c>
    </row>
    <row r="45" spans="1:18" ht="17.100000000000001" customHeight="1" x14ac:dyDescent="0.15">
      <c r="A45" s="1" t="s">
        <v>38</v>
      </c>
    </row>
    <row r="46" spans="1:18" ht="17.100000000000001" customHeight="1" x14ac:dyDescent="0.15">
      <c r="B46" s="5"/>
      <c r="C46" s="5"/>
      <c r="D46" s="5"/>
      <c r="E46" s="6"/>
      <c r="F46" s="6"/>
      <c r="G46" s="6"/>
      <c r="H46" s="6"/>
      <c r="I46" s="6"/>
      <c r="J46" s="6"/>
      <c r="K46" s="699" t="s">
        <v>39</v>
      </c>
      <c r="L46" s="699"/>
      <c r="M46" s="699"/>
      <c r="N46" s="699"/>
      <c r="O46" s="699"/>
      <c r="P46" s="699"/>
      <c r="Q46" s="699"/>
      <c r="R46" s="699"/>
    </row>
    <row r="47" spans="1:18" ht="17.100000000000001" customHeight="1" x14ac:dyDescent="0.15">
      <c r="B47" s="716" t="str">
        <f>"平成" &amp; DBCS($A$2) &amp; "年（" &amp; DBCS($B$2) &amp; "年）" &amp; DBCS($C$2) &amp; "月"</f>
        <v>平成３０年（２０１８年）５月</v>
      </c>
      <c r="C47" s="717"/>
      <c r="D47" s="717"/>
      <c r="E47" s="717"/>
      <c r="F47" s="717"/>
      <c r="G47" s="718"/>
      <c r="H47" s="722" t="s">
        <v>40</v>
      </c>
      <c r="I47" s="723"/>
      <c r="J47" s="723"/>
      <c r="K47" s="724" t="s">
        <v>41</v>
      </c>
      <c r="L47" s="725"/>
      <c r="M47" s="725"/>
      <c r="N47" s="725"/>
      <c r="O47" s="725"/>
      <c r="P47" s="725"/>
      <c r="Q47" s="726"/>
      <c r="R47" s="727" t="s">
        <v>22</v>
      </c>
    </row>
    <row r="48" spans="1:18" ht="17.100000000000001" customHeight="1" x14ac:dyDescent="0.15">
      <c r="B48" s="719"/>
      <c r="C48" s="720"/>
      <c r="D48" s="720"/>
      <c r="E48" s="720"/>
      <c r="F48" s="720"/>
      <c r="G48" s="721"/>
      <c r="H48" s="102" t="s">
        <v>13</v>
      </c>
      <c r="I48" s="103" t="s">
        <v>14</v>
      </c>
      <c r="J48" s="104" t="s">
        <v>15</v>
      </c>
      <c r="K48" s="105" t="s">
        <v>16</v>
      </c>
      <c r="L48" s="106" t="s">
        <v>17</v>
      </c>
      <c r="M48" s="106" t="s">
        <v>18</v>
      </c>
      <c r="N48" s="106" t="s">
        <v>19</v>
      </c>
      <c r="O48" s="106" t="s">
        <v>20</v>
      </c>
      <c r="P48" s="107" t="s">
        <v>21</v>
      </c>
      <c r="Q48" s="108" t="s">
        <v>15</v>
      </c>
      <c r="R48" s="728"/>
    </row>
    <row r="49" spans="1:18" ht="17.100000000000001" customHeight="1" x14ac:dyDescent="0.15">
      <c r="B49" s="8" t="s">
        <v>23</v>
      </c>
      <c r="C49" s="10"/>
      <c r="D49" s="10"/>
      <c r="E49" s="10"/>
      <c r="F49" s="10"/>
      <c r="G49" s="10"/>
      <c r="H49" s="109">
        <v>745</v>
      </c>
      <c r="I49" s="110">
        <v>1107</v>
      </c>
      <c r="J49" s="111">
        <f t="shared" ref="J49:J50" si="11">SUM(H49:I49)</f>
        <v>1852</v>
      </c>
      <c r="K49" s="112">
        <v>0</v>
      </c>
      <c r="L49" s="113">
        <v>3330</v>
      </c>
      <c r="M49" s="113">
        <v>2246</v>
      </c>
      <c r="N49" s="113">
        <v>1325</v>
      </c>
      <c r="O49" s="113">
        <v>885</v>
      </c>
      <c r="P49" s="114">
        <v>444</v>
      </c>
      <c r="Q49" s="115">
        <f>SUM(K49:P49)</f>
        <v>8230</v>
      </c>
      <c r="R49" s="116">
        <f>SUM(J49,Q49)</f>
        <v>10082</v>
      </c>
    </row>
    <row r="50" spans="1:18" ht="17.100000000000001" customHeight="1" x14ac:dyDescent="0.15">
      <c r="B50" s="117" t="s">
        <v>33</v>
      </c>
      <c r="C50" s="118"/>
      <c r="D50" s="118"/>
      <c r="E50" s="118"/>
      <c r="F50" s="118"/>
      <c r="G50" s="118"/>
      <c r="H50" s="119">
        <v>11</v>
      </c>
      <c r="I50" s="120">
        <v>23</v>
      </c>
      <c r="J50" s="121">
        <f t="shared" si="11"/>
        <v>34</v>
      </c>
      <c r="K50" s="122">
        <v>0</v>
      </c>
      <c r="L50" s="123">
        <v>49</v>
      </c>
      <c r="M50" s="123">
        <v>38</v>
      </c>
      <c r="N50" s="123">
        <v>24</v>
      </c>
      <c r="O50" s="123">
        <v>13</v>
      </c>
      <c r="P50" s="124">
        <v>14</v>
      </c>
      <c r="Q50" s="125">
        <f>SUM(K50:P50)</f>
        <v>138</v>
      </c>
      <c r="R50" s="126">
        <f>SUM(J50,Q50)</f>
        <v>172</v>
      </c>
    </row>
    <row r="51" spans="1:18" ht="17.100000000000001" customHeight="1" x14ac:dyDescent="0.15">
      <c r="B51" s="23" t="s">
        <v>42</v>
      </c>
      <c r="C51" s="24"/>
      <c r="D51" s="24"/>
      <c r="E51" s="24"/>
      <c r="F51" s="24"/>
      <c r="G51" s="24"/>
      <c r="H51" s="127">
        <f t="shared" ref="H51:P51" si="12">H49+H50</f>
        <v>756</v>
      </c>
      <c r="I51" s="128">
        <f t="shared" si="12"/>
        <v>1130</v>
      </c>
      <c r="J51" s="129">
        <f>J49+J50</f>
        <v>1886</v>
      </c>
      <c r="K51" s="130">
        <f t="shared" si="12"/>
        <v>0</v>
      </c>
      <c r="L51" s="131">
        <f t="shared" si="12"/>
        <v>3379</v>
      </c>
      <c r="M51" s="131">
        <f t="shared" si="12"/>
        <v>2284</v>
      </c>
      <c r="N51" s="131">
        <f t="shared" si="12"/>
        <v>1349</v>
      </c>
      <c r="O51" s="131">
        <f t="shared" si="12"/>
        <v>898</v>
      </c>
      <c r="P51" s="128">
        <f t="shared" si="12"/>
        <v>458</v>
      </c>
      <c r="Q51" s="129">
        <f>SUM(K51:P51)</f>
        <v>8368</v>
      </c>
      <c r="R51" s="132">
        <f>SUM(J51,Q51)</f>
        <v>10254</v>
      </c>
    </row>
    <row r="54" spans="1:18" ht="17.100000000000001" customHeight="1" x14ac:dyDescent="0.15">
      <c r="A54" s="1" t="s">
        <v>43</v>
      </c>
    </row>
    <row r="55" spans="1:18" ht="17.100000000000001" customHeight="1" x14ac:dyDescent="0.15">
      <c r="B55" s="5"/>
      <c r="C55" s="5"/>
      <c r="D55" s="5"/>
      <c r="E55" s="6"/>
      <c r="F55" s="6"/>
      <c r="G55" s="6"/>
      <c r="H55" s="6"/>
      <c r="I55" s="6"/>
      <c r="J55" s="6"/>
      <c r="K55" s="699" t="s">
        <v>39</v>
      </c>
      <c r="L55" s="699"/>
      <c r="M55" s="699"/>
      <c r="N55" s="699"/>
      <c r="O55" s="699"/>
      <c r="P55" s="699"/>
      <c r="Q55" s="699"/>
      <c r="R55" s="699"/>
    </row>
    <row r="56" spans="1:18" ht="17.100000000000001" customHeight="1" x14ac:dyDescent="0.15">
      <c r="B56" s="716" t="str">
        <f>"平成" &amp; DBCS($A$2) &amp; "年（" &amp; DBCS($B$2) &amp; "年）" &amp; DBCS($C$2) &amp; "月"</f>
        <v>平成３０年（２０１８年）５月</v>
      </c>
      <c r="C56" s="717"/>
      <c r="D56" s="717"/>
      <c r="E56" s="717"/>
      <c r="F56" s="717"/>
      <c r="G56" s="718"/>
      <c r="H56" s="722" t="s">
        <v>40</v>
      </c>
      <c r="I56" s="723"/>
      <c r="J56" s="723"/>
      <c r="K56" s="724" t="s">
        <v>41</v>
      </c>
      <c r="L56" s="725"/>
      <c r="M56" s="725"/>
      <c r="N56" s="725"/>
      <c r="O56" s="725"/>
      <c r="P56" s="725"/>
      <c r="Q56" s="726"/>
      <c r="R56" s="718" t="s">
        <v>22</v>
      </c>
    </row>
    <row r="57" spans="1:18" ht="17.100000000000001" customHeight="1" x14ac:dyDescent="0.15">
      <c r="B57" s="719"/>
      <c r="C57" s="720"/>
      <c r="D57" s="720"/>
      <c r="E57" s="720"/>
      <c r="F57" s="720"/>
      <c r="G57" s="721"/>
      <c r="H57" s="102" t="s">
        <v>13</v>
      </c>
      <c r="I57" s="103" t="s">
        <v>14</v>
      </c>
      <c r="J57" s="104" t="s">
        <v>15</v>
      </c>
      <c r="K57" s="105" t="s">
        <v>16</v>
      </c>
      <c r="L57" s="106" t="s">
        <v>17</v>
      </c>
      <c r="M57" s="106" t="s">
        <v>18</v>
      </c>
      <c r="N57" s="106" t="s">
        <v>19</v>
      </c>
      <c r="O57" s="106" t="s">
        <v>20</v>
      </c>
      <c r="P57" s="107" t="s">
        <v>21</v>
      </c>
      <c r="Q57" s="133" t="s">
        <v>15</v>
      </c>
      <c r="R57" s="721"/>
    </row>
    <row r="58" spans="1:18" ht="17.100000000000001" customHeight="1" x14ac:dyDescent="0.15">
      <c r="B58" s="8" t="s">
        <v>23</v>
      </c>
      <c r="C58" s="10"/>
      <c r="D58" s="10"/>
      <c r="E58" s="10"/>
      <c r="F58" s="10"/>
      <c r="G58" s="10"/>
      <c r="H58" s="109">
        <v>13</v>
      </c>
      <c r="I58" s="110">
        <v>19</v>
      </c>
      <c r="J58" s="111">
        <f t="shared" ref="J58:J59" si="13">SUM(H58:I58)</f>
        <v>32</v>
      </c>
      <c r="K58" s="112">
        <v>0</v>
      </c>
      <c r="L58" s="113">
        <v>1213</v>
      </c>
      <c r="M58" s="113">
        <v>910</v>
      </c>
      <c r="N58" s="113">
        <v>672</v>
      </c>
      <c r="O58" s="113">
        <v>467</v>
      </c>
      <c r="P58" s="114">
        <v>218</v>
      </c>
      <c r="Q58" s="134">
        <f>SUM(K58:P58)</f>
        <v>3480</v>
      </c>
      <c r="R58" s="135">
        <f>SUM(J58,Q58)</f>
        <v>3512</v>
      </c>
    </row>
    <row r="59" spans="1:18" ht="17.100000000000001" customHeight="1" x14ac:dyDescent="0.15">
      <c r="B59" s="117" t="s">
        <v>33</v>
      </c>
      <c r="C59" s="118"/>
      <c r="D59" s="118"/>
      <c r="E59" s="118"/>
      <c r="F59" s="118"/>
      <c r="G59" s="118"/>
      <c r="H59" s="119">
        <v>0</v>
      </c>
      <c r="I59" s="120">
        <v>1</v>
      </c>
      <c r="J59" s="121">
        <f t="shared" si="13"/>
        <v>1</v>
      </c>
      <c r="K59" s="122">
        <v>0</v>
      </c>
      <c r="L59" s="123">
        <v>7</v>
      </c>
      <c r="M59" s="123">
        <v>7</v>
      </c>
      <c r="N59" s="123">
        <v>9</v>
      </c>
      <c r="O59" s="123">
        <v>4</v>
      </c>
      <c r="P59" s="124">
        <v>5</v>
      </c>
      <c r="Q59" s="136">
        <f>SUM(K59:P59)</f>
        <v>32</v>
      </c>
      <c r="R59" s="137">
        <f>SUM(J59,Q59)</f>
        <v>33</v>
      </c>
    </row>
    <row r="60" spans="1:18" ht="17.100000000000001" customHeight="1" x14ac:dyDescent="0.15">
      <c r="B60" s="23" t="s">
        <v>42</v>
      </c>
      <c r="C60" s="24"/>
      <c r="D60" s="24"/>
      <c r="E60" s="24"/>
      <c r="F60" s="24"/>
      <c r="G60" s="24"/>
      <c r="H60" s="127">
        <f>H58+H59</f>
        <v>13</v>
      </c>
      <c r="I60" s="128">
        <f>I58+I59</f>
        <v>20</v>
      </c>
      <c r="J60" s="129">
        <f>SUM(H60:I60)</f>
        <v>33</v>
      </c>
      <c r="K60" s="130">
        <f t="shared" ref="K60:P60" si="14">K58+K59</f>
        <v>0</v>
      </c>
      <c r="L60" s="131">
        <f t="shared" si="14"/>
        <v>1220</v>
      </c>
      <c r="M60" s="131">
        <f t="shared" si="14"/>
        <v>917</v>
      </c>
      <c r="N60" s="131">
        <f t="shared" si="14"/>
        <v>681</v>
      </c>
      <c r="O60" s="131">
        <f t="shared" si="14"/>
        <v>471</v>
      </c>
      <c r="P60" s="128">
        <f t="shared" si="14"/>
        <v>223</v>
      </c>
      <c r="Q60" s="138">
        <f>SUM(K60:P60)</f>
        <v>3512</v>
      </c>
      <c r="R60" s="139">
        <f>SUM(J60,Q60)</f>
        <v>3545</v>
      </c>
    </row>
    <row r="63" spans="1:18" ht="17.100000000000001" customHeight="1" x14ac:dyDescent="0.15">
      <c r="A63" s="1" t="s">
        <v>44</v>
      </c>
    </row>
    <row r="64" spans="1:18" ht="17.100000000000001" customHeight="1" x14ac:dyDescent="0.15">
      <c r="A64" s="1" t="s">
        <v>45</v>
      </c>
    </row>
    <row r="65" spans="1:17" ht="17.100000000000001" customHeight="1" x14ac:dyDescent="0.15">
      <c r="B65" s="5"/>
      <c r="C65" s="5"/>
      <c r="D65" s="5"/>
      <c r="E65" s="6"/>
      <c r="F65" s="6"/>
      <c r="G65" s="6"/>
      <c r="H65" s="6"/>
      <c r="I65" s="6"/>
      <c r="J65" s="699" t="s">
        <v>39</v>
      </c>
      <c r="K65" s="699"/>
      <c r="L65" s="699"/>
      <c r="M65" s="699"/>
      <c r="N65" s="699"/>
      <c r="O65" s="699"/>
      <c r="P65" s="699"/>
      <c r="Q65" s="699"/>
    </row>
    <row r="66" spans="1:17" ht="17.100000000000001" customHeight="1" x14ac:dyDescent="0.15">
      <c r="B66" s="716" t="str">
        <f>"平成" &amp; DBCS($A$2) &amp; "年（" &amp; DBCS($B$2) &amp; "年）" &amp; DBCS($C$2) &amp; "月"</f>
        <v>平成３０年（２０１８年）５月</v>
      </c>
      <c r="C66" s="717"/>
      <c r="D66" s="717"/>
      <c r="E66" s="717"/>
      <c r="F66" s="717"/>
      <c r="G66" s="718"/>
      <c r="H66" s="722" t="s">
        <v>40</v>
      </c>
      <c r="I66" s="723"/>
      <c r="J66" s="723"/>
      <c r="K66" s="724" t="s">
        <v>41</v>
      </c>
      <c r="L66" s="725"/>
      <c r="M66" s="725"/>
      <c r="N66" s="725"/>
      <c r="O66" s="725"/>
      <c r="P66" s="726"/>
      <c r="Q66" s="718" t="s">
        <v>22</v>
      </c>
    </row>
    <row r="67" spans="1:17" ht="17.100000000000001" customHeight="1" x14ac:dyDescent="0.15">
      <c r="B67" s="719"/>
      <c r="C67" s="720"/>
      <c r="D67" s="720"/>
      <c r="E67" s="720"/>
      <c r="F67" s="720"/>
      <c r="G67" s="721"/>
      <c r="H67" s="102" t="s">
        <v>13</v>
      </c>
      <c r="I67" s="103" t="s">
        <v>14</v>
      </c>
      <c r="J67" s="104" t="s">
        <v>15</v>
      </c>
      <c r="K67" s="140" t="s">
        <v>17</v>
      </c>
      <c r="L67" s="106" t="s">
        <v>18</v>
      </c>
      <c r="M67" s="106" t="s">
        <v>19</v>
      </c>
      <c r="N67" s="106" t="s">
        <v>20</v>
      </c>
      <c r="O67" s="107" t="s">
        <v>21</v>
      </c>
      <c r="P67" s="133" t="s">
        <v>15</v>
      </c>
      <c r="Q67" s="721"/>
    </row>
    <row r="68" spans="1:17" ht="17.100000000000001" customHeight="1" x14ac:dyDescent="0.15">
      <c r="B68" s="8" t="s">
        <v>23</v>
      </c>
      <c r="C68" s="10"/>
      <c r="D68" s="10"/>
      <c r="E68" s="10"/>
      <c r="F68" s="10"/>
      <c r="G68" s="10"/>
      <c r="H68" s="109">
        <v>0</v>
      </c>
      <c r="I68" s="110">
        <v>0</v>
      </c>
      <c r="J68" s="111">
        <f>SUM(H68:I68)</f>
        <v>0</v>
      </c>
      <c r="K68" s="112">
        <v>2</v>
      </c>
      <c r="L68" s="113">
        <v>12</v>
      </c>
      <c r="M68" s="113">
        <v>173</v>
      </c>
      <c r="N68" s="113">
        <v>430</v>
      </c>
      <c r="O68" s="114">
        <v>413</v>
      </c>
      <c r="P68" s="134">
        <f>SUM(K68:O68)</f>
        <v>1030</v>
      </c>
      <c r="Q68" s="135">
        <f>SUM(J68,P68)</f>
        <v>1030</v>
      </c>
    </row>
    <row r="69" spans="1:17" ht="17.100000000000001" customHeight="1" x14ac:dyDescent="0.15">
      <c r="B69" s="117" t="s">
        <v>33</v>
      </c>
      <c r="C69" s="118"/>
      <c r="D69" s="118"/>
      <c r="E69" s="118"/>
      <c r="F69" s="118"/>
      <c r="G69" s="118"/>
      <c r="H69" s="119">
        <v>0</v>
      </c>
      <c r="I69" s="120">
        <v>0</v>
      </c>
      <c r="J69" s="121">
        <f>SUM(H69:I69)</f>
        <v>0</v>
      </c>
      <c r="K69" s="122">
        <v>0</v>
      </c>
      <c r="L69" s="123">
        <v>0</v>
      </c>
      <c r="M69" s="123">
        <v>0</v>
      </c>
      <c r="N69" s="123">
        <v>2</v>
      </c>
      <c r="O69" s="124">
        <v>2</v>
      </c>
      <c r="P69" s="136">
        <f>SUM(K69:O69)</f>
        <v>4</v>
      </c>
      <c r="Q69" s="137">
        <f>SUM(J69,P69)</f>
        <v>4</v>
      </c>
    </row>
    <row r="70" spans="1:17" ht="17.100000000000001" customHeight="1" x14ac:dyDescent="0.15">
      <c r="B70" s="23" t="s">
        <v>42</v>
      </c>
      <c r="C70" s="24"/>
      <c r="D70" s="24"/>
      <c r="E70" s="24"/>
      <c r="F70" s="24"/>
      <c r="G70" s="24"/>
      <c r="H70" s="127">
        <f>H68+H69</f>
        <v>0</v>
      </c>
      <c r="I70" s="128">
        <f>I68+I69</f>
        <v>0</v>
      </c>
      <c r="J70" s="129">
        <f>SUM(H70:I70)</f>
        <v>0</v>
      </c>
      <c r="K70" s="130">
        <f>K68+K69</f>
        <v>2</v>
      </c>
      <c r="L70" s="131">
        <f>L68+L69</f>
        <v>12</v>
      </c>
      <c r="M70" s="131">
        <f>M68+M69</f>
        <v>173</v>
      </c>
      <c r="N70" s="131">
        <f>N68+N69</f>
        <v>432</v>
      </c>
      <c r="O70" s="128">
        <f>O68+O69</f>
        <v>415</v>
      </c>
      <c r="P70" s="138">
        <f>SUM(K70:O70)</f>
        <v>1034</v>
      </c>
      <c r="Q70" s="139">
        <f>SUM(J70,P70)</f>
        <v>1034</v>
      </c>
    </row>
    <row r="72" spans="1:17" ht="17.100000000000001" customHeight="1" x14ac:dyDescent="0.15">
      <c r="A72" s="1" t="s">
        <v>46</v>
      </c>
    </row>
    <row r="73" spans="1:17" ht="17.100000000000001" customHeight="1" x14ac:dyDescent="0.15">
      <c r="B73" s="5"/>
      <c r="C73" s="5"/>
      <c r="D73" s="5"/>
      <c r="E73" s="6"/>
      <c r="F73" s="6"/>
      <c r="G73" s="6"/>
      <c r="H73" s="6"/>
      <c r="I73" s="6"/>
      <c r="J73" s="699" t="s">
        <v>39</v>
      </c>
      <c r="K73" s="699"/>
      <c r="L73" s="699"/>
      <c r="M73" s="699"/>
      <c r="N73" s="699"/>
      <c r="O73" s="699"/>
      <c r="P73" s="699"/>
      <c r="Q73" s="699"/>
    </row>
    <row r="74" spans="1:17" ht="17.100000000000001" customHeight="1" x14ac:dyDescent="0.15">
      <c r="B74" s="716" t="str">
        <f>"平成" &amp; DBCS($A$2) &amp; "年（" &amp; DBCS($B$2) &amp; "年）" &amp; DBCS($C$2) &amp; "月"</f>
        <v>平成３０年（２０１８年）５月</v>
      </c>
      <c r="C74" s="717"/>
      <c r="D74" s="717"/>
      <c r="E74" s="717"/>
      <c r="F74" s="717"/>
      <c r="G74" s="718"/>
      <c r="H74" s="729" t="s">
        <v>40</v>
      </c>
      <c r="I74" s="730"/>
      <c r="J74" s="730"/>
      <c r="K74" s="731" t="s">
        <v>41</v>
      </c>
      <c r="L74" s="730"/>
      <c r="M74" s="730"/>
      <c r="N74" s="730"/>
      <c r="O74" s="730"/>
      <c r="P74" s="732"/>
      <c r="Q74" s="733" t="s">
        <v>22</v>
      </c>
    </row>
    <row r="75" spans="1:17" ht="17.100000000000001" customHeight="1" x14ac:dyDescent="0.15">
      <c r="B75" s="719"/>
      <c r="C75" s="720"/>
      <c r="D75" s="720"/>
      <c r="E75" s="720"/>
      <c r="F75" s="720"/>
      <c r="G75" s="721"/>
      <c r="H75" s="141" t="s">
        <v>13</v>
      </c>
      <c r="I75" s="142" t="s">
        <v>14</v>
      </c>
      <c r="J75" s="143" t="s">
        <v>15</v>
      </c>
      <c r="K75" s="144" t="s">
        <v>17</v>
      </c>
      <c r="L75" s="145" t="s">
        <v>18</v>
      </c>
      <c r="M75" s="145" t="s">
        <v>19</v>
      </c>
      <c r="N75" s="145" t="s">
        <v>20</v>
      </c>
      <c r="O75" s="146" t="s">
        <v>21</v>
      </c>
      <c r="P75" s="147" t="s">
        <v>15</v>
      </c>
      <c r="Q75" s="734"/>
    </row>
    <row r="76" spans="1:17" ht="17.100000000000001" customHeight="1" x14ac:dyDescent="0.15">
      <c r="B76" s="8" t="s">
        <v>23</v>
      </c>
      <c r="C76" s="10"/>
      <c r="D76" s="10"/>
      <c r="E76" s="10"/>
      <c r="F76" s="10"/>
      <c r="G76" s="10"/>
      <c r="H76" s="109">
        <v>0</v>
      </c>
      <c r="I76" s="110">
        <v>0</v>
      </c>
      <c r="J76" s="111">
        <f>SUM(H76:I76)</f>
        <v>0</v>
      </c>
      <c r="K76" s="112">
        <v>52</v>
      </c>
      <c r="L76" s="113">
        <v>106</v>
      </c>
      <c r="M76" s="113">
        <v>112</v>
      </c>
      <c r="N76" s="113">
        <v>169</v>
      </c>
      <c r="O76" s="114">
        <v>79</v>
      </c>
      <c r="P76" s="134">
        <f>SUM(K76:O76)</f>
        <v>518</v>
      </c>
      <c r="Q76" s="135">
        <f>SUM(J76,P76)</f>
        <v>518</v>
      </c>
    </row>
    <row r="77" spans="1:17" ht="17.100000000000001" customHeight="1" x14ac:dyDescent="0.15">
      <c r="B77" s="117" t="s">
        <v>33</v>
      </c>
      <c r="C77" s="118"/>
      <c r="D77" s="118"/>
      <c r="E77" s="118"/>
      <c r="F77" s="118"/>
      <c r="G77" s="118"/>
      <c r="H77" s="119">
        <v>0</v>
      </c>
      <c r="I77" s="120">
        <v>0</v>
      </c>
      <c r="J77" s="121">
        <f>SUM(H77:I77)</f>
        <v>0</v>
      </c>
      <c r="K77" s="122">
        <v>0</v>
      </c>
      <c r="L77" s="123">
        <v>0</v>
      </c>
      <c r="M77" s="123">
        <v>0</v>
      </c>
      <c r="N77" s="123">
        <v>0</v>
      </c>
      <c r="O77" s="124">
        <v>0</v>
      </c>
      <c r="P77" s="136">
        <f>SUM(K77:O77)</f>
        <v>0</v>
      </c>
      <c r="Q77" s="137">
        <f>SUM(J77,P77)</f>
        <v>0</v>
      </c>
    </row>
    <row r="78" spans="1:17" ht="17.100000000000001" customHeight="1" x14ac:dyDescent="0.15">
      <c r="B78" s="23" t="s">
        <v>42</v>
      </c>
      <c r="C78" s="24"/>
      <c r="D78" s="24"/>
      <c r="E78" s="24"/>
      <c r="F78" s="24"/>
      <c r="G78" s="24"/>
      <c r="H78" s="127">
        <f>H76+H77</f>
        <v>0</v>
      </c>
      <c r="I78" s="128">
        <f>I76+I77</f>
        <v>0</v>
      </c>
      <c r="J78" s="129">
        <f>SUM(H78:I78)</f>
        <v>0</v>
      </c>
      <c r="K78" s="130">
        <f>K76+K77</f>
        <v>52</v>
      </c>
      <c r="L78" s="131">
        <f>L76+L77</f>
        <v>106</v>
      </c>
      <c r="M78" s="131">
        <f>M76+M77</f>
        <v>112</v>
      </c>
      <c r="N78" s="131">
        <f>N76+N77</f>
        <v>169</v>
      </c>
      <c r="O78" s="128">
        <f>O76+O77</f>
        <v>79</v>
      </c>
      <c r="P78" s="138">
        <f>SUM(K78:O78)</f>
        <v>518</v>
      </c>
      <c r="Q78" s="139">
        <f>SUM(J78,P78)</f>
        <v>518</v>
      </c>
    </row>
    <row r="80" spans="1:17" ht="17.100000000000001" customHeight="1" x14ac:dyDescent="0.15">
      <c r="A80" s="1" t="s">
        <v>47</v>
      </c>
    </row>
    <row r="81" spans="1:18" ht="17.100000000000001" customHeight="1" x14ac:dyDescent="0.15">
      <c r="B81" s="5"/>
      <c r="C81" s="5"/>
      <c r="D81" s="5"/>
      <c r="E81" s="6"/>
      <c r="F81" s="6"/>
      <c r="G81" s="6"/>
      <c r="H81" s="6"/>
      <c r="I81" s="6"/>
      <c r="J81" s="699" t="s">
        <v>39</v>
      </c>
      <c r="K81" s="699"/>
      <c r="L81" s="699"/>
      <c r="M81" s="699"/>
      <c r="N81" s="699"/>
      <c r="O81" s="699"/>
      <c r="P81" s="699"/>
      <c r="Q81" s="699"/>
    </row>
    <row r="82" spans="1:18" ht="17.100000000000001" customHeight="1" x14ac:dyDescent="0.15">
      <c r="B82" s="735" t="str">
        <f>"平成" &amp; DBCS($A$2) &amp; "年（" &amp; DBCS($B$2) &amp; "年）" &amp; DBCS($C$2) &amp; "月"</f>
        <v>平成３０年（２０１８年）５月</v>
      </c>
      <c r="C82" s="736"/>
      <c r="D82" s="736"/>
      <c r="E82" s="736"/>
      <c r="F82" s="736"/>
      <c r="G82" s="737"/>
      <c r="H82" s="741" t="s">
        <v>40</v>
      </c>
      <c r="I82" s="742"/>
      <c r="J82" s="742"/>
      <c r="K82" s="743" t="s">
        <v>41</v>
      </c>
      <c r="L82" s="742"/>
      <c r="M82" s="742"/>
      <c r="N82" s="742"/>
      <c r="O82" s="742"/>
      <c r="P82" s="744"/>
      <c r="Q82" s="737" t="s">
        <v>22</v>
      </c>
    </row>
    <row r="83" spans="1:18" ht="17.100000000000001" customHeight="1" x14ac:dyDescent="0.15">
      <c r="B83" s="738"/>
      <c r="C83" s="739"/>
      <c r="D83" s="739"/>
      <c r="E83" s="739"/>
      <c r="F83" s="739"/>
      <c r="G83" s="740"/>
      <c r="H83" s="148" t="s">
        <v>13</v>
      </c>
      <c r="I83" s="149" t="s">
        <v>14</v>
      </c>
      <c r="J83" s="150" t="s">
        <v>15</v>
      </c>
      <c r="K83" s="151" t="s">
        <v>17</v>
      </c>
      <c r="L83" s="152" t="s">
        <v>18</v>
      </c>
      <c r="M83" s="152" t="s">
        <v>19</v>
      </c>
      <c r="N83" s="152" t="s">
        <v>20</v>
      </c>
      <c r="O83" s="149" t="s">
        <v>21</v>
      </c>
      <c r="P83" s="153" t="s">
        <v>15</v>
      </c>
      <c r="Q83" s="740"/>
    </row>
    <row r="84" spans="1:18" ht="17.100000000000001" customHeight="1" x14ac:dyDescent="0.15">
      <c r="B84" s="8" t="s">
        <v>23</v>
      </c>
      <c r="C84" s="10"/>
      <c r="D84" s="10"/>
      <c r="E84" s="10"/>
      <c r="F84" s="10"/>
      <c r="G84" s="10"/>
      <c r="H84" s="109">
        <v>0</v>
      </c>
      <c r="I84" s="110">
        <v>0</v>
      </c>
      <c r="J84" s="111">
        <f>SUM(H84:I84)</f>
        <v>0</v>
      </c>
      <c r="K84" s="112">
        <v>0</v>
      </c>
      <c r="L84" s="113">
        <v>5</v>
      </c>
      <c r="M84" s="113">
        <v>38</v>
      </c>
      <c r="N84" s="113">
        <v>281</v>
      </c>
      <c r="O84" s="114">
        <v>480</v>
      </c>
      <c r="P84" s="134">
        <f>SUM(K84:O84)</f>
        <v>804</v>
      </c>
      <c r="Q84" s="135">
        <f>SUM(J84,P84)</f>
        <v>804</v>
      </c>
    </row>
    <row r="85" spans="1:18" ht="17.100000000000001" customHeight="1" x14ac:dyDescent="0.15">
      <c r="B85" s="117" t="s">
        <v>33</v>
      </c>
      <c r="C85" s="118"/>
      <c r="D85" s="118"/>
      <c r="E85" s="118"/>
      <c r="F85" s="118"/>
      <c r="G85" s="118"/>
      <c r="H85" s="119">
        <v>0</v>
      </c>
      <c r="I85" s="120">
        <v>0</v>
      </c>
      <c r="J85" s="121">
        <f>SUM(H85:I85)</f>
        <v>0</v>
      </c>
      <c r="K85" s="122">
        <v>0</v>
      </c>
      <c r="L85" s="123">
        <v>0</v>
      </c>
      <c r="M85" s="123">
        <v>0</v>
      </c>
      <c r="N85" s="123">
        <v>3</v>
      </c>
      <c r="O85" s="124">
        <v>7</v>
      </c>
      <c r="P85" s="136">
        <f>SUM(K85:O85)</f>
        <v>10</v>
      </c>
      <c r="Q85" s="137">
        <f>SUM(J85,P85)</f>
        <v>10</v>
      </c>
    </row>
    <row r="86" spans="1:18" ht="17.100000000000001" customHeight="1" x14ac:dyDescent="0.15">
      <c r="B86" s="23" t="s">
        <v>42</v>
      </c>
      <c r="C86" s="24"/>
      <c r="D86" s="24"/>
      <c r="E86" s="24"/>
      <c r="F86" s="24"/>
      <c r="G86" s="24"/>
      <c r="H86" s="127">
        <f>H84+H85</f>
        <v>0</v>
      </c>
      <c r="I86" s="128">
        <f>I84+I85</f>
        <v>0</v>
      </c>
      <c r="J86" s="129">
        <f>SUM(H86:I86)</f>
        <v>0</v>
      </c>
      <c r="K86" s="130">
        <f>K84+K85</f>
        <v>0</v>
      </c>
      <c r="L86" s="131">
        <f>L84+L85</f>
        <v>5</v>
      </c>
      <c r="M86" s="131">
        <f>M84+M85</f>
        <v>38</v>
      </c>
      <c r="N86" s="131">
        <f>N84+N85</f>
        <v>284</v>
      </c>
      <c r="O86" s="128">
        <f>O84+O85</f>
        <v>487</v>
      </c>
      <c r="P86" s="138">
        <f>SUM(K86:O86)</f>
        <v>814</v>
      </c>
      <c r="Q86" s="139">
        <f>SUM(J86,P86)</f>
        <v>814</v>
      </c>
    </row>
    <row r="89" spans="1:18" s="155" customFormat="1" ht="17.100000000000001" customHeight="1" x14ac:dyDescent="0.15">
      <c r="A89" s="154" t="s">
        <v>48</v>
      </c>
      <c r="J89" s="156"/>
      <c r="K89" s="156"/>
    </row>
    <row r="90" spans="1:18" s="155" customFormat="1" ht="17.100000000000001" customHeight="1" x14ac:dyDescent="0.15">
      <c r="B90" s="2"/>
      <c r="C90" s="157"/>
      <c r="D90" s="157"/>
      <c r="E90" s="157"/>
      <c r="F90" s="6"/>
      <c r="G90" s="6"/>
      <c r="H90" s="6"/>
      <c r="I90" s="699" t="s">
        <v>49</v>
      </c>
      <c r="J90" s="699"/>
      <c r="K90" s="699"/>
      <c r="L90" s="699"/>
      <c r="M90" s="699"/>
      <c r="N90" s="699"/>
      <c r="O90" s="699"/>
      <c r="P90" s="699"/>
      <c r="Q90" s="699"/>
      <c r="R90" s="699"/>
    </row>
    <row r="91" spans="1:18" s="155" customFormat="1" ht="17.100000000000001" customHeight="1" x14ac:dyDescent="0.15">
      <c r="B91" s="716" t="str">
        <f>"平成" &amp; DBCS($A$2) &amp; "年（" &amp; DBCS($B$2) &amp; "年）" &amp; DBCS($C$2) &amp; "月"</f>
        <v>平成３０年（２０１８年）５月</v>
      </c>
      <c r="C91" s="717"/>
      <c r="D91" s="717"/>
      <c r="E91" s="717"/>
      <c r="F91" s="717"/>
      <c r="G91" s="718"/>
      <c r="H91" s="722" t="s">
        <v>40</v>
      </c>
      <c r="I91" s="723"/>
      <c r="J91" s="723"/>
      <c r="K91" s="724" t="s">
        <v>41</v>
      </c>
      <c r="L91" s="725"/>
      <c r="M91" s="725"/>
      <c r="N91" s="725"/>
      <c r="O91" s="725"/>
      <c r="P91" s="725"/>
      <c r="Q91" s="726"/>
      <c r="R91" s="727" t="s">
        <v>22</v>
      </c>
    </row>
    <row r="92" spans="1:18" s="155" customFormat="1" ht="17.100000000000001" customHeight="1" x14ac:dyDescent="0.15">
      <c r="B92" s="719"/>
      <c r="C92" s="720"/>
      <c r="D92" s="720"/>
      <c r="E92" s="720"/>
      <c r="F92" s="720"/>
      <c r="G92" s="721"/>
      <c r="H92" s="102" t="s">
        <v>13</v>
      </c>
      <c r="I92" s="103" t="s">
        <v>14</v>
      </c>
      <c r="J92" s="104" t="s">
        <v>15</v>
      </c>
      <c r="K92" s="105" t="s">
        <v>16</v>
      </c>
      <c r="L92" s="106" t="s">
        <v>17</v>
      </c>
      <c r="M92" s="106" t="s">
        <v>18</v>
      </c>
      <c r="N92" s="106" t="s">
        <v>19</v>
      </c>
      <c r="O92" s="106" t="s">
        <v>20</v>
      </c>
      <c r="P92" s="107" t="s">
        <v>21</v>
      </c>
      <c r="Q92" s="108" t="s">
        <v>15</v>
      </c>
      <c r="R92" s="728"/>
    </row>
    <row r="93" spans="1:18" s="155" customFormat="1" ht="17.100000000000001" customHeight="1" x14ac:dyDescent="0.15">
      <c r="B93" s="158" t="s">
        <v>50</v>
      </c>
      <c r="C93" s="159"/>
      <c r="D93" s="159"/>
      <c r="E93" s="159"/>
      <c r="F93" s="159"/>
      <c r="G93" s="160"/>
      <c r="H93" s="161">
        <f t="shared" ref="H93:R93" si="15">SUM(H94,H100,H103,H107,H111:H112)</f>
        <v>1585</v>
      </c>
      <c r="I93" s="162">
        <f t="shared" si="15"/>
        <v>2487</v>
      </c>
      <c r="J93" s="163">
        <f t="shared" si="15"/>
        <v>4072</v>
      </c>
      <c r="K93" s="164">
        <f t="shared" si="15"/>
        <v>0</v>
      </c>
      <c r="L93" s="165">
        <f t="shared" si="15"/>
        <v>8868</v>
      </c>
      <c r="M93" s="165">
        <f t="shared" si="15"/>
        <v>6672</v>
      </c>
      <c r="N93" s="165">
        <f t="shared" si="15"/>
        <v>4118</v>
      </c>
      <c r="O93" s="165">
        <f t="shared" si="15"/>
        <v>2809</v>
      </c>
      <c r="P93" s="166">
        <f t="shared" si="15"/>
        <v>1645</v>
      </c>
      <c r="Q93" s="167">
        <f t="shared" si="15"/>
        <v>24112</v>
      </c>
      <c r="R93" s="168">
        <f t="shared" si="15"/>
        <v>28184</v>
      </c>
    </row>
    <row r="94" spans="1:18" s="155" customFormat="1" ht="17.100000000000001" customHeight="1" x14ac:dyDescent="0.15">
      <c r="B94" s="169"/>
      <c r="C94" s="158" t="s">
        <v>51</v>
      </c>
      <c r="D94" s="159"/>
      <c r="E94" s="159"/>
      <c r="F94" s="159"/>
      <c r="G94" s="160"/>
      <c r="H94" s="161">
        <f t="shared" ref="H94:Q94" si="16">SUM(H95:H99)</f>
        <v>86</v>
      </c>
      <c r="I94" s="162">
        <f t="shared" si="16"/>
        <v>165</v>
      </c>
      <c r="J94" s="163">
        <f t="shared" si="16"/>
        <v>251</v>
      </c>
      <c r="K94" s="164">
        <f t="shared" si="16"/>
        <v>0</v>
      </c>
      <c r="L94" s="165">
        <f t="shared" si="16"/>
        <v>2193</v>
      </c>
      <c r="M94" s="165">
        <f t="shared" si="16"/>
        <v>1601</v>
      </c>
      <c r="N94" s="165">
        <f t="shared" si="16"/>
        <v>1089</v>
      </c>
      <c r="O94" s="165">
        <f t="shared" si="16"/>
        <v>853</v>
      </c>
      <c r="P94" s="166">
        <f t="shared" si="16"/>
        <v>613</v>
      </c>
      <c r="Q94" s="167">
        <f t="shared" si="16"/>
        <v>6349</v>
      </c>
      <c r="R94" s="168">
        <f t="shared" ref="R94:R99" si="17">SUM(J94,Q94)</f>
        <v>6600</v>
      </c>
    </row>
    <row r="95" spans="1:18" s="155" customFormat="1" ht="17.100000000000001" customHeight="1" x14ac:dyDescent="0.15">
      <c r="B95" s="169"/>
      <c r="C95" s="169"/>
      <c r="D95" s="49" t="s">
        <v>52</v>
      </c>
      <c r="E95" s="81"/>
      <c r="F95" s="81"/>
      <c r="G95" s="170"/>
      <c r="H95" s="171">
        <v>0</v>
      </c>
      <c r="I95" s="172">
        <v>1</v>
      </c>
      <c r="J95" s="173">
        <f t="shared" ref="J95:J99" si="18">SUM(H95:I95)</f>
        <v>1</v>
      </c>
      <c r="K95" s="174">
        <v>0</v>
      </c>
      <c r="L95" s="175">
        <v>1370</v>
      </c>
      <c r="M95" s="175">
        <v>906</v>
      </c>
      <c r="N95" s="175">
        <v>500</v>
      </c>
      <c r="O95" s="175">
        <v>305</v>
      </c>
      <c r="P95" s="172">
        <v>189</v>
      </c>
      <c r="Q95" s="173">
        <f>SUM(K95:P95)</f>
        <v>3270</v>
      </c>
      <c r="R95" s="176">
        <f t="shared" si="17"/>
        <v>3271</v>
      </c>
    </row>
    <row r="96" spans="1:18" s="155" customFormat="1" ht="17.100000000000001" customHeight="1" x14ac:dyDescent="0.15">
      <c r="B96" s="169"/>
      <c r="C96" s="169"/>
      <c r="D96" s="177" t="s">
        <v>53</v>
      </c>
      <c r="E96" s="58"/>
      <c r="F96" s="58"/>
      <c r="G96" s="178"/>
      <c r="H96" s="179">
        <v>0</v>
      </c>
      <c r="I96" s="180">
        <v>0</v>
      </c>
      <c r="J96" s="181">
        <f t="shared" si="18"/>
        <v>0</v>
      </c>
      <c r="K96" s="182">
        <v>0</v>
      </c>
      <c r="L96" s="183">
        <v>0</v>
      </c>
      <c r="M96" s="183">
        <v>3</v>
      </c>
      <c r="N96" s="183">
        <v>4</v>
      </c>
      <c r="O96" s="183">
        <v>9</v>
      </c>
      <c r="P96" s="180">
        <v>24</v>
      </c>
      <c r="Q96" s="181">
        <f>SUM(K96:P96)</f>
        <v>40</v>
      </c>
      <c r="R96" s="184">
        <f t="shared" si="17"/>
        <v>40</v>
      </c>
    </row>
    <row r="97" spans="2:18" s="155" customFormat="1" ht="17.100000000000001" customHeight="1" x14ac:dyDescent="0.15">
      <c r="B97" s="169"/>
      <c r="C97" s="169"/>
      <c r="D97" s="177" t="s">
        <v>54</v>
      </c>
      <c r="E97" s="58"/>
      <c r="F97" s="58"/>
      <c r="G97" s="178"/>
      <c r="H97" s="179">
        <v>29</v>
      </c>
      <c r="I97" s="180">
        <v>61</v>
      </c>
      <c r="J97" s="181">
        <f t="shared" si="18"/>
        <v>90</v>
      </c>
      <c r="K97" s="182">
        <v>0</v>
      </c>
      <c r="L97" s="183">
        <v>252</v>
      </c>
      <c r="M97" s="183">
        <v>194</v>
      </c>
      <c r="N97" s="183">
        <v>134</v>
      </c>
      <c r="O97" s="183">
        <v>122</v>
      </c>
      <c r="P97" s="180">
        <v>109</v>
      </c>
      <c r="Q97" s="181">
        <f>SUM(K97:P97)</f>
        <v>811</v>
      </c>
      <c r="R97" s="184">
        <f t="shared" si="17"/>
        <v>901</v>
      </c>
    </row>
    <row r="98" spans="2:18" s="155" customFormat="1" ht="17.100000000000001" customHeight="1" x14ac:dyDescent="0.15">
      <c r="B98" s="169"/>
      <c r="C98" s="169"/>
      <c r="D98" s="177" t="s">
        <v>55</v>
      </c>
      <c r="E98" s="58"/>
      <c r="F98" s="58"/>
      <c r="G98" s="178"/>
      <c r="H98" s="179">
        <v>7</v>
      </c>
      <c r="I98" s="180">
        <v>45</v>
      </c>
      <c r="J98" s="181">
        <f t="shared" si="18"/>
        <v>52</v>
      </c>
      <c r="K98" s="182">
        <v>0</v>
      </c>
      <c r="L98" s="183">
        <v>86</v>
      </c>
      <c r="M98" s="183">
        <v>90</v>
      </c>
      <c r="N98" s="183">
        <v>47</v>
      </c>
      <c r="O98" s="183">
        <v>39</v>
      </c>
      <c r="P98" s="180">
        <v>21</v>
      </c>
      <c r="Q98" s="181">
        <f>SUM(K98:P98)</f>
        <v>283</v>
      </c>
      <c r="R98" s="184">
        <f t="shared" si="17"/>
        <v>335</v>
      </c>
    </row>
    <row r="99" spans="2:18" s="155" customFormat="1" ht="17.100000000000001" customHeight="1" x14ac:dyDescent="0.15">
      <c r="B99" s="169"/>
      <c r="C99" s="169"/>
      <c r="D99" s="60" t="s">
        <v>56</v>
      </c>
      <c r="E99" s="61"/>
      <c r="F99" s="61"/>
      <c r="G99" s="185"/>
      <c r="H99" s="186">
        <v>50</v>
      </c>
      <c r="I99" s="187">
        <v>58</v>
      </c>
      <c r="J99" s="188">
        <f t="shared" si="18"/>
        <v>108</v>
      </c>
      <c r="K99" s="189">
        <v>0</v>
      </c>
      <c r="L99" s="190">
        <v>485</v>
      </c>
      <c r="M99" s="190">
        <v>408</v>
      </c>
      <c r="N99" s="190">
        <v>404</v>
      </c>
      <c r="O99" s="190">
        <v>378</v>
      </c>
      <c r="P99" s="187">
        <v>270</v>
      </c>
      <c r="Q99" s="188">
        <f>SUM(K99:P99)</f>
        <v>1945</v>
      </c>
      <c r="R99" s="191">
        <f t="shared" si="17"/>
        <v>2053</v>
      </c>
    </row>
    <row r="100" spans="2:18" s="155" customFormat="1" ht="17.100000000000001" customHeight="1" x14ac:dyDescent="0.15">
      <c r="B100" s="169"/>
      <c r="C100" s="158" t="s">
        <v>57</v>
      </c>
      <c r="D100" s="159"/>
      <c r="E100" s="159"/>
      <c r="F100" s="159"/>
      <c r="G100" s="160"/>
      <c r="H100" s="161">
        <f t="shared" ref="H100:R100" si="19">SUM(H101:H102)</f>
        <v>101</v>
      </c>
      <c r="I100" s="162">
        <f t="shared" si="19"/>
        <v>158</v>
      </c>
      <c r="J100" s="163">
        <f t="shared" si="19"/>
        <v>259</v>
      </c>
      <c r="K100" s="164">
        <f t="shared" si="19"/>
        <v>0</v>
      </c>
      <c r="L100" s="165">
        <f t="shared" si="19"/>
        <v>1761</v>
      </c>
      <c r="M100" s="165">
        <f t="shared" si="19"/>
        <v>1222</v>
      </c>
      <c r="N100" s="165">
        <f t="shared" si="19"/>
        <v>691</v>
      </c>
      <c r="O100" s="165">
        <f t="shared" si="19"/>
        <v>415</v>
      </c>
      <c r="P100" s="166">
        <f t="shared" si="19"/>
        <v>190</v>
      </c>
      <c r="Q100" s="167">
        <f t="shared" si="19"/>
        <v>4279</v>
      </c>
      <c r="R100" s="168">
        <f t="shared" si="19"/>
        <v>4538</v>
      </c>
    </row>
    <row r="101" spans="2:18" s="155" customFormat="1" ht="17.100000000000001" customHeight="1" x14ac:dyDescent="0.15">
      <c r="B101" s="169"/>
      <c r="C101" s="169"/>
      <c r="D101" s="49" t="s">
        <v>58</v>
      </c>
      <c r="E101" s="81"/>
      <c r="F101" s="81"/>
      <c r="G101" s="170"/>
      <c r="H101" s="171">
        <v>0</v>
      </c>
      <c r="I101" s="172">
        <v>1</v>
      </c>
      <c r="J101" s="192">
        <f t="shared" ref="J101:J102" si="20">SUM(H101:I101)</f>
        <v>1</v>
      </c>
      <c r="K101" s="174">
        <v>0</v>
      </c>
      <c r="L101" s="175">
        <v>1305</v>
      </c>
      <c r="M101" s="175">
        <v>858</v>
      </c>
      <c r="N101" s="175">
        <v>470</v>
      </c>
      <c r="O101" s="175">
        <v>280</v>
      </c>
      <c r="P101" s="172">
        <v>142</v>
      </c>
      <c r="Q101" s="173">
        <f>SUM(K101:P101)</f>
        <v>3055</v>
      </c>
      <c r="R101" s="176">
        <f>SUM(J101,Q101)</f>
        <v>3056</v>
      </c>
    </row>
    <row r="102" spans="2:18" s="155" customFormat="1" ht="17.100000000000001" customHeight="1" x14ac:dyDescent="0.15">
      <c r="B102" s="169"/>
      <c r="C102" s="169"/>
      <c r="D102" s="60" t="s">
        <v>59</v>
      </c>
      <c r="E102" s="61"/>
      <c r="F102" s="61"/>
      <c r="G102" s="185"/>
      <c r="H102" s="186">
        <v>101</v>
      </c>
      <c r="I102" s="187">
        <v>157</v>
      </c>
      <c r="J102" s="193">
        <f t="shared" si="20"/>
        <v>258</v>
      </c>
      <c r="K102" s="189">
        <v>0</v>
      </c>
      <c r="L102" s="190">
        <v>456</v>
      </c>
      <c r="M102" s="190">
        <v>364</v>
      </c>
      <c r="N102" s="190">
        <v>221</v>
      </c>
      <c r="O102" s="190">
        <v>135</v>
      </c>
      <c r="P102" s="187">
        <v>48</v>
      </c>
      <c r="Q102" s="188">
        <f>SUM(K102:P102)</f>
        <v>1224</v>
      </c>
      <c r="R102" s="191">
        <f>SUM(J102,Q102)</f>
        <v>1482</v>
      </c>
    </row>
    <row r="103" spans="2:18" s="155" customFormat="1" ht="17.100000000000001" customHeight="1" x14ac:dyDescent="0.15">
      <c r="B103" s="169"/>
      <c r="C103" s="158" t="s">
        <v>60</v>
      </c>
      <c r="D103" s="159"/>
      <c r="E103" s="159"/>
      <c r="F103" s="159"/>
      <c r="G103" s="160"/>
      <c r="H103" s="161">
        <f t="shared" ref="H103:R103" si="21">SUM(H104:H106)</f>
        <v>5</v>
      </c>
      <c r="I103" s="162">
        <f t="shared" si="21"/>
        <v>11</v>
      </c>
      <c r="J103" s="163">
        <f t="shared" si="21"/>
        <v>16</v>
      </c>
      <c r="K103" s="164">
        <f t="shared" si="21"/>
        <v>0</v>
      </c>
      <c r="L103" s="165">
        <f t="shared" si="21"/>
        <v>192</v>
      </c>
      <c r="M103" s="165">
        <f t="shared" si="21"/>
        <v>224</v>
      </c>
      <c r="N103" s="165">
        <f t="shared" si="21"/>
        <v>228</v>
      </c>
      <c r="O103" s="165">
        <f t="shared" si="21"/>
        <v>129</v>
      </c>
      <c r="P103" s="166">
        <f t="shared" si="21"/>
        <v>73</v>
      </c>
      <c r="Q103" s="167">
        <f t="shared" si="21"/>
        <v>846</v>
      </c>
      <c r="R103" s="168">
        <f t="shared" si="21"/>
        <v>862</v>
      </c>
    </row>
    <row r="104" spans="2:18" s="155" customFormat="1" ht="17.100000000000001" customHeight="1" x14ac:dyDescent="0.15">
      <c r="B104" s="169"/>
      <c r="C104" s="169"/>
      <c r="D104" s="49" t="s">
        <v>61</v>
      </c>
      <c r="E104" s="81"/>
      <c r="F104" s="81"/>
      <c r="G104" s="170"/>
      <c r="H104" s="171">
        <v>5</v>
      </c>
      <c r="I104" s="172">
        <v>10</v>
      </c>
      <c r="J104" s="192">
        <f t="shared" ref="J104:J106" si="22">SUM(H104:I104)</f>
        <v>15</v>
      </c>
      <c r="K104" s="174">
        <v>0</v>
      </c>
      <c r="L104" s="175">
        <v>176</v>
      </c>
      <c r="M104" s="175">
        <v>192</v>
      </c>
      <c r="N104" s="175">
        <v>184</v>
      </c>
      <c r="O104" s="175">
        <v>98</v>
      </c>
      <c r="P104" s="172">
        <v>48</v>
      </c>
      <c r="Q104" s="173">
        <f>SUM(K104:P104)</f>
        <v>698</v>
      </c>
      <c r="R104" s="176">
        <f>SUM(J104,Q104)</f>
        <v>713</v>
      </c>
    </row>
    <row r="105" spans="2:18" s="155" customFormat="1" ht="17.100000000000001" customHeight="1" x14ac:dyDescent="0.15">
      <c r="B105" s="169"/>
      <c r="C105" s="169"/>
      <c r="D105" s="177" t="s">
        <v>62</v>
      </c>
      <c r="E105" s="58"/>
      <c r="F105" s="58"/>
      <c r="G105" s="178"/>
      <c r="H105" s="179">
        <v>0</v>
      </c>
      <c r="I105" s="180">
        <v>1</v>
      </c>
      <c r="J105" s="194">
        <f t="shared" si="22"/>
        <v>1</v>
      </c>
      <c r="K105" s="182">
        <v>0</v>
      </c>
      <c r="L105" s="183">
        <v>15</v>
      </c>
      <c r="M105" s="183">
        <v>30</v>
      </c>
      <c r="N105" s="183">
        <v>39</v>
      </c>
      <c r="O105" s="183">
        <v>29</v>
      </c>
      <c r="P105" s="180">
        <v>21</v>
      </c>
      <c r="Q105" s="181">
        <f>SUM(K105:P105)</f>
        <v>134</v>
      </c>
      <c r="R105" s="184">
        <f>SUM(J105,Q105)</f>
        <v>135</v>
      </c>
    </row>
    <row r="106" spans="2:18" s="155" customFormat="1" ht="17.100000000000001" customHeight="1" x14ac:dyDescent="0.15">
      <c r="B106" s="169"/>
      <c r="C106" s="195"/>
      <c r="D106" s="60" t="s">
        <v>63</v>
      </c>
      <c r="E106" s="61"/>
      <c r="F106" s="61"/>
      <c r="G106" s="185"/>
      <c r="H106" s="186">
        <v>0</v>
      </c>
      <c r="I106" s="187">
        <v>0</v>
      </c>
      <c r="J106" s="193">
        <f t="shared" si="22"/>
        <v>0</v>
      </c>
      <c r="K106" s="189">
        <v>0</v>
      </c>
      <c r="L106" s="190">
        <v>1</v>
      </c>
      <c r="M106" s="190">
        <v>2</v>
      </c>
      <c r="N106" s="190">
        <v>5</v>
      </c>
      <c r="O106" s="190">
        <v>2</v>
      </c>
      <c r="P106" s="187">
        <v>4</v>
      </c>
      <c r="Q106" s="188">
        <f>SUM(K106:P106)</f>
        <v>14</v>
      </c>
      <c r="R106" s="191">
        <f>SUM(J106,Q106)</f>
        <v>14</v>
      </c>
    </row>
    <row r="107" spans="2:18" s="155" customFormat="1" ht="17.100000000000001" customHeight="1" x14ac:dyDescent="0.15">
      <c r="B107" s="169"/>
      <c r="C107" s="158" t="s">
        <v>64</v>
      </c>
      <c r="D107" s="159"/>
      <c r="E107" s="159"/>
      <c r="F107" s="159"/>
      <c r="G107" s="160"/>
      <c r="H107" s="161">
        <f t="shared" ref="H107:R107" si="23">SUM(H108:H110)</f>
        <v>662</v>
      </c>
      <c r="I107" s="162">
        <f t="shared" si="23"/>
        <v>1044</v>
      </c>
      <c r="J107" s="163">
        <f t="shared" si="23"/>
        <v>1706</v>
      </c>
      <c r="K107" s="164">
        <f t="shared" si="23"/>
        <v>0</v>
      </c>
      <c r="L107" s="165">
        <f t="shared" si="23"/>
        <v>1455</v>
      </c>
      <c r="M107" s="165">
        <f t="shared" si="23"/>
        <v>1473</v>
      </c>
      <c r="N107" s="165">
        <f t="shared" si="23"/>
        <v>907</v>
      </c>
      <c r="O107" s="165">
        <f t="shared" si="23"/>
        <v>664</v>
      </c>
      <c r="P107" s="166">
        <f t="shared" si="23"/>
        <v>378</v>
      </c>
      <c r="Q107" s="167">
        <f t="shared" si="23"/>
        <v>4877</v>
      </c>
      <c r="R107" s="168">
        <f t="shared" si="23"/>
        <v>6583</v>
      </c>
    </row>
    <row r="108" spans="2:18" s="155" customFormat="1" ht="17.100000000000001" customHeight="1" x14ac:dyDescent="0.15">
      <c r="B108" s="169"/>
      <c r="C108" s="169"/>
      <c r="D108" s="49" t="s">
        <v>65</v>
      </c>
      <c r="E108" s="81"/>
      <c r="F108" s="81"/>
      <c r="G108" s="170"/>
      <c r="H108" s="171">
        <v>614</v>
      </c>
      <c r="I108" s="172">
        <v>999</v>
      </c>
      <c r="J108" s="192">
        <f t="shared" ref="J108:J112" si="24">SUM(H108:I108)</f>
        <v>1613</v>
      </c>
      <c r="K108" s="174">
        <v>0</v>
      </c>
      <c r="L108" s="175">
        <v>1389</v>
      </c>
      <c r="M108" s="175">
        <v>1433</v>
      </c>
      <c r="N108" s="175">
        <v>877</v>
      </c>
      <c r="O108" s="175">
        <v>652</v>
      </c>
      <c r="P108" s="172">
        <v>372</v>
      </c>
      <c r="Q108" s="173">
        <f>SUM(K108:P108)</f>
        <v>4723</v>
      </c>
      <c r="R108" s="176">
        <f>SUM(J108,Q108)</f>
        <v>6336</v>
      </c>
    </row>
    <row r="109" spans="2:18" s="155" customFormat="1" ht="17.100000000000001" customHeight="1" x14ac:dyDescent="0.15">
      <c r="B109" s="169"/>
      <c r="C109" s="169"/>
      <c r="D109" s="177" t="s">
        <v>66</v>
      </c>
      <c r="E109" s="58"/>
      <c r="F109" s="58"/>
      <c r="G109" s="178"/>
      <c r="H109" s="179">
        <v>21</v>
      </c>
      <c r="I109" s="180">
        <v>17</v>
      </c>
      <c r="J109" s="194">
        <f>SUM(H109:I109)</f>
        <v>38</v>
      </c>
      <c r="K109" s="182">
        <v>0</v>
      </c>
      <c r="L109" s="183">
        <v>32</v>
      </c>
      <c r="M109" s="183">
        <v>26</v>
      </c>
      <c r="N109" s="183">
        <v>17</v>
      </c>
      <c r="O109" s="183">
        <v>10</v>
      </c>
      <c r="P109" s="180">
        <v>5</v>
      </c>
      <c r="Q109" s="181">
        <f>SUM(K109:P109)</f>
        <v>90</v>
      </c>
      <c r="R109" s="184">
        <f>SUM(J109,Q109)</f>
        <v>128</v>
      </c>
    </row>
    <row r="110" spans="2:18" s="155" customFormat="1" ht="17.100000000000001" customHeight="1" x14ac:dyDescent="0.15">
      <c r="B110" s="169"/>
      <c r="C110" s="169"/>
      <c r="D110" s="60" t="s">
        <v>67</v>
      </c>
      <c r="E110" s="61"/>
      <c r="F110" s="61"/>
      <c r="G110" s="185"/>
      <c r="H110" s="186">
        <v>27</v>
      </c>
      <c r="I110" s="187">
        <v>28</v>
      </c>
      <c r="J110" s="193">
        <f t="shared" si="24"/>
        <v>55</v>
      </c>
      <c r="K110" s="189">
        <v>0</v>
      </c>
      <c r="L110" s="190">
        <v>34</v>
      </c>
      <c r="M110" s="190">
        <v>14</v>
      </c>
      <c r="N110" s="190">
        <v>13</v>
      </c>
      <c r="O110" s="190">
        <v>2</v>
      </c>
      <c r="P110" s="187">
        <v>1</v>
      </c>
      <c r="Q110" s="188">
        <f>SUM(K110:P110)</f>
        <v>64</v>
      </c>
      <c r="R110" s="191">
        <f>SUM(J110,Q110)</f>
        <v>119</v>
      </c>
    </row>
    <row r="111" spans="2:18" s="155" customFormat="1" ht="17.100000000000001" customHeight="1" x14ac:dyDescent="0.15">
      <c r="B111" s="169"/>
      <c r="C111" s="196" t="s">
        <v>68</v>
      </c>
      <c r="D111" s="197"/>
      <c r="E111" s="197"/>
      <c r="F111" s="197"/>
      <c r="G111" s="198"/>
      <c r="H111" s="161">
        <v>25</v>
      </c>
      <c r="I111" s="162">
        <v>18</v>
      </c>
      <c r="J111" s="163">
        <f t="shared" si="24"/>
        <v>43</v>
      </c>
      <c r="K111" s="164">
        <v>0</v>
      </c>
      <c r="L111" s="165">
        <v>122</v>
      </c>
      <c r="M111" s="165">
        <v>101</v>
      </c>
      <c r="N111" s="165">
        <v>85</v>
      </c>
      <c r="O111" s="165">
        <v>83</v>
      </c>
      <c r="P111" s="166">
        <v>41</v>
      </c>
      <c r="Q111" s="167">
        <f>SUM(K111:P111)</f>
        <v>432</v>
      </c>
      <c r="R111" s="168">
        <f>SUM(J111,Q111)</f>
        <v>475</v>
      </c>
    </row>
    <row r="112" spans="2:18" s="155" customFormat="1" ht="17.100000000000001" customHeight="1" x14ac:dyDescent="0.15">
      <c r="B112" s="195"/>
      <c r="C112" s="196" t="s">
        <v>69</v>
      </c>
      <c r="D112" s="197"/>
      <c r="E112" s="197"/>
      <c r="F112" s="197"/>
      <c r="G112" s="198"/>
      <c r="H112" s="161">
        <v>706</v>
      </c>
      <c r="I112" s="162">
        <v>1091</v>
      </c>
      <c r="J112" s="163">
        <f t="shared" si="24"/>
        <v>1797</v>
      </c>
      <c r="K112" s="164">
        <v>0</v>
      </c>
      <c r="L112" s="165">
        <v>3145</v>
      </c>
      <c r="M112" s="165">
        <v>2051</v>
      </c>
      <c r="N112" s="165">
        <v>1118</v>
      </c>
      <c r="O112" s="165">
        <v>665</v>
      </c>
      <c r="P112" s="166">
        <v>350</v>
      </c>
      <c r="Q112" s="167">
        <f>SUM(K112:P112)</f>
        <v>7329</v>
      </c>
      <c r="R112" s="168">
        <f>SUM(J112,Q112)</f>
        <v>9126</v>
      </c>
    </row>
    <row r="113" spans="2:18" s="155" customFormat="1" ht="17.100000000000001" customHeight="1" x14ac:dyDescent="0.15">
      <c r="B113" s="158" t="s">
        <v>70</v>
      </c>
      <c r="C113" s="159"/>
      <c r="D113" s="159"/>
      <c r="E113" s="159"/>
      <c r="F113" s="159"/>
      <c r="G113" s="160"/>
      <c r="H113" s="161">
        <f t="shared" ref="H113:R113" si="25">SUM(H114:H122)</f>
        <v>13</v>
      </c>
      <c r="I113" s="162">
        <f t="shared" si="25"/>
        <v>21</v>
      </c>
      <c r="J113" s="163">
        <f t="shared" si="25"/>
        <v>34</v>
      </c>
      <c r="K113" s="164">
        <f>SUM(K114:K122)</f>
        <v>0</v>
      </c>
      <c r="L113" s="165">
        <f>SUM(L114:L122)</f>
        <v>1312</v>
      </c>
      <c r="M113" s="165">
        <f>SUM(M114:M122)</f>
        <v>987</v>
      </c>
      <c r="N113" s="165">
        <f t="shared" si="25"/>
        <v>720</v>
      </c>
      <c r="O113" s="165">
        <f t="shared" si="25"/>
        <v>502</v>
      </c>
      <c r="P113" s="166">
        <f t="shared" si="25"/>
        <v>233</v>
      </c>
      <c r="Q113" s="167">
        <f t="shared" si="25"/>
        <v>3754</v>
      </c>
      <c r="R113" s="168">
        <f t="shared" si="25"/>
        <v>3788</v>
      </c>
    </row>
    <row r="114" spans="2:18" s="155" customFormat="1" ht="17.100000000000001" customHeight="1" x14ac:dyDescent="0.15">
      <c r="B114" s="169"/>
      <c r="C114" s="49" t="s">
        <v>71</v>
      </c>
      <c r="D114" s="81"/>
      <c r="E114" s="81"/>
      <c r="F114" s="81"/>
      <c r="G114" s="170"/>
      <c r="H114" s="171">
        <v>0</v>
      </c>
      <c r="I114" s="172">
        <v>0</v>
      </c>
      <c r="J114" s="192">
        <f t="shared" ref="J114:J122" si="26">SUM(H114:I114)</f>
        <v>0</v>
      </c>
      <c r="K114" s="199"/>
      <c r="L114" s="175">
        <v>36</v>
      </c>
      <c r="M114" s="175">
        <v>26</v>
      </c>
      <c r="N114" s="175">
        <v>8</v>
      </c>
      <c r="O114" s="175">
        <v>14</v>
      </c>
      <c r="P114" s="172">
        <v>7</v>
      </c>
      <c r="Q114" s="173">
        <f t="shared" ref="Q114:Q122" si="27">SUM(K114:P114)</f>
        <v>91</v>
      </c>
      <c r="R114" s="176">
        <f t="shared" ref="R114:R122" si="28">SUM(J114,Q114)</f>
        <v>91</v>
      </c>
    </row>
    <row r="115" spans="2:18" s="155" customFormat="1" ht="17.100000000000001" customHeight="1" x14ac:dyDescent="0.15">
      <c r="B115" s="169"/>
      <c r="C115" s="57" t="s">
        <v>72</v>
      </c>
      <c r="D115" s="50"/>
      <c r="E115" s="50"/>
      <c r="F115" s="50"/>
      <c r="G115" s="200"/>
      <c r="H115" s="179">
        <v>0</v>
      </c>
      <c r="I115" s="180">
        <v>0</v>
      </c>
      <c r="J115" s="194">
        <f t="shared" si="26"/>
        <v>0</v>
      </c>
      <c r="K115" s="201"/>
      <c r="L115" s="202">
        <v>0</v>
      </c>
      <c r="M115" s="202">
        <v>0</v>
      </c>
      <c r="N115" s="202">
        <v>2</v>
      </c>
      <c r="O115" s="202">
        <v>0</v>
      </c>
      <c r="P115" s="203">
        <v>0</v>
      </c>
      <c r="Q115" s="204">
        <f>SUM(K115:P115)</f>
        <v>2</v>
      </c>
      <c r="R115" s="205">
        <f>SUM(J115,Q115)</f>
        <v>2</v>
      </c>
    </row>
    <row r="116" spans="2:18" s="217" customFormat="1" ht="17.100000000000001" customHeight="1" x14ac:dyDescent="0.15">
      <c r="B116" s="206"/>
      <c r="C116" s="207" t="s">
        <v>73</v>
      </c>
      <c r="D116" s="208"/>
      <c r="E116" s="208"/>
      <c r="F116" s="208"/>
      <c r="G116" s="209"/>
      <c r="H116" s="210">
        <v>0</v>
      </c>
      <c r="I116" s="211">
        <v>0</v>
      </c>
      <c r="J116" s="212">
        <f t="shared" si="26"/>
        <v>0</v>
      </c>
      <c r="K116" s="213"/>
      <c r="L116" s="214">
        <v>886</v>
      </c>
      <c r="M116" s="214">
        <v>519</v>
      </c>
      <c r="N116" s="214">
        <v>283</v>
      </c>
      <c r="O116" s="214">
        <v>152</v>
      </c>
      <c r="P116" s="211">
        <v>69</v>
      </c>
      <c r="Q116" s="215">
        <f>SUM(K116:P116)</f>
        <v>1909</v>
      </c>
      <c r="R116" s="216">
        <f>SUM(J116,Q116)</f>
        <v>1909</v>
      </c>
    </row>
    <row r="117" spans="2:18" s="155" customFormat="1" ht="17.100000000000001" customHeight="1" x14ac:dyDescent="0.15">
      <c r="B117" s="169"/>
      <c r="C117" s="177" t="s">
        <v>74</v>
      </c>
      <c r="D117" s="58"/>
      <c r="E117" s="58"/>
      <c r="F117" s="58"/>
      <c r="G117" s="178"/>
      <c r="H117" s="179">
        <v>3</v>
      </c>
      <c r="I117" s="180">
        <v>3</v>
      </c>
      <c r="J117" s="194">
        <f t="shared" si="26"/>
        <v>6</v>
      </c>
      <c r="K117" s="182">
        <v>0</v>
      </c>
      <c r="L117" s="183">
        <v>96</v>
      </c>
      <c r="M117" s="183">
        <v>106</v>
      </c>
      <c r="N117" s="183">
        <v>82</v>
      </c>
      <c r="O117" s="183">
        <v>58</v>
      </c>
      <c r="P117" s="180">
        <v>19</v>
      </c>
      <c r="Q117" s="181">
        <f t="shared" si="27"/>
        <v>361</v>
      </c>
      <c r="R117" s="184">
        <f t="shared" si="28"/>
        <v>367</v>
      </c>
    </row>
    <row r="118" spans="2:18" s="155" customFormat="1" ht="17.100000000000001" customHeight="1" x14ac:dyDescent="0.15">
      <c r="B118" s="169"/>
      <c r="C118" s="177" t="s">
        <v>75</v>
      </c>
      <c r="D118" s="58"/>
      <c r="E118" s="58"/>
      <c r="F118" s="58"/>
      <c r="G118" s="178"/>
      <c r="H118" s="179">
        <v>10</v>
      </c>
      <c r="I118" s="180">
        <v>17</v>
      </c>
      <c r="J118" s="194">
        <f t="shared" si="26"/>
        <v>27</v>
      </c>
      <c r="K118" s="182">
        <v>0</v>
      </c>
      <c r="L118" s="183">
        <v>86</v>
      </c>
      <c r="M118" s="183">
        <v>70</v>
      </c>
      <c r="N118" s="183">
        <v>77</v>
      </c>
      <c r="O118" s="183">
        <v>65</v>
      </c>
      <c r="P118" s="180">
        <v>41</v>
      </c>
      <c r="Q118" s="181">
        <f t="shared" si="27"/>
        <v>339</v>
      </c>
      <c r="R118" s="184">
        <f t="shared" si="28"/>
        <v>366</v>
      </c>
    </row>
    <row r="119" spans="2:18" s="155" customFormat="1" ht="17.100000000000001" customHeight="1" x14ac:dyDescent="0.15">
      <c r="B119" s="169"/>
      <c r="C119" s="177" t="s">
        <v>76</v>
      </c>
      <c r="D119" s="58"/>
      <c r="E119" s="58"/>
      <c r="F119" s="58"/>
      <c r="G119" s="178"/>
      <c r="H119" s="179">
        <v>0</v>
      </c>
      <c r="I119" s="180">
        <v>1</v>
      </c>
      <c r="J119" s="194">
        <f t="shared" si="26"/>
        <v>1</v>
      </c>
      <c r="K119" s="218">
        <v>0</v>
      </c>
      <c r="L119" s="183">
        <v>165</v>
      </c>
      <c r="M119" s="183">
        <v>223</v>
      </c>
      <c r="N119" s="183">
        <v>213</v>
      </c>
      <c r="O119" s="183">
        <v>138</v>
      </c>
      <c r="P119" s="180">
        <v>59</v>
      </c>
      <c r="Q119" s="181">
        <f t="shared" si="27"/>
        <v>798</v>
      </c>
      <c r="R119" s="184">
        <f t="shared" si="28"/>
        <v>799</v>
      </c>
    </row>
    <row r="120" spans="2:18" s="155" customFormat="1" ht="17.100000000000001" customHeight="1" x14ac:dyDescent="0.15">
      <c r="B120" s="169"/>
      <c r="C120" s="219" t="s">
        <v>77</v>
      </c>
      <c r="D120" s="220"/>
      <c r="E120" s="220"/>
      <c r="F120" s="220"/>
      <c r="G120" s="221"/>
      <c r="H120" s="179">
        <v>0</v>
      </c>
      <c r="I120" s="180">
        <v>0</v>
      </c>
      <c r="J120" s="194">
        <f t="shared" si="26"/>
        <v>0</v>
      </c>
      <c r="K120" s="218"/>
      <c r="L120" s="183">
        <v>30</v>
      </c>
      <c r="M120" s="183">
        <v>33</v>
      </c>
      <c r="N120" s="183">
        <v>35</v>
      </c>
      <c r="O120" s="183">
        <v>25</v>
      </c>
      <c r="P120" s="180">
        <v>13</v>
      </c>
      <c r="Q120" s="181">
        <f t="shared" si="27"/>
        <v>136</v>
      </c>
      <c r="R120" s="184">
        <f t="shared" si="28"/>
        <v>136</v>
      </c>
    </row>
    <row r="121" spans="2:18" s="155" customFormat="1" ht="17.100000000000001" customHeight="1" x14ac:dyDescent="0.15">
      <c r="B121" s="222"/>
      <c r="C121" s="223" t="s">
        <v>78</v>
      </c>
      <c r="D121" s="220"/>
      <c r="E121" s="220"/>
      <c r="F121" s="220"/>
      <c r="G121" s="221"/>
      <c r="H121" s="179">
        <v>0</v>
      </c>
      <c r="I121" s="180">
        <v>0</v>
      </c>
      <c r="J121" s="194">
        <f t="shared" si="26"/>
        <v>0</v>
      </c>
      <c r="K121" s="218"/>
      <c r="L121" s="183">
        <v>0</v>
      </c>
      <c r="M121" s="183">
        <v>1</v>
      </c>
      <c r="N121" s="183">
        <v>7</v>
      </c>
      <c r="O121" s="183">
        <v>26</v>
      </c>
      <c r="P121" s="180">
        <v>16</v>
      </c>
      <c r="Q121" s="181">
        <f>SUM(K121:P121)</f>
        <v>50</v>
      </c>
      <c r="R121" s="184">
        <f>SUM(J121,Q121)</f>
        <v>50</v>
      </c>
    </row>
    <row r="122" spans="2:18" s="155" customFormat="1" ht="17.100000000000001" customHeight="1" x14ac:dyDescent="0.15">
      <c r="B122" s="224"/>
      <c r="C122" s="225" t="s">
        <v>79</v>
      </c>
      <c r="D122" s="226"/>
      <c r="E122" s="226"/>
      <c r="F122" s="226"/>
      <c r="G122" s="227"/>
      <c r="H122" s="228">
        <v>0</v>
      </c>
      <c r="I122" s="229">
        <v>0</v>
      </c>
      <c r="J122" s="230">
        <f t="shared" si="26"/>
        <v>0</v>
      </c>
      <c r="K122" s="231"/>
      <c r="L122" s="232">
        <v>13</v>
      </c>
      <c r="M122" s="232">
        <v>9</v>
      </c>
      <c r="N122" s="232">
        <v>13</v>
      </c>
      <c r="O122" s="232">
        <v>24</v>
      </c>
      <c r="P122" s="229">
        <v>9</v>
      </c>
      <c r="Q122" s="233">
        <f t="shared" si="27"/>
        <v>68</v>
      </c>
      <c r="R122" s="234">
        <f t="shared" si="28"/>
        <v>68</v>
      </c>
    </row>
    <row r="123" spans="2:18" s="155" customFormat="1" ht="17.100000000000001" customHeight="1" x14ac:dyDescent="0.15">
      <c r="B123" s="158" t="s">
        <v>80</v>
      </c>
      <c r="C123" s="159"/>
      <c r="D123" s="159"/>
      <c r="E123" s="159"/>
      <c r="F123" s="159"/>
      <c r="G123" s="160"/>
      <c r="H123" s="161">
        <f>SUM(H124:H126)</f>
        <v>0</v>
      </c>
      <c r="I123" s="162">
        <f>SUM(I124:I126)</f>
        <v>0</v>
      </c>
      <c r="J123" s="163">
        <f>SUM(J124:J126)</f>
        <v>0</v>
      </c>
      <c r="K123" s="235"/>
      <c r="L123" s="165">
        <f t="shared" ref="L123:R123" si="29">SUM(L124:L126)</f>
        <v>55</v>
      </c>
      <c r="M123" s="165">
        <f t="shared" si="29"/>
        <v>127</v>
      </c>
      <c r="N123" s="165">
        <f t="shared" si="29"/>
        <v>326</v>
      </c>
      <c r="O123" s="165">
        <f t="shared" si="29"/>
        <v>894</v>
      </c>
      <c r="P123" s="166">
        <f t="shared" si="29"/>
        <v>987</v>
      </c>
      <c r="Q123" s="167">
        <f t="shared" si="29"/>
        <v>2389</v>
      </c>
      <c r="R123" s="168">
        <f t="shared" si="29"/>
        <v>2389</v>
      </c>
    </row>
    <row r="124" spans="2:18" s="155" customFormat="1" ht="17.100000000000001" customHeight="1" x14ac:dyDescent="0.15">
      <c r="B124" s="169"/>
      <c r="C124" s="49" t="s">
        <v>81</v>
      </c>
      <c r="D124" s="81"/>
      <c r="E124" s="81"/>
      <c r="F124" s="81"/>
      <c r="G124" s="170"/>
      <c r="H124" s="171">
        <v>0</v>
      </c>
      <c r="I124" s="172">
        <v>0</v>
      </c>
      <c r="J124" s="192">
        <f>SUM(H124:I124)</f>
        <v>0</v>
      </c>
      <c r="K124" s="199"/>
      <c r="L124" s="175">
        <v>2</v>
      </c>
      <c r="M124" s="175">
        <v>12</v>
      </c>
      <c r="N124" s="175">
        <v>174</v>
      </c>
      <c r="O124" s="175">
        <v>431</v>
      </c>
      <c r="P124" s="172">
        <v>419</v>
      </c>
      <c r="Q124" s="173">
        <f>SUM(K124:P124)</f>
        <v>1038</v>
      </c>
      <c r="R124" s="176">
        <f>SUM(J124,Q124)</f>
        <v>1038</v>
      </c>
    </row>
    <row r="125" spans="2:18" s="155" customFormat="1" ht="17.100000000000001" customHeight="1" x14ac:dyDescent="0.15">
      <c r="B125" s="169"/>
      <c r="C125" s="177" t="s">
        <v>82</v>
      </c>
      <c r="D125" s="58"/>
      <c r="E125" s="58"/>
      <c r="F125" s="58"/>
      <c r="G125" s="178"/>
      <c r="H125" s="179">
        <v>0</v>
      </c>
      <c r="I125" s="180">
        <v>0</v>
      </c>
      <c r="J125" s="194">
        <f>SUM(H125:I125)</f>
        <v>0</v>
      </c>
      <c r="K125" s="218"/>
      <c r="L125" s="183">
        <v>53</v>
      </c>
      <c r="M125" s="183">
        <v>109</v>
      </c>
      <c r="N125" s="183">
        <v>114</v>
      </c>
      <c r="O125" s="183">
        <v>175</v>
      </c>
      <c r="P125" s="180">
        <v>79</v>
      </c>
      <c r="Q125" s="181">
        <f>SUM(K125:P125)</f>
        <v>530</v>
      </c>
      <c r="R125" s="184">
        <f>SUM(J125,Q125)</f>
        <v>530</v>
      </c>
    </row>
    <row r="126" spans="2:18" s="155" customFormat="1" ht="17.100000000000001" customHeight="1" x14ac:dyDescent="0.15">
      <c r="B126" s="224"/>
      <c r="C126" s="60" t="s">
        <v>83</v>
      </c>
      <c r="D126" s="61"/>
      <c r="E126" s="61"/>
      <c r="F126" s="61"/>
      <c r="G126" s="185"/>
      <c r="H126" s="186">
        <v>0</v>
      </c>
      <c r="I126" s="187">
        <v>0</v>
      </c>
      <c r="J126" s="193">
        <f>SUM(H126:I126)</f>
        <v>0</v>
      </c>
      <c r="K126" s="236"/>
      <c r="L126" s="190">
        <v>0</v>
      </c>
      <c r="M126" s="190">
        <v>6</v>
      </c>
      <c r="N126" s="190">
        <v>38</v>
      </c>
      <c r="O126" s="190">
        <v>288</v>
      </c>
      <c r="P126" s="187">
        <v>489</v>
      </c>
      <c r="Q126" s="188">
        <f>SUM(K126:P126)</f>
        <v>821</v>
      </c>
      <c r="R126" s="191">
        <f>SUM(J126,Q126)</f>
        <v>821</v>
      </c>
    </row>
    <row r="127" spans="2:18" s="155" customFormat="1" ht="17.100000000000001" customHeight="1" x14ac:dyDescent="0.15">
      <c r="B127" s="237" t="s">
        <v>84</v>
      </c>
      <c r="C127" s="40"/>
      <c r="D127" s="40"/>
      <c r="E127" s="40"/>
      <c r="F127" s="40"/>
      <c r="G127" s="41"/>
      <c r="H127" s="161">
        <f t="shared" ref="H127:R127" si="30">SUM(H93,H113,H123)</f>
        <v>1598</v>
      </c>
      <c r="I127" s="162">
        <f t="shared" si="30"/>
        <v>2508</v>
      </c>
      <c r="J127" s="163">
        <f t="shared" si="30"/>
        <v>4106</v>
      </c>
      <c r="K127" s="164">
        <f t="shared" si="30"/>
        <v>0</v>
      </c>
      <c r="L127" s="165">
        <f t="shared" si="30"/>
        <v>10235</v>
      </c>
      <c r="M127" s="165">
        <f t="shared" si="30"/>
        <v>7786</v>
      </c>
      <c r="N127" s="165">
        <f t="shared" si="30"/>
        <v>5164</v>
      </c>
      <c r="O127" s="165">
        <f t="shared" si="30"/>
        <v>4205</v>
      </c>
      <c r="P127" s="166">
        <f t="shared" si="30"/>
        <v>2865</v>
      </c>
      <c r="Q127" s="167">
        <f t="shared" si="30"/>
        <v>30255</v>
      </c>
      <c r="R127" s="168">
        <f t="shared" si="30"/>
        <v>34361</v>
      </c>
    </row>
    <row r="128" spans="2:18" s="155" customFormat="1" ht="17.100000000000001" customHeight="1" x14ac:dyDescent="0.15">
      <c r="B128" s="238"/>
      <c r="C128" s="238"/>
      <c r="D128" s="238"/>
      <c r="E128" s="238"/>
      <c r="F128" s="238"/>
      <c r="G128" s="238"/>
      <c r="H128" s="239"/>
      <c r="I128" s="239"/>
      <c r="J128" s="239"/>
      <c r="K128" s="239"/>
      <c r="L128" s="239"/>
      <c r="M128" s="239"/>
      <c r="N128" s="239"/>
      <c r="O128" s="239"/>
      <c r="P128" s="239"/>
      <c r="Q128" s="239"/>
      <c r="R128" s="239"/>
    </row>
    <row r="129" spans="1:18" s="155" customFormat="1" ht="17.100000000000001" customHeight="1" x14ac:dyDescent="0.15">
      <c r="A129" s="154" t="s">
        <v>85</v>
      </c>
      <c r="H129" s="156"/>
      <c r="I129" s="156"/>
      <c r="J129" s="156"/>
      <c r="K129" s="156"/>
    </row>
    <row r="130" spans="1:18" s="155" customFormat="1" ht="17.100000000000001" customHeight="1" x14ac:dyDescent="0.15">
      <c r="B130" s="157"/>
      <c r="C130" s="157"/>
      <c r="D130" s="157"/>
      <c r="E130" s="157"/>
      <c r="F130" s="6"/>
      <c r="G130" s="6"/>
      <c r="H130" s="6"/>
      <c r="I130" s="699" t="s">
        <v>86</v>
      </c>
      <c r="J130" s="699"/>
      <c r="K130" s="699"/>
      <c r="L130" s="699"/>
      <c r="M130" s="699"/>
      <c r="N130" s="699"/>
      <c r="O130" s="699"/>
      <c r="P130" s="699"/>
      <c r="Q130" s="699"/>
      <c r="R130" s="699"/>
    </row>
    <row r="131" spans="1:18" s="155" customFormat="1" ht="17.100000000000001" customHeight="1" x14ac:dyDescent="0.15">
      <c r="B131" s="716" t="str">
        <f>"平成" &amp; DBCS($A$2) &amp; "年（" &amp; DBCS($B$2) &amp; "年）" &amp; DBCS($C$2) &amp; "月"</f>
        <v>平成３０年（２０１８年）５月</v>
      </c>
      <c r="C131" s="717"/>
      <c r="D131" s="717"/>
      <c r="E131" s="717"/>
      <c r="F131" s="717"/>
      <c r="G131" s="718"/>
      <c r="H131" s="722" t="s">
        <v>40</v>
      </c>
      <c r="I131" s="723"/>
      <c r="J131" s="723"/>
      <c r="K131" s="724" t="s">
        <v>41</v>
      </c>
      <c r="L131" s="725"/>
      <c r="M131" s="725"/>
      <c r="N131" s="725"/>
      <c r="O131" s="725"/>
      <c r="P131" s="725"/>
      <c r="Q131" s="726"/>
      <c r="R131" s="727" t="s">
        <v>22</v>
      </c>
    </row>
    <row r="132" spans="1:18" s="155" customFormat="1" ht="17.100000000000001" customHeight="1" x14ac:dyDescent="0.15">
      <c r="B132" s="719"/>
      <c r="C132" s="720"/>
      <c r="D132" s="720"/>
      <c r="E132" s="720"/>
      <c r="F132" s="720"/>
      <c r="G132" s="721"/>
      <c r="H132" s="102" t="s">
        <v>13</v>
      </c>
      <c r="I132" s="103" t="s">
        <v>14</v>
      </c>
      <c r="J132" s="104" t="s">
        <v>15</v>
      </c>
      <c r="K132" s="105" t="s">
        <v>16</v>
      </c>
      <c r="L132" s="106" t="s">
        <v>17</v>
      </c>
      <c r="M132" s="106" t="s">
        <v>18</v>
      </c>
      <c r="N132" s="106" t="s">
        <v>19</v>
      </c>
      <c r="O132" s="106" t="s">
        <v>20</v>
      </c>
      <c r="P132" s="107" t="s">
        <v>21</v>
      </c>
      <c r="Q132" s="108" t="s">
        <v>15</v>
      </c>
      <c r="R132" s="728"/>
    </row>
    <row r="133" spans="1:18" s="155" customFormat="1" ht="17.100000000000001" customHeight="1" x14ac:dyDescent="0.15">
      <c r="B133" s="158" t="s">
        <v>50</v>
      </c>
      <c r="C133" s="159"/>
      <c r="D133" s="159"/>
      <c r="E133" s="159"/>
      <c r="F133" s="159"/>
      <c r="G133" s="160"/>
      <c r="H133" s="161">
        <f t="shared" ref="H133:R133" si="31">SUM(H134,H140,H143,H147,H151:H152)</f>
        <v>13027057</v>
      </c>
      <c r="I133" s="162">
        <f t="shared" si="31"/>
        <v>25771942</v>
      </c>
      <c r="J133" s="163">
        <f t="shared" si="31"/>
        <v>38798999</v>
      </c>
      <c r="K133" s="164">
        <f t="shared" si="31"/>
        <v>0</v>
      </c>
      <c r="L133" s="165">
        <f t="shared" si="31"/>
        <v>236269267</v>
      </c>
      <c r="M133" s="165">
        <f t="shared" si="31"/>
        <v>209484441</v>
      </c>
      <c r="N133" s="165">
        <f t="shared" si="31"/>
        <v>169487157</v>
      </c>
      <c r="O133" s="165">
        <f t="shared" si="31"/>
        <v>128665896</v>
      </c>
      <c r="P133" s="166">
        <f t="shared" si="31"/>
        <v>80301380</v>
      </c>
      <c r="Q133" s="167">
        <f t="shared" si="31"/>
        <v>824208141</v>
      </c>
      <c r="R133" s="168">
        <f t="shared" si="31"/>
        <v>863007140</v>
      </c>
    </row>
    <row r="134" spans="1:18" s="155" customFormat="1" ht="17.100000000000001" customHeight="1" x14ac:dyDescent="0.15">
      <c r="B134" s="169"/>
      <c r="C134" s="158" t="s">
        <v>51</v>
      </c>
      <c r="D134" s="159"/>
      <c r="E134" s="159"/>
      <c r="F134" s="159"/>
      <c r="G134" s="160"/>
      <c r="H134" s="161">
        <f t="shared" ref="H134:Q134" si="32">SUM(H135:H139)</f>
        <v>1274056</v>
      </c>
      <c r="I134" s="162">
        <f t="shared" si="32"/>
        <v>4012216</v>
      </c>
      <c r="J134" s="163">
        <f t="shared" si="32"/>
        <v>5286272</v>
      </c>
      <c r="K134" s="164">
        <f t="shared" si="32"/>
        <v>0</v>
      </c>
      <c r="L134" s="165">
        <f t="shared" si="32"/>
        <v>49806476</v>
      </c>
      <c r="M134" s="165">
        <f t="shared" si="32"/>
        <v>44118460</v>
      </c>
      <c r="N134" s="165">
        <f t="shared" si="32"/>
        <v>37247056</v>
      </c>
      <c r="O134" s="165">
        <f t="shared" si="32"/>
        <v>32776836</v>
      </c>
      <c r="P134" s="166">
        <f t="shared" si="32"/>
        <v>25727240</v>
      </c>
      <c r="Q134" s="167">
        <f t="shared" si="32"/>
        <v>189676068</v>
      </c>
      <c r="R134" s="168">
        <f t="shared" ref="R134:R139" si="33">SUM(J134,Q134)</f>
        <v>194962340</v>
      </c>
    </row>
    <row r="135" spans="1:18" s="155" customFormat="1" ht="17.100000000000001" customHeight="1" x14ac:dyDescent="0.15">
      <c r="B135" s="169"/>
      <c r="C135" s="169"/>
      <c r="D135" s="49" t="s">
        <v>52</v>
      </c>
      <c r="E135" s="81"/>
      <c r="F135" s="81"/>
      <c r="G135" s="170"/>
      <c r="H135" s="171">
        <v>0</v>
      </c>
      <c r="I135" s="172">
        <v>34119</v>
      </c>
      <c r="J135" s="173">
        <f t="shared" ref="J135:J139" si="34">SUM(H135:I135)</f>
        <v>34119</v>
      </c>
      <c r="K135" s="174">
        <v>0</v>
      </c>
      <c r="L135" s="175">
        <v>35123535</v>
      </c>
      <c r="M135" s="175">
        <v>30204270</v>
      </c>
      <c r="N135" s="175">
        <v>27385540</v>
      </c>
      <c r="O135" s="175">
        <v>23163310</v>
      </c>
      <c r="P135" s="172">
        <v>17316412</v>
      </c>
      <c r="Q135" s="173">
        <f>SUM(K135:P135)</f>
        <v>133193067</v>
      </c>
      <c r="R135" s="176">
        <f t="shared" si="33"/>
        <v>133227186</v>
      </c>
    </row>
    <row r="136" spans="1:18" s="155" customFormat="1" ht="17.100000000000001" customHeight="1" x14ac:dyDescent="0.15">
      <c r="B136" s="169"/>
      <c r="C136" s="169"/>
      <c r="D136" s="177" t="s">
        <v>53</v>
      </c>
      <c r="E136" s="58"/>
      <c r="F136" s="58"/>
      <c r="G136" s="178"/>
      <c r="H136" s="179">
        <v>0</v>
      </c>
      <c r="I136" s="180">
        <v>0</v>
      </c>
      <c r="J136" s="181">
        <f t="shared" si="34"/>
        <v>0</v>
      </c>
      <c r="K136" s="182">
        <v>0</v>
      </c>
      <c r="L136" s="183">
        <v>0</v>
      </c>
      <c r="M136" s="183">
        <v>91736</v>
      </c>
      <c r="N136" s="183">
        <v>119223</v>
      </c>
      <c r="O136" s="183">
        <v>331407</v>
      </c>
      <c r="P136" s="180">
        <v>1350559</v>
      </c>
      <c r="Q136" s="181">
        <f>SUM(K136:P136)</f>
        <v>1892925</v>
      </c>
      <c r="R136" s="184">
        <f t="shared" si="33"/>
        <v>1892925</v>
      </c>
    </row>
    <row r="137" spans="1:18" s="155" customFormat="1" ht="17.100000000000001" customHeight="1" x14ac:dyDescent="0.15">
      <c r="B137" s="169"/>
      <c r="C137" s="169"/>
      <c r="D137" s="177" t="s">
        <v>54</v>
      </c>
      <c r="E137" s="58"/>
      <c r="F137" s="58"/>
      <c r="G137" s="178"/>
      <c r="H137" s="179">
        <v>754389</v>
      </c>
      <c r="I137" s="180">
        <v>1881413</v>
      </c>
      <c r="J137" s="181">
        <f t="shared" si="34"/>
        <v>2635802</v>
      </c>
      <c r="K137" s="182">
        <v>0</v>
      </c>
      <c r="L137" s="183">
        <v>8467224</v>
      </c>
      <c r="M137" s="183">
        <v>7380570</v>
      </c>
      <c r="N137" s="183">
        <v>5431162</v>
      </c>
      <c r="O137" s="183">
        <v>5402585</v>
      </c>
      <c r="P137" s="180">
        <v>4418968</v>
      </c>
      <c r="Q137" s="181">
        <f>SUM(K137:P137)</f>
        <v>31100509</v>
      </c>
      <c r="R137" s="184">
        <f t="shared" si="33"/>
        <v>33736311</v>
      </c>
    </row>
    <row r="138" spans="1:18" s="155" customFormat="1" ht="17.100000000000001" customHeight="1" x14ac:dyDescent="0.15">
      <c r="B138" s="169"/>
      <c r="C138" s="169"/>
      <c r="D138" s="177" t="s">
        <v>55</v>
      </c>
      <c r="E138" s="58"/>
      <c r="F138" s="58"/>
      <c r="G138" s="178"/>
      <c r="H138" s="179">
        <v>203599</v>
      </c>
      <c r="I138" s="180">
        <v>1701084</v>
      </c>
      <c r="J138" s="181">
        <f t="shared" si="34"/>
        <v>1904683</v>
      </c>
      <c r="K138" s="182">
        <v>0</v>
      </c>
      <c r="L138" s="183">
        <v>2821640</v>
      </c>
      <c r="M138" s="183">
        <v>3628937</v>
      </c>
      <c r="N138" s="183">
        <v>1784350</v>
      </c>
      <c r="O138" s="183">
        <v>1241572</v>
      </c>
      <c r="P138" s="180">
        <v>842613</v>
      </c>
      <c r="Q138" s="181">
        <f>SUM(K138:P138)</f>
        <v>10319112</v>
      </c>
      <c r="R138" s="184">
        <f t="shared" si="33"/>
        <v>12223795</v>
      </c>
    </row>
    <row r="139" spans="1:18" s="155" customFormat="1" ht="17.100000000000001" customHeight="1" x14ac:dyDescent="0.15">
      <c r="B139" s="169"/>
      <c r="C139" s="169"/>
      <c r="D139" s="60" t="s">
        <v>56</v>
      </c>
      <c r="E139" s="61"/>
      <c r="F139" s="61"/>
      <c r="G139" s="185"/>
      <c r="H139" s="186">
        <v>316068</v>
      </c>
      <c r="I139" s="187">
        <v>395600</v>
      </c>
      <c r="J139" s="188">
        <f t="shared" si="34"/>
        <v>711668</v>
      </c>
      <c r="K139" s="189">
        <v>0</v>
      </c>
      <c r="L139" s="190">
        <v>3394077</v>
      </c>
      <c r="M139" s="190">
        <v>2812947</v>
      </c>
      <c r="N139" s="190">
        <v>2526781</v>
      </c>
      <c r="O139" s="190">
        <v>2637962</v>
      </c>
      <c r="P139" s="187">
        <v>1798688</v>
      </c>
      <c r="Q139" s="188">
        <f>SUM(K139:P139)</f>
        <v>13170455</v>
      </c>
      <c r="R139" s="191">
        <f t="shared" si="33"/>
        <v>13882123</v>
      </c>
    </row>
    <row r="140" spans="1:18" s="155" customFormat="1" ht="17.100000000000001" customHeight="1" x14ac:dyDescent="0.15">
      <c r="B140" s="169"/>
      <c r="C140" s="158" t="s">
        <v>57</v>
      </c>
      <c r="D140" s="159"/>
      <c r="E140" s="159"/>
      <c r="F140" s="159"/>
      <c r="G140" s="160"/>
      <c r="H140" s="161">
        <f t="shared" ref="H140:R140" si="35">SUM(H141:H142)</f>
        <v>1951683</v>
      </c>
      <c r="I140" s="162">
        <f t="shared" si="35"/>
        <v>5872631</v>
      </c>
      <c r="J140" s="163">
        <f t="shared" si="35"/>
        <v>7824314</v>
      </c>
      <c r="K140" s="164">
        <f t="shared" si="35"/>
        <v>0</v>
      </c>
      <c r="L140" s="165">
        <f t="shared" si="35"/>
        <v>109506190</v>
      </c>
      <c r="M140" s="165">
        <f t="shared" si="35"/>
        <v>94299568</v>
      </c>
      <c r="N140" s="165">
        <f t="shared" si="35"/>
        <v>71395793</v>
      </c>
      <c r="O140" s="165">
        <f t="shared" si="35"/>
        <v>47505523</v>
      </c>
      <c r="P140" s="166">
        <f t="shared" si="35"/>
        <v>26624606</v>
      </c>
      <c r="Q140" s="167">
        <f t="shared" si="35"/>
        <v>349331680</v>
      </c>
      <c r="R140" s="168">
        <f t="shared" si="35"/>
        <v>357155994</v>
      </c>
    </row>
    <row r="141" spans="1:18" s="155" customFormat="1" ht="17.100000000000001" customHeight="1" x14ac:dyDescent="0.15">
      <c r="B141" s="169"/>
      <c r="C141" s="169"/>
      <c r="D141" s="49" t="s">
        <v>58</v>
      </c>
      <c r="E141" s="81"/>
      <c r="F141" s="81"/>
      <c r="G141" s="170"/>
      <c r="H141" s="171">
        <v>17928</v>
      </c>
      <c r="I141" s="172">
        <v>34335</v>
      </c>
      <c r="J141" s="192">
        <f t="shared" ref="J141:J142" si="36">SUM(H141:I141)</f>
        <v>52263</v>
      </c>
      <c r="K141" s="174">
        <v>0</v>
      </c>
      <c r="L141" s="175">
        <v>80847815</v>
      </c>
      <c r="M141" s="175">
        <v>67000293</v>
      </c>
      <c r="N141" s="175">
        <v>48095558</v>
      </c>
      <c r="O141" s="175">
        <v>32039205</v>
      </c>
      <c r="P141" s="172">
        <v>20060234</v>
      </c>
      <c r="Q141" s="173">
        <f>SUM(K141:P141)</f>
        <v>248043105</v>
      </c>
      <c r="R141" s="176">
        <f>SUM(J141,Q141)</f>
        <v>248095368</v>
      </c>
    </row>
    <row r="142" spans="1:18" s="155" customFormat="1" ht="17.100000000000001" customHeight="1" x14ac:dyDescent="0.15">
      <c r="B142" s="169"/>
      <c r="C142" s="169"/>
      <c r="D142" s="60" t="s">
        <v>59</v>
      </c>
      <c r="E142" s="61"/>
      <c r="F142" s="61"/>
      <c r="G142" s="185"/>
      <c r="H142" s="186">
        <v>1933755</v>
      </c>
      <c r="I142" s="187">
        <v>5838296</v>
      </c>
      <c r="J142" s="193">
        <f t="shared" si="36"/>
        <v>7772051</v>
      </c>
      <c r="K142" s="189">
        <v>0</v>
      </c>
      <c r="L142" s="190">
        <v>28658375</v>
      </c>
      <c r="M142" s="190">
        <v>27299275</v>
      </c>
      <c r="N142" s="190">
        <v>23300235</v>
      </c>
      <c r="O142" s="190">
        <v>15466318</v>
      </c>
      <c r="P142" s="187">
        <v>6564372</v>
      </c>
      <c r="Q142" s="188">
        <f>SUM(K142:P142)</f>
        <v>101288575</v>
      </c>
      <c r="R142" s="191">
        <f>SUM(J142,Q142)</f>
        <v>109060626</v>
      </c>
    </row>
    <row r="143" spans="1:18" s="155" customFormat="1" ht="17.100000000000001" customHeight="1" x14ac:dyDescent="0.15">
      <c r="B143" s="169"/>
      <c r="C143" s="158" t="s">
        <v>60</v>
      </c>
      <c r="D143" s="159"/>
      <c r="E143" s="159"/>
      <c r="F143" s="159"/>
      <c r="G143" s="160"/>
      <c r="H143" s="161">
        <f t="shared" ref="H143:R143" si="37">SUM(H144:H146)</f>
        <v>117793</v>
      </c>
      <c r="I143" s="162">
        <f t="shared" si="37"/>
        <v>468192</v>
      </c>
      <c r="J143" s="163">
        <f t="shared" si="37"/>
        <v>585985</v>
      </c>
      <c r="K143" s="164">
        <f t="shared" si="37"/>
        <v>0</v>
      </c>
      <c r="L143" s="165">
        <f t="shared" si="37"/>
        <v>8751332</v>
      </c>
      <c r="M143" s="165">
        <f t="shared" si="37"/>
        <v>12335499</v>
      </c>
      <c r="N143" s="165">
        <f t="shared" si="37"/>
        <v>16255216</v>
      </c>
      <c r="O143" s="165">
        <f t="shared" si="37"/>
        <v>11462465</v>
      </c>
      <c r="P143" s="166">
        <f t="shared" si="37"/>
        <v>6145760</v>
      </c>
      <c r="Q143" s="167">
        <f t="shared" si="37"/>
        <v>54950272</v>
      </c>
      <c r="R143" s="168">
        <f t="shared" si="37"/>
        <v>55536257</v>
      </c>
    </row>
    <row r="144" spans="1:18" s="155" customFormat="1" ht="17.100000000000001" customHeight="1" x14ac:dyDescent="0.15">
      <c r="B144" s="169"/>
      <c r="C144" s="169"/>
      <c r="D144" s="49" t="s">
        <v>61</v>
      </c>
      <c r="E144" s="81"/>
      <c r="F144" s="81"/>
      <c r="G144" s="170"/>
      <c r="H144" s="171">
        <v>117793</v>
      </c>
      <c r="I144" s="172">
        <v>444008</v>
      </c>
      <c r="J144" s="192">
        <f t="shared" ref="J144:J146" si="38">SUM(H144:I144)</f>
        <v>561801</v>
      </c>
      <c r="K144" s="174">
        <v>0</v>
      </c>
      <c r="L144" s="175">
        <v>7776855</v>
      </c>
      <c r="M144" s="175">
        <v>10517986</v>
      </c>
      <c r="N144" s="175">
        <v>12795322</v>
      </c>
      <c r="O144" s="175">
        <v>8366129</v>
      </c>
      <c r="P144" s="172">
        <v>4024921</v>
      </c>
      <c r="Q144" s="173">
        <f>SUM(K144:P144)</f>
        <v>43481213</v>
      </c>
      <c r="R144" s="176">
        <f>SUM(J144,Q144)</f>
        <v>44043014</v>
      </c>
    </row>
    <row r="145" spans="2:18" s="155" customFormat="1" ht="17.100000000000001" customHeight="1" x14ac:dyDescent="0.15">
      <c r="B145" s="169"/>
      <c r="C145" s="169"/>
      <c r="D145" s="177" t="s">
        <v>62</v>
      </c>
      <c r="E145" s="58"/>
      <c r="F145" s="58"/>
      <c r="G145" s="178"/>
      <c r="H145" s="179">
        <v>0</v>
      </c>
      <c r="I145" s="180">
        <v>24184</v>
      </c>
      <c r="J145" s="194">
        <f t="shared" si="38"/>
        <v>24184</v>
      </c>
      <c r="K145" s="182">
        <v>0</v>
      </c>
      <c r="L145" s="183">
        <v>898391</v>
      </c>
      <c r="M145" s="183">
        <v>1562372</v>
      </c>
      <c r="N145" s="183">
        <v>2961843</v>
      </c>
      <c r="O145" s="183">
        <v>2718561</v>
      </c>
      <c r="P145" s="180">
        <v>1693330</v>
      </c>
      <c r="Q145" s="181">
        <f>SUM(K145:P145)</f>
        <v>9834497</v>
      </c>
      <c r="R145" s="184">
        <f>SUM(J145,Q145)</f>
        <v>9858681</v>
      </c>
    </row>
    <row r="146" spans="2:18" s="155" customFormat="1" ht="17.100000000000001" customHeight="1" x14ac:dyDescent="0.15">
      <c r="B146" s="169"/>
      <c r="C146" s="195"/>
      <c r="D146" s="60" t="s">
        <v>63</v>
      </c>
      <c r="E146" s="61"/>
      <c r="F146" s="61"/>
      <c r="G146" s="185"/>
      <c r="H146" s="186">
        <v>0</v>
      </c>
      <c r="I146" s="187">
        <v>0</v>
      </c>
      <c r="J146" s="193">
        <f t="shared" si="38"/>
        <v>0</v>
      </c>
      <c r="K146" s="189">
        <v>0</v>
      </c>
      <c r="L146" s="190">
        <v>76086</v>
      </c>
      <c r="M146" s="190">
        <v>255141</v>
      </c>
      <c r="N146" s="190">
        <v>498051</v>
      </c>
      <c r="O146" s="190">
        <v>377775</v>
      </c>
      <c r="P146" s="187">
        <v>427509</v>
      </c>
      <c r="Q146" s="188">
        <f>SUM(K146:P146)</f>
        <v>1634562</v>
      </c>
      <c r="R146" s="191">
        <f>SUM(J146,Q146)</f>
        <v>1634562</v>
      </c>
    </row>
    <row r="147" spans="2:18" s="155" customFormat="1" ht="17.100000000000001" customHeight="1" x14ac:dyDescent="0.15">
      <c r="B147" s="169"/>
      <c r="C147" s="158" t="s">
        <v>64</v>
      </c>
      <c r="D147" s="159"/>
      <c r="E147" s="159"/>
      <c r="F147" s="159"/>
      <c r="G147" s="160"/>
      <c r="H147" s="161">
        <f t="shared" ref="H147:R147" si="39">SUM(H148:H150)</f>
        <v>5477923</v>
      </c>
      <c r="I147" s="162">
        <f t="shared" si="39"/>
        <v>8910507</v>
      </c>
      <c r="J147" s="163">
        <f t="shared" si="39"/>
        <v>14388430</v>
      </c>
      <c r="K147" s="164">
        <f t="shared" si="39"/>
        <v>0</v>
      </c>
      <c r="L147" s="165">
        <f t="shared" si="39"/>
        <v>11547080</v>
      </c>
      <c r="M147" s="165">
        <f t="shared" si="39"/>
        <v>16555183</v>
      </c>
      <c r="N147" s="165">
        <f t="shared" si="39"/>
        <v>11366227</v>
      </c>
      <c r="O147" s="165">
        <f t="shared" si="39"/>
        <v>10448215</v>
      </c>
      <c r="P147" s="166">
        <f t="shared" si="39"/>
        <v>7384347</v>
      </c>
      <c r="Q147" s="167">
        <f t="shared" si="39"/>
        <v>57301052</v>
      </c>
      <c r="R147" s="168">
        <f t="shared" si="39"/>
        <v>71689482</v>
      </c>
    </row>
    <row r="148" spans="2:18" s="155" customFormat="1" ht="17.100000000000001" customHeight="1" x14ac:dyDescent="0.15">
      <c r="B148" s="169"/>
      <c r="C148" s="169"/>
      <c r="D148" s="49" t="s">
        <v>65</v>
      </c>
      <c r="E148" s="81"/>
      <c r="F148" s="81"/>
      <c r="G148" s="170"/>
      <c r="H148" s="171">
        <v>3191538</v>
      </c>
      <c r="I148" s="172">
        <v>6722345</v>
      </c>
      <c r="J148" s="192">
        <f t="shared" ref="J148:J152" si="40">SUM(H148:I148)</f>
        <v>9913883</v>
      </c>
      <c r="K148" s="174">
        <v>0</v>
      </c>
      <c r="L148" s="175">
        <v>8955250</v>
      </c>
      <c r="M148" s="175">
        <v>15463609</v>
      </c>
      <c r="N148" s="175">
        <v>10533437</v>
      </c>
      <c r="O148" s="175">
        <v>9971329</v>
      </c>
      <c r="P148" s="172">
        <v>7132926</v>
      </c>
      <c r="Q148" s="173">
        <f>SUM(K148:P148)</f>
        <v>52056551</v>
      </c>
      <c r="R148" s="176">
        <f>SUM(J148,Q148)</f>
        <v>61970434</v>
      </c>
    </row>
    <row r="149" spans="2:18" s="155" customFormat="1" ht="17.100000000000001" customHeight="1" x14ac:dyDescent="0.15">
      <c r="B149" s="169"/>
      <c r="C149" s="169"/>
      <c r="D149" s="177" t="s">
        <v>66</v>
      </c>
      <c r="E149" s="58"/>
      <c r="F149" s="58"/>
      <c r="G149" s="178"/>
      <c r="H149" s="179">
        <v>397252</v>
      </c>
      <c r="I149" s="180">
        <v>286660</v>
      </c>
      <c r="J149" s="194">
        <f t="shared" si="40"/>
        <v>683912</v>
      </c>
      <c r="K149" s="182">
        <v>0</v>
      </c>
      <c r="L149" s="183">
        <v>694065</v>
      </c>
      <c r="M149" s="183">
        <v>507739</v>
      </c>
      <c r="N149" s="183">
        <v>348019</v>
      </c>
      <c r="O149" s="183">
        <v>288795</v>
      </c>
      <c r="P149" s="180">
        <v>229551</v>
      </c>
      <c r="Q149" s="181">
        <f>SUM(K149:P149)</f>
        <v>2068169</v>
      </c>
      <c r="R149" s="184">
        <f>SUM(J149,Q149)</f>
        <v>2752081</v>
      </c>
    </row>
    <row r="150" spans="2:18" s="155" customFormat="1" ht="17.100000000000001" customHeight="1" x14ac:dyDescent="0.15">
      <c r="B150" s="169"/>
      <c r="C150" s="169"/>
      <c r="D150" s="60" t="s">
        <v>67</v>
      </c>
      <c r="E150" s="61"/>
      <c r="F150" s="61"/>
      <c r="G150" s="185"/>
      <c r="H150" s="186">
        <v>1889133</v>
      </c>
      <c r="I150" s="187">
        <v>1901502</v>
      </c>
      <c r="J150" s="193">
        <f t="shared" si="40"/>
        <v>3790635</v>
      </c>
      <c r="K150" s="189">
        <v>0</v>
      </c>
      <c r="L150" s="190">
        <v>1897765</v>
      </c>
      <c r="M150" s="190">
        <v>583835</v>
      </c>
      <c r="N150" s="190">
        <v>484771</v>
      </c>
      <c r="O150" s="190">
        <v>188091</v>
      </c>
      <c r="P150" s="187">
        <v>21870</v>
      </c>
      <c r="Q150" s="188">
        <f>SUM(K150:P150)</f>
        <v>3176332</v>
      </c>
      <c r="R150" s="191">
        <f>SUM(J150,Q150)</f>
        <v>6966967</v>
      </c>
    </row>
    <row r="151" spans="2:18" s="155" customFormat="1" ht="17.100000000000001" customHeight="1" x14ac:dyDescent="0.15">
      <c r="B151" s="169"/>
      <c r="C151" s="196" t="s">
        <v>68</v>
      </c>
      <c r="D151" s="197"/>
      <c r="E151" s="197"/>
      <c r="F151" s="197"/>
      <c r="G151" s="198"/>
      <c r="H151" s="161">
        <v>1103802</v>
      </c>
      <c r="I151" s="162">
        <v>1691096</v>
      </c>
      <c r="J151" s="163">
        <f t="shared" si="40"/>
        <v>2794898</v>
      </c>
      <c r="K151" s="164">
        <v>0</v>
      </c>
      <c r="L151" s="165">
        <v>18244069</v>
      </c>
      <c r="M151" s="165">
        <v>17153129</v>
      </c>
      <c r="N151" s="165">
        <v>16356218</v>
      </c>
      <c r="O151" s="165">
        <v>16518699</v>
      </c>
      <c r="P151" s="166">
        <v>9155905</v>
      </c>
      <c r="Q151" s="167">
        <f>SUM(K151:P151)</f>
        <v>77428020</v>
      </c>
      <c r="R151" s="168">
        <f>SUM(J151,Q151)</f>
        <v>80222918</v>
      </c>
    </row>
    <row r="152" spans="2:18" s="155" customFormat="1" ht="17.100000000000001" customHeight="1" x14ac:dyDescent="0.15">
      <c r="B152" s="195"/>
      <c r="C152" s="196" t="s">
        <v>69</v>
      </c>
      <c r="D152" s="197"/>
      <c r="E152" s="197"/>
      <c r="F152" s="197"/>
      <c r="G152" s="198"/>
      <c r="H152" s="161">
        <v>3101800</v>
      </c>
      <c r="I152" s="162">
        <v>4817300</v>
      </c>
      <c r="J152" s="163">
        <f t="shared" si="40"/>
        <v>7919100</v>
      </c>
      <c r="K152" s="164">
        <v>0</v>
      </c>
      <c r="L152" s="165">
        <v>38414120</v>
      </c>
      <c r="M152" s="165">
        <v>25022602</v>
      </c>
      <c r="N152" s="165">
        <v>16866647</v>
      </c>
      <c r="O152" s="165">
        <v>9954158</v>
      </c>
      <c r="P152" s="166">
        <v>5263522</v>
      </c>
      <c r="Q152" s="167">
        <f>SUM(K152:P152)</f>
        <v>95521049</v>
      </c>
      <c r="R152" s="168">
        <f>SUM(J152,Q152)</f>
        <v>103440149</v>
      </c>
    </row>
    <row r="153" spans="2:18" s="155" customFormat="1" ht="17.100000000000001" customHeight="1" x14ac:dyDescent="0.15">
      <c r="B153" s="158" t="s">
        <v>70</v>
      </c>
      <c r="C153" s="159"/>
      <c r="D153" s="159"/>
      <c r="E153" s="159"/>
      <c r="F153" s="159"/>
      <c r="G153" s="160"/>
      <c r="H153" s="161">
        <f t="shared" ref="H153:R153" si="41">SUM(H154:H162)</f>
        <v>502821</v>
      </c>
      <c r="I153" s="162">
        <f t="shared" si="41"/>
        <v>1703138</v>
      </c>
      <c r="J153" s="163">
        <f t="shared" si="41"/>
        <v>2205959</v>
      </c>
      <c r="K153" s="164">
        <f t="shared" si="41"/>
        <v>0</v>
      </c>
      <c r="L153" s="165">
        <f t="shared" si="41"/>
        <v>128816853</v>
      </c>
      <c r="M153" s="165">
        <f t="shared" si="41"/>
        <v>136310066</v>
      </c>
      <c r="N153" s="165">
        <f t="shared" si="41"/>
        <v>129919545</v>
      </c>
      <c r="O153" s="165">
        <f t="shared" si="41"/>
        <v>104662629</v>
      </c>
      <c r="P153" s="166">
        <f t="shared" si="41"/>
        <v>52178234</v>
      </c>
      <c r="Q153" s="167">
        <f t="shared" si="41"/>
        <v>551887327</v>
      </c>
      <c r="R153" s="168">
        <f t="shared" si="41"/>
        <v>554093286</v>
      </c>
    </row>
    <row r="154" spans="2:18" s="155" customFormat="1" ht="17.100000000000001" customHeight="1" x14ac:dyDescent="0.15">
      <c r="B154" s="169"/>
      <c r="C154" s="240" t="s">
        <v>87</v>
      </c>
      <c r="D154" s="241"/>
      <c r="E154" s="241"/>
      <c r="F154" s="241"/>
      <c r="G154" s="242"/>
      <c r="H154" s="171">
        <v>0</v>
      </c>
      <c r="I154" s="172">
        <v>0</v>
      </c>
      <c r="J154" s="192">
        <f t="shared" ref="J154:J162" si="42">SUM(H154:I154)</f>
        <v>0</v>
      </c>
      <c r="K154" s="243"/>
      <c r="L154" s="244">
        <v>2463603</v>
      </c>
      <c r="M154" s="244">
        <v>2747893</v>
      </c>
      <c r="N154" s="244">
        <v>1257534</v>
      </c>
      <c r="O154" s="244">
        <v>2907126</v>
      </c>
      <c r="P154" s="245">
        <v>1617309</v>
      </c>
      <c r="Q154" s="246">
        <f>SUM(K154:P154)</f>
        <v>10993465</v>
      </c>
      <c r="R154" s="247">
        <f>SUM(J154,Q154)</f>
        <v>10993465</v>
      </c>
    </row>
    <row r="155" spans="2:18" s="155" customFormat="1" ht="17.100000000000001" customHeight="1" x14ac:dyDescent="0.15">
      <c r="B155" s="169"/>
      <c r="C155" s="177" t="s">
        <v>72</v>
      </c>
      <c r="D155" s="58"/>
      <c r="E155" s="58"/>
      <c r="F155" s="58"/>
      <c r="G155" s="178"/>
      <c r="H155" s="179">
        <v>0</v>
      </c>
      <c r="I155" s="180">
        <v>0</v>
      </c>
      <c r="J155" s="194">
        <f t="shared" si="42"/>
        <v>0</v>
      </c>
      <c r="K155" s="218"/>
      <c r="L155" s="183">
        <v>0</v>
      </c>
      <c r="M155" s="183">
        <v>0</v>
      </c>
      <c r="N155" s="183">
        <v>233196</v>
      </c>
      <c r="O155" s="183">
        <v>0</v>
      </c>
      <c r="P155" s="180">
        <v>0</v>
      </c>
      <c r="Q155" s="181">
        <f t="shared" ref="Q155:Q162" si="43">SUM(K155:P155)</f>
        <v>233196</v>
      </c>
      <c r="R155" s="184">
        <f t="shared" ref="R155:R162" si="44">SUM(J155,Q155)</f>
        <v>233196</v>
      </c>
    </row>
    <row r="156" spans="2:18" s="217" customFormat="1" ht="17.100000000000001" customHeight="1" x14ac:dyDescent="0.15">
      <c r="B156" s="206"/>
      <c r="C156" s="207" t="s">
        <v>73</v>
      </c>
      <c r="D156" s="208"/>
      <c r="E156" s="208"/>
      <c r="F156" s="208"/>
      <c r="G156" s="209"/>
      <c r="H156" s="210">
        <v>0</v>
      </c>
      <c r="I156" s="211">
        <v>0</v>
      </c>
      <c r="J156" s="212">
        <f t="shared" si="42"/>
        <v>0</v>
      </c>
      <c r="K156" s="213">
        <v>0</v>
      </c>
      <c r="L156" s="214">
        <v>61321488</v>
      </c>
      <c r="M156" s="214">
        <v>46899284</v>
      </c>
      <c r="N156" s="214">
        <v>33341076</v>
      </c>
      <c r="O156" s="214">
        <v>20497689</v>
      </c>
      <c r="P156" s="211">
        <v>10825363</v>
      </c>
      <c r="Q156" s="215">
        <f>SUM(K156:P156)</f>
        <v>172884900</v>
      </c>
      <c r="R156" s="216">
        <f>SUM(J156,Q156)</f>
        <v>172884900</v>
      </c>
    </row>
    <row r="157" spans="2:18" s="155" customFormat="1" ht="17.100000000000001" customHeight="1" x14ac:dyDescent="0.15">
      <c r="B157" s="169"/>
      <c r="C157" s="177" t="s">
        <v>74</v>
      </c>
      <c r="D157" s="58"/>
      <c r="E157" s="58"/>
      <c r="F157" s="58"/>
      <c r="G157" s="178"/>
      <c r="H157" s="179">
        <v>88650</v>
      </c>
      <c r="I157" s="180">
        <v>166185</v>
      </c>
      <c r="J157" s="194">
        <f t="shared" si="42"/>
        <v>254835</v>
      </c>
      <c r="K157" s="182">
        <v>0</v>
      </c>
      <c r="L157" s="183">
        <v>9713727</v>
      </c>
      <c r="M157" s="183">
        <v>12926324</v>
      </c>
      <c r="N157" s="183">
        <v>12429153</v>
      </c>
      <c r="O157" s="183">
        <v>10190345</v>
      </c>
      <c r="P157" s="180">
        <v>3772379</v>
      </c>
      <c r="Q157" s="181">
        <f t="shared" si="43"/>
        <v>49031928</v>
      </c>
      <c r="R157" s="184">
        <f t="shared" si="44"/>
        <v>49286763</v>
      </c>
    </row>
    <row r="158" spans="2:18" s="155" customFormat="1" ht="17.100000000000001" customHeight="1" x14ac:dyDescent="0.15">
      <c r="B158" s="169"/>
      <c r="C158" s="177" t="s">
        <v>75</v>
      </c>
      <c r="D158" s="58"/>
      <c r="E158" s="58"/>
      <c r="F158" s="58"/>
      <c r="G158" s="178"/>
      <c r="H158" s="179">
        <v>414171</v>
      </c>
      <c r="I158" s="180">
        <v>1320332</v>
      </c>
      <c r="J158" s="194">
        <f t="shared" si="42"/>
        <v>1734503</v>
      </c>
      <c r="K158" s="182">
        <v>0</v>
      </c>
      <c r="L158" s="183">
        <v>10374674</v>
      </c>
      <c r="M158" s="183">
        <v>11692266</v>
      </c>
      <c r="N158" s="183">
        <v>17996311</v>
      </c>
      <c r="O158" s="183">
        <v>16818704</v>
      </c>
      <c r="P158" s="180">
        <v>11023822</v>
      </c>
      <c r="Q158" s="181">
        <f t="shared" si="43"/>
        <v>67905777</v>
      </c>
      <c r="R158" s="184">
        <f t="shared" si="44"/>
        <v>69640280</v>
      </c>
    </row>
    <row r="159" spans="2:18" s="155" customFormat="1" ht="17.100000000000001" customHeight="1" x14ac:dyDescent="0.15">
      <c r="B159" s="169"/>
      <c r="C159" s="177" t="s">
        <v>76</v>
      </c>
      <c r="D159" s="58"/>
      <c r="E159" s="58"/>
      <c r="F159" s="58"/>
      <c r="G159" s="178"/>
      <c r="H159" s="179">
        <v>0</v>
      </c>
      <c r="I159" s="180">
        <v>216621</v>
      </c>
      <c r="J159" s="194">
        <f t="shared" si="42"/>
        <v>216621</v>
      </c>
      <c r="K159" s="218">
        <v>0</v>
      </c>
      <c r="L159" s="183">
        <v>38702104</v>
      </c>
      <c r="M159" s="183">
        <v>54671942</v>
      </c>
      <c r="N159" s="183">
        <v>53355272</v>
      </c>
      <c r="O159" s="183">
        <v>35774279</v>
      </c>
      <c r="P159" s="180">
        <v>14717578</v>
      </c>
      <c r="Q159" s="181">
        <f t="shared" si="43"/>
        <v>197221175</v>
      </c>
      <c r="R159" s="184">
        <f t="shared" si="44"/>
        <v>197437796</v>
      </c>
    </row>
    <row r="160" spans="2:18" s="155" customFormat="1" ht="17.100000000000001" customHeight="1" x14ac:dyDescent="0.15">
      <c r="B160" s="169"/>
      <c r="C160" s="219" t="s">
        <v>77</v>
      </c>
      <c r="D160" s="220"/>
      <c r="E160" s="220"/>
      <c r="F160" s="220"/>
      <c r="G160" s="221"/>
      <c r="H160" s="179">
        <v>0</v>
      </c>
      <c r="I160" s="180">
        <v>0</v>
      </c>
      <c r="J160" s="194">
        <f t="shared" si="42"/>
        <v>0</v>
      </c>
      <c r="K160" s="218">
        <v>0</v>
      </c>
      <c r="L160" s="183">
        <v>4444758</v>
      </c>
      <c r="M160" s="183">
        <v>5643383</v>
      </c>
      <c r="N160" s="183">
        <v>6566496</v>
      </c>
      <c r="O160" s="183">
        <v>5272635</v>
      </c>
      <c r="P160" s="180">
        <v>3067267</v>
      </c>
      <c r="Q160" s="181">
        <f t="shared" si="43"/>
        <v>24994539</v>
      </c>
      <c r="R160" s="184">
        <f t="shared" si="44"/>
        <v>24994539</v>
      </c>
    </row>
    <row r="161" spans="2:18" s="155" customFormat="1" ht="17.100000000000001" customHeight="1" x14ac:dyDescent="0.15">
      <c r="B161" s="222"/>
      <c r="C161" s="223" t="s">
        <v>78</v>
      </c>
      <c r="D161" s="220"/>
      <c r="E161" s="220"/>
      <c r="F161" s="220"/>
      <c r="G161" s="221"/>
      <c r="H161" s="179">
        <v>0</v>
      </c>
      <c r="I161" s="180">
        <v>0</v>
      </c>
      <c r="J161" s="194">
        <f t="shared" si="42"/>
        <v>0</v>
      </c>
      <c r="K161" s="218"/>
      <c r="L161" s="183">
        <v>0</v>
      </c>
      <c r="M161" s="183">
        <v>107432</v>
      </c>
      <c r="N161" s="183">
        <v>1679103</v>
      </c>
      <c r="O161" s="183">
        <v>6549805</v>
      </c>
      <c r="P161" s="180">
        <v>4822581</v>
      </c>
      <c r="Q161" s="181">
        <f>SUM(K161:P161)</f>
        <v>13158921</v>
      </c>
      <c r="R161" s="184">
        <f>SUM(J161,Q161)</f>
        <v>13158921</v>
      </c>
    </row>
    <row r="162" spans="2:18" s="155" customFormat="1" ht="17.100000000000001" customHeight="1" x14ac:dyDescent="0.15">
      <c r="B162" s="224"/>
      <c r="C162" s="225" t="s">
        <v>79</v>
      </c>
      <c r="D162" s="226"/>
      <c r="E162" s="226"/>
      <c r="F162" s="226"/>
      <c r="G162" s="227"/>
      <c r="H162" s="228">
        <v>0</v>
      </c>
      <c r="I162" s="229">
        <v>0</v>
      </c>
      <c r="J162" s="230">
        <f t="shared" si="42"/>
        <v>0</v>
      </c>
      <c r="K162" s="231"/>
      <c r="L162" s="232">
        <v>1796499</v>
      </c>
      <c r="M162" s="232">
        <v>1621542</v>
      </c>
      <c r="N162" s="232">
        <v>3061404</v>
      </c>
      <c r="O162" s="232">
        <v>6652046</v>
      </c>
      <c r="P162" s="229">
        <v>2331935</v>
      </c>
      <c r="Q162" s="233">
        <f t="shared" si="43"/>
        <v>15463426</v>
      </c>
      <c r="R162" s="234">
        <f t="shared" si="44"/>
        <v>15463426</v>
      </c>
    </row>
    <row r="163" spans="2:18" s="155" customFormat="1" ht="17.100000000000001" customHeight="1" x14ac:dyDescent="0.15">
      <c r="B163" s="158" t="s">
        <v>80</v>
      </c>
      <c r="C163" s="159"/>
      <c r="D163" s="159"/>
      <c r="E163" s="159"/>
      <c r="F163" s="159"/>
      <c r="G163" s="160"/>
      <c r="H163" s="161">
        <f>SUM(H164:H166)</f>
        <v>0</v>
      </c>
      <c r="I163" s="162">
        <f>SUM(I164:I166)</f>
        <v>0</v>
      </c>
      <c r="J163" s="163">
        <f>SUM(J164:J166)</f>
        <v>0</v>
      </c>
      <c r="K163" s="235"/>
      <c r="L163" s="165">
        <f>SUM(L164:L166)</f>
        <v>11799443</v>
      </c>
      <c r="M163" s="165">
        <f t="shared" ref="M163:R163" si="45">SUM(M164:M166)</f>
        <v>29361371</v>
      </c>
      <c r="N163" s="165">
        <f t="shared" si="45"/>
        <v>80700019</v>
      </c>
      <c r="O163" s="165">
        <f t="shared" si="45"/>
        <v>257418166</v>
      </c>
      <c r="P163" s="166">
        <f t="shared" si="45"/>
        <v>321649333</v>
      </c>
      <c r="Q163" s="167">
        <f t="shared" si="45"/>
        <v>700928332</v>
      </c>
      <c r="R163" s="168">
        <f t="shared" si="45"/>
        <v>700928332</v>
      </c>
    </row>
    <row r="164" spans="2:18" s="155" customFormat="1" ht="17.100000000000001" customHeight="1" x14ac:dyDescent="0.15">
      <c r="B164" s="169"/>
      <c r="C164" s="49" t="s">
        <v>81</v>
      </c>
      <c r="D164" s="81"/>
      <c r="E164" s="81"/>
      <c r="F164" s="81"/>
      <c r="G164" s="170"/>
      <c r="H164" s="171">
        <v>0</v>
      </c>
      <c r="I164" s="172">
        <v>0</v>
      </c>
      <c r="J164" s="192">
        <f>SUM(H164:I164)</f>
        <v>0</v>
      </c>
      <c r="K164" s="199"/>
      <c r="L164" s="175">
        <v>384190</v>
      </c>
      <c r="M164" s="175">
        <v>2601279</v>
      </c>
      <c r="N164" s="175">
        <v>40094105</v>
      </c>
      <c r="O164" s="175">
        <v>105091816</v>
      </c>
      <c r="P164" s="172">
        <v>111429308</v>
      </c>
      <c r="Q164" s="173">
        <f>SUM(K164:P164)</f>
        <v>259600698</v>
      </c>
      <c r="R164" s="176">
        <f>SUM(J164,Q164)</f>
        <v>259600698</v>
      </c>
    </row>
    <row r="165" spans="2:18" s="155" customFormat="1" ht="17.100000000000001" customHeight="1" x14ac:dyDescent="0.15">
      <c r="B165" s="169"/>
      <c r="C165" s="177" t="s">
        <v>82</v>
      </c>
      <c r="D165" s="58"/>
      <c r="E165" s="58"/>
      <c r="F165" s="58"/>
      <c r="G165" s="178"/>
      <c r="H165" s="179">
        <v>0</v>
      </c>
      <c r="I165" s="180">
        <v>0</v>
      </c>
      <c r="J165" s="194">
        <f>SUM(H165:I165)</f>
        <v>0</v>
      </c>
      <c r="K165" s="218"/>
      <c r="L165" s="183">
        <v>11415253</v>
      </c>
      <c r="M165" s="183">
        <v>25587319</v>
      </c>
      <c r="N165" s="183">
        <v>28405538</v>
      </c>
      <c r="O165" s="183">
        <v>49689893</v>
      </c>
      <c r="P165" s="180">
        <v>23535516</v>
      </c>
      <c r="Q165" s="181">
        <f>SUM(K165:P165)</f>
        <v>138633519</v>
      </c>
      <c r="R165" s="184">
        <f>SUM(J165,Q165)</f>
        <v>138633519</v>
      </c>
    </row>
    <row r="166" spans="2:18" s="155" customFormat="1" ht="17.100000000000001" customHeight="1" x14ac:dyDescent="0.15">
      <c r="B166" s="224"/>
      <c r="C166" s="60" t="s">
        <v>83</v>
      </c>
      <c r="D166" s="61"/>
      <c r="E166" s="61"/>
      <c r="F166" s="61"/>
      <c r="G166" s="185"/>
      <c r="H166" s="186">
        <v>0</v>
      </c>
      <c r="I166" s="187">
        <v>0</v>
      </c>
      <c r="J166" s="193">
        <f>SUM(H166:I166)</f>
        <v>0</v>
      </c>
      <c r="K166" s="236"/>
      <c r="L166" s="190">
        <v>0</v>
      </c>
      <c r="M166" s="190">
        <v>1172773</v>
      </c>
      <c r="N166" s="190">
        <v>12200376</v>
      </c>
      <c r="O166" s="190">
        <v>102636457</v>
      </c>
      <c r="P166" s="187">
        <v>186684509</v>
      </c>
      <c r="Q166" s="188">
        <f>SUM(K166:P166)</f>
        <v>302694115</v>
      </c>
      <c r="R166" s="191">
        <f>SUM(J166,Q166)</f>
        <v>302694115</v>
      </c>
    </row>
    <row r="167" spans="2:18" s="155" customFormat="1" ht="17.100000000000001" customHeight="1" x14ac:dyDescent="0.15">
      <c r="B167" s="237" t="s">
        <v>84</v>
      </c>
      <c r="C167" s="40"/>
      <c r="D167" s="40"/>
      <c r="E167" s="40"/>
      <c r="F167" s="40"/>
      <c r="G167" s="41"/>
      <c r="H167" s="161">
        <f t="shared" ref="H167:R167" si="46">SUM(H133,H153,H163)</f>
        <v>13529878</v>
      </c>
      <c r="I167" s="162">
        <f t="shared" si="46"/>
        <v>27475080</v>
      </c>
      <c r="J167" s="163">
        <f t="shared" si="46"/>
        <v>41004958</v>
      </c>
      <c r="K167" s="164">
        <f t="shared" si="46"/>
        <v>0</v>
      </c>
      <c r="L167" s="165">
        <f t="shared" si="46"/>
        <v>376885563</v>
      </c>
      <c r="M167" s="165">
        <f t="shared" si="46"/>
        <v>375155878</v>
      </c>
      <c r="N167" s="165">
        <f t="shared" si="46"/>
        <v>380106721</v>
      </c>
      <c r="O167" s="165">
        <f t="shared" si="46"/>
        <v>490746691</v>
      </c>
      <c r="P167" s="166">
        <f t="shared" si="46"/>
        <v>454128947</v>
      </c>
      <c r="Q167" s="167">
        <f t="shared" si="46"/>
        <v>2077023800</v>
      </c>
      <c r="R167" s="168">
        <f t="shared" si="46"/>
        <v>2118028758</v>
      </c>
    </row>
    <row r="168" spans="2:18" s="155" customFormat="1" ht="3.75" customHeight="1" x14ac:dyDescent="0.15">
      <c r="B168" s="238"/>
      <c r="C168" s="238"/>
      <c r="D168" s="238"/>
      <c r="E168" s="238"/>
      <c r="F168" s="238"/>
      <c r="G168" s="238"/>
      <c r="H168" s="239"/>
      <c r="I168" s="239"/>
      <c r="J168" s="239"/>
      <c r="K168" s="239"/>
      <c r="L168" s="239"/>
      <c r="M168" s="239"/>
      <c r="N168" s="239"/>
      <c r="O168" s="239"/>
      <c r="P168" s="239"/>
      <c r="Q168" s="239"/>
      <c r="R168" s="239"/>
    </row>
    <row r="169" spans="2:18" s="155" customFormat="1" ht="3.75" customHeight="1" x14ac:dyDescent="0.15">
      <c r="B169" s="238"/>
      <c r="C169" s="238"/>
      <c r="D169" s="238"/>
      <c r="E169" s="238"/>
      <c r="F169" s="238"/>
      <c r="G169" s="238"/>
      <c r="H169" s="239"/>
      <c r="I169" s="239"/>
      <c r="J169" s="239"/>
      <c r="K169" s="239"/>
      <c r="L169" s="239"/>
      <c r="M169" s="239"/>
      <c r="N169" s="239"/>
      <c r="O169" s="239"/>
      <c r="P169" s="239"/>
      <c r="Q169" s="239"/>
      <c r="R169" s="239"/>
    </row>
  </sheetData>
  <mergeCells count="49">
    <mergeCell ref="B131:G132"/>
    <mergeCell ref="H131:J131"/>
    <mergeCell ref="K131:Q131"/>
    <mergeCell ref="R131:R132"/>
    <mergeCell ref="J81:Q81"/>
    <mergeCell ref="B82:G83"/>
    <mergeCell ref="H82:J82"/>
    <mergeCell ref="K82:P82"/>
    <mergeCell ref="Q82:Q83"/>
    <mergeCell ref="I90:R90"/>
    <mergeCell ref="B91:G92"/>
    <mergeCell ref="H91:J91"/>
    <mergeCell ref="K91:Q91"/>
    <mergeCell ref="R91:R92"/>
    <mergeCell ref="I130:R130"/>
    <mergeCell ref="B74:G75"/>
    <mergeCell ref="H74:J74"/>
    <mergeCell ref="K74:P74"/>
    <mergeCell ref="Q74:Q75"/>
    <mergeCell ref="K55:R55"/>
    <mergeCell ref="B56:G57"/>
    <mergeCell ref="H56:J56"/>
    <mergeCell ref="K56:Q56"/>
    <mergeCell ref="R56:R57"/>
    <mergeCell ref="J65:Q65"/>
    <mergeCell ref="B66:G67"/>
    <mergeCell ref="H66:J66"/>
    <mergeCell ref="K66:P66"/>
    <mergeCell ref="Q66:Q67"/>
    <mergeCell ref="J73:Q73"/>
    <mergeCell ref="B33:B42"/>
    <mergeCell ref="C42:G42"/>
    <mergeCell ref="K46:R46"/>
    <mergeCell ref="B47:G48"/>
    <mergeCell ref="H47:J47"/>
    <mergeCell ref="K47:Q47"/>
    <mergeCell ref="R47:R48"/>
    <mergeCell ref="R6:R7"/>
    <mergeCell ref="Q12:R12"/>
    <mergeCell ref="B13:B22"/>
    <mergeCell ref="C13:G13"/>
    <mergeCell ref="C22:G22"/>
    <mergeCell ref="B23:B32"/>
    <mergeCell ref="C32:G32"/>
    <mergeCell ref="J1:O1"/>
    <mergeCell ref="P1:Q1"/>
    <mergeCell ref="H4:I4"/>
    <mergeCell ref="B5:G5"/>
    <mergeCell ref="H5:I5"/>
  </mergeCells>
  <phoneticPr fontId="5"/>
  <pageMargins left="0.35433070866141736" right="0.78740157480314965" top="0.59055118110236227" bottom="0.39370078740157483" header="0.39370078740157483" footer="0.39370078740157483"/>
  <pageSetup paperSize="9" scale="50" orientation="portrait" r:id="rId1"/>
  <headerFooter alignWithMargins="0">
    <oddFooter>&amp;P ページ</oddFooter>
  </headerFooter>
  <rowBreaks count="3" manualBreakCount="3">
    <brk id="44" max="17" man="1"/>
    <brk id="88" max="16383" man="1"/>
    <brk id="128"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8"/>
  <sheetViews>
    <sheetView view="pageBreakPreview" zoomScaleNormal="55" zoomScaleSheetLayoutView="100" workbookViewId="0">
      <selection activeCell="J5" sqref="J5"/>
    </sheetView>
  </sheetViews>
  <sheetFormatPr defaultColWidth="7.625" defaultRowHeight="17.100000000000001" customHeight="1" x14ac:dyDescent="0.15"/>
  <cols>
    <col min="1" max="2" width="2.625" style="2" customWidth="1"/>
    <col min="3" max="3" width="5.625" style="2" customWidth="1"/>
    <col min="4" max="4" width="7.625" style="2" customWidth="1"/>
    <col min="5" max="5" width="4.75" style="2" customWidth="1"/>
    <col min="6" max="6" width="6.625" style="2" customWidth="1"/>
    <col min="7" max="7" width="10.5" style="2" customWidth="1"/>
    <col min="8" max="18" width="13.125" style="2" customWidth="1"/>
    <col min="19" max="19" width="7.625" style="2" customWidth="1"/>
    <col min="20" max="22" width="9.375" style="2" customWidth="1"/>
    <col min="23" max="256" width="7.625" style="2"/>
    <col min="257" max="258" width="2.625" style="2" customWidth="1"/>
    <col min="259" max="259" width="5.625" style="2" customWidth="1"/>
    <col min="260" max="260" width="7.625" style="2" customWidth="1"/>
    <col min="261" max="261" width="4.75" style="2" customWidth="1"/>
    <col min="262" max="262" width="6.625" style="2" customWidth="1"/>
    <col min="263" max="263" width="10.5" style="2" customWidth="1"/>
    <col min="264" max="272" width="10.625" style="2" customWidth="1"/>
    <col min="273" max="274" width="12.625" style="2" customWidth="1"/>
    <col min="275" max="275" width="7.625" style="2" customWidth="1"/>
    <col min="276" max="278" width="9.375" style="2" customWidth="1"/>
    <col min="279" max="512" width="7.625" style="2"/>
    <col min="513" max="514" width="2.625" style="2" customWidth="1"/>
    <col min="515" max="515" width="5.625" style="2" customWidth="1"/>
    <col min="516" max="516" width="7.625" style="2" customWidth="1"/>
    <col min="517" max="517" width="4.75" style="2" customWidth="1"/>
    <col min="518" max="518" width="6.625" style="2" customWidth="1"/>
    <col min="519" max="519" width="10.5" style="2" customWidth="1"/>
    <col min="520" max="528" width="10.625" style="2" customWidth="1"/>
    <col min="529" max="530" width="12.625" style="2" customWidth="1"/>
    <col min="531" max="531" width="7.625" style="2" customWidth="1"/>
    <col min="532" max="534" width="9.375" style="2" customWidth="1"/>
    <col min="535" max="768" width="7.625" style="2"/>
    <col min="769" max="770" width="2.625" style="2" customWidth="1"/>
    <col min="771" max="771" width="5.625" style="2" customWidth="1"/>
    <col min="772" max="772" width="7.625" style="2" customWidth="1"/>
    <col min="773" max="773" width="4.75" style="2" customWidth="1"/>
    <col min="774" max="774" width="6.625" style="2" customWidth="1"/>
    <col min="775" max="775" width="10.5" style="2" customWidth="1"/>
    <col min="776" max="784" width="10.625" style="2" customWidth="1"/>
    <col min="785" max="786" width="12.625" style="2" customWidth="1"/>
    <col min="787" max="787" width="7.625" style="2" customWidth="1"/>
    <col min="788" max="790" width="9.375" style="2" customWidth="1"/>
    <col min="791" max="1024" width="7.625" style="2"/>
    <col min="1025" max="1026" width="2.625" style="2" customWidth="1"/>
    <col min="1027" max="1027" width="5.625" style="2" customWidth="1"/>
    <col min="1028" max="1028" width="7.625" style="2" customWidth="1"/>
    <col min="1029" max="1029" width="4.75" style="2" customWidth="1"/>
    <col min="1030" max="1030" width="6.625" style="2" customWidth="1"/>
    <col min="1031" max="1031" width="10.5" style="2" customWidth="1"/>
    <col min="1032" max="1040" width="10.625" style="2" customWidth="1"/>
    <col min="1041" max="1042" width="12.625" style="2" customWidth="1"/>
    <col min="1043" max="1043" width="7.625" style="2" customWidth="1"/>
    <col min="1044" max="1046" width="9.375" style="2" customWidth="1"/>
    <col min="1047" max="1280" width="7.625" style="2"/>
    <col min="1281" max="1282" width="2.625" style="2" customWidth="1"/>
    <col min="1283" max="1283" width="5.625" style="2" customWidth="1"/>
    <col min="1284" max="1284" width="7.625" style="2" customWidth="1"/>
    <col min="1285" max="1285" width="4.75" style="2" customWidth="1"/>
    <col min="1286" max="1286" width="6.625" style="2" customWidth="1"/>
    <col min="1287" max="1287" width="10.5" style="2" customWidth="1"/>
    <col min="1288" max="1296" width="10.625" style="2" customWidth="1"/>
    <col min="1297" max="1298" width="12.625" style="2" customWidth="1"/>
    <col min="1299" max="1299" width="7.625" style="2" customWidth="1"/>
    <col min="1300" max="1302" width="9.375" style="2" customWidth="1"/>
    <col min="1303" max="1536" width="7.625" style="2"/>
    <col min="1537" max="1538" width="2.625" style="2" customWidth="1"/>
    <col min="1539" max="1539" width="5.625" style="2" customWidth="1"/>
    <col min="1540" max="1540" width="7.625" style="2" customWidth="1"/>
    <col min="1541" max="1541" width="4.75" style="2" customWidth="1"/>
    <col min="1542" max="1542" width="6.625" style="2" customWidth="1"/>
    <col min="1543" max="1543" width="10.5" style="2" customWidth="1"/>
    <col min="1544" max="1552" width="10.625" style="2" customWidth="1"/>
    <col min="1553" max="1554" width="12.625" style="2" customWidth="1"/>
    <col min="1555" max="1555" width="7.625" style="2" customWidth="1"/>
    <col min="1556" max="1558" width="9.375" style="2" customWidth="1"/>
    <col min="1559" max="1792" width="7.625" style="2"/>
    <col min="1793" max="1794" width="2.625" style="2" customWidth="1"/>
    <col min="1795" max="1795" width="5.625" style="2" customWidth="1"/>
    <col min="1796" max="1796" width="7.625" style="2" customWidth="1"/>
    <col min="1797" max="1797" width="4.75" style="2" customWidth="1"/>
    <col min="1798" max="1798" width="6.625" style="2" customWidth="1"/>
    <col min="1799" max="1799" width="10.5" style="2" customWidth="1"/>
    <col min="1800" max="1808" width="10.625" style="2" customWidth="1"/>
    <col min="1809" max="1810" width="12.625" style="2" customWidth="1"/>
    <col min="1811" max="1811" width="7.625" style="2" customWidth="1"/>
    <col min="1812" max="1814" width="9.375" style="2" customWidth="1"/>
    <col min="1815" max="2048" width="7.625" style="2"/>
    <col min="2049" max="2050" width="2.625" style="2" customWidth="1"/>
    <col min="2051" max="2051" width="5.625" style="2" customWidth="1"/>
    <col min="2052" max="2052" width="7.625" style="2" customWidth="1"/>
    <col min="2053" max="2053" width="4.75" style="2" customWidth="1"/>
    <col min="2054" max="2054" width="6.625" style="2" customWidth="1"/>
    <col min="2055" max="2055" width="10.5" style="2" customWidth="1"/>
    <col min="2056" max="2064" width="10.625" style="2" customWidth="1"/>
    <col min="2065" max="2066" width="12.625" style="2" customWidth="1"/>
    <col min="2067" max="2067" width="7.625" style="2" customWidth="1"/>
    <col min="2068" max="2070" width="9.375" style="2" customWidth="1"/>
    <col min="2071" max="2304" width="7.625" style="2"/>
    <col min="2305" max="2306" width="2.625" style="2" customWidth="1"/>
    <col min="2307" max="2307" width="5.625" style="2" customWidth="1"/>
    <col min="2308" max="2308" width="7.625" style="2" customWidth="1"/>
    <col min="2309" max="2309" width="4.75" style="2" customWidth="1"/>
    <col min="2310" max="2310" width="6.625" style="2" customWidth="1"/>
    <col min="2311" max="2311" width="10.5" style="2" customWidth="1"/>
    <col min="2312" max="2320" width="10.625" style="2" customWidth="1"/>
    <col min="2321" max="2322" width="12.625" style="2" customWidth="1"/>
    <col min="2323" max="2323" width="7.625" style="2" customWidth="1"/>
    <col min="2324" max="2326" width="9.375" style="2" customWidth="1"/>
    <col min="2327" max="2560" width="7.625" style="2"/>
    <col min="2561" max="2562" width="2.625" style="2" customWidth="1"/>
    <col min="2563" max="2563" width="5.625" style="2" customWidth="1"/>
    <col min="2564" max="2564" width="7.625" style="2" customWidth="1"/>
    <col min="2565" max="2565" width="4.75" style="2" customWidth="1"/>
    <col min="2566" max="2566" width="6.625" style="2" customWidth="1"/>
    <col min="2567" max="2567" width="10.5" style="2" customWidth="1"/>
    <col min="2568" max="2576" width="10.625" style="2" customWidth="1"/>
    <col min="2577" max="2578" width="12.625" style="2" customWidth="1"/>
    <col min="2579" max="2579" width="7.625" style="2" customWidth="1"/>
    <col min="2580" max="2582" width="9.375" style="2" customWidth="1"/>
    <col min="2583" max="2816" width="7.625" style="2"/>
    <col min="2817" max="2818" width="2.625" style="2" customWidth="1"/>
    <col min="2819" max="2819" width="5.625" style="2" customWidth="1"/>
    <col min="2820" max="2820" width="7.625" style="2" customWidth="1"/>
    <col min="2821" max="2821" width="4.75" style="2" customWidth="1"/>
    <col min="2822" max="2822" width="6.625" style="2" customWidth="1"/>
    <col min="2823" max="2823" width="10.5" style="2" customWidth="1"/>
    <col min="2824" max="2832" width="10.625" style="2" customWidth="1"/>
    <col min="2833" max="2834" width="12.625" style="2" customWidth="1"/>
    <col min="2835" max="2835" width="7.625" style="2" customWidth="1"/>
    <col min="2836" max="2838" width="9.375" style="2" customWidth="1"/>
    <col min="2839" max="3072" width="7.625" style="2"/>
    <col min="3073" max="3074" width="2.625" style="2" customWidth="1"/>
    <col min="3075" max="3075" width="5.625" style="2" customWidth="1"/>
    <col min="3076" max="3076" width="7.625" style="2" customWidth="1"/>
    <col min="3077" max="3077" width="4.75" style="2" customWidth="1"/>
    <col min="3078" max="3078" width="6.625" style="2" customWidth="1"/>
    <col min="3079" max="3079" width="10.5" style="2" customWidth="1"/>
    <col min="3080" max="3088" width="10.625" style="2" customWidth="1"/>
    <col min="3089" max="3090" width="12.625" style="2" customWidth="1"/>
    <col min="3091" max="3091" width="7.625" style="2" customWidth="1"/>
    <col min="3092" max="3094" width="9.375" style="2" customWidth="1"/>
    <col min="3095" max="3328" width="7.625" style="2"/>
    <col min="3329" max="3330" width="2.625" style="2" customWidth="1"/>
    <col min="3331" max="3331" width="5.625" style="2" customWidth="1"/>
    <col min="3332" max="3332" width="7.625" style="2" customWidth="1"/>
    <col min="3333" max="3333" width="4.75" style="2" customWidth="1"/>
    <col min="3334" max="3334" width="6.625" style="2" customWidth="1"/>
    <col min="3335" max="3335" width="10.5" style="2" customWidth="1"/>
    <col min="3336" max="3344" width="10.625" style="2" customWidth="1"/>
    <col min="3345" max="3346" width="12.625" style="2" customWidth="1"/>
    <col min="3347" max="3347" width="7.625" style="2" customWidth="1"/>
    <col min="3348" max="3350" width="9.375" style="2" customWidth="1"/>
    <col min="3351" max="3584" width="7.625" style="2"/>
    <col min="3585" max="3586" width="2.625" style="2" customWidth="1"/>
    <col min="3587" max="3587" width="5.625" style="2" customWidth="1"/>
    <col min="3588" max="3588" width="7.625" style="2" customWidth="1"/>
    <col min="3589" max="3589" width="4.75" style="2" customWidth="1"/>
    <col min="3590" max="3590" width="6.625" style="2" customWidth="1"/>
    <col min="3591" max="3591" width="10.5" style="2" customWidth="1"/>
    <col min="3592" max="3600" width="10.625" style="2" customWidth="1"/>
    <col min="3601" max="3602" width="12.625" style="2" customWidth="1"/>
    <col min="3603" max="3603" width="7.625" style="2" customWidth="1"/>
    <col min="3604" max="3606" width="9.375" style="2" customWidth="1"/>
    <col min="3607" max="3840" width="7.625" style="2"/>
    <col min="3841" max="3842" width="2.625" style="2" customWidth="1"/>
    <col min="3843" max="3843" width="5.625" style="2" customWidth="1"/>
    <col min="3844" max="3844" width="7.625" style="2" customWidth="1"/>
    <col min="3845" max="3845" width="4.75" style="2" customWidth="1"/>
    <col min="3846" max="3846" width="6.625" style="2" customWidth="1"/>
    <col min="3847" max="3847" width="10.5" style="2" customWidth="1"/>
    <col min="3848" max="3856" width="10.625" style="2" customWidth="1"/>
    <col min="3857" max="3858" width="12.625" style="2" customWidth="1"/>
    <col min="3859" max="3859" width="7.625" style="2" customWidth="1"/>
    <col min="3860" max="3862" width="9.375" style="2" customWidth="1"/>
    <col min="3863" max="4096" width="7.625" style="2"/>
    <col min="4097" max="4098" width="2.625" style="2" customWidth="1"/>
    <col min="4099" max="4099" width="5.625" style="2" customWidth="1"/>
    <col min="4100" max="4100" width="7.625" style="2" customWidth="1"/>
    <col min="4101" max="4101" width="4.75" style="2" customWidth="1"/>
    <col min="4102" max="4102" width="6.625" style="2" customWidth="1"/>
    <col min="4103" max="4103" width="10.5" style="2" customWidth="1"/>
    <col min="4104" max="4112" width="10.625" style="2" customWidth="1"/>
    <col min="4113" max="4114" width="12.625" style="2" customWidth="1"/>
    <col min="4115" max="4115" width="7.625" style="2" customWidth="1"/>
    <col min="4116" max="4118" width="9.375" style="2" customWidth="1"/>
    <col min="4119" max="4352" width="7.625" style="2"/>
    <col min="4353" max="4354" width="2.625" style="2" customWidth="1"/>
    <col min="4355" max="4355" width="5.625" style="2" customWidth="1"/>
    <col min="4356" max="4356" width="7.625" style="2" customWidth="1"/>
    <col min="4357" max="4357" width="4.75" style="2" customWidth="1"/>
    <col min="4358" max="4358" width="6.625" style="2" customWidth="1"/>
    <col min="4359" max="4359" width="10.5" style="2" customWidth="1"/>
    <col min="4360" max="4368" width="10.625" style="2" customWidth="1"/>
    <col min="4369" max="4370" width="12.625" style="2" customWidth="1"/>
    <col min="4371" max="4371" width="7.625" style="2" customWidth="1"/>
    <col min="4372" max="4374" width="9.375" style="2" customWidth="1"/>
    <col min="4375" max="4608" width="7.625" style="2"/>
    <col min="4609" max="4610" width="2.625" style="2" customWidth="1"/>
    <col min="4611" max="4611" width="5.625" style="2" customWidth="1"/>
    <col min="4612" max="4612" width="7.625" style="2" customWidth="1"/>
    <col min="4613" max="4613" width="4.75" style="2" customWidth="1"/>
    <col min="4614" max="4614" width="6.625" style="2" customWidth="1"/>
    <col min="4615" max="4615" width="10.5" style="2" customWidth="1"/>
    <col min="4616" max="4624" width="10.625" style="2" customWidth="1"/>
    <col min="4625" max="4626" width="12.625" style="2" customWidth="1"/>
    <col min="4627" max="4627" width="7.625" style="2" customWidth="1"/>
    <col min="4628" max="4630" width="9.375" style="2" customWidth="1"/>
    <col min="4631" max="4864" width="7.625" style="2"/>
    <col min="4865" max="4866" width="2.625" style="2" customWidth="1"/>
    <col min="4867" max="4867" width="5.625" style="2" customWidth="1"/>
    <col min="4868" max="4868" width="7.625" style="2" customWidth="1"/>
    <col min="4869" max="4869" width="4.75" style="2" customWidth="1"/>
    <col min="4870" max="4870" width="6.625" style="2" customWidth="1"/>
    <col min="4871" max="4871" width="10.5" style="2" customWidth="1"/>
    <col min="4872" max="4880" width="10.625" style="2" customWidth="1"/>
    <col min="4881" max="4882" width="12.625" style="2" customWidth="1"/>
    <col min="4883" max="4883" width="7.625" style="2" customWidth="1"/>
    <col min="4884" max="4886" width="9.375" style="2" customWidth="1"/>
    <col min="4887" max="5120" width="7.625" style="2"/>
    <col min="5121" max="5122" width="2.625" style="2" customWidth="1"/>
    <col min="5123" max="5123" width="5.625" style="2" customWidth="1"/>
    <col min="5124" max="5124" width="7.625" style="2" customWidth="1"/>
    <col min="5125" max="5125" width="4.75" style="2" customWidth="1"/>
    <col min="5126" max="5126" width="6.625" style="2" customWidth="1"/>
    <col min="5127" max="5127" width="10.5" style="2" customWidth="1"/>
    <col min="5128" max="5136" width="10.625" style="2" customWidth="1"/>
    <col min="5137" max="5138" width="12.625" style="2" customWidth="1"/>
    <col min="5139" max="5139" width="7.625" style="2" customWidth="1"/>
    <col min="5140" max="5142" width="9.375" style="2" customWidth="1"/>
    <col min="5143" max="5376" width="7.625" style="2"/>
    <col min="5377" max="5378" width="2.625" style="2" customWidth="1"/>
    <col min="5379" max="5379" width="5.625" style="2" customWidth="1"/>
    <col min="5380" max="5380" width="7.625" style="2" customWidth="1"/>
    <col min="5381" max="5381" width="4.75" style="2" customWidth="1"/>
    <col min="5382" max="5382" width="6.625" style="2" customWidth="1"/>
    <col min="5383" max="5383" width="10.5" style="2" customWidth="1"/>
    <col min="5384" max="5392" width="10.625" style="2" customWidth="1"/>
    <col min="5393" max="5394" width="12.625" style="2" customWidth="1"/>
    <col min="5395" max="5395" width="7.625" style="2" customWidth="1"/>
    <col min="5396" max="5398" width="9.375" style="2" customWidth="1"/>
    <col min="5399" max="5632" width="7.625" style="2"/>
    <col min="5633" max="5634" width="2.625" style="2" customWidth="1"/>
    <col min="5635" max="5635" width="5.625" style="2" customWidth="1"/>
    <col min="5636" max="5636" width="7.625" style="2" customWidth="1"/>
    <col min="5637" max="5637" width="4.75" style="2" customWidth="1"/>
    <col min="5638" max="5638" width="6.625" style="2" customWidth="1"/>
    <col min="5639" max="5639" width="10.5" style="2" customWidth="1"/>
    <col min="5640" max="5648" width="10.625" style="2" customWidth="1"/>
    <col min="5649" max="5650" width="12.625" style="2" customWidth="1"/>
    <col min="5651" max="5651" width="7.625" style="2" customWidth="1"/>
    <col min="5652" max="5654" width="9.375" style="2" customWidth="1"/>
    <col min="5655" max="5888" width="7.625" style="2"/>
    <col min="5889" max="5890" width="2.625" style="2" customWidth="1"/>
    <col min="5891" max="5891" width="5.625" style="2" customWidth="1"/>
    <col min="5892" max="5892" width="7.625" style="2" customWidth="1"/>
    <col min="5893" max="5893" width="4.75" style="2" customWidth="1"/>
    <col min="5894" max="5894" width="6.625" style="2" customWidth="1"/>
    <col min="5895" max="5895" width="10.5" style="2" customWidth="1"/>
    <col min="5896" max="5904" width="10.625" style="2" customWidth="1"/>
    <col min="5905" max="5906" width="12.625" style="2" customWidth="1"/>
    <col min="5907" max="5907" width="7.625" style="2" customWidth="1"/>
    <col min="5908" max="5910" width="9.375" style="2" customWidth="1"/>
    <col min="5911" max="6144" width="7.625" style="2"/>
    <col min="6145" max="6146" width="2.625" style="2" customWidth="1"/>
    <col min="6147" max="6147" width="5.625" style="2" customWidth="1"/>
    <col min="6148" max="6148" width="7.625" style="2" customWidth="1"/>
    <col min="6149" max="6149" width="4.75" style="2" customWidth="1"/>
    <col min="6150" max="6150" width="6.625" style="2" customWidth="1"/>
    <col min="6151" max="6151" width="10.5" style="2" customWidth="1"/>
    <col min="6152" max="6160" width="10.625" style="2" customWidth="1"/>
    <col min="6161" max="6162" width="12.625" style="2" customWidth="1"/>
    <col min="6163" max="6163" width="7.625" style="2" customWidth="1"/>
    <col min="6164" max="6166" width="9.375" style="2" customWidth="1"/>
    <col min="6167" max="6400" width="7.625" style="2"/>
    <col min="6401" max="6402" width="2.625" style="2" customWidth="1"/>
    <col min="6403" max="6403" width="5.625" style="2" customWidth="1"/>
    <col min="6404" max="6404" width="7.625" style="2" customWidth="1"/>
    <col min="6405" max="6405" width="4.75" style="2" customWidth="1"/>
    <col min="6406" max="6406" width="6.625" style="2" customWidth="1"/>
    <col min="6407" max="6407" width="10.5" style="2" customWidth="1"/>
    <col min="6408" max="6416" width="10.625" style="2" customWidth="1"/>
    <col min="6417" max="6418" width="12.625" style="2" customWidth="1"/>
    <col min="6419" max="6419" width="7.625" style="2" customWidth="1"/>
    <col min="6420" max="6422" width="9.375" style="2" customWidth="1"/>
    <col min="6423" max="6656" width="7.625" style="2"/>
    <col min="6657" max="6658" width="2.625" style="2" customWidth="1"/>
    <col min="6659" max="6659" width="5.625" style="2" customWidth="1"/>
    <col min="6660" max="6660" width="7.625" style="2" customWidth="1"/>
    <col min="6661" max="6661" width="4.75" style="2" customWidth="1"/>
    <col min="6662" max="6662" width="6.625" style="2" customWidth="1"/>
    <col min="6663" max="6663" width="10.5" style="2" customWidth="1"/>
    <col min="6664" max="6672" width="10.625" style="2" customWidth="1"/>
    <col min="6673" max="6674" width="12.625" style="2" customWidth="1"/>
    <col min="6675" max="6675" width="7.625" style="2" customWidth="1"/>
    <col min="6676" max="6678" width="9.375" style="2" customWidth="1"/>
    <col min="6679" max="6912" width="7.625" style="2"/>
    <col min="6913" max="6914" width="2.625" style="2" customWidth="1"/>
    <col min="6915" max="6915" width="5.625" style="2" customWidth="1"/>
    <col min="6916" max="6916" width="7.625" style="2" customWidth="1"/>
    <col min="6917" max="6917" width="4.75" style="2" customWidth="1"/>
    <col min="6918" max="6918" width="6.625" style="2" customWidth="1"/>
    <col min="6919" max="6919" width="10.5" style="2" customWidth="1"/>
    <col min="6920" max="6928" width="10.625" style="2" customWidth="1"/>
    <col min="6929" max="6930" width="12.625" style="2" customWidth="1"/>
    <col min="6931" max="6931" width="7.625" style="2" customWidth="1"/>
    <col min="6932" max="6934" width="9.375" style="2" customWidth="1"/>
    <col min="6935" max="7168" width="7.625" style="2"/>
    <col min="7169" max="7170" width="2.625" style="2" customWidth="1"/>
    <col min="7171" max="7171" width="5.625" style="2" customWidth="1"/>
    <col min="7172" max="7172" width="7.625" style="2" customWidth="1"/>
    <col min="7173" max="7173" width="4.75" style="2" customWidth="1"/>
    <col min="7174" max="7174" width="6.625" style="2" customWidth="1"/>
    <col min="7175" max="7175" width="10.5" style="2" customWidth="1"/>
    <col min="7176" max="7184" width="10.625" style="2" customWidth="1"/>
    <col min="7185" max="7186" width="12.625" style="2" customWidth="1"/>
    <col min="7187" max="7187" width="7.625" style="2" customWidth="1"/>
    <col min="7188" max="7190" width="9.375" style="2" customWidth="1"/>
    <col min="7191" max="7424" width="7.625" style="2"/>
    <col min="7425" max="7426" width="2.625" style="2" customWidth="1"/>
    <col min="7427" max="7427" width="5.625" style="2" customWidth="1"/>
    <col min="7428" max="7428" width="7.625" style="2" customWidth="1"/>
    <col min="7429" max="7429" width="4.75" style="2" customWidth="1"/>
    <col min="7430" max="7430" width="6.625" style="2" customWidth="1"/>
    <col min="7431" max="7431" width="10.5" style="2" customWidth="1"/>
    <col min="7432" max="7440" width="10.625" style="2" customWidth="1"/>
    <col min="7441" max="7442" width="12.625" style="2" customWidth="1"/>
    <col min="7443" max="7443" width="7.625" style="2" customWidth="1"/>
    <col min="7444" max="7446" width="9.375" style="2" customWidth="1"/>
    <col min="7447" max="7680" width="7.625" style="2"/>
    <col min="7681" max="7682" width="2.625" style="2" customWidth="1"/>
    <col min="7683" max="7683" width="5.625" style="2" customWidth="1"/>
    <col min="7684" max="7684" width="7.625" style="2" customWidth="1"/>
    <col min="7685" max="7685" width="4.75" style="2" customWidth="1"/>
    <col min="7686" max="7686" width="6.625" style="2" customWidth="1"/>
    <col min="7687" max="7687" width="10.5" style="2" customWidth="1"/>
    <col min="7688" max="7696" width="10.625" style="2" customWidth="1"/>
    <col min="7697" max="7698" width="12.625" style="2" customWidth="1"/>
    <col min="7699" max="7699" width="7.625" style="2" customWidth="1"/>
    <col min="7700" max="7702" width="9.375" style="2" customWidth="1"/>
    <col min="7703" max="7936" width="7.625" style="2"/>
    <col min="7937" max="7938" width="2.625" style="2" customWidth="1"/>
    <col min="7939" max="7939" width="5.625" style="2" customWidth="1"/>
    <col min="7940" max="7940" width="7.625" style="2" customWidth="1"/>
    <col min="7941" max="7941" width="4.75" style="2" customWidth="1"/>
    <col min="7942" max="7942" width="6.625" style="2" customWidth="1"/>
    <col min="7943" max="7943" width="10.5" style="2" customWidth="1"/>
    <col min="7944" max="7952" width="10.625" style="2" customWidth="1"/>
    <col min="7953" max="7954" width="12.625" style="2" customWidth="1"/>
    <col min="7955" max="7955" width="7.625" style="2" customWidth="1"/>
    <col min="7956" max="7958" width="9.375" style="2" customWidth="1"/>
    <col min="7959" max="8192" width="7.625" style="2"/>
    <col min="8193" max="8194" width="2.625" style="2" customWidth="1"/>
    <col min="8195" max="8195" width="5.625" style="2" customWidth="1"/>
    <col min="8196" max="8196" width="7.625" style="2" customWidth="1"/>
    <col min="8197" max="8197" width="4.75" style="2" customWidth="1"/>
    <col min="8198" max="8198" width="6.625" style="2" customWidth="1"/>
    <col min="8199" max="8199" width="10.5" style="2" customWidth="1"/>
    <col min="8200" max="8208" width="10.625" style="2" customWidth="1"/>
    <col min="8209" max="8210" width="12.625" style="2" customWidth="1"/>
    <col min="8211" max="8211" width="7.625" style="2" customWidth="1"/>
    <col min="8212" max="8214" width="9.375" style="2" customWidth="1"/>
    <col min="8215" max="8448" width="7.625" style="2"/>
    <col min="8449" max="8450" width="2.625" style="2" customWidth="1"/>
    <col min="8451" max="8451" width="5.625" style="2" customWidth="1"/>
    <col min="8452" max="8452" width="7.625" style="2" customWidth="1"/>
    <col min="8453" max="8453" width="4.75" style="2" customWidth="1"/>
    <col min="8454" max="8454" width="6.625" style="2" customWidth="1"/>
    <col min="8455" max="8455" width="10.5" style="2" customWidth="1"/>
    <col min="8456" max="8464" width="10.625" style="2" customWidth="1"/>
    <col min="8465" max="8466" width="12.625" style="2" customWidth="1"/>
    <col min="8467" max="8467" width="7.625" style="2" customWidth="1"/>
    <col min="8468" max="8470" width="9.375" style="2" customWidth="1"/>
    <col min="8471" max="8704" width="7.625" style="2"/>
    <col min="8705" max="8706" width="2.625" style="2" customWidth="1"/>
    <col min="8707" max="8707" width="5.625" style="2" customWidth="1"/>
    <col min="8708" max="8708" width="7.625" style="2" customWidth="1"/>
    <col min="8709" max="8709" width="4.75" style="2" customWidth="1"/>
    <col min="8710" max="8710" width="6.625" style="2" customWidth="1"/>
    <col min="8711" max="8711" width="10.5" style="2" customWidth="1"/>
    <col min="8712" max="8720" width="10.625" style="2" customWidth="1"/>
    <col min="8721" max="8722" width="12.625" style="2" customWidth="1"/>
    <col min="8723" max="8723" width="7.625" style="2" customWidth="1"/>
    <col min="8724" max="8726" width="9.375" style="2" customWidth="1"/>
    <col min="8727" max="8960" width="7.625" style="2"/>
    <col min="8961" max="8962" width="2.625" style="2" customWidth="1"/>
    <col min="8963" max="8963" width="5.625" style="2" customWidth="1"/>
    <col min="8964" max="8964" width="7.625" style="2" customWidth="1"/>
    <col min="8965" max="8965" width="4.75" style="2" customWidth="1"/>
    <col min="8966" max="8966" width="6.625" style="2" customWidth="1"/>
    <col min="8967" max="8967" width="10.5" style="2" customWidth="1"/>
    <col min="8968" max="8976" width="10.625" style="2" customWidth="1"/>
    <col min="8977" max="8978" width="12.625" style="2" customWidth="1"/>
    <col min="8979" max="8979" width="7.625" style="2" customWidth="1"/>
    <col min="8980" max="8982" width="9.375" style="2" customWidth="1"/>
    <col min="8983" max="9216" width="7.625" style="2"/>
    <col min="9217" max="9218" width="2.625" style="2" customWidth="1"/>
    <col min="9219" max="9219" width="5.625" style="2" customWidth="1"/>
    <col min="9220" max="9220" width="7.625" style="2" customWidth="1"/>
    <col min="9221" max="9221" width="4.75" style="2" customWidth="1"/>
    <col min="9222" max="9222" width="6.625" style="2" customWidth="1"/>
    <col min="9223" max="9223" width="10.5" style="2" customWidth="1"/>
    <col min="9224" max="9232" width="10.625" style="2" customWidth="1"/>
    <col min="9233" max="9234" width="12.625" style="2" customWidth="1"/>
    <col min="9235" max="9235" width="7.625" style="2" customWidth="1"/>
    <col min="9236" max="9238" width="9.375" style="2" customWidth="1"/>
    <col min="9239" max="9472" width="7.625" style="2"/>
    <col min="9473" max="9474" width="2.625" style="2" customWidth="1"/>
    <col min="9475" max="9475" width="5.625" style="2" customWidth="1"/>
    <col min="9476" max="9476" width="7.625" style="2" customWidth="1"/>
    <col min="9477" max="9477" width="4.75" style="2" customWidth="1"/>
    <col min="9478" max="9478" width="6.625" style="2" customWidth="1"/>
    <col min="9479" max="9479" width="10.5" style="2" customWidth="1"/>
    <col min="9480" max="9488" width="10.625" style="2" customWidth="1"/>
    <col min="9489" max="9490" width="12.625" style="2" customWidth="1"/>
    <col min="9491" max="9491" width="7.625" style="2" customWidth="1"/>
    <col min="9492" max="9494" width="9.375" style="2" customWidth="1"/>
    <col min="9495" max="9728" width="7.625" style="2"/>
    <col min="9729" max="9730" width="2.625" style="2" customWidth="1"/>
    <col min="9731" max="9731" width="5.625" style="2" customWidth="1"/>
    <col min="9732" max="9732" width="7.625" style="2" customWidth="1"/>
    <col min="9733" max="9733" width="4.75" style="2" customWidth="1"/>
    <col min="9734" max="9734" width="6.625" style="2" customWidth="1"/>
    <col min="9735" max="9735" width="10.5" style="2" customWidth="1"/>
    <col min="9736" max="9744" width="10.625" style="2" customWidth="1"/>
    <col min="9745" max="9746" width="12.625" style="2" customWidth="1"/>
    <col min="9747" max="9747" width="7.625" style="2" customWidth="1"/>
    <col min="9748" max="9750" width="9.375" style="2" customWidth="1"/>
    <col min="9751" max="9984" width="7.625" style="2"/>
    <col min="9985" max="9986" width="2.625" style="2" customWidth="1"/>
    <col min="9987" max="9987" width="5.625" style="2" customWidth="1"/>
    <col min="9988" max="9988" width="7.625" style="2" customWidth="1"/>
    <col min="9989" max="9989" width="4.75" style="2" customWidth="1"/>
    <col min="9990" max="9990" width="6.625" style="2" customWidth="1"/>
    <col min="9991" max="9991" width="10.5" style="2" customWidth="1"/>
    <col min="9992" max="10000" width="10.625" style="2" customWidth="1"/>
    <col min="10001" max="10002" width="12.625" style="2" customWidth="1"/>
    <col min="10003" max="10003" width="7.625" style="2" customWidth="1"/>
    <col min="10004" max="10006" width="9.375" style="2" customWidth="1"/>
    <col min="10007" max="10240" width="7.625" style="2"/>
    <col min="10241" max="10242" width="2.625" style="2" customWidth="1"/>
    <col min="10243" max="10243" width="5.625" style="2" customWidth="1"/>
    <col min="10244" max="10244" width="7.625" style="2" customWidth="1"/>
    <col min="10245" max="10245" width="4.75" style="2" customWidth="1"/>
    <col min="10246" max="10246" width="6.625" style="2" customWidth="1"/>
    <col min="10247" max="10247" width="10.5" style="2" customWidth="1"/>
    <col min="10248" max="10256" width="10.625" style="2" customWidth="1"/>
    <col min="10257" max="10258" width="12.625" style="2" customWidth="1"/>
    <col min="10259" max="10259" width="7.625" style="2" customWidth="1"/>
    <col min="10260" max="10262" width="9.375" style="2" customWidth="1"/>
    <col min="10263" max="10496" width="7.625" style="2"/>
    <col min="10497" max="10498" width="2.625" style="2" customWidth="1"/>
    <col min="10499" max="10499" width="5.625" style="2" customWidth="1"/>
    <col min="10500" max="10500" width="7.625" style="2" customWidth="1"/>
    <col min="10501" max="10501" width="4.75" style="2" customWidth="1"/>
    <col min="10502" max="10502" width="6.625" style="2" customWidth="1"/>
    <col min="10503" max="10503" width="10.5" style="2" customWidth="1"/>
    <col min="10504" max="10512" width="10.625" style="2" customWidth="1"/>
    <col min="10513" max="10514" width="12.625" style="2" customWidth="1"/>
    <col min="10515" max="10515" width="7.625" style="2" customWidth="1"/>
    <col min="10516" max="10518" width="9.375" style="2" customWidth="1"/>
    <col min="10519" max="10752" width="7.625" style="2"/>
    <col min="10753" max="10754" width="2.625" style="2" customWidth="1"/>
    <col min="10755" max="10755" width="5.625" style="2" customWidth="1"/>
    <col min="10756" max="10756" width="7.625" style="2" customWidth="1"/>
    <col min="10757" max="10757" width="4.75" style="2" customWidth="1"/>
    <col min="10758" max="10758" width="6.625" style="2" customWidth="1"/>
    <col min="10759" max="10759" width="10.5" style="2" customWidth="1"/>
    <col min="10760" max="10768" width="10.625" style="2" customWidth="1"/>
    <col min="10769" max="10770" width="12.625" style="2" customWidth="1"/>
    <col min="10771" max="10771" width="7.625" style="2" customWidth="1"/>
    <col min="10772" max="10774" width="9.375" style="2" customWidth="1"/>
    <col min="10775" max="11008" width="7.625" style="2"/>
    <col min="11009" max="11010" width="2.625" style="2" customWidth="1"/>
    <col min="11011" max="11011" width="5.625" style="2" customWidth="1"/>
    <col min="11012" max="11012" width="7.625" style="2" customWidth="1"/>
    <col min="11013" max="11013" width="4.75" style="2" customWidth="1"/>
    <col min="11014" max="11014" width="6.625" style="2" customWidth="1"/>
    <col min="11015" max="11015" width="10.5" style="2" customWidth="1"/>
    <col min="11016" max="11024" width="10.625" style="2" customWidth="1"/>
    <col min="11025" max="11026" width="12.625" style="2" customWidth="1"/>
    <col min="11027" max="11027" width="7.625" style="2" customWidth="1"/>
    <col min="11028" max="11030" width="9.375" style="2" customWidth="1"/>
    <col min="11031" max="11264" width="7.625" style="2"/>
    <col min="11265" max="11266" width="2.625" style="2" customWidth="1"/>
    <col min="11267" max="11267" width="5.625" style="2" customWidth="1"/>
    <col min="11268" max="11268" width="7.625" style="2" customWidth="1"/>
    <col min="11269" max="11269" width="4.75" style="2" customWidth="1"/>
    <col min="11270" max="11270" width="6.625" style="2" customWidth="1"/>
    <col min="11271" max="11271" width="10.5" style="2" customWidth="1"/>
    <col min="11272" max="11280" width="10.625" style="2" customWidth="1"/>
    <col min="11281" max="11282" width="12.625" style="2" customWidth="1"/>
    <col min="11283" max="11283" width="7.625" style="2" customWidth="1"/>
    <col min="11284" max="11286" width="9.375" style="2" customWidth="1"/>
    <col min="11287" max="11520" width="7.625" style="2"/>
    <col min="11521" max="11522" width="2.625" style="2" customWidth="1"/>
    <col min="11523" max="11523" width="5.625" style="2" customWidth="1"/>
    <col min="11524" max="11524" width="7.625" style="2" customWidth="1"/>
    <col min="11525" max="11525" width="4.75" style="2" customWidth="1"/>
    <col min="11526" max="11526" width="6.625" style="2" customWidth="1"/>
    <col min="11527" max="11527" width="10.5" style="2" customWidth="1"/>
    <col min="11528" max="11536" width="10.625" style="2" customWidth="1"/>
    <col min="11537" max="11538" width="12.625" style="2" customWidth="1"/>
    <col min="11539" max="11539" width="7.625" style="2" customWidth="1"/>
    <col min="11540" max="11542" width="9.375" style="2" customWidth="1"/>
    <col min="11543" max="11776" width="7.625" style="2"/>
    <col min="11777" max="11778" width="2.625" style="2" customWidth="1"/>
    <col min="11779" max="11779" width="5.625" style="2" customWidth="1"/>
    <col min="11780" max="11780" width="7.625" style="2" customWidth="1"/>
    <col min="11781" max="11781" width="4.75" style="2" customWidth="1"/>
    <col min="11782" max="11782" width="6.625" style="2" customWidth="1"/>
    <col min="11783" max="11783" width="10.5" style="2" customWidth="1"/>
    <col min="11784" max="11792" width="10.625" style="2" customWidth="1"/>
    <col min="11793" max="11794" width="12.625" style="2" customWidth="1"/>
    <col min="11795" max="11795" width="7.625" style="2" customWidth="1"/>
    <col min="11796" max="11798" width="9.375" style="2" customWidth="1"/>
    <col min="11799" max="12032" width="7.625" style="2"/>
    <col min="12033" max="12034" width="2.625" style="2" customWidth="1"/>
    <col min="12035" max="12035" width="5.625" style="2" customWidth="1"/>
    <col min="12036" max="12036" width="7.625" style="2" customWidth="1"/>
    <col min="12037" max="12037" width="4.75" style="2" customWidth="1"/>
    <col min="12038" max="12038" width="6.625" style="2" customWidth="1"/>
    <col min="12039" max="12039" width="10.5" style="2" customWidth="1"/>
    <col min="12040" max="12048" width="10.625" style="2" customWidth="1"/>
    <col min="12049" max="12050" width="12.625" style="2" customWidth="1"/>
    <col min="12051" max="12051" width="7.625" style="2" customWidth="1"/>
    <col min="12052" max="12054" width="9.375" style="2" customWidth="1"/>
    <col min="12055" max="12288" width="7.625" style="2"/>
    <col min="12289" max="12290" width="2.625" style="2" customWidth="1"/>
    <col min="12291" max="12291" width="5.625" style="2" customWidth="1"/>
    <col min="12292" max="12292" width="7.625" style="2" customWidth="1"/>
    <col min="12293" max="12293" width="4.75" style="2" customWidth="1"/>
    <col min="12294" max="12294" width="6.625" style="2" customWidth="1"/>
    <col min="12295" max="12295" width="10.5" style="2" customWidth="1"/>
    <col min="12296" max="12304" width="10.625" style="2" customWidth="1"/>
    <col min="12305" max="12306" width="12.625" style="2" customWidth="1"/>
    <col min="12307" max="12307" width="7.625" style="2" customWidth="1"/>
    <col min="12308" max="12310" width="9.375" style="2" customWidth="1"/>
    <col min="12311" max="12544" width="7.625" style="2"/>
    <col min="12545" max="12546" width="2.625" style="2" customWidth="1"/>
    <col min="12547" max="12547" width="5.625" style="2" customWidth="1"/>
    <col min="12548" max="12548" width="7.625" style="2" customWidth="1"/>
    <col min="12549" max="12549" width="4.75" style="2" customWidth="1"/>
    <col min="12550" max="12550" width="6.625" style="2" customWidth="1"/>
    <col min="12551" max="12551" width="10.5" style="2" customWidth="1"/>
    <col min="12552" max="12560" width="10.625" style="2" customWidth="1"/>
    <col min="12561" max="12562" width="12.625" style="2" customWidth="1"/>
    <col min="12563" max="12563" width="7.625" style="2" customWidth="1"/>
    <col min="12564" max="12566" width="9.375" style="2" customWidth="1"/>
    <col min="12567" max="12800" width="7.625" style="2"/>
    <col min="12801" max="12802" width="2.625" style="2" customWidth="1"/>
    <col min="12803" max="12803" width="5.625" style="2" customWidth="1"/>
    <col min="12804" max="12804" width="7.625" style="2" customWidth="1"/>
    <col min="12805" max="12805" width="4.75" style="2" customWidth="1"/>
    <col min="12806" max="12806" width="6.625" style="2" customWidth="1"/>
    <col min="12807" max="12807" width="10.5" style="2" customWidth="1"/>
    <col min="12808" max="12816" width="10.625" style="2" customWidth="1"/>
    <col min="12817" max="12818" width="12.625" style="2" customWidth="1"/>
    <col min="12819" max="12819" width="7.625" style="2" customWidth="1"/>
    <col min="12820" max="12822" width="9.375" style="2" customWidth="1"/>
    <col min="12823" max="13056" width="7.625" style="2"/>
    <col min="13057" max="13058" width="2.625" style="2" customWidth="1"/>
    <col min="13059" max="13059" width="5.625" style="2" customWidth="1"/>
    <col min="13060" max="13060" width="7.625" style="2" customWidth="1"/>
    <col min="13061" max="13061" width="4.75" style="2" customWidth="1"/>
    <col min="13062" max="13062" width="6.625" style="2" customWidth="1"/>
    <col min="13063" max="13063" width="10.5" style="2" customWidth="1"/>
    <col min="13064" max="13072" width="10.625" style="2" customWidth="1"/>
    <col min="13073" max="13074" width="12.625" style="2" customWidth="1"/>
    <col min="13075" max="13075" width="7.625" style="2" customWidth="1"/>
    <col min="13076" max="13078" width="9.375" style="2" customWidth="1"/>
    <col min="13079" max="13312" width="7.625" style="2"/>
    <col min="13313" max="13314" width="2.625" style="2" customWidth="1"/>
    <col min="13315" max="13315" width="5.625" style="2" customWidth="1"/>
    <col min="13316" max="13316" width="7.625" style="2" customWidth="1"/>
    <col min="13317" max="13317" width="4.75" style="2" customWidth="1"/>
    <col min="13318" max="13318" width="6.625" style="2" customWidth="1"/>
    <col min="13319" max="13319" width="10.5" style="2" customWidth="1"/>
    <col min="13320" max="13328" width="10.625" style="2" customWidth="1"/>
    <col min="13329" max="13330" width="12.625" style="2" customWidth="1"/>
    <col min="13331" max="13331" width="7.625" style="2" customWidth="1"/>
    <col min="13332" max="13334" width="9.375" style="2" customWidth="1"/>
    <col min="13335" max="13568" width="7.625" style="2"/>
    <col min="13569" max="13570" width="2.625" style="2" customWidth="1"/>
    <col min="13571" max="13571" width="5.625" style="2" customWidth="1"/>
    <col min="13572" max="13572" width="7.625" style="2" customWidth="1"/>
    <col min="13573" max="13573" width="4.75" style="2" customWidth="1"/>
    <col min="13574" max="13574" width="6.625" style="2" customWidth="1"/>
    <col min="13575" max="13575" width="10.5" style="2" customWidth="1"/>
    <col min="13576" max="13584" width="10.625" style="2" customWidth="1"/>
    <col min="13585" max="13586" width="12.625" style="2" customWidth="1"/>
    <col min="13587" max="13587" width="7.625" style="2" customWidth="1"/>
    <col min="13588" max="13590" width="9.375" style="2" customWidth="1"/>
    <col min="13591" max="13824" width="7.625" style="2"/>
    <col min="13825" max="13826" width="2.625" style="2" customWidth="1"/>
    <col min="13827" max="13827" width="5.625" style="2" customWidth="1"/>
    <col min="13828" max="13828" width="7.625" style="2" customWidth="1"/>
    <col min="13829" max="13829" width="4.75" style="2" customWidth="1"/>
    <col min="13830" max="13830" width="6.625" style="2" customWidth="1"/>
    <col min="13831" max="13831" width="10.5" style="2" customWidth="1"/>
    <col min="13832" max="13840" width="10.625" style="2" customWidth="1"/>
    <col min="13841" max="13842" width="12.625" style="2" customWidth="1"/>
    <col min="13843" max="13843" width="7.625" style="2" customWidth="1"/>
    <col min="13844" max="13846" width="9.375" style="2" customWidth="1"/>
    <col min="13847" max="14080" width="7.625" style="2"/>
    <col min="14081" max="14082" width="2.625" style="2" customWidth="1"/>
    <col min="14083" max="14083" width="5.625" style="2" customWidth="1"/>
    <col min="14084" max="14084" width="7.625" style="2" customWidth="1"/>
    <col min="14085" max="14085" width="4.75" style="2" customWidth="1"/>
    <col min="14086" max="14086" width="6.625" style="2" customWidth="1"/>
    <col min="14087" max="14087" width="10.5" style="2" customWidth="1"/>
    <col min="14088" max="14096" width="10.625" style="2" customWidth="1"/>
    <col min="14097" max="14098" width="12.625" style="2" customWidth="1"/>
    <col min="14099" max="14099" width="7.625" style="2" customWidth="1"/>
    <col min="14100" max="14102" width="9.375" style="2" customWidth="1"/>
    <col min="14103" max="14336" width="7.625" style="2"/>
    <col min="14337" max="14338" width="2.625" style="2" customWidth="1"/>
    <col min="14339" max="14339" width="5.625" style="2" customWidth="1"/>
    <col min="14340" max="14340" width="7.625" style="2" customWidth="1"/>
    <col min="14341" max="14341" width="4.75" style="2" customWidth="1"/>
    <col min="14342" max="14342" width="6.625" style="2" customWidth="1"/>
    <col min="14343" max="14343" width="10.5" style="2" customWidth="1"/>
    <col min="14344" max="14352" width="10.625" style="2" customWidth="1"/>
    <col min="14353" max="14354" width="12.625" style="2" customWidth="1"/>
    <col min="14355" max="14355" width="7.625" style="2" customWidth="1"/>
    <col min="14356" max="14358" width="9.375" style="2" customWidth="1"/>
    <col min="14359" max="14592" width="7.625" style="2"/>
    <col min="14593" max="14594" width="2.625" style="2" customWidth="1"/>
    <col min="14595" max="14595" width="5.625" style="2" customWidth="1"/>
    <col min="14596" max="14596" width="7.625" style="2" customWidth="1"/>
    <col min="14597" max="14597" width="4.75" style="2" customWidth="1"/>
    <col min="14598" max="14598" width="6.625" style="2" customWidth="1"/>
    <col min="14599" max="14599" width="10.5" style="2" customWidth="1"/>
    <col min="14600" max="14608" width="10.625" style="2" customWidth="1"/>
    <col min="14609" max="14610" width="12.625" style="2" customWidth="1"/>
    <col min="14611" max="14611" width="7.625" style="2" customWidth="1"/>
    <col min="14612" max="14614" width="9.375" style="2" customWidth="1"/>
    <col min="14615" max="14848" width="7.625" style="2"/>
    <col min="14849" max="14850" width="2.625" style="2" customWidth="1"/>
    <col min="14851" max="14851" width="5.625" style="2" customWidth="1"/>
    <col min="14852" max="14852" width="7.625" style="2" customWidth="1"/>
    <col min="14853" max="14853" width="4.75" style="2" customWidth="1"/>
    <col min="14854" max="14854" width="6.625" style="2" customWidth="1"/>
    <col min="14855" max="14855" width="10.5" style="2" customWidth="1"/>
    <col min="14856" max="14864" width="10.625" style="2" customWidth="1"/>
    <col min="14865" max="14866" width="12.625" style="2" customWidth="1"/>
    <col min="14867" max="14867" width="7.625" style="2" customWidth="1"/>
    <col min="14868" max="14870" width="9.375" style="2" customWidth="1"/>
    <col min="14871" max="15104" width="7.625" style="2"/>
    <col min="15105" max="15106" width="2.625" style="2" customWidth="1"/>
    <col min="15107" max="15107" width="5.625" style="2" customWidth="1"/>
    <col min="15108" max="15108" width="7.625" style="2" customWidth="1"/>
    <col min="15109" max="15109" width="4.75" style="2" customWidth="1"/>
    <col min="15110" max="15110" width="6.625" style="2" customWidth="1"/>
    <col min="15111" max="15111" width="10.5" style="2" customWidth="1"/>
    <col min="15112" max="15120" width="10.625" style="2" customWidth="1"/>
    <col min="15121" max="15122" width="12.625" style="2" customWidth="1"/>
    <col min="15123" max="15123" width="7.625" style="2" customWidth="1"/>
    <col min="15124" max="15126" width="9.375" style="2" customWidth="1"/>
    <col min="15127" max="15360" width="7.625" style="2"/>
    <col min="15361" max="15362" width="2.625" style="2" customWidth="1"/>
    <col min="15363" max="15363" width="5.625" style="2" customWidth="1"/>
    <col min="15364" max="15364" width="7.625" style="2" customWidth="1"/>
    <col min="15365" max="15365" width="4.75" style="2" customWidth="1"/>
    <col min="15366" max="15366" width="6.625" style="2" customWidth="1"/>
    <col min="15367" max="15367" width="10.5" style="2" customWidth="1"/>
    <col min="15368" max="15376" width="10.625" style="2" customWidth="1"/>
    <col min="15377" max="15378" width="12.625" style="2" customWidth="1"/>
    <col min="15379" max="15379" width="7.625" style="2" customWidth="1"/>
    <col min="15380" max="15382" width="9.375" style="2" customWidth="1"/>
    <col min="15383" max="15616" width="7.625" style="2"/>
    <col min="15617" max="15618" width="2.625" style="2" customWidth="1"/>
    <col min="15619" max="15619" width="5.625" style="2" customWidth="1"/>
    <col min="15620" max="15620" width="7.625" style="2" customWidth="1"/>
    <col min="15621" max="15621" width="4.75" style="2" customWidth="1"/>
    <col min="15622" max="15622" width="6.625" style="2" customWidth="1"/>
    <col min="15623" max="15623" width="10.5" style="2" customWidth="1"/>
    <col min="15624" max="15632" width="10.625" style="2" customWidth="1"/>
    <col min="15633" max="15634" width="12.625" style="2" customWidth="1"/>
    <col min="15635" max="15635" width="7.625" style="2" customWidth="1"/>
    <col min="15636" max="15638" width="9.375" style="2" customWidth="1"/>
    <col min="15639" max="15872" width="7.625" style="2"/>
    <col min="15873" max="15874" width="2.625" style="2" customWidth="1"/>
    <col min="15875" max="15875" width="5.625" style="2" customWidth="1"/>
    <col min="15876" max="15876" width="7.625" style="2" customWidth="1"/>
    <col min="15877" max="15877" width="4.75" style="2" customWidth="1"/>
    <col min="15878" max="15878" width="6.625" style="2" customWidth="1"/>
    <col min="15879" max="15879" width="10.5" style="2" customWidth="1"/>
    <col min="15880" max="15888" width="10.625" style="2" customWidth="1"/>
    <col min="15889" max="15890" width="12.625" style="2" customWidth="1"/>
    <col min="15891" max="15891" width="7.625" style="2" customWidth="1"/>
    <col min="15892" max="15894" width="9.375" style="2" customWidth="1"/>
    <col min="15895" max="16128" width="7.625" style="2"/>
    <col min="16129" max="16130" width="2.625" style="2" customWidth="1"/>
    <col min="16131" max="16131" width="5.625" style="2" customWidth="1"/>
    <col min="16132" max="16132" width="7.625" style="2" customWidth="1"/>
    <col min="16133" max="16133" width="4.75" style="2" customWidth="1"/>
    <col min="16134" max="16134" width="6.625" style="2" customWidth="1"/>
    <col min="16135" max="16135" width="10.5" style="2" customWidth="1"/>
    <col min="16136" max="16144" width="10.625" style="2" customWidth="1"/>
    <col min="16145" max="16146" width="12.625" style="2" customWidth="1"/>
    <col min="16147" max="16147" width="7.625" style="2" customWidth="1"/>
    <col min="16148" max="16150" width="9.375" style="2" customWidth="1"/>
    <col min="16151" max="16384" width="7.625" style="2"/>
  </cols>
  <sheetData>
    <row r="1" spans="1:18" ht="17.100000000000001" customHeight="1" thickTop="1" thickBot="1" x14ac:dyDescent="0.2">
      <c r="A1" s="1" t="str">
        <f>"介護保険事業状況報告　平成" &amp; DBCS($A$2) &amp; "年（" &amp; DBCS($B$2) &amp; "年）" &amp; DBCS($C$2) &amp; "月※"</f>
        <v>介護保険事業状況報告　平成３０年（２０１８年）６月※</v>
      </c>
      <c r="J1" s="695" t="s">
        <v>0</v>
      </c>
      <c r="K1" s="696"/>
      <c r="L1" s="696"/>
      <c r="M1" s="696"/>
      <c r="N1" s="696"/>
      <c r="O1" s="697"/>
      <c r="P1" s="698">
        <v>43413</v>
      </c>
      <c r="Q1" s="698"/>
      <c r="R1" s="3" t="s">
        <v>1</v>
      </c>
    </row>
    <row r="2" spans="1:18" ht="17.100000000000001" customHeight="1" thickTop="1" x14ac:dyDescent="0.15">
      <c r="A2" s="4">
        <v>30</v>
      </c>
      <c r="B2" s="4">
        <v>2018</v>
      </c>
      <c r="C2" s="4">
        <v>6</v>
      </c>
      <c r="D2" s="4">
        <v>1</v>
      </c>
      <c r="E2" s="4">
        <v>30</v>
      </c>
      <c r="Q2" s="3"/>
    </row>
    <row r="3" spans="1:18" ht="17.100000000000001" customHeight="1" x14ac:dyDescent="0.15">
      <c r="A3" s="1" t="s">
        <v>2</v>
      </c>
    </row>
    <row r="4" spans="1:18" ht="17.100000000000001" customHeight="1" x14ac:dyDescent="0.15">
      <c r="B4" s="5"/>
      <c r="C4" s="5"/>
      <c r="D4" s="5"/>
      <c r="E4" s="6"/>
      <c r="F4" s="6"/>
      <c r="G4" s="6"/>
      <c r="H4" s="699" t="s">
        <v>3</v>
      </c>
      <c r="I4" s="699"/>
      <c r="K4" s="28"/>
      <c r="L4" s="28"/>
    </row>
    <row r="5" spans="1:18" ht="17.100000000000001" customHeight="1" x14ac:dyDescent="0.15">
      <c r="B5" s="700" t="str">
        <f>"平成" &amp; DBCS($A$2) &amp; "年（" &amp; DBCS($B$2) &amp; "年）" &amp; DBCS($C$2) &amp; "月末日現在"</f>
        <v>平成３０年（２０１８年）６月末日現在</v>
      </c>
      <c r="C5" s="701"/>
      <c r="D5" s="701"/>
      <c r="E5" s="701"/>
      <c r="F5" s="701"/>
      <c r="G5" s="702"/>
      <c r="H5" s="703" t="s">
        <v>4</v>
      </c>
      <c r="I5" s="704"/>
      <c r="K5" s="28"/>
      <c r="L5" s="383"/>
      <c r="Q5" s="7" t="s">
        <v>5</v>
      </c>
    </row>
    <row r="6" spans="1:18" ht="17.100000000000001" customHeight="1" x14ac:dyDescent="0.15">
      <c r="B6" s="8" t="s">
        <v>6</v>
      </c>
      <c r="C6" s="9"/>
      <c r="D6" s="9"/>
      <c r="E6" s="9"/>
      <c r="F6" s="9"/>
      <c r="G6" s="10"/>
      <c r="H6" s="11"/>
      <c r="I6" s="12">
        <v>47687</v>
      </c>
      <c r="K6" s="388"/>
      <c r="L6" s="385"/>
      <c r="Q6" s="385">
        <f>R42</f>
        <v>19510</v>
      </c>
      <c r="R6" s="705">
        <f>Q6/Q7</f>
        <v>0.20529062670987835</v>
      </c>
    </row>
    <row r="7" spans="1:18" ht="17.100000000000001" customHeight="1" x14ac:dyDescent="0.15">
      <c r="B7" s="389" t="s">
        <v>208</v>
      </c>
      <c r="C7" s="390"/>
      <c r="D7" s="390"/>
      <c r="E7" s="390"/>
      <c r="F7" s="390"/>
      <c r="G7" s="391"/>
      <c r="H7" s="392"/>
      <c r="I7" s="393">
        <v>30588</v>
      </c>
      <c r="K7" s="28"/>
      <c r="L7" s="28"/>
      <c r="Q7" s="385">
        <f>I9</f>
        <v>95036</v>
      </c>
      <c r="R7" s="705"/>
    </row>
    <row r="8" spans="1:18" ht="17.100000000000001" customHeight="1" x14ac:dyDescent="0.15">
      <c r="B8" s="19" t="s">
        <v>209</v>
      </c>
      <c r="C8" s="20"/>
      <c r="D8" s="20"/>
      <c r="E8" s="20"/>
      <c r="F8" s="20"/>
      <c r="G8" s="394"/>
      <c r="H8" s="395"/>
      <c r="I8" s="396">
        <v>16761</v>
      </c>
      <c r="Q8" s="13"/>
      <c r="R8" s="382"/>
    </row>
    <row r="9" spans="1:18" ht="17.100000000000001" customHeight="1" x14ac:dyDescent="0.15">
      <c r="B9" s="23" t="s">
        <v>9</v>
      </c>
      <c r="C9" s="24"/>
      <c r="D9" s="24"/>
      <c r="E9" s="24"/>
      <c r="F9" s="24"/>
      <c r="G9" s="25"/>
      <c r="H9" s="26"/>
      <c r="I9" s="27">
        <f>I6+I7+I8</f>
        <v>95036</v>
      </c>
    </row>
    <row r="11" spans="1:18" ht="17.100000000000001" customHeight="1" x14ac:dyDescent="0.15">
      <c r="A11" s="1" t="s">
        <v>10</v>
      </c>
    </row>
    <row r="12" spans="1:18" ht="17.100000000000001" customHeight="1" thickBot="1" x14ac:dyDescent="0.2">
      <c r="B12" s="28"/>
      <c r="C12" s="28"/>
      <c r="D12" s="28"/>
      <c r="E12" s="29"/>
      <c r="F12" s="29"/>
      <c r="G12" s="29"/>
      <c r="H12" s="29"/>
      <c r="I12" s="29"/>
      <c r="J12" s="29"/>
      <c r="K12" s="29"/>
      <c r="L12" s="29"/>
      <c r="M12" s="29"/>
      <c r="P12" s="29"/>
      <c r="Q12" s="706" t="s">
        <v>3</v>
      </c>
      <c r="R12" s="706"/>
    </row>
    <row r="13" spans="1:18" ht="17.100000000000001" customHeight="1" x14ac:dyDescent="0.15">
      <c r="A13" s="30" t="s">
        <v>11</v>
      </c>
      <c r="B13" s="707" t="s">
        <v>12</v>
      </c>
      <c r="C13" s="710" t="str">
        <f>"平成" &amp; DBCS($A$2) &amp; "年（" &amp; DBCS($B$2) &amp; "年）" &amp; DBCS($C$2) &amp; "月末日現在"</f>
        <v>平成３０年（２０１８年）６月末日現在</v>
      </c>
      <c r="D13" s="711"/>
      <c r="E13" s="711"/>
      <c r="F13" s="711"/>
      <c r="G13" s="712"/>
      <c r="H13" s="31" t="s">
        <v>13</v>
      </c>
      <c r="I13" s="32" t="s">
        <v>14</v>
      </c>
      <c r="J13" s="33" t="s">
        <v>15</v>
      </c>
      <c r="K13" s="34" t="s">
        <v>16</v>
      </c>
      <c r="L13" s="35" t="s">
        <v>17</v>
      </c>
      <c r="M13" s="35" t="s">
        <v>18</v>
      </c>
      <c r="N13" s="35" t="s">
        <v>19</v>
      </c>
      <c r="O13" s="35" t="s">
        <v>20</v>
      </c>
      <c r="P13" s="36" t="s">
        <v>21</v>
      </c>
      <c r="Q13" s="37" t="s">
        <v>15</v>
      </c>
      <c r="R13" s="38" t="s">
        <v>22</v>
      </c>
    </row>
    <row r="14" spans="1:18" ht="17.100000000000001" customHeight="1" x14ac:dyDescent="0.15">
      <c r="A14" s="4">
        <v>875</v>
      </c>
      <c r="B14" s="708"/>
      <c r="C14" s="39" t="s">
        <v>23</v>
      </c>
      <c r="D14" s="40"/>
      <c r="E14" s="40"/>
      <c r="F14" s="40"/>
      <c r="G14" s="41"/>
      <c r="H14" s="42">
        <f>H15+H16+H17+H18+H19+H20</f>
        <v>788</v>
      </c>
      <c r="I14" s="43">
        <f>I15+I16+I17+I18+I19+I20</f>
        <v>575</v>
      </c>
      <c r="J14" s="44">
        <f t="shared" ref="J14:J22" si="0">SUM(H14:I14)</f>
        <v>1363</v>
      </c>
      <c r="K14" s="45" t="s">
        <v>24</v>
      </c>
      <c r="L14" s="46">
        <f>L15+L16+L17+L18+L19+L20</f>
        <v>1398</v>
      </c>
      <c r="M14" s="46">
        <f>M15+M16+M17+M18+M19+M20</f>
        <v>962</v>
      </c>
      <c r="N14" s="46">
        <f>N15+N16+N17+N18+N19+N20</f>
        <v>689</v>
      </c>
      <c r="O14" s="46">
        <f>O15+O16+O17+O18+O19+O20</f>
        <v>692</v>
      </c>
      <c r="P14" s="46">
        <f>P15+P16+P17+P18+P19+P20</f>
        <v>543</v>
      </c>
      <c r="Q14" s="47">
        <f t="shared" ref="Q14:Q22" si="1">SUM(K14:P14)</f>
        <v>4284</v>
      </c>
      <c r="R14" s="48">
        <f t="shared" ref="R14:R22" si="2">SUM(J14,Q14)</f>
        <v>5647</v>
      </c>
    </row>
    <row r="15" spans="1:18" ht="17.100000000000001" customHeight="1" x14ac:dyDescent="0.15">
      <c r="A15" s="4">
        <v>156</v>
      </c>
      <c r="B15" s="708"/>
      <c r="C15" s="49"/>
      <c r="D15" s="50" t="s">
        <v>25</v>
      </c>
      <c r="E15" s="50"/>
      <c r="F15" s="50"/>
      <c r="G15" s="50"/>
      <c r="H15" s="51">
        <v>72</v>
      </c>
      <c r="I15" s="52">
        <v>71</v>
      </c>
      <c r="J15" s="53">
        <f t="shared" si="0"/>
        <v>143</v>
      </c>
      <c r="K15" s="54" t="s">
        <v>24</v>
      </c>
      <c r="L15" s="55">
        <v>111</v>
      </c>
      <c r="M15" s="55">
        <v>83</v>
      </c>
      <c r="N15" s="55">
        <v>41</v>
      </c>
      <c r="O15" s="55">
        <v>50</v>
      </c>
      <c r="P15" s="52">
        <v>40</v>
      </c>
      <c r="Q15" s="53">
        <f t="shared" si="1"/>
        <v>325</v>
      </c>
      <c r="R15" s="56">
        <f t="shared" si="2"/>
        <v>468</v>
      </c>
    </row>
    <row r="16" spans="1:18" ht="17.100000000000001" customHeight="1" x14ac:dyDescent="0.15">
      <c r="A16" s="4"/>
      <c r="B16" s="708"/>
      <c r="C16" s="57"/>
      <c r="D16" s="58" t="s">
        <v>27</v>
      </c>
      <c r="E16" s="58"/>
      <c r="F16" s="58"/>
      <c r="G16" s="58"/>
      <c r="H16" s="51">
        <v>117</v>
      </c>
      <c r="I16" s="52">
        <v>104</v>
      </c>
      <c r="J16" s="53">
        <f t="shared" si="0"/>
        <v>221</v>
      </c>
      <c r="K16" s="54" t="s">
        <v>24</v>
      </c>
      <c r="L16" s="55">
        <v>163</v>
      </c>
      <c r="M16" s="55">
        <v>143</v>
      </c>
      <c r="N16" s="55">
        <v>90</v>
      </c>
      <c r="O16" s="55">
        <v>74</v>
      </c>
      <c r="P16" s="52">
        <v>83</v>
      </c>
      <c r="Q16" s="53">
        <f t="shared" si="1"/>
        <v>553</v>
      </c>
      <c r="R16" s="59">
        <f t="shared" si="2"/>
        <v>774</v>
      </c>
    </row>
    <row r="17" spans="1:18" ht="17.100000000000001" customHeight="1" x14ac:dyDescent="0.15">
      <c r="A17" s="4"/>
      <c r="B17" s="708"/>
      <c r="C17" s="57"/>
      <c r="D17" s="58" t="s">
        <v>28</v>
      </c>
      <c r="E17" s="58"/>
      <c r="F17" s="58"/>
      <c r="G17" s="58"/>
      <c r="H17" s="51">
        <v>135</v>
      </c>
      <c r="I17" s="52">
        <v>100</v>
      </c>
      <c r="J17" s="53">
        <f t="shared" si="0"/>
        <v>235</v>
      </c>
      <c r="K17" s="54" t="s">
        <v>24</v>
      </c>
      <c r="L17" s="55">
        <v>249</v>
      </c>
      <c r="M17" s="55">
        <v>149</v>
      </c>
      <c r="N17" s="55">
        <v>130</v>
      </c>
      <c r="O17" s="55">
        <v>109</v>
      </c>
      <c r="P17" s="52">
        <v>78</v>
      </c>
      <c r="Q17" s="53">
        <f t="shared" si="1"/>
        <v>715</v>
      </c>
      <c r="R17" s="59">
        <f t="shared" si="2"/>
        <v>950</v>
      </c>
    </row>
    <row r="18" spans="1:18" ht="17.100000000000001" customHeight="1" x14ac:dyDescent="0.15">
      <c r="A18" s="4"/>
      <c r="B18" s="708"/>
      <c r="C18" s="57"/>
      <c r="D18" s="58" t="s">
        <v>29</v>
      </c>
      <c r="E18" s="58"/>
      <c r="F18" s="58"/>
      <c r="G18" s="58"/>
      <c r="H18" s="51">
        <v>165</v>
      </c>
      <c r="I18" s="52">
        <v>108</v>
      </c>
      <c r="J18" s="53">
        <f t="shared" si="0"/>
        <v>273</v>
      </c>
      <c r="K18" s="54" t="s">
        <v>24</v>
      </c>
      <c r="L18" s="55">
        <v>312</v>
      </c>
      <c r="M18" s="55">
        <v>219</v>
      </c>
      <c r="N18" s="55">
        <v>144</v>
      </c>
      <c r="O18" s="55">
        <v>137</v>
      </c>
      <c r="P18" s="52">
        <v>127</v>
      </c>
      <c r="Q18" s="53">
        <f t="shared" si="1"/>
        <v>939</v>
      </c>
      <c r="R18" s="59">
        <f t="shared" si="2"/>
        <v>1212</v>
      </c>
    </row>
    <row r="19" spans="1:18" ht="17.100000000000001" customHeight="1" x14ac:dyDescent="0.15">
      <c r="A19" s="4"/>
      <c r="B19" s="708"/>
      <c r="C19" s="57"/>
      <c r="D19" s="58" t="s">
        <v>30</v>
      </c>
      <c r="E19" s="58"/>
      <c r="F19" s="58"/>
      <c r="G19" s="58"/>
      <c r="H19" s="51">
        <v>186</v>
      </c>
      <c r="I19" s="52">
        <v>112</v>
      </c>
      <c r="J19" s="53">
        <f t="shared" si="0"/>
        <v>298</v>
      </c>
      <c r="K19" s="54" t="s">
        <v>210</v>
      </c>
      <c r="L19" s="55">
        <v>329</v>
      </c>
      <c r="M19" s="55">
        <v>205</v>
      </c>
      <c r="N19" s="55">
        <v>163</v>
      </c>
      <c r="O19" s="55">
        <v>177</v>
      </c>
      <c r="P19" s="52">
        <v>123</v>
      </c>
      <c r="Q19" s="53">
        <f t="shared" si="1"/>
        <v>997</v>
      </c>
      <c r="R19" s="59">
        <f t="shared" si="2"/>
        <v>1295</v>
      </c>
    </row>
    <row r="20" spans="1:18" ht="17.100000000000001" customHeight="1" x14ac:dyDescent="0.15">
      <c r="A20" s="4">
        <v>719</v>
      </c>
      <c r="B20" s="708"/>
      <c r="C20" s="60"/>
      <c r="D20" s="61" t="s">
        <v>31</v>
      </c>
      <c r="E20" s="61"/>
      <c r="F20" s="61"/>
      <c r="G20" s="61"/>
      <c r="H20" s="62">
        <v>113</v>
      </c>
      <c r="I20" s="63">
        <v>80</v>
      </c>
      <c r="J20" s="64">
        <f t="shared" si="0"/>
        <v>193</v>
      </c>
      <c r="K20" s="65" t="s">
        <v>210</v>
      </c>
      <c r="L20" s="66">
        <v>234</v>
      </c>
      <c r="M20" s="66">
        <v>163</v>
      </c>
      <c r="N20" s="66">
        <v>121</v>
      </c>
      <c r="O20" s="66">
        <v>145</v>
      </c>
      <c r="P20" s="63">
        <v>92</v>
      </c>
      <c r="Q20" s="53">
        <f t="shared" si="1"/>
        <v>755</v>
      </c>
      <c r="R20" s="67">
        <f t="shared" si="2"/>
        <v>948</v>
      </c>
    </row>
    <row r="21" spans="1:18" ht="17.100000000000001" customHeight="1" x14ac:dyDescent="0.15">
      <c r="A21" s="4">
        <v>25</v>
      </c>
      <c r="B21" s="708"/>
      <c r="C21" s="68" t="s">
        <v>33</v>
      </c>
      <c r="D21" s="68"/>
      <c r="E21" s="68"/>
      <c r="F21" s="68"/>
      <c r="G21" s="68"/>
      <c r="H21" s="42">
        <v>16</v>
      </c>
      <c r="I21" s="69">
        <v>25</v>
      </c>
      <c r="J21" s="44">
        <f t="shared" si="0"/>
        <v>41</v>
      </c>
      <c r="K21" s="45" t="s">
        <v>210</v>
      </c>
      <c r="L21" s="46">
        <v>54</v>
      </c>
      <c r="M21" s="46">
        <v>29</v>
      </c>
      <c r="N21" s="46">
        <v>21</v>
      </c>
      <c r="O21" s="46">
        <v>12</v>
      </c>
      <c r="P21" s="70">
        <v>22</v>
      </c>
      <c r="Q21" s="71">
        <f t="shared" si="1"/>
        <v>138</v>
      </c>
      <c r="R21" s="72">
        <f t="shared" si="2"/>
        <v>179</v>
      </c>
    </row>
    <row r="22" spans="1:18" ht="17.100000000000001" customHeight="1" thickBot="1" x14ac:dyDescent="0.2">
      <c r="A22" s="4">
        <v>900</v>
      </c>
      <c r="B22" s="709"/>
      <c r="C22" s="692" t="s">
        <v>34</v>
      </c>
      <c r="D22" s="693"/>
      <c r="E22" s="693"/>
      <c r="F22" s="693"/>
      <c r="G22" s="694"/>
      <c r="H22" s="73">
        <f>H14+H21</f>
        <v>804</v>
      </c>
      <c r="I22" s="74">
        <f>I14+I21</f>
        <v>600</v>
      </c>
      <c r="J22" s="75">
        <f t="shared" si="0"/>
        <v>1404</v>
      </c>
      <c r="K22" s="76" t="s">
        <v>210</v>
      </c>
      <c r="L22" s="77">
        <f>L14+L21</f>
        <v>1452</v>
      </c>
      <c r="M22" s="77">
        <f>M14+M21</f>
        <v>991</v>
      </c>
      <c r="N22" s="77">
        <f>N14+N21</f>
        <v>710</v>
      </c>
      <c r="O22" s="77">
        <f>O14+O21</f>
        <v>704</v>
      </c>
      <c r="P22" s="74">
        <f>P14+P21</f>
        <v>565</v>
      </c>
      <c r="Q22" s="75">
        <f t="shared" si="1"/>
        <v>4422</v>
      </c>
      <c r="R22" s="78">
        <f t="shared" si="2"/>
        <v>5826</v>
      </c>
    </row>
    <row r="23" spans="1:18" ht="17.100000000000001" customHeight="1" x14ac:dyDescent="0.15">
      <c r="B23" s="689" t="s">
        <v>36</v>
      </c>
      <c r="C23" s="79"/>
      <c r="D23" s="79"/>
      <c r="E23" s="79"/>
      <c r="F23" s="79"/>
      <c r="G23" s="80"/>
      <c r="H23" s="31" t="s">
        <v>13</v>
      </c>
      <c r="I23" s="32" t="s">
        <v>14</v>
      </c>
      <c r="J23" s="33" t="s">
        <v>15</v>
      </c>
      <c r="K23" s="34" t="s">
        <v>16</v>
      </c>
      <c r="L23" s="35" t="s">
        <v>17</v>
      </c>
      <c r="M23" s="35" t="s">
        <v>18</v>
      </c>
      <c r="N23" s="35" t="s">
        <v>19</v>
      </c>
      <c r="O23" s="35" t="s">
        <v>20</v>
      </c>
      <c r="P23" s="36" t="s">
        <v>21</v>
      </c>
      <c r="Q23" s="37" t="s">
        <v>15</v>
      </c>
      <c r="R23" s="38" t="s">
        <v>22</v>
      </c>
    </row>
    <row r="24" spans="1:18" ht="17.100000000000001" customHeight="1" x14ac:dyDescent="0.15">
      <c r="B24" s="690"/>
      <c r="C24" s="39" t="s">
        <v>23</v>
      </c>
      <c r="D24" s="40"/>
      <c r="E24" s="40"/>
      <c r="F24" s="40"/>
      <c r="G24" s="41"/>
      <c r="H24" s="42">
        <f>H25+H26+H27+H28+H29+H30</f>
        <v>2019</v>
      </c>
      <c r="I24" s="43">
        <f>I25+I26+I27+I28+I29+I30</f>
        <v>1778</v>
      </c>
      <c r="J24" s="44">
        <f t="shared" ref="J24:J32" si="3">SUM(H24:I24)</f>
        <v>3797</v>
      </c>
      <c r="K24" s="45" t="s">
        <v>24</v>
      </c>
      <c r="L24" s="46">
        <f>L25+L26+L27+L28+L29+L30</f>
        <v>3036</v>
      </c>
      <c r="M24" s="46">
        <f>M25+M26+M27+M28+M29+M30</f>
        <v>2007</v>
      </c>
      <c r="N24" s="46">
        <f>N25+N26+N27+N28+N29+N30</f>
        <v>1506</v>
      </c>
      <c r="O24" s="46">
        <f>O25+O26+O27+O28+O29+O30</f>
        <v>1667</v>
      </c>
      <c r="P24" s="46">
        <f>P25+P26+P27+P28+P29+P30</f>
        <v>1542</v>
      </c>
      <c r="Q24" s="47">
        <f t="shared" ref="Q24:Q32" si="4">SUM(K24:P24)</f>
        <v>9758</v>
      </c>
      <c r="R24" s="48">
        <f t="shared" ref="R24:R32" si="5">SUM(J24,Q24)</f>
        <v>13555</v>
      </c>
    </row>
    <row r="25" spans="1:18" ht="17.100000000000001" customHeight="1" x14ac:dyDescent="0.15">
      <c r="B25" s="690"/>
      <c r="C25" s="81"/>
      <c r="D25" s="50" t="s">
        <v>25</v>
      </c>
      <c r="E25" s="50"/>
      <c r="F25" s="50"/>
      <c r="G25" s="50"/>
      <c r="H25" s="51">
        <v>73</v>
      </c>
      <c r="I25" s="52">
        <v>80</v>
      </c>
      <c r="J25" s="53">
        <f t="shared" si="3"/>
        <v>153</v>
      </c>
      <c r="K25" s="54" t="s">
        <v>24</v>
      </c>
      <c r="L25" s="55">
        <v>87</v>
      </c>
      <c r="M25" s="55">
        <v>47</v>
      </c>
      <c r="N25" s="55">
        <v>37</v>
      </c>
      <c r="O25" s="55">
        <v>38</v>
      </c>
      <c r="P25" s="52">
        <v>40</v>
      </c>
      <c r="Q25" s="53">
        <f t="shared" si="4"/>
        <v>249</v>
      </c>
      <c r="R25" s="56">
        <f t="shared" si="5"/>
        <v>402</v>
      </c>
    </row>
    <row r="26" spans="1:18" ht="17.100000000000001" customHeight="1" x14ac:dyDescent="0.15">
      <c r="B26" s="690"/>
      <c r="C26" s="50"/>
      <c r="D26" s="58" t="s">
        <v>27</v>
      </c>
      <c r="E26" s="58"/>
      <c r="F26" s="58"/>
      <c r="G26" s="58"/>
      <c r="H26" s="51">
        <v>151</v>
      </c>
      <c r="I26" s="52">
        <v>133</v>
      </c>
      <c r="J26" s="53">
        <f t="shared" si="3"/>
        <v>284</v>
      </c>
      <c r="K26" s="54" t="s">
        <v>24</v>
      </c>
      <c r="L26" s="55">
        <v>158</v>
      </c>
      <c r="M26" s="55">
        <v>127</v>
      </c>
      <c r="N26" s="55">
        <v>77</v>
      </c>
      <c r="O26" s="55">
        <v>55</v>
      </c>
      <c r="P26" s="52">
        <v>79</v>
      </c>
      <c r="Q26" s="53">
        <f t="shared" si="4"/>
        <v>496</v>
      </c>
      <c r="R26" s="59">
        <f t="shared" si="5"/>
        <v>780</v>
      </c>
    </row>
    <row r="27" spans="1:18" ht="17.100000000000001" customHeight="1" x14ac:dyDescent="0.15">
      <c r="B27" s="690"/>
      <c r="C27" s="50"/>
      <c r="D27" s="58" t="s">
        <v>28</v>
      </c>
      <c r="E27" s="58"/>
      <c r="F27" s="58"/>
      <c r="G27" s="58"/>
      <c r="H27" s="51">
        <v>313</v>
      </c>
      <c r="I27" s="52">
        <v>245</v>
      </c>
      <c r="J27" s="53">
        <f t="shared" si="3"/>
        <v>558</v>
      </c>
      <c r="K27" s="54" t="s">
        <v>24</v>
      </c>
      <c r="L27" s="55">
        <v>336</v>
      </c>
      <c r="M27" s="55">
        <v>194</v>
      </c>
      <c r="N27" s="55">
        <v>126</v>
      </c>
      <c r="O27" s="55">
        <v>120</v>
      </c>
      <c r="P27" s="52">
        <v>127</v>
      </c>
      <c r="Q27" s="53">
        <f t="shared" si="4"/>
        <v>903</v>
      </c>
      <c r="R27" s="59">
        <f t="shared" si="5"/>
        <v>1461</v>
      </c>
    </row>
    <row r="28" spans="1:18" ht="17.100000000000001" customHeight="1" x14ac:dyDescent="0.15">
      <c r="B28" s="690"/>
      <c r="C28" s="50"/>
      <c r="D28" s="58" t="s">
        <v>29</v>
      </c>
      <c r="E28" s="58"/>
      <c r="F28" s="58"/>
      <c r="G28" s="58"/>
      <c r="H28" s="51">
        <v>559</v>
      </c>
      <c r="I28" s="52">
        <v>423</v>
      </c>
      <c r="J28" s="53">
        <f t="shared" si="3"/>
        <v>982</v>
      </c>
      <c r="K28" s="54" t="s">
        <v>24</v>
      </c>
      <c r="L28" s="55">
        <v>715</v>
      </c>
      <c r="M28" s="55">
        <v>392</v>
      </c>
      <c r="N28" s="55">
        <v>258</v>
      </c>
      <c r="O28" s="55">
        <v>281</v>
      </c>
      <c r="P28" s="52">
        <v>229</v>
      </c>
      <c r="Q28" s="53">
        <f t="shared" si="4"/>
        <v>1875</v>
      </c>
      <c r="R28" s="59">
        <f t="shared" si="5"/>
        <v>2857</v>
      </c>
    </row>
    <row r="29" spans="1:18" ht="17.100000000000001" customHeight="1" x14ac:dyDescent="0.15">
      <c r="B29" s="690"/>
      <c r="C29" s="50"/>
      <c r="D29" s="58" t="s">
        <v>30</v>
      </c>
      <c r="E29" s="58"/>
      <c r="F29" s="58"/>
      <c r="G29" s="58"/>
      <c r="H29" s="51">
        <v>607</v>
      </c>
      <c r="I29" s="52">
        <v>554</v>
      </c>
      <c r="J29" s="53">
        <f t="shared" si="3"/>
        <v>1161</v>
      </c>
      <c r="K29" s="54" t="s">
        <v>24</v>
      </c>
      <c r="L29" s="55">
        <v>943</v>
      </c>
      <c r="M29" s="55">
        <v>568</v>
      </c>
      <c r="N29" s="55">
        <v>405</v>
      </c>
      <c r="O29" s="55">
        <v>461</v>
      </c>
      <c r="P29" s="52">
        <v>431</v>
      </c>
      <c r="Q29" s="53">
        <f t="shared" si="4"/>
        <v>2808</v>
      </c>
      <c r="R29" s="59">
        <f t="shared" si="5"/>
        <v>3969</v>
      </c>
    </row>
    <row r="30" spans="1:18" ht="17.100000000000001" customHeight="1" x14ac:dyDescent="0.15">
      <c r="B30" s="690"/>
      <c r="C30" s="61"/>
      <c r="D30" s="61" t="s">
        <v>31</v>
      </c>
      <c r="E30" s="61"/>
      <c r="F30" s="61"/>
      <c r="G30" s="61"/>
      <c r="H30" s="62">
        <v>316</v>
      </c>
      <c r="I30" s="63">
        <v>343</v>
      </c>
      <c r="J30" s="64">
        <f t="shared" si="3"/>
        <v>659</v>
      </c>
      <c r="K30" s="65" t="s">
        <v>24</v>
      </c>
      <c r="L30" s="66">
        <v>797</v>
      </c>
      <c r="M30" s="66">
        <v>679</v>
      </c>
      <c r="N30" s="66">
        <v>603</v>
      </c>
      <c r="O30" s="66">
        <v>712</v>
      </c>
      <c r="P30" s="63">
        <v>636</v>
      </c>
      <c r="Q30" s="64">
        <f t="shared" si="4"/>
        <v>3427</v>
      </c>
      <c r="R30" s="67">
        <f t="shared" si="5"/>
        <v>4086</v>
      </c>
    </row>
    <row r="31" spans="1:18" ht="17.100000000000001" customHeight="1" x14ac:dyDescent="0.15">
      <c r="B31" s="690"/>
      <c r="C31" s="68" t="s">
        <v>33</v>
      </c>
      <c r="D31" s="68"/>
      <c r="E31" s="68"/>
      <c r="F31" s="68"/>
      <c r="G31" s="68"/>
      <c r="H31" s="42">
        <v>12</v>
      </c>
      <c r="I31" s="69">
        <v>25</v>
      </c>
      <c r="J31" s="44">
        <f t="shared" si="3"/>
        <v>37</v>
      </c>
      <c r="K31" s="45" t="s">
        <v>24</v>
      </c>
      <c r="L31" s="46">
        <v>25</v>
      </c>
      <c r="M31" s="46">
        <v>20</v>
      </c>
      <c r="N31" s="46">
        <v>13</v>
      </c>
      <c r="O31" s="46">
        <v>16</v>
      </c>
      <c r="P31" s="70">
        <v>18</v>
      </c>
      <c r="Q31" s="71">
        <f t="shared" si="4"/>
        <v>92</v>
      </c>
      <c r="R31" s="72">
        <f t="shared" si="5"/>
        <v>129</v>
      </c>
    </row>
    <row r="32" spans="1:18" ht="17.100000000000001" customHeight="1" thickBot="1" x14ac:dyDescent="0.2">
      <c r="B32" s="691"/>
      <c r="C32" s="692" t="s">
        <v>34</v>
      </c>
      <c r="D32" s="693"/>
      <c r="E32" s="693"/>
      <c r="F32" s="693"/>
      <c r="G32" s="694"/>
      <c r="H32" s="73">
        <f>H24+H31</f>
        <v>2031</v>
      </c>
      <c r="I32" s="74">
        <f>I24+I31</f>
        <v>1803</v>
      </c>
      <c r="J32" s="75">
        <f t="shared" si="3"/>
        <v>3834</v>
      </c>
      <c r="K32" s="76" t="s">
        <v>24</v>
      </c>
      <c r="L32" s="77">
        <f>L24+L31</f>
        <v>3061</v>
      </c>
      <c r="M32" s="77">
        <f>M24+M31</f>
        <v>2027</v>
      </c>
      <c r="N32" s="77">
        <f>N24+N31</f>
        <v>1519</v>
      </c>
      <c r="O32" s="77">
        <f>O24+O31</f>
        <v>1683</v>
      </c>
      <c r="P32" s="74">
        <f>P24+P31</f>
        <v>1560</v>
      </c>
      <c r="Q32" s="75">
        <f t="shared" si="4"/>
        <v>9850</v>
      </c>
      <c r="R32" s="78">
        <f t="shared" si="5"/>
        <v>13684</v>
      </c>
    </row>
    <row r="33" spans="1:18" ht="17.100000000000001" customHeight="1" x14ac:dyDescent="0.15">
      <c r="B33" s="713" t="s">
        <v>15</v>
      </c>
      <c r="C33" s="79"/>
      <c r="D33" s="79"/>
      <c r="E33" s="79"/>
      <c r="F33" s="79"/>
      <c r="G33" s="80"/>
      <c r="H33" s="31" t="s">
        <v>13</v>
      </c>
      <c r="I33" s="32" t="s">
        <v>14</v>
      </c>
      <c r="J33" s="33" t="s">
        <v>15</v>
      </c>
      <c r="K33" s="34" t="s">
        <v>16</v>
      </c>
      <c r="L33" s="35" t="s">
        <v>17</v>
      </c>
      <c r="M33" s="35" t="s">
        <v>18</v>
      </c>
      <c r="N33" s="35" t="s">
        <v>19</v>
      </c>
      <c r="O33" s="35" t="s">
        <v>20</v>
      </c>
      <c r="P33" s="36" t="s">
        <v>21</v>
      </c>
      <c r="Q33" s="37" t="s">
        <v>15</v>
      </c>
      <c r="R33" s="38" t="s">
        <v>22</v>
      </c>
    </row>
    <row r="34" spans="1:18" ht="17.100000000000001" customHeight="1" x14ac:dyDescent="0.15">
      <c r="B34" s="714"/>
      <c r="C34" s="39" t="s">
        <v>23</v>
      </c>
      <c r="D34" s="40"/>
      <c r="E34" s="40"/>
      <c r="F34" s="40"/>
      <c r="G34" s="41"/>
      <c r="H34" s="42">
        <f t="shared" ref="H34:I41" si="6">H14+H24</f>
        <v>2807</v>
      </c>
      <c r="I34" s="43">
        <f t="shared" si="6"/>
        <v>2353</v>
      </c>
      <c r="J34" s="44">
        <f>SUM(H34:I34)</f>
        <v>5160</v>
      </c>
      <c r="K34" s="45" t="s">
        <v>210</v>
      </c>
      <c r="L34" s="82">
        <f>L14+L24</f>
        <v>4434</v>
      </c>
      <c r="M34" s="82">
        <f>M14+M24</f>
        <v>2969</v>
      </c>
      <c r="N34" s="82">
        <f>N14+N24</f>
        <v>2195</v>
      </c>
      <c r="O34" s="82">
        <f>O14+O24</f>
        <v>2359</v>
      </c>
      <c r="P34" s="82">
        <f>P14+P24</f>
        <v>2085</v>
      </c>
      <c r="Q34" s="47">
        <f t="shared" ref="Q34:Q42" si="7">SUM(K34:P34)</f>
        <v>14042</v>
      </c>
      <c r="R34" s="48">
        <f t="shared" ref="R34:R42" si="8">SUM(J34,Q34)</f>
        <v>19202</v>
      </c>
    </row>
    <row r="35" spans="1:18" ht="17.100000000000001" customHeight="1" x14ac:dyDescent="0.15">
      <c r="B35" s="714"/>
      <c r="C35" s="49"/>
      <c r="D35" s="50" t="s">
        <v>25</v>
      </c>
      <c r="E35" s="50"/>
      <c r="F35" s="50"/>
      <c r="G35" s="50"/>
      <c r="H35" s="83">
        <f t="shared" si="6"/>
        <v>145</v>
      </c>
      <c r="I35" s="84">
        <f t="shared" si="6"/>
        <v>151</v>
      </c>
      <c r="J35" s="53">
        <f>SUM(H35:I35)</f>
        <v>296</v>
      </c>
      <c r="K35" s="85" t="s">
        <v>210</v>
      </c>
      <c r="L35" s="86">
        <f t="shared" ref="L35:P41" si="9">L15+L25</f>
        <v>198</v>
      </c>
      <c r="M35" s="86">
        <f t="shared" si="9"/>
        <v>130</v>
      </c>
      <c r="N35" s="86">
        <f t="shared" si="9"/>
        <v>78</v>
      </c>
      <c r="O35" s="86">
        <f t="shared" si="9"/>
        <v>88</v>
      </c>
      <c r="P35" s="87">
        <f>P15+P25</f>
        <v>80</v>
      </c>
      <c r="Q35" s="53">
        <f>SUM(K35:P35)</f>
        <v>574</v>
      </c>
      <c r="R35" s="56">
        <f>SUM(J35,Q35)</f>
        <v>870</v>
      </c>
    </row>
    <row r="36" spans="1:18" ht="17.100000000000001" customHeight="1" x14ac:dyDescent="0.15">
      <c r="B36" s="714"/>
      <c r="C36" s="57"/>
      <c r="D36" s="58" t="s">
        <v>27</v>
      </c>
      <c r="E36" s="58"/>
      <c r="F36" s="58"/>
      <c r="G36" s="58"/>
      <c r="H36" s="88">
        <f t="shared" si="6"/>
        <v>268</v>
      </c>
      <c r="I36" s="89">
        <f t="shared" si="6"/>
        <v>237</v>
      </c>
      <c r="J36" s="53">
        <f t="shared" ref="J36:J42" si="10">SUM(H36:I36)</f>
        <v>505</v>
      </c>
      <c r="K36" s="90" t="s">
        <v>210</v>
      </c>
      <c r="L36" s="91">
        <f t="shared" si="9"/>
        <v>321</v>
      </c>
      <c r="M36" s="91">
        <f t="shared" si="9"/>
        <v>270</v>
      </c>
      <c r="N36" s="91">
        <f t="shared" si="9"/>
        <v>167</v>
      </c>
      <c r="O36" s="91">
        <f t="shared" si="9"/>
        <v>129</v>
      </c>
      <c r="P36" s="92">
        <f t="shared" si="9"/>
        <v>162</v>
      </c>
      <c r="Q36" s="53">
        <f t="shared" si="7"/>
        <v>1049</v>
      </c>
      <c r="R36" s="59">
        <f t="shared" si="8"/>
        <v>1554</v>
      </c>
    </row>
    <row r="37" spans="1:18" ht="17.100000000000001" customHeight="1" x14ac:dyDescent="0.15">
      <c r="B37" s="714"/>
      <c r="C37" s="57"/>
      <c r="D37" s="58" t="s">
        <v>28</v>
      </c>
      <c r="E37" s="58"/>
      <c r="F37" s="58"/>
      <c r="G37" s="58"/>
      <c r="H37" s="88">
        <f t="shared" si="6"/>
        <v>448</v>
      </c>
      <c r="I37" s="89">
        <f t="shared" si="6"/>
        <v>345</v>
      </c>
      <c r="J37" s="53">
        <f t="shared" si="10"/>
        <v>793</v>
      </c>
      <c r="K37" s="90" t="s">
        <v>210</v>
      </c>
      <c r="L37" s="91">
        <f t="shared" si="9"/>
        <v>585</v>
      </c>
      <c r="M37" s="91">
        <f t="shared" si="9"/>
        <v>343</v>
      </c>
      <c r="N37" s="91">
        <f t="shared" si="9"/>
        <v>256</v>
      </c>
      <c r="O37" s="91">
        <f t="shared" si="9"/>
        <v>229</v>
      </c>
      <c r="P37" s="92">
        <f t="shared" si="9"/>
        <v>205</v>
      </c>
      <c r="Q37" s="53">
        <f t="shared" si="7"/>
        <v>1618</v>
      </c>
      <c r="R37" s="59">
        <f>SUM(J37,Q37)</f>
        <v>2411</v>
      </c>
    </row>
    <row r="38" spans="1:18" ht="17.100000000000001" customHeight="1" x14ac:dyDescent="0.15">
      <c r="B38" s="714"/>
      <c r="C38" s="57"/>
      <c r="D38" s="58" t="s">
        <v>29</v>
      </c>
      <c r="E38" s="58"/>
      <c r="F38" s="58"/>
      <c r="G38" s="58"/>
      <c r="H38" s="88">
        <f t="shared" si="6"/>
        <v>724</v>
      </c>
      <c r="I38" s="89">
        <f t="shared" si="6"/>
        <v>531</v>
      </c>
      <c r="J38" s="53">
        <f t="shared" si="10"/>
        <v>1255</v>
      </c>
      <c r="K38" s="90" t="s">
        <v>210</v>
      </c>
      <c r="L38" s="91">
        <f t="shared" si="9"/>
        <v>1027</v>
      </c>
      <c r="M38" s="91">
        <f t="shared" si="9"/>
        <v>611</v>
      </c>
      <c r="N38" s="91">
        <f t="shared" si="9"/>
        <v>402</v>
      </c>
      <c r="O38" s="91">
        <f t="shared" si="9"/>
        <v>418</v>
      </c>
      <c r="P38" s="92">
        <f t="shared" si="9"/>
        <v>356</v>
      </c>
      <c r="Q38" s="53">
        <f t="shared" si="7"/>
        <v>2814</v>
      </c>
      <c r="R38" s="59">
        <f t="shared" si="8"/>
        <v>4069</v>
      </c>
    </row>
    <row r="39" spans="1:18" ht="17.100000000000001" customHeight="1" x14ac:dyDescent="0.15">
      <c r="B39" s="714"/>
      <c r="C39" s="57"/>
      <c r="D39" s="58" t="s">
        <v>30</v>
      </c>
      <c r="E39" s="58"/>
      <c r="F39" s="58"/>
      <c r="G39" s="58"/>
      <c r="H39" s="88">
        <f t="shared" si="6"/>
        <v>793</v>
      </c>
      <c r="I39" s="89">
        <f t="shared" si="6"/>
        <v>666</v>
      </c>
      <c r="J39" s="53">
        <f t="shared" si="10"/>
        <v>1459</v>
      </c>
      <c r="K39" s="90" t="s">
        <v>24</v>
      </c>
      <c r="L39" s="91">
        <f t="shared" si="9"/>
        <v>1272</v>
      </c>
      <c r="M39" s="91">
        <f t="shared" si="9"/>
        <v>773</v>
      </c>
      <c r="N39" s="91">
        <f t="shared" si="9"/>
        <v>568</v>
      </c>
      <c r="O39" s="91">
        <f t="shared" si="9"/>
        <v>638</v>
      </c>
      <c r="P39" s="92">
        <f t="shared" si="9"/>
        <v>554</v>
      </c>
      <c r="Q39" s="53">
        <f t="shared" si="7"/>
        <v>3805</v>
      </c>
      <c r="R39" s="59">
        <f t="shared" si="8"/>
        <v>5264</v>
      </c>
    </row>
    <row r="40" spans="1:18" ht="17.100000000000001" customHeight="1" x14ac:dyDescent="0.15">
      <c r="B40" s="714"/>
      <c r="C40" s="60"/>
      <c r="D40" s="61" t="s">
        <v>31</v>
      </c>
      <c r="E40" s="61"/>
      <c r="F40" s="61"/>
      <c r="G40" s="61"/>
      <c r="H40" s="62">
        <f t="shared" si="6"/>
        <v>429</v>
      </c>
      <c r="I40" s="93">
        <f t="shared" si="6"/>
        <v>423</v>
      </c>
      <c r="J40" s="64">
        <f t="shared" si="10"/>
        <v>852</v>
      </c>
      <c r="K40" s="94" t="s">
        <v>24</v>
      </c>
      <c r="L40" s="95">
        <f t="shared" si="9"/>
        <v>1031</v>
      </c>
      <c r="M40" s="95">
        <f t="shared" si="9"/>
        <v>842</v>
      </c>
      <c r="N40" s="95">
        <f t="shared" si="9"/>
        <v>724</v>
      </c>
      <c r="O40" s="95">
        <f t="shared" si="9"/>
        <v>857</v>
      </c>
      <c r="P40" s="96">
        <f t="shared" si="9"/>
        <v>728</v>
      </c>
      <c r="Q40" s="97">
        <f t="shared" si="7"/>
        <v>4182</v>
      </c>
      <c r="R40" s="67">
        <f t="shared" si="8"/>
        <v>5034</v>
      </c>
    </row>
    <row r="41" spans="1:18" ht="17.100000000000001" customHeight="1" x14ac:dyDescent="0.15">
      <c r="B41" s="714"/>
      <c r="C41" s="68" t="s">
        <v>33</v>
      </c>
      <c r="D41" s="68"/>
      <c r="E41" s="68"/>
      <c r="F41" s="68"/>
      <c r="G41" s="68"/>
      <c r="H41" s="42">
        <f t="shared" si="6"/>
        <v>28</v>
      </c>
      <c r="I41" s="43">
        <f t="shared" si="6"/>
        <v>50</v>
      </c>
      <c r="J41" s="42">
        <f>SUM(H41:I41)</f>
        <v>78</v>
      </c>
      <c r="K41" s="98" t="s">
        <v>24</v>
      </c>
      <c r="L41" s="99">
        <f>L21+L31</f>
        <v>79</v>
      </c>
      <c r="M41" s="99">
        <f t="shared" si="9"/>
        <v>49</v>
      </c>
      <c r="N41" s="99">
        <f t="shared" si="9"/>
        <v>34</v>
      </c>
      <c r="O41" s="99">
        <f t="shared" si="9"/>
        <v>28</v>
      </c>
      <c r="P41" s="100">
        <f t="shared" si="9"/>
        <v>40</v>
      </c>
      <c r="Q41" s="47">
        <f t="shared" si="7"/>
        <v>230</v>
      </c>
      <c r="R41" s="101">
        <f t="shared" si="8"/>
        <v>308</v>
      </c>
    </row>
    <row r="42" spans="1:18" ht="17.100000000000001" customHeight="1" thickBot="1" x14ac:dyDescent="0.2">
      <c r="B42" s="715"/>
      <c r="C42" s="692" t="s">
        <v>34</v>
      </c>
      <c r="D42" s="693"/>
      <c r="E42" s="693"/>
      <c r="F42" s="693"/>
      <c r="G42" s="694"/>
      <c r="H42" s="73">
        <f>H34+H41</f>
        <v>2835</v>
      </c>
      <c r="I42" s="74">
        <f>I34+I41</f>
        <v>2403</v>
      </c>
      <c r="J42" s="75">
        <f t="shared" si="10"/>
        <v>5238</v>
      </c>
      <c r="K42" s="76" t="s">
        <v>24</v>
      </c>
      <c r="L42" s="77">
        <f>L34+L41</f>
        <v>4513</v>
      </c>
      <c r="M42" s="77">
        <f>M34+M41</f>
        <v>3018</v>
      </c>
      <c r="N42" s="77">
        <f>N34+N41</f>
        <v>2229</v>
      </c>
      <c r="O42" s="77">
        <f>O34+O41</f>
        <v>2387</v>
      </c>
      <c r="P42" s="74">
        <f>P34+P41</f>
        <v>2125</v>
      </c>
      <c r="Q42" s="75">
        <f t="shared" si="7"/>
        <v>14272</v>
      </c>
      <c r="R42" s="78">
        <f t="shared" si="8"/>
        <v>19510</v>
      </c>
    </row>
    <row r="45" spans="1:18" ht="17.100000000000001" customHeight="1" x14ac:dyDescent="0.15">
      <c r="A45" s="1" t="s">
        <v>38</v>
      </c>
    </row>
    <row r="46" spans="1:18" ht="17.100000000000001" customHeight="1" x14ac:dyDescent="0.15">
      <c r="B46" s="5"/>
      <c r="C46" s="5"/>
      <c r="D46" s="5"/>
      <c r="E46" s="6"/>
      <c r="F46" s="6"/>
      <c r="G46" s="6"/>
      <c r="H46" s="6"/>
      <c r="I46" s="6"/>
      <c r="J46" s="6"/>
      <c r="K46" s="699" t="s">
        <v>39</v>
      </c>
      <c r="L46" s="699"/>
      <c r="M46" s="699"/>
      <c r="N46" s="699"/>
      <c r="O46" s="699"/>
      <c r="P46" s="699"/>
      <c r="Q46" s="699"/>
      <c r="R46" s="699"/>
    </row>
    <row r="47" spans="1:18" ht="17.100000000000001" customHeight="1" x14ac:dyDescent="0.15">
      <c r="B47" s="716" t="str">
        <f>"平成" &amp; DBCS($A$2) &amp; "年（" &amp; DBCS($B$2) &amp; "年）" &amp; DBCS($C$2) &amp; "月"</f>
        <v>平成３０年（２０１８年）６月</v>
      </c>
      <c r="C47" s="717"/>
      <c r="D47" s="717"/>
      <c r="E47" s="717"/>
      <c r="F47" s="717"/>
      <c r="G47" s="718"/>
      <c r="H47" s="722" t="s">
        <v>40</v>
      </c>
      <c r="I47" s="723"/>
      <c r="J47" s="723"/>
      <c r="K47" s="724" t="s">
        <v>41</v>
      </c>
      <c r="L47" s="725"/>
      <c r="M47" s="725"/>
      <c r="N47" s="725"/>
      <c r="O47" s="725"/>
      <c r="P47" s="725"/>
      <c r="Q47" s="726"/>
      <c r="R47" s="727" t="s">
        <v>22</v>
      </c>
    </row>
    <row r="48" spans="1:18" ht="17.100000000000001" customHeight="1" x14ac:dyDescent="0.15">
      <c r="B48" s="719"/>
      <c r="C48" s="720"/>
      <c r="D48" s="720"/>
      <c r="E48" s="720"/>
      <c r="F48" s="720"/>
      <c r="G48" s="721"/>
      <c r="H48" s="102" t="s">
        <v>13</v>
      </c>
      <c r="I48" s="103" t="s">
        <v>14</v>
      </c>
      <c r="J48" s="104" t="s">
        <v>15</v>
      </c>
      <c r="K48" s="105" t="s">
        <v>16</v>
      </c>
      <c r="L48" s="106" t="s">
        <v>17</v>
      </c>
      <c r="M48" s="106" t="s">
        <v>18</v>
      </c>
      <c r="N48" s="106" t="s">
        <v>19</v>
      </c>
      <c r="O48" s="106" t="s">
        <v>20</v>
      </c>
      <c r="P48" s="107" t="s">
        <v>21</v>
      </c>
      <c r="Q48" s="380" t="s">
        <v>15</v>
      </c>
      <c r="R48" s="728"/>
    </row>
    <row r="49" spans="1:18" ht="17.100000000000001" customHeight="1" x14ac:dyDescent="0.15">
      <c r="B49" s="8" t="s">
        <v>23</v>
      </c>
      <c r="C49" s="10"/>
      <c r="D49" s="10"/>
      <c r="E49" s="10"/>
      <c r="F49" s="10"/>
      <c r="G49" s="10"/>
      <c r="H49" s="109">
        <v>763</v>
      </c>
      <c r="I49" s="110">
        <v>1109</v>
      </c>
      <c r="J49" s="111">
        <f>SUM(H49:I49)</f>
        <v>1872</v>
      </c>
      <c r="K49" s="112">
        <v>0</v>
      </c>
      <c r="L49" s="113">
        <v>3326</v>
      </c>
      <c r="M49" s="113">
        <v>2247</v>
      </c>
      <c r="N49" s="113">
        <v>1346</v>
      </c>
      <c r="O49" s="113">
        <v>880</v>
      </c>
      <c r="P49" s="114">
        <v>436</v>
      </c>
      <c r="Q49" s="115">
        <f>SUM(K49:P49)</f>
        <v>8235</v>
      </c>
      <c r="R49" s="116">
        <f>SUM(J49,Q49)</f>
        <v>10107</v>
      </c>
    </row>
    <row r="50" spans="1:18" ht="17.100000000000001" customHeight="1" x14ac:dyDescent="0.15">
      <c r="B50" s="117" t="s">
        <v>33</v>
      </c>
      <c r="C50" s="118"/>
      <c r="D50" s="118"/>
      <c r="E50" s="118"/>
      <c r="F50" s="118"/>
      <c r="G50" s="118"/>
      <c r="H50" s="119">
        <v>9</v>
      </c>
      <c r="I50" s="120">
        <v>24</v>
      </c>
      <c r="J50" s="121">
        <f>SUM(H50:I50)</f>
        <v>33</v>
      </c>
      <c r="K50" s="122">
        <v>0</v>
      </c>
      <c r="L50" s="123">
        <v>50</v>
      </c>
      <c r="M50" s="123">
        <v>38</v>
      </c>
      <c r="N50" s="123">
        <v>26</v>
      </c>
      <c r="O50" s="123">
        <v>13</v>
      </c>
      <c r="P50" s="124">
        <v>13</v>
      </c>
      <c r="Q50" s="125">
        <f>SUM(K50:P50)</f>
        <v>140</v>
      </c>
      <c r="R50" s="126">
        <f>SUM(J50,Q50)</f>
        <v>173</v>
      </c>
    </row>
    <row r="51" spans="1:18" ht="17.100000000000001" customHeight="1" x14ac:dyDescent="0.15">
      <c r="B51" s="23" t="s">
        <v>42</v>
      </c>
      <c r="C51" s="24"/>
      <c r="D51" s="24"/>
      <c r="E51" s="24"/>
      <c r="F51" s="24"/>
      <c r="G51" s="24"/>
      <c r="H51" s="127">
        <f t="shared" ref="H51:P51" si="11">H49+H50</f>
        <v>772</v>
      </c>
      <c r="I51" s="128">
        <f t="shared" si="11"/>
        <v>1133</v>
      </c>
      <c r="J51" s="129">
        <f t="shared" si="11"/>
        <v>1905</v>
      </c>
      <c r="K51" s="130">
        <f t="shared" si="11"/>
        <v>0</v>
      </c>
      <c r="L51" s="131">
        <f t="shared" si="11"/>
        <v>3376</v>
      </c>
      <c r="M51" s="131">
        <f t="shared" si="11"/>
        <v>2285</v>
      </c>
      <c r="N51" s="131">
        <f t="shared" si="11"/>
        <v>1372</v>
      </c>
      <c r="O51" s="131">
        <f t="shared" si="11"/>
        <v>893</v>
      </c>
      <c r="P51" s="128">
        <f t="shared" si="11"/>
        <v>449</v>
      </c>
      <c r="Q51" s="129">
        <f>SUM(K51:P51)</f>
        <v>8375</v>
      </c>
      <c r="R51" s="132">
        <f>SUM(J51,Q51)</f>
        <v>10280</v>
      </c>
    </row>
    <row r="53" spans="1:18" ht="17.100000000000001" customHeight="1" x14ac:dyDescent="0.15">
      <c r="A53" s="1" t="s">
        <v>43</v>
      </c>
    </row>
    <row r="54" spans="1:18" ht="17.100000000000001" customHeight="1" x14ac:dyDescent="0.15">
      <c r="B54" s="5"/>
      <c r="C54" s="5"/>
      <c r="D54" s="5"/>
      <c r="E54" s="6"/>
      <c r="F54" s="6"/>
      <c r="G54" s="6"/>
      <c r="H54" s="6"/>
      <c r="I54" s="6"/>
      <c r="J54" s="6"/>
      <c r="K54" s="699" t="s">
        <v>39</v>
      </c>
      <c r="L54" s="699"/>
      <c r="M54" s="699"/>
      <c r="N54" s="699"/>
      <c r="O54" s="699"/>
      <c r="P54" s="699"/>
      <c r="Q54" s="699"/>
      <c r="R54" s="699"/>
    </row>
    <row r="55" spans="1:18" ht="17.100000000000001" customHeight="1" x14ac:dyDescent="0.15">
      <c r="B55" s="716" t="str">
        <f>"平成" &amp; DBCS($A$2) &amp; "年（" &amp; DBCS($B$2) &amp; "年）" &amp; DBCS($C$2) &amp; "月"</f>
        <v>平成３０年（２０１８年）６月</v>
      </c>
      <c r="C55" s="717"/>
      <c r="D55" s="717"/>
      <c r="E55" s="717"/>
      <c r="F55" s="717"/>
      <c r="G55" s="718"/>
      <c r="H55" s="722" t="s">
        <v>40</v>
      </c>
      <c r="I55" s="723"/>
      <c r="J55" s="723"/>
      <c r="K55" s="724" t="s">
        <v>41</v>
      </c>
      <c r="L55" s="725"/>
      <c r="M55" s="725"/>
      <c r="N55" s="725"/>
      <c r="O55" s="725"/>
      <c r="P55" s="725"/>
      <c r="Q55" s="726"/>
      <c r="R55" s="718" t="s">
        <v>22</v>
      </c>
    </row>
    <row r="56" spans="1:18" ht="17.100000000000001" customHeight="1" x14ac:dyDescent="0.15">
      <c r="B56" s="719"/>
      <c r="C56" s="720"/>
      <c r="D56" s="720"/>
      <c r="E56" s="720"/>
      <c r="F56" s="720"/>
      <c r="G56" s="721"/>
      <c r="H56" s="102" t="s">
        <v>13</v>
      </c>
      <c r="I56" s="103" t="s">
        <v>14</v>
      </c>
      <c r="J56" s="104" t="s">
        <v>15</v>
      </c>
      <c r="K56" s="105" t="s">
        <v>16</v>
      </c>
      <c r="L56" s="106" t="s">
        <v>17</v>
      </c>
      <c r="M56" s="106" t="s">
        <v>18</v>
      </c>
      <c r="N56" s="106" t="s">
        <v>19</v>
      </c>
      <c r="O56" s="106" t="s">
        <v>20</v>
      </c>
      <c r="P56" s="107" t="s">
        <v>21</v>
      </c>
      <c r="Q56" s="133" t="s">
        <v>15</v>
      </c>
      <c r="R56" s="721"/>
    </row>
    <row r="57" spans="1:18" ht="17.100000000000001" customHeight="1" x14ac:dyDescent="0.15">
      <c r="B57" s="8" t="s">
        <v>23</v>
      </c>
      <c r="C57" s="10"/>
      <c r="D57" s="10"/>
      <c r="E57" s="10"/>
      <c r="F57" s="10"/>
      <c r="G57" s="10"/>
      <c r="H57" s="109">
        <v>10</v>
      </c>
      <c r="I57" s="110">
        <v>15</v>
      </c>
      <c r="J57" s="111">
        <f>SUM(H57:I57)</f>
        <v>25</v>
      </c>
      <c r="K57" s="112">
        <v>0</v>
      </c>
      <c r="L57" s="113">
        <v>1208</v>
      </c>
      <c r="M57" s="113">
        <v>896</v>
      </c>
      <c r="N57" s="113">
        <v>687</v>
      </c>
      <c r="O57" s="113">
        <v>467</v>
      </c>
      <c r="P57" s="114">
        <v>215</v>
      </c>
      <c r="Q57" s="134">
        <f>SUM(K57:P57)</f>
        <v>3473</v>
      </c>
      <c r="R57" s="135">
        <f>SUM(J57,Q57)</f>
        <v>3498</v>
      </c>
    </row>
    <row r="58" spans="1:18" ht="17.100000000000001" customHeight="1" x14ac:dyDescent="0.15">
      <c r="B58" s="117" t="s">
        <v>33</v>
      </c>
      <c r="C58" s="118"/>
      <c r="D58" s="118"/>
      <c r="E58" s="118"/>
      <c r="F58" s="118"/>
      <c r="G58" s="118"/>
      <c r="H58" s="119">
        <v>0</v>
      </c>
      <c r="I58" s="120">
        <v>1</v>
      </c>
      <c r="J58" s="121">
        <f>SUM(H58:I58)</f>
        <v>1</v>
      </c>
      <c r="K58" s="122">
        <v>0</v>
      </c>
      <c r="L58" s="123">
        <v>8</v>
      </c>
      <c r="M58" s="123">
        <v>5</v>
      </c>
      <c r="N58" s="123">
        <v>9</v>
      </c>
      <c r="O58" s="123">
        <v>4</v>
      </c>
      <c r="P58" s="124">
        <v>5</v>
      </c>
      <c r="Q58" s="136">
        <f>SUM(K58:P58)</f>
        <v>31</v>
      </c>
      <c r="R58" s="137">
        <f>SUM(J58,Q58)</f>
        <v>32</v>
      </c>
    </row>
    <row r="59" spans="1:18" ht="17.100000000000001" customHeight="1" x14ac:dyDescent="0.15">
      <c r="B59" s="23" t="s">
        <v>42</v>
      </c>
      <c r="C59" s="24"/>
      <c r="D59" s="24"/>
      <c r="E59" s="24"/>
      <c r="F59" s="24"/>
      <c r="G59" s="24"/>
      <c r="H59" s="127">
        <f>H57+H58</f>
        <v>10</v>
      </c>
      <c r="I59" s="128">
        <f>I57+I58</f>
        <v>16</v>
      </c>
      <c r="J59" s="129">
        <f>SUM(H59:I59)</f>
        <v>26</v>
      </c>
      <c r="K59" s="130">
        <f t="shared" ref="K59:P59" si="12">K57+K58</f>
        <v>0</v>
      </c>
      <c r="L59" s="131">
        <f t="shared" si="12"/>
        <v>1216</v>
      </c>
      <c r="M59" s="131">
        <f t="shared" si="12"/>
        <v>901</v>
      </c>
      <c r="N59" s="131">
        <f t="shared" si="12"/>
        <v>696</v>
      </c>
      <c r="O59" s="131">
        <f t="shared" si="12"/>
        <v>471</v>
      </c>
      <c r="P59" s="128">
        <f t="shared" si="12"/>
        <v>220</v>
      </c>
      <c r="Q59" s="138">
        <f>SUM(K59:P59)</f>
        <v>3504</v>
      </c>
      <c r="R59" s="139">
        <f>SUM(J59,Q59)</f>
        <v>3530</v>
      </c>
    </row>
    <row r="61" spans="1:18" ht="17.100000000000001" customHeight="1" x14ac:dyDescent="0.15">
      <c r="A61" s="1" t="s">
        <v>44</v>
      </c>
    </row>
    <row r="62" spans="1:18" ht="17.100000000000001" customHeight="1" x14ac:dyDescent="0.15">
      <c r="A62" s="1" t="s">
        <v>45</v>
      </c>
    </row>
    <row r="63" spans="1:18" ht="17.100000000000001" customHeight="1" x14ac:dyDescent="0.15">
      <c r="B63" s="5"/>
      <c r="C63" s="5"/>
      <c r="D63" s="5"/>
      <c r="E63" s="6"/>
      <c r="F63" s="6"/>
      <c r="G63" s="6"/>
      <c r="H63" s="6"/>
      <c r="I63" s="6"/>
      <c r="J63" s="699" t="s">
        <v>39</v>
      </c>
      <c r="K63" s="699"/>
      <c r="L63" s="699"/>
      <c r="M63" s="699"/>
      <c r="N63" s="699"/>
      <c r="O63" s="699"/>
      <c r="P63" s="699"/>
      <c r="Q63" s="699"/>
    </row>
    <row r="64" spans="1:18" ht="17.100000000000001" customHeight="1" x14ac:dyDescent="0.15">
      <c r="B64" s="716" t="str">
        <f>"平成" &amp; DBCS($A$2) &amp; "年（" &amp; DBCS($B$2) &amp; "年）" &amp; DBCS($C$2) &amp; "月"</f>
        <v>平成３０年（２０１８年）６月</v>
      </c>
      <c r="C64" s="717"/>
      <c r="D64" s="717"/>
      <c r="E64" s="717"/>
      <c r="F64" s="717"/>
      <c r="G64" s="718"/>
      <c r="H64" s="722" t="s">
        <v>40</v>
      </c>
      <c r="I64" s="723"/>
      <c r="J64" s="723"/>
      <c r="K64" s="724" t="s">
        <v>41</v>
      </c>
      <c r="L64" s="725"/>
      <c r="M64" s="725"/>
      <c r="N64" s="725"/>
      <c r="O64" s="725"/>
      <c r="P64" s="726"/>
      <c r="Q64" s="718" t="s">
        <v>22</v>
      </c>
    </row>
    <row r="65" spans="1:17" ht="17.100000000000001" customHeight="1" x14ac:dyDescent="0.15">
      <c r="B65" s="719"/>
      <c r="C65" s="720"/>
      <c r="D65" s="720"/>
      <c r="E65" s="720"/>
      <c r="F65" s="720"/>
      <c r="G65" s="721"/>
      <c r="H65" s="102" t="s">
        <v>13</v>
      </c>
      <c r="I65" s="103" t="s">
        <v>14</v>
      </c>
      <c r="J65" s="104" t="s">
        <v>15</v>
      </c>
      <c r="K65" s="140" t="s">
        <v>17</v>
      </c>
      <c r="L65" s="106" t="s">
        <v>18</v>
      </c>
      <c r="M65" s="106" t="s">
        <v>19</v>
      </c>
      <c r="N65" s="106" t="s">
        <v>20</v>
      </c>
      <c r="O65" s="107" t="s">
        <v>21</v>
      </c>
      <c r="P65" s="133" t="s">
        <v>15</v>
      </c>
      <c r="Q65" s="721"/>
    </row>
    <row r="66" spans="1:17" ht="17.100000000000001" customHeight="1" x14ac:dyDescent="0.15">
      <c r="B66" s="8" t="s">
        <v>23</v>
      </c>
      <c r="C66" s="10"/>
      <c r="D66" s="10"/>
      <c r="E66" s="10"/>
      <c r="F66" s="10"/>
      <c r="G66" s="10"/>
      <c r="H66" s="109">
        <v>0</v>
      </c>
      <c r="I66" s="110">
        <v>0</v>
      </c>
      <c r="J66" s="111">
        <f>SUM(H66:I66)</f>
        <v>0</v>
      </c>
      <c r="K66" s="112">
        <v>2</v>
      </c>
      <c r="L66" s="113">
        <v>11</v>
      </c>
      <c r="M66" s="113">
        <v>185</v>
      </c>
      <c r="N66" s="113">
        <v>443</v>
      </c>
      <c r="O66" s="114">
        <v>421</v>
      </c>
      <c r="P66" s="134">
        <f>SUM(K66:O66)</f>
        <v>1062</v>
      </c>
      <c r="Q66" s="135">
        <f>SUM(J66,P66)</f>
        <v>1062</v>
      </c>
    </row>
    <row r="67" spans="1:17" ht="17.100000000000001" customHeight="1" x14ac:dyDescent="0.15">
      <c r="B67" s="117" t="s">
        <v>33</v>
      </c>
      <c r="C67" s="118"/>
      <c r="D67" s="118"/>
      <c r="E67" s="118"/>
      <c r="F67" s="118"/>
      <c r="G67" s="118"/>
      <c r="H67" s="119">
        <v>0</v>
      </c>
      <c r="I67" s="120">
        <v>0</v>
      </c>
      <c r="J67" s="121">
        <f>SUM(H67:I67)</f>
        <v>0</v>
      </c>
      <c r="K67" s="122">
        <v>0</v>
      </c>
      <c r="L67" s="123">
        <v>0</v>
      </c>
      <c r="M67" s="123">
        <v>0</v>
      </c>
      <c r="N67" s="123">
        <v>2</v>
      </c>
      <c r="O67" s="124">
        <v>1</v>
      </c>
      <c r="P67" s="136">
        <f>SUM(K67:O67)</f>
        <v>3</v>
      </c>
      <c r="Q67" s="137">
        <f>SUM(J67,P67)</f>
        <v>3</v>
      </c>
    </row>
    <row r="68" spans="1:17" ht="17.100000000000001" customHeight="1" x14ac:dyDescent="0.15">
      <c r="B68" s="23" t="s">
        <v>42</v>
      </c>
      <c r="C68" s="24"/>
      <c r="D68" s="24"/>
      <c r="E68" s="24"/>
      <c r="F68" s="24"/>
      <c r="G68" s="24"/>
      <c r="H68" s="127">
        <f>H66+H67</f>
        <v>0</v>
      </c>
      <c r="I68" s="128">
        <f>I66+I67</f>
        <v>0</v>
      </c>
      <c r="J68" s="129">
        <f>SUM(H68:I68)</f>
        <v>0</v>
      </c>
      <c r="K68" s="130">
        <f>K66+K67</f>
        <v>2</v>
      </c>
      <c r="L68" s="131">
        <f>L66+L67</f>
        <v>11</v>
      </c>
      <c r="M68" s="131">
        <f>M66+M67</f>
        <v>185</v>
      </c>
      <c r="N68" s="131">
        <f>N66+N67</f>
        <v>445</v>
      </c>
      <c r="O68" s="128">
        <f>O66+O67</f>
        <v>422</v>
      </c>
      <c r="P68" s="138">
        <f>SUM(K68:O68)</f>
        <v>1065</v>
      </c>
      <c r="Q68" s="139">
        <f>SUM(J68,P68)</f>
        <v>1065</v>
      </c>
    </row>
    <row r="70" spans="1:17" ht="17.100000000000001" customHeight="1" x14ac:dyDescent="0.15">
      <c r="A70" s="1" t="s">
        <v>46</v>
      </c>
    </row>
    <row r="71" spans="1:17" ht="17.100000000000001" customHeight="1" x14ac:dyDescent="0.15">
      <c r="B71" s="5"/>
      <c r="C71" s="5"/>
      <c r="D71" s="5"/>
      <c r="E71" s="6"/>
      <c r="F71" s="6"/>
      <c r="G71" s="6"/>
      <c r="H71" s="6"/>
      <c r="I71" s="6"/>
      <c r="J71" s="699" t="s">
        <v>39</v>
      </c>
      <c r="K71" s="699"/>
      <c r="L71" s="699"/>
      <c r="M71" s="699"/>
      <c r="N71" s="699"/>
      <c r="O71" s="699"/>
      <c r="P71" s="699"/>
      <c r="Q71" s="699"/>
    </row>
    <row r="72" spans="1:17" ht="17.100000000000001" customHeight="1" x14ac:dyDescent="0.15">
      <c r="B72" s="716" t="str">
        <f>"平成" &amp; DBCS($A$2) &amp; "年（" &amp; DBCS($B$2) &amp; "年）" &amp; DBCS($C$2) &amp; "月"</f>
        <v>平成３０年（２０１８年）６月</v>
      </c>
      <c r="C72" s="717"/>
      <c r="D72" s="717"/>
      <c r="E72" s="717"/>
      <c r="F72" s="717"/>
      <c r="G72" s="718"/>
      <c r="H72" s="729" t="s">
        <v>40</v>
      </c>
      <c r="I72" s="730"/>
      <c r="J72" s="730"/>
      <c r="K72" s="731" t="s">
        <v>41</v>
      </c>
      <c r="L72" s="730"/>
      <c r="M72" s="730"/>
      <c r="N72" s="730"/>
      <c r="O72" s="730"/>
      <c r="P72" s="732"/>
      <c r="Q72" s="733" t="s">
        <v>22</v>
      </c>
    </row>
    <row r="73" spans="1:17" ht="17.100000000000001" customHeight="1" x14ac:dyDescent="0.15">
      <c r="B73" s="719"/>
      <c r="C73" s="720"/>
      <c r="D73" s="720"/>
      <c r="E73" s="720"/>
      <c r="F73" s="720"/>
      <c r="G73" s="721"/>
      <c r="H73" s="141" t="s">
        <v>13</v>
      </c>
      <c r="I73" s="142" t="s">
        <v>14</v>
      </c>
      <c r="J73" s="143" t="s">
        <v>15</v>
      </c>
      <c r="K73" s="144" t="s">
        <v>17</v>
      </c>
      <c r="L73" s="145" t="s">
        <v>18</v>
      </c>
      <c r="M73" s="145" t="s">
        <v>19</v>
      </c>
      <c r="N73" s="145" t="s">
        <v>20</v>
      </c>
      <c r="O73" s="146" t="s">
        <v>21</v>
      </c>
      <c r="P73" s="147" t="s">
        <v>15</v>
      </c>
      <c r="Q73" s="734"/>
    </row>
    <row r="74" spans="1:17" ht="17.100000000000001" customHeight="1" x14ac:dyDescent="0.15">
      <c r="B74" s="8" t="s">
        <v>23</v>
      </c>
      <c r="C74" s="10"/>
      <c r="D74" s="10"/>
      <c r="E74" s="10"/>
      <c r="F74" s="10"/>
      <c r="G74" s="10"/>
      <c r="H74" s="109">
        <v>0</v>
      </c>
      <c r="I74" s="110">
        <v>0</v>
      </c>
      <c r="J74" s="111">
        <f>SUM(H74:I74)</f>
        <v>0</v>
      </c>
      <c r="K74" s="112">
        <v>52</v>
      </c>
      <c r="L74" s="113">
        <v>101</v>
      </c>
      <c r="M74" s="113">
        <v>107</v>
      </c>
      <c r="N74" s="113">
        <v>162</v>
      </c>
      <c r="O74" s="114">
        <v>82</v>
      </c>
      <c r="P74" s="134">
        <f>SUM(K74:O74)</f>
        <v>504</v>
      </c>
      <c r="Q74" s="135">
        <f>SUM(J74,P74)</f>
        <v>504</v>
      </c>
    </row>
    <row r="75" spans="1:17" ht="17.100000000000001" customHeight="1" x14ac:dyDescent="0.15">
      <c r="B75" s="117" t="s">
        <v>33</v>
      </c>
      <c r="C75" s="118"/>
      <c r="D75" s="118"/>
      <c r="E75" s="118"/>
      <c r="F75" s="118"/>
      <c r="G75" s="118"/>
      <c r="H75" s="119">
        <v>0</v>
      </c>
      <c r="I75" s="120">
        <v>0</v>
      </c>
      <c r="J75" s="121">
        <f>SUM(H75:I75)</f>
        <v>0</v>
      </c>
      <c r="K75" s="122">
        <v>0</v>
      </c>
      <c r="L75" s="123">
        <v>0</v>
      </c>
      <c r="M75" s="123">
        <v>0</v>
      </c>
      <c r="N75" s="123">
        <v>0</v>
      </c>
      <c r="O75" s="124">
        <v>0</v>
      </c>
      <c r="P75" s="136">
        <f>SUM(K75:O75)</f>
        <v>0</v>
      </c>
      <c r="Q75" s="137">
        <f>SUM(J75,P75)</f>
        <v>0</v>
      </c>
    </row>
    <row r="76" spans="1:17" ht="17.100000000000001" customHeight="1" x14ac:dyDescent="0.15">
      <c r="B76" s="23" t="s">
        <v>42</v>
      </c>
      <c r="C76" s="24"/>
      <c r="D76" s="24"/>
      <c r="E76" s="24"/>
      <c r="F76" s="24"/>
      <c r="G76" s="24"/>
      <c r="H76" s="127">
        <f>H74+H75</f>
        <v>0</v>
      </c>
      <c r="I76" s="128">
        <f>I74+I75</f>
        <v>0</v>
      </c>
      <c r="J76" s="129">
        <f>SUM(H76:I76)</f>
        <v>0</v>
      </c>
      <c r="K76" s="130">
        <f>K74+K75</f>
        <v>52</v>
      </c>
      <c r="L76" s="131">
        <f>L74+L75</f>
        <v>101</v>
      </c>
      <c r="M76" s="131">
        <f>M74+M75</f>
        <v>107</v>
      </c>
      <c r="N76" s="131">
        <f>N74+N75</f>
        <v>162</v>
      </c>
      <c r="O76" s="128">
        <f>O74+O75</f>
        <v>82</v>
      </c>
      <c r="P76" s="138">
        <f>SUM(K76:O76)</f>
        <v>504</v>
      </c>
      <c r="Q76" s="139">
        <f>SUM(J76,P76)</f>
        <v>504</v>
      </c>
    </row>
    <row r="78" spans="1:17" ht="17.100000000000001" customHeight="1" x14ac:dyDescent="0.15">
      <c r="A78" s="1" t="s">
        <v>47</v>
      </c>
    </row>
    <row r="79" spans="1:17" ht="17.100000000000001" customHeight="1" x14ac:dyDescent="0.15">
      <c r="B79" s="5"/>
      <c r="C79" s="5"/>
      <c r="D79" s="5"/>
      <c r="E79" s="6"/>
      <c r="F79" s="6"/>
      <c r="G79" s="6"/>
      <c r="H79" s="6"/>
      <c r="I79" s="6"/>
      <c r="J79" s="699" t="s">
        <v>39</v>
      </c>
      <c r="K79" s="699"/>
      <c r="L79" s="699"/>
      <c r="M79" s="699"/>
      <c r="N79" s="699"/>
      <c r="O79" s="699"/>
      <c r="P79" s="699"/>
      <c r="Q79" s="699"/>
    </row>
    <row r="80" spans="1:17" ht="17.100000000000001" customHeight="1" x14ac:dyDescent="0.15">
      <c r="B80" s="735" t="str">
        <f>"平成" &amp; DBCS($A$2) &amp; "年（" &amp; DBCS($B$2) &amp; "年）" &amp; DBCS($C$2) &amp; "月"</f>
        <v>平成３０年（２０１８年）６月</v>
      </c>
      <c r="C80" s="736"/>
      <c r="D80" s="736"/>
      <c r="E80" s="736"/>
      <c r="F80" s="736"/>
      <c r="G80" s="737"/>
      <c r="H80" s="741" t="s">
        <v>40</v>
      </c>
      <c r="I80" s="742"/>
      <c r="J80" s="742"/>
      <c r="K80" s="743" t="s">
        <v>41</v>
      </c>
      <c r="L80" s="742"/>
      <c r="M80" s="742"/>
      <c r="N80" s="742"/>
      <c r="O80" s="742"/>
      <c r="P80" s="744"/>
      <c r="Q80" s="737" t="s">
        <v>22</v>
      </c>
    </row>
    <row r="81" spans="1:18" ht="17.100000000000001" customHeight="1" x14ac:dyDescent="0.15">
      <c r="B81" s="738"/>
      <c r="C81" s="739"/>
      <c r="D81" s="739"/>
      <c r="E81" s="739"/>
      <c r="F81" s="739"/>
      <c r="G81" s="740"/>
      <c r="H81" s="148" t="s">
        <v>13</v>
      </c>
      <c r="I81" s="149" t="s">
        <v>14</v>
      </c>
      <c r="J81" s="381" t="s">
        <v>15</v>
      </c>
      <c r="K81" s="151" t="s">
        <v>17</v>
      </c>
      <c r="L81" s="152" t="s">
        <v>18</v>
      </c>
      <c r="M81" s="152" t="s">
        <v>19</v>
      </c>
      <c r="N81" s="152" t="s">
        <v>20</v>
      </c>
      <c r="O81" s="149" t="s">
        <v>21</v>
      </c>
      <c r="P81" s="153" t="s">
        <v>15</v>
      </c>
      <c r="Q81" s="740"/>
    </row>
    <row r="82" spans="1:18" ht="17.100000000000001" customHeight="1" x14ac:dyDescent="0.15">
      <c r="A82" s="397"/>
      <c r="B82" s="398" t="s">
        <v>23</v>
      </c>
      <c r="C82" s="399"/>
      <c r="D82" s="399"/>
      <c r="E82" s="399"/>
      <c r="F82" s="399"/>
      <c r="G82" s="399"/>
      <c r="H82" s="400">
        <v>0</v>
      </c>
      <c r="I82" s="401">
        <v>0</v>
      </c>
      <c r="J82" s="402">
        <f>SUM(H82:I82)</f>
        <v>0</v>
      </c>
      <c r="K82" s="403">
        <v>1</v>
      </c>
      <c r="L82" s="404">
        <v>3</v>
      </c>
      <c r="M82" s="404">
        <v>36</v>
      </c>
      <c r="N82" s="404">
        <v>286</v>
      </c>
      <c r="O82" s="405">
        <v>477</v>
      </c>
      <c r="P82" s="406">
        <f>SUM(K82:O82)</f>
        <v>803</v>
      </c>
      <c r="Q82" s="407">
        <f>SUM(J82,P82)</f>
        <v>803</v>
      </c>
      <c r="R82" s="397"/>
    </row>
    <row r="83" spans="1:18" ht="17.100000000000001" customHeight="1" x14ac:dyDescent="0.15">
      <c r="A83" s="397"/>
      <c r="B83" s="408" t="s">
        <v>33</v>
      </c>
      <c r="C83" s="409"/>
      <c r="D83" s="409"/>
      <c r="E83" s="409"/>
      <c r="F83" s="409"/>
      <c r="G83" s="409"/>
      <c r="H83" s="410">
        <v>0</v>
      </c>
      <c r="I83" s="411">
        <v>0</v>
      </c>
      <c r="J83" s="412">
        <f>SUM(H83:I83)</f>
        <v>0</v>
      </c>
      <c r="K83" s="413">
        <v>0</v>
      </c>
      <c r="L83" s="414">
        <v>0</v>
      </c>
      <c r="M83" s="414">
        <v>0</v>
      </c>
      <c r="N83" s="414">
        <v>2</v>
      </c>
      <c r="O83" s="415">
        <v>7</v>
      </c>
      <c r="P83" s="416">
        <f>SUM(K83:O83)</f>
        <v>9</v>
      </c>
      <c r="Q83" s="417">
        <f>SUM(J83,P83)</f>
        <v>9</v>
      </c>
      <c r="R83" s="397"/>
    </row>
    <row r="84" spans="1:18" ht="17.100000000000001" customHeight="1" x14ac:dyDescent="0.15">
      <c r="A84" s="397"/>
      <c r="B84" s="418" t="s">
        <v>42</v>
      </c>
      <c r="C84" s="419"/>
      <c r="D84" s="419"/>
      <c r="E84" s="419"/>
      <c r="F84" s="419"/>
      <c r="G84" s="419"/>
      <c r="H84" s="420">
        <f>H82+H83</f>
        <v>0</v>
      </c>
      <c r="I84" s="421">
        <f>I82+I83</f>
        <v>0</v>
      </c>
      <c r="J84" s="422">
        <f>SUM(H84:I84)</f>
        <v>0</v>
      </c>
      <c r="K84" s="423">
        <f>K82+K83</f>
        <v>1</v>
      </c>
      <c r="L84" s="424">
        <f>L82+L83</f>
        <v>3</v>
      </c>
      <c r="M84" s="424">
        <f>M82+M83</f>
        <v>36</v>
      </c>
      <c r="N84" s="424">
        <f>N82+N83</f>
        <v>288</v>
      </c>
      <c r="O84" s="421">
        <f>O82+O83</f>
        <v>484</v>
      </c>
      <c r="P84" s="425">
        <f>SUM(K84:O84)</f>
        <v>812</v>
      </c>
      <c r="Q84" s="426">
        <f>SUM(J84,P84)</f>
        <v>812</v>
      </c>
      <c r="R84" s="397"/>
    </row>
    <row r="85" spans="1:18" ht="17.100000000000001" customHeight="1" x14ac:dyDescent="0.15">
      <c r="A85" s="397"/>
      <c r="B85" s="397"/>
      <c r="C85" s="397"/>
      <c r="D85" s="397"/>
      <c r="E85" s="397"/>
      <c r="F85" s="397"/>
      <c r="G85" s="397"/>
      <c r="H85" s="397"/>
      <c r="I85" s="397"/>
      <c r="J85" s="397"/>
      <c r="K85" s="397"/>
      <c r="L85" s="397"/>
      <c r="M85" s="397"/>
      <c r="N85" s="397"/>
      <c r="O85" s="397"/>
      <c r="P85" s="397"/>
      <c r="Q85" s="397"/>
      <c r="R85" s="397"/>
    </row>
    <row r="86" spans="1:18" s="386" customFormat="1" ht="17.100000000000001" customHeight="1" x14ac:dyDescent="0.15">
      <c r="A86" s="1" t="s">
        <v>211</v>
      </c>
      <c r="B86" s="397"/>
      <c r="C86" s="397"/>
      <c r="D86" s="397"/>
      <c r="E86" s="397"/>
      <c r="F86" s="397"/>
      <c r="G86" s="397"/>
      <c r="H86" s="397"/>
      <c r="I86" s="397"/>
      <c r="J86" s="397"/>
      <c r="K86" s="397"/>
      <c r="L86" s="397"/>
      <c r="M86" s="397"/>
      <c r="N86" s="397"/>
      <c r="O86" s="397"/>
      <c r="P86" s="397"/>
      <c r="Q86" s="397"/>
      <c r="R86" s="397"/>
    </row>
    <row r="87" spans="1:18" s="386" customFormat="1" ht="17.100000000000001" customHeight="1" x14ac:dyDescent="0.15">
      <c r="A87" s="397"/>
      <c r="B87" s="394"/>
      <c r="C87" s="394"/>
      <c r="D87" s="394"/>
      <c r="E87" s="427"/>
      <c r="F87" s="427"/>
      <c r="G87" s="427"/>
      <c r="H87" s="427"/>
      <c r="I87" s="427"/>
      <c r="J87" s="758" t="s">
        <v>39</v>
      </c>
      <c r="K87" s="758"/>
      <c r="L87" s="758"/>
      <c r="M87" s="758"/>
      <c r="N87" s="758"/>
      <c r="O87" s="758"/>
      <c r="P87" s="758"/>
      <c r="Q87" s="758"/>
      <c r="R87" s="397"/>
    </row>
    <row r="88" spans="1:18" s="386" customFormat="1" ht="17.100000000000001" customHeight="1" x14ac:dyDescent="0.15">
      <c r="A88" s="397"/>
      <c r="B88" s="759" t="str">
        <f>"平成" &amp; DBCS($A$2) &amp; "年（" &amp; DBCS($B$2) &amp; "年）" &amp; DBCS($C$2) &amp; "月"</f>
        <v>平成３０年（２０１８年）６月</v>
      </c>
      <c r="C88" s="760"/>
      <c r="D88" s="760"/>
      <c r="E88" s="760"/>
      <c r="F88" s="760"/>
      <c r="G88" s="761"/>
      <c r="H88" s="765" t="s">
        <v>40</v>
      </c>
      <c r="I88" s="766"/>
      <c r="J88" s="766"/>
      <c r="K88" s="767" t="s">
        <v>41</v>
      </c>
      <c r="L88" s="766"/>
      <c r="M88" s="766"/>
      <c r="N88" s="766"/>
      <c r="O88" s="766"/>
      <c r="P88" s="768"/>
      <c r="Q88" s="761" t="s">
        <v>22</v>
      </c>
      <c r="R88" s="397"/>
    </row>
    <row r="89" spans="1:18" s="386" customFormat="1" ht="17.100000000000001" customHeight="1" x14ac:dyDescent="0.15">
      <c r="A89" s="397"/>
      <c r="B89" s="762"/>
      <c r="C89" s="763"/>
      <c r="D89" s="763"/>
      <c r="E89" s="763"/>
      <c r="F89" s="763"/>
      <c r="G89" s="764"/>
      <c r="H89" s="428" t="s">
        <v>13</v>
      </c>
      <c r="I89" s="429" t="s">
        <v>14</v>
      </c>
      <c r="J89" s="430" t="s">
        <v>15</v>
      </c>
      <c r="K89" s="431" t="s">
        <v>17</v>
      </c>
      <c r="L89" s="432" t="s">
        <v>18</v>
      </c>
      <c r="M89" s="432" t="s">
        <v>19</v>
      </c>
      <c r="N89" s="432" t="s">
        <v>20</v>
      </c>
      <c r="O89" s="429" t="s">
        <v>21</v>
      </c>
      <c r="P89" s="433" t="s">
        <v>15</v>
      </c>
      <c r="Q89" s="764"/>
      <c r="R89" s="397"/>
    </row>
    <row r="90" spans="1:18" s="386" customFormat="1" ht="17.100000000000001" customHeight="1" x14ac:dyDescent="0.15">
      <c r="A90" s="397"/>
      <c r="B90" s="398" t="s">
        <v>23</v>
      </c>
      <c r="C90" s="399"/>
      <c r="D90" s="399"/>
      <c r="E90" s="399"/>
      <c r="F90" s="399"/>
      <c r="G90" s="399"/>
      <c r="H90" s="400">
        <v>0</v>
      </c>
      <c r="I90" s="401">
        <v>0</v>
      </c>
      <c r="J90" s="402">
        <f>SUM(H90:I90)</f>
        <v>0</v>
      </c>
      <c r="K90" s="403">
        <v>0</v>
      </c>
      <c r="L90" s="404">
        <v>0</v>
      </c>
      <c r="M90" s="404">
        <v>0</v>
      </c>
      <c r="N90" s="404">
        <v>0</v>
      </c>
      <c r="O90" s="405">
        <v>0</v>
      </c>
      <c r="P90" s="406">
        <f>SUM(K90:O90)</f>
        <v>0</v>
      </c>
      <c r="Q90" s="407">
        <f>SUM(J90,P90)</f>
        <v>0</v>
      </c>
      <c r="R90" s="397"/>
    </row>
    <row r="91" spans="1:18" s="386" customFormat="1" ht="17.100000000000001" customHeight="1" x14ac:dyDescent="0.15">
      <c r="A91" s="397"/>
      <c r="B91" s="408" t="s">
        <v>33</v>
      </c>
      <c r="C91" s="409"/>
      <c r="D91" s="409"/>
      <c r="E91" s="409"/>
      <c r="F91" s="409"/>
      <c r="G91" s="409"/>
      <c r="H91" s="410">
        <v>0</v>
      </c>
      <c r="I91" s="411">
        <v>0</v>
      </c>
      <c r="J91" s="412">
        <f>SUM(H91:I91)</f>
        <v>0</v>
      </c>
      <c r="K91" s="413">
        <v>0</v>
      </c>
      <c r="L91" s="414">
        <v>0</v>
      </c>
      <c r="M91" s="414">
        <v>0</v>
      </c>
      <c r="N91" s="414">
        <v>0</v>
      </c>
      <c r="O91" s="415">
        <v>0</v>
      </c>
      <c r="P91" s="416">
        <f>SUM(K91:O91)</f>
        <v>0</v>
      </c>
      <c r="Q91" s="417">
        <f>SUM(J91,P91)</f>
        <v>0</v>
      </c>
      <c r="R91" s="397"/>
    </row>
    <row r="92" spans="1:18" s="386" customFormat="1" ht="17.100000000000001" customHeight="1" x14ac:dyDescent="0.15">
      <c r="A92" s="397"/>
      <c r="B92" s="418" t="s">
        <v>42</v>
      </c>
      <c r="C92" s="419"/>
      <c r="D92" s="419"/>
      <c r="E92" s="419"/>
      <c r="F92" s="419"/>
      <c r="G92" s="419"/>
      <c r="H92" s="420">
        <f>H90+H91</f>
        <v>0</v>
      </c>
      <c r="I92" s="421">
        <f>I90+I91</f>
        <v>0</v>
      </c>
      <c r="J92" s="422">
        <f>SUM(H92:I92)</f>
        <v>0</v>
      </c>
      <c r="K92" s="423">
        <f>K90+K91</f>
        <v>0</v>
      </c>
      <c r="L92" s="424">
        <f>L90+L91</f>
        <v>0</v>
      </c>
      <c r="M92" s="424">
        <f>M90+M91</f>
        <v>0</v>
      </c>
      <c r="N92" s="424">
        <f>N90+N91</f>
        <v>0</v>
      </c>
      <c r="O92" s="421">
        <f>O90+O91</f>
        <v>0</v>
      </c>
      <c r="P92" s="425">
        <f>SUM(K92:O92)</f>
        <v>0</v>
      </c>
      <c r="Q92" s="426">
        <f>SUM(J92,P92)</f>
        <v>0</v>
      </c>
      <c r="R92" s="397"/>
    </row>
    <row r="93" spans="1:18" ht="17.100000000000001" customHeight="1" x14ac:dyDescent="0.15">
      <c r="A93" s="397"/>
      <c r="B93" s="397"/>
      <c r="C93" s="397"/>
      <c r="D93" s="397"/>
      <c r="E93" s="397"/>
      <c r="F93" s="397"/>
      <c r="G93" s="397"/>
      <c r="H93" s="397"/>
      <c r="I93" s="397"/>
      <c r="J93" s="397"/>
      <c r="K93" s="397"/>
      <c r="L93" s="397"/>
      <c r="M93" s="397"/>
      <c r="N93" s="397"/>
      <c r="O93" s="397"/>
      <c r="P93" s="397"/>
      <c r="Q93" s="397"/>
      <c r="R93" s="397"/>
    </row>
    <row r="94" spans="1:18" s="155" customFormat="1" ht="17.100000000000001" customHeight="1" x14ac:dyDescent="0.15">
      <c r="A94" s="154" t="s">
        <v>48</v>
      </c>
      <c r="B94" s="217"/>
      <c r="C94" s="217"/>
      <c r="D94" s="217"/>
      <c r="E94" s="217"/>
      <c r="F94" s="217"/>
      <c r="G94" s="217"/>
      <c r="H94" s="217"/>
      <c r="I94" s="217"/>
      <c r="J94" s="434"/>
      <c r="K94" s="434"/>
      <c r="L94" s="217"/>
      <c r="M94" s="217"/>
      <c r="N94" s="217"/>
      <c r="O94" s="217"/>
      <c r="P94" s="217"/>
      <c r="Q94" s="217"/>
      <c r="R94" s="217"/>
    </row>
    <row r="95" spans="1:18" s="155" customFormat="1" ht="17.100000000000001" customHeight="1" x14ac:dyDescent="0.15">
      <c r="A95" s="217"/>
      <c r="B95" s="397"/>
      <c r="C95" s="435"/>
      <c r="D95" s="435"/>
      <c r="E95" s="435"/>
      <c r="F95" s="427"/>
      <c r="G95" s="427"/>
      <c r="H95" s="427"/>
      <c r="I95" s="758" t="s">
        <v>49</v>
      </c>
      <c r="J95" s="758"/>
      <c r="K95" s="758"/>
      <c r="L95" s="758"/>
      <c r="M95" s="758"/>
      <c r="N95" s="758"/>
      <c r="O95" s="758"/>
      <c r="P95" s="758"/>
      <c r="Q95" s="758"/>
      <c r="R95" s="758"/>
    </row>
    <row r="96" spans="1:18" s="155" customFormat="1" ht="17.100000000000001" customHeight="1" x14ac:dyDescent="0.15">
      <c r="A96" s="217"/>
      <c r="B96" s="745" t="str">
        <f>"平成" &amp; DBCS($A$2) &amp; "年（" &amp; DBCS($B$2) &amp; "年）" &amp; DBCS($C$2) &amp; "月"</f>
        <v>平成３０年（２０１８年）６月</v>
      </c>
      <c r="C96" s="746"/>
      <c r="D96" s="746"/>
      <c r="E96" s="746"/>
      <c r="F96" s="746"/>
      <c r="G96" s="747"/>
      <c r="H96" s="751" t="s">
        <v>40</v>
      </c>
      <c r="I96" s="752"/>
      <c r="J96" s="752"/>
      <c r="K96" s="753" t="s">
        <v>41</v>
      </c>
      <c r="L96" s="754"/>
      <c r="M96" s="754"/>
      <c r="N96" s="754"/>
      <c r="O96" s="754"/>
      <c r="P96" s="754"/>
      <c r="Q96" s="755"/>
      <c r="R96" s="756" t="s">
        <v>22</v>
      </c>
    </row>
    <row r="97" spans="1:18" s="155" customFormat="1" ht="17.100000000000001" customHeight="1" x14ac:dyDescent="0.15">
      <c r="A97" s="217"/>
      <c r="B97" s="748"/>
      <c r="C97" s="749"/>
      <c r="D97" s="749"/>
      <c r="E97" s="749"/>
      <c r="F97" s="749"/>
      <c r="G97" s="750"/>
      <c r="H97" s="436" t="s">
        <v>13</v>
      </c>
      <c r="I97" s="437" t="s">
        <v>14</v>
      </c>
      <c r="J97" s="438" t="s">
        <v>15</v>
      </c>
      <c r="K97" s="105" t="s">
        <v>16</v>
      </c>
      <c r="L97" s="439" t="s">
        <v>17</v>
      </c>
      <c r="M97" s="439" t="s">
        <v>18</v>
      </c>
      <c r="N97" s="439" t="s">
        <v>19</v>
      </c>
      <c r="O97" s="439" t="s">
        <v>20</v>
      </c>
      <c r="P97" s="440" t="s">
        <v>21</v>
      </c>
      <c r="Q97" s="441" t="s">
        <v>15</v>
      </c>
      <c r="R97" s="757"/>
    </row>
    <row r="98" spans="1:18" s="155" customFormat="1" ht="17.100000000000001" customHeight="1" x14ac:dyDescent="0.15">
      <c r="A98" s="217"/>
      <c r="B98" s="442" t="s">
        <v>50</v>
      </c>
      <c r="C98" s="443"/>
      <c r="D98" s="443"/>
      <c r="E98" s="443"/>
      <c r="F98" s="443"/>
      <c r="G98" s="444"/>
      <c r="H98" s="445">
        <f t="shared" ref="H98:R98" si="13">SUM(H99,H105,H108,H113,H117:H118)</f>
        <v>1604</v>
      </c>
      <c r="I98" s="446">
        <f t="shared" si="13"/>
        <v>2468</v>
      </c>
      <c r="J98" s="447">
        <f t="shared" si="13"/>
        <v>4072</v>
      </c>
      <c r="K98" s="448">
        <f t="shared" si="13"/>
        <v>0</v>
      </c>
      <c r="L98" s="449">
        <f t="shared" si="13"/>
        <v>8647</v>
      </c>
      <c r="M98" s="449">
        <f t="shared" si="13"/>
        <v>6542</v>
      </c>
      <c r="N98" s="449">
        <f t="shared" si="13"/>
        <v>4016</v>
      </c>
      <c r="O98" s="449">
        <f t="shared" si="13"/>
        <v>2729</v>
      </c>
      <c r="P98" s="450">
        <f t="shared" si="13"/>
        <v>1533</v>
      </c>
      <c r="Q98" s="451">
        <f t="shared" si="13"/>
        <v>23467</v>
      </c>
      <c r="R98" s="452">
        <f t="shared" si="13"/>
        <v>27539</v>
      </c>
    </row>
    <row r="99" spans="1:18" s="155" customFormat="1" ht="17.100000000000001" customHeight="1" x14ac:dyDescent="0.15">
      <c r="A99" s="217"/>
      <c r="B99" s="206"/>
      <c r="C99" s="442" t="s">
        <v>51</v>
      </c>
      <c r="D99" s="443"/>
      <c r="E99" s="443"/>
      <c r="F99" s="443"/>
      <c r="G99" s="444"/>
      <c r="H99" s="445">
        <f t="shared" ref="H99:Q99" si="14">SUM(H100:H104)</f>
        <v>88</v>
      </c>
      <c r="I99" s="446">
        <f t="shared" si="14"/>
        <v>162</v>
      </c>
      <c r="J99" s="447">
        <f t="shared" si="14"/>
        <v>250</v>
      </c>
      <c r="K99" s="448">
        <f t="shared" si="14"/>
        <v>0</v>
      </c>
      <c r="L99" s="449">
        <f t="shared" si="14"/>
        <v>2155</v>
      </c>
      <c r="M99" s="449">
        <f t="shared" si="14"/>
        <v>1623</v>
      </c>
      <c r="N99" s="449">
        <f t="shared" si="14"/>
        <v>1108</v>
      </c>
      <c r="O99" s="449">
        <f t="shared" si="14"/>
        <v>869</v>
      </c>
      <c r="P99" s="450">
        <f t="shared" si="14"/>
        <v>600</v>
      </c>
      <c r="Q99" s="451">
        <f t="shared" si="14"/>
        <v>6355</v>
      </c>
      <c r="R99" s="452">
        <f t="shared" ref="R99:R104" si="15">SUM(J99,Q99)</f>
        <v>6605</v>
      </c>
    </row>
    <row r="100" spans="1:18" s="155" customFormat="1" ht="17.100000000000001" customHeight="1" x14ac:dyDescent="0.15">
      <c r="A100" s="217"/>
      <c r="B100" s="206"/>
      <c r="C100" s="206"/>
      <c r="D100" s="453" t="s">
        <v>52</v>
      </c>
      <c r="E100" s="454"/>
      <c r="F100" s="454"/>
      <c r="G100" s="455"/>
      <c r="H100" s="456">
        <v>0</v>
      </c>
      <c r="I100" s="457">
        <v>0</v>
      </c>
      <c r="J100" s="458">
        <f>SUM(H100:I100)</f>
        <v>0</v>
      </c>
      <c r="K100" s="459">
        <v>0</v>
      </c>
      <c r="L100" s="460">
        <v>1342</v>
      </c>
      <c r="M100" s="460">
        <v>919</v>
      </c>
      <c r="N100" s="460">
        <v>489</v>
      </c>
      <c r="O100" s="460">
        <v>315</v>
      </c>
      <c r="P100" s="457">
        <v>197</v>
      </c>
      <c r="Q100" s="458">
        <f>SUM(K100:P100)</f>
        <v>3262</v>
      </c>
      <c r="R100" s="461">
        <f t="shared" si="15"/>
        <v>3262</v>
      </c>
    </row>
    <row r="101" spans="1:18" s="155" customFormat="1" ht="17.100000000000001" customHeight="1" x14ac:dyDescent="0.15">
      <c r="A101" s="217"/>
      <c r="B101" s="206"/>
      <c r="C101" s="206"/>
      <c r="D101" s="207" t="s">
        <v>53</v>
      </c>
      <c r="E101" s="208"/>
      <c r="F101" s="208"/>
      <c r="G101" s="209"/>
      <c r="H101" s="210">
        <v>0</v>
      </c>
      <c r="I101" s="211">
        <v>0</v>
      </c>
      <c r="J101" s="215">
        <f>SUM(H101:I101)</f>
        <v>0</v>
      </c>
      <c r="K101" s="462">
        <v>0</v>
      </c>
      <c r="L101" s="214">
        <v>1</v>
      </c>
      <c r="M101" s="214">
        <v>4</v>
      </c>
      <c r="N101" s="214">
        <v>4</v>
      </c>
      <c r="O101" s="214">
        <v>13</v>
      </c>
      <c r="P101" s="211">
        <v>21</v>
      </c>
      <c r="Q101" s="215">
        <f>SUM(K101:P101)</f>
        <v>43</v>
      </c>
      <c r="R101" s="216">
        <f t="shared" si="15"/>
        <v>43</v>
      </c>
    </row>
    <row r="102" spans="1:18" s="155" customFormat="1" ht="17.100000000000001" customHeight="1" x14ac:dyDescent="0.15">
      <c r="B102" s="169"/>
      <c r="C102" s="169"/>
      <c r="D102" s="177" t="s">
        <v>54</v>
      </c>
      <c r="E102" s="58"/>
      <c r="F102" s="58"/>
      <c r="G102" s="178"/>
      <c r="H102" s="179">
        <v>31</v>
      </c>
      <c r="I102" s="180">
        <v>46</v>
      </c>
      <c r="J102" s="181">
        <f>SUM(H102:I102)</f>
        <v>77</v>
      </c>
      <c r="K102" s="182">
        <v>0</v>
      </c>
      <c r="L102" s="183">
        <v>237</v>
      </c>
      <c r="M102" s="183">
        <v>191</v>
      </c>
      <c r="N102" s="183">
        <v>141</v>
      </c>
      <c r="O102" s="183">
        <v>121</v>
      </c>
      <c r="P102" s="180">
        <v>97</v>
      </c>
      <c r="Q102" s="181">
        <f>SUM(K102:P102)</f>
        <v>787</v>
      </c>
      <c r="R102" s="184">
        <f t="shared" si="15"/>
        <v>864</v>
      </c>
    </row>
    <row r="103" spans="1:18" s="155" customFormat="1" ht="17.100000000000001" customHeight="1" x14ac:dyDescent="0.15">
      <c r="B103" s="169"/>
      <c r="C103" s="169"/>
      <c r="D103" s="177" t="s">
        <v>55</v>
      </c>
      <c r="E103" s="58"/>
      <c r="F103" s="58"/>
      <c r="G103" s="178"/>
      <c r="H103" s="179">
        <v>8</v>
      </c>
      <c r="I103" s="180">
        <v>51</v>
      </c>
      <c r="J103" s="181">
        <f>SUM(H103:I103)</f>
        <v>59</v>
      </c>
      <c r="K103" s="182">
        <v>0</v>
      </c>
      <c r="L103" s="183">
        <v>84</v>
      </c>
      <c r="M103" s="183">
        <v>93</v>
      </c>
      <c r="N103" s="183">
        <v>45</v>
      </c>
      <c r="O103" s="183">
        <v>39</v>
      </c>
      <c r="P103" s="180">
        <v>23</v>
      </c>
      <c r="Q103" s="181">
        <f>SUM(K103:P103)</f>
        <v>284</v>
      </c>
      <c r="R103" s="184">
        <f t="shared" si="15"/>
        <v>343</v>
      </c>
    </row>
    <row r="104" spans="1:18" s="155" customFormat="1" ht="17.100000000000001" customHeight="1" x14ac:dyDescent="0.15">
      <c r="B104" s="169"/>
      <c r="C104" s="169"/>
      <c r="D104" s="60" t="s">
        <v>56</v>
      </c>
      <c r="E104" s="61"/>
      <c r="F104" s="61"/>
      <c r="G104" s="185"/>
      <c r="H104" s="186">
        <v>49</v>
      </c>
      <c r="I104" s="187">
        <v>65</v>
      </c>
      <c r="J104" s="188">
        <f>SUM(H104:I104)</f>
        <v>114</v>
      </c>
      <c r="K104" s="189">
        <v>0</v>
      </c>
      <c r="L104" s="190">
        <v>491</v>
      </c>
      <c r="M104" s="190">
        <v>416</v>
      </c>
      <c r="N104" s="190">
        <v>429</v>
      </c>
      <c r="O104" s="190">
        <v>381</v>
      </c>
      <c r="P104" s="187">
        <v>262</v>
      </c>
      <c r="Q104" s="188">
        <f>SUM(K104:P104)</f>
        <v>1979</v>
      </c>
      <c r="R104" s="191">
        <f t="shared" si="15"/>
        <v>2093</v>
      </c>
    </row>
    <row r="105" spans="1:18" s="155" customFormat="1" ht="17.100000000000001" customHeight="1" x14ac:dyDescent="0.15">
      <c r="B105" s="169"/>
      <c r="C105" s="158" t="s">
        <v>57</v>
      </c>
      <c r="D105" s="159"/>
      <c r="E105" s="159"/>
      <c r="F105" s="159"/>
      <c r="G105" s="160"/>
      <c r="H105" s="161">
        <f t="shared" ref="H105:R105" si="16">SUM(H106:H107)</f>
        <v>102</v>
      </c>
      <c r="I105" s="162">
        <f t="shared" si="16"/>
        <v>153</v>
      </c>
      <c r="J105" s="163">
        <f t="shared" si="16"/>
        <v>255</v>
      </c>
      <c r="K105" s="164">
        <f t="shared" si="16"/>
        <v>0</v>
      </c>
      <c r="L105" s="165">
        <f t="shared" si="16"/>
        <v>1723</v>
      </c>
      <c r="M105" s="165">
        <f t="shared" si="16"/>
        <v>1247</v>
      </c>
      <c r="N105" s="165">
        <f t="shared" si="16"/>
        <v>692</v>
      </c>
      <c r="O105" s="165">
        <f t="shared" si="16"/>
        <v>415</v>
      </c>
      <c r="P105" s="166">
        <f t="shared" si="16"/>
        <v>196</v>
      </c>
      <c r="Q105" s="167">
        <f t="shared" si="16"/>
        <v>4273</v>
      </c>
      <c r="R105" s="168">
        <f t="shared" si="16"/>
        <v>4528</v>
      </c>
    </row>
    <row r="106" spans="1:18" s="155" customFormat="1" ht="17.100000000000001" customHeight="1" x14ac:dyDescent="0.15">
      <c r="B106" s="169"/>
      <c r="C106" s="169"/>
      <c r="D106" s="49" t="s">
        <v>58</v>
      </c>
      <c r="E106" s="81"/>
      <c r="F106" s="81"/>
      <c r="G106" s="170"/>
      <c r="H106" s="171">
        <v>0</v>
      </c>
      <c r="I106" s="172">
        <v>0</v>
      </c>
      <c r="J106" s="192">
        <f>SUM(H106:I106)</f>
        <v>0</v>
      </c>
      <c r="K106" s="174">
        <v>0</v>
      </c>
      <c r="L106" s="175">
        <v>1279</v>
      </c>
      <c r="M106" s="175">
        <v>880</v>
      </c>
      <c r="N106" s="175">
        <v>463</v>
      </c>
      <c r="O106" s="175">
        <v>285</v>
      </c>
      <c r="P106" s="172">
        <v>145</v>
      </c>
      <c r="Q106" s="173">
        <f>SUM(K106:P106)</f>
        <v>3052</v>
      </c>
      <c r="R106" s="176">
        <f>SUM(J106,Q106)</f>
        <v>3052</v>
      </c>
    </row>
    <row r="107" spans="1:18" s="155" customFormat="1" ht="17.100000000000001" customHeight="1" x14ac:dyDescent="0.15">
      <c r="B107" s="169"/>
      <c r="C107" s="169"/>
      <c r="D107" s="60" t="s">
        <v>59</v>
      </c>
      <c r="E107" s="61"/>
      <c r="F107" s="61"/>
      <c r="G107" s="185"/>
      <c r="H107" s="186">
        <v>102</v>
      </c>
      <c r="I107" s="187">
        <v>153</v>
      </c>
      <c r="J107" s="193">
        <f>SUM(H107:I107)</f>
        <v>255</v>
      </c>
      <c r="K107" s="189">
        <v>0</v>
      </c>
      <c r="L107" s="190">
        <v>444</v>
      </c>
      <c r="M107" s="190">
        <v>367</v>
      </c>
      <c r="N107" s="190">
        <v>229</v>
      </c>
      <c r="O107" s="190">
        <v>130</v>
      </c>
      <c r="P107" s="187">
        <v>51</v>
      </c>
      <c r="Q107" s="188">
        <f>SUM(K107:P107)</f>
        <v>1221</v>
      </c>
      <c r="R107" s="191">
        <f>SUM(J107,Q107)</f>
        <v>1476</v>
      </c>
    </row>
    <row r="108" spans="1:18" s="155" customFormat="1" ht="17.100000000000001" customHeight="1" x14ac:dyDescent="0.15">
      <c r="B108" s="169"/>
      <c r="C108" s="158" t="s">
        <v>60</v>
      </c>
      <c r="D108" s="159"/>
      <c r="E108" s="159"/>
      <c r="F108" s="159"/>
      <c r="G108" s="160"/>
      <c r="H108" s="161">
        <f t="shared" ref="H108:R108" si="17">SUM(H109:H112)</f>
        <v>4</v>
      </c>
      <c r="I108" s="162">
        <f t="shared" si="17"/>
        <v>9</v>
      </c>
      <c r="J108" s="163">
        <f t="shared" si="17"/>
        <v>13</v>
      </c>
      <c r="K108" s="164">
        <f t="shared" si="17"/>
        <v>0</v>
      </c>
      <c r="L108" s="165">
        <f t="shared" si="17"/>
        <v>194</v>
      </c>
      <c r="M108" s="165">
        <f t="shared" si="17"/>
        <v>211</v>
      </c>
      <c r="N108" s="165">
        <f t="shared" si="17"/>
        <v>218</v>
      </c>
      <c r="O108" s="165">
        <f t="shared" si="17"/>
        <v>125</v>
      </c>
      <c r="P108" s="166">
        <f t="shared" si="17"/>
        <v>73</v>
      </c>
      <c r="Q108" s="167">
        <f t="shared" si="17"/>
        <v>821</v>
      </c>
      <c r="R108" s="168">
        <f t="shared" si="17"/>
        <v>834</v>
      </c>
    </row>
    <row r="109" spans="1:18" s="155" customFormat="1" ht="17.100000000000001" customHeight="1" x14ac:dyDescent="0.15">
      <c r="B109" s="169"/>
      <c r="C109" s="169"/>
      <c r="D109" s="49" t="s">
        <v>61</v>
      </c>
      <c r="E109" s="81"/>
      <c r="F109" s="81"/>
      <c r="G109" s="170"/>
      <c r="H109" s="171">
        <v>4</v>
      </c>
      <c r="I109" s="172">
        <v>8</v>
      </c>
      <c r="J109" s="192">
        <f>SUM(H109:I109)</f>
        <v>12</v>
      </c>
      <c r="K109" s="174">
        <v>0</v>
      </c>
      <c r="L109" s="175">
        <v>168</v>
      </c>
      <c r="M109" s="175">
        <v>185</v>
      </c>
      <c r="N109" s="175">
        <v>172</v>
      </c>
      <c r="O109" s="175">
        <v>90</v>
      </c>
      <c r="P109" s="172">
        <v>48</v>
      </c>
      <c r="Q109" s="173">
        <f>SUM(K109:P109)</f>
        <v>663</v>
      </c>
      <c r="R109" s="176">
        <f>SUM(J109,Q109)</f>
        <v>675</v>
      </c>
    </row>
    <row r="110" spans="1:18" s="155" customFormat="1" ht="17.100000000000001" customHeight="1" x14ac:dyDescent="0.15">
      <c r="B110" s="169"/>
      <c r="C110" s="169"/>
      <c r="D110" s="177" t="s">
        <v>62</v>
      </c>
      <c r="E110" s="58"/>
      <c r="F110" s="58"/>
      <c r="G110" s="178"/>
      <c r="H110" s="179">
        <v>0</v>
      </c>
      <c r="I110" s="180">
        <v>1</v>
      </c>
      <c r="J110" s="194">
        <f>SUM(H110:I110)</f>
        <v>1</v>
      </c>
      <c r="K110" s="182">
        <v>0</v>
      </c>
      <c r="L110" s="183">
        <v>24</v>
      </c>
      <c r="M110" s="183">
        <v>24</v>
      </c>
      <c r="N110" s="183">
        <v>41</v>
      </c>
      <c r="O110" s="183">
        <v>34</v>
      </c>
      <c r="P110" s="180">
        <v>20</v>
      </c>
      <c r="Q110" s="181">
        <f>SUM(K110:P110)</f>
        <v>143</v>
      </c>
      <c r="R110" s="184">
        <f>SUM(J110,Q110)</f>
        <v>144</v>
      </c>
    </row>
    <row r="111" spans="1:18" s="155" customFormat="1" ht="17.100000000000001" customHeight="1" x14ac:dyDescent="0.15">
      <c r="A111" s="217"/>
      <c r="B111" s="206"/>
      <c r="C111" s="463"/>
      <c r="D111" s="207" t="s">
        <v>63</v>
      </c>
      <c r="E111" s="208"/>
      <c r="F111" s="208"/>
      <c r="G111" s="209"/>
      <c r="H111" s="210">
        <v>0</v>
      </c>
      <c r="I111" s="211">
        <v>0</v>
      </c>
      <c r="J111" s="212">
        <f>SUM(H111:I111)</f>
        <v>0</v>
      </c>
      <c r="K111" s="462">
        <v>0</v>
      </c>
      <c r="L111" s="214">
        <v>2</v>
      </c>
      <c r="M111" s="214">
        <v>2</v>
      </c>
      <c r="N111" s="214">
        <v>5</v>
      </c>
      <c r="O111" s="214">
        <v>1</v>
      </c>
      <c r="P111" s="211">
        <v>5</v>
      </c>
      <c r="Q111" s="215">
        <f>SUM(K111:P111)</f>
        <v>15</v>
      </c>
      <c r="R111" s="216">
        <f>SUM(J111,Q111)</f>
        <v>15</v>
      </c>
    </row>
    <row r="112" spans="1:18" s="387" customFormat="1" ht="16.5" customHeight="1" x14ac:dyDescent="0.15">
      <c r="A112" s="217"/>
      <c r="B112" s="206"/>
      <c r="C112" s="464"/>
      <c r="D112" s="465" t="s">
        <v>212</v>
      </c>
      <c r="E112" s="466"/>
      <c r="F112" s="466"/>
      <c r="G112" s="467"/>
      <c r="H112" s="468">
        <v>0</v>
      </c>
      <c r="I112" s="469">
        <v>0</v>
      </c>
      <c r="J112" s="470">
        <f>SUM(H112:I112)</f>
        <v>0</v>
      </c>
      <c r="K112" s="471">
        <v>0</v>
      </c>
      <c r="L112" s="472">
        <v>0</v>
      </c>
      <c r="M112" s="472">
        <v>0</v>
      </c>
      <c r="N112" s="472">
        <v>0</v>
      </c>
      <c r="O112" s="472">
        <v>0</v>
      </c>
      <c r="P112" s="469">
        <v>0</v>
      </c>
      <c r="Q112" s="473">
        <f>SUM(K112:P112)</f>
        <v>0</v>
      </c>
      <c r="R112" s="474">
        <f>SUM(J112,Q112)</f>
        <v>0</v>
      </c>
    </row>
    <row r="113" spans="1:18" s="155" customFormat="1" ht="17.100000000000001" customHeight="1" x14ac:dyDescent="0.15">
      <c r="A113" s="217"/>
      <c r="B113" s="206"/>
      <c r="C113" s="442" t="s">
        <v>64</v>
      </c>
      <c r="D113" s="443"/>
      <c r="E113" s="443"/>
      <c r="F113" s="443"/>
      <c r="G113" s="444"/>
      <c r="H113" s="445">
        <f t="shared" ref="H113:R113" si="18">SUM(H114:H116)</f>
        <v>666</v>
      </c>
      <c r="I113" s="446">
        <f t="shared" si="18"/>
        <v>1036</v>
      </c>
      <c r="J113" s="447">
        <f t="shared" si="18"/>
        <v>1702</v>
      </c>
      <c r="K113" s="448">
        <f t="shared" si="18"/>
        <v>0</v>
      </c>
      <c r="L113" s="449">
        <f t="shared" si="18"/>
        <v>1419</v>
      </c>
      <c r="M113" s="449">
        <f t="shared" si="18"/>
        <v>1453</v>
      </c>
      <c r="N113" s="449">
        <f t="shared" si="18"/>
        <v>875</v>
      </c>
      <c r="O113" s="449">
        <f t="shared" si="18"/>
        <v>617</v>
      </c>
      <c r="P113" s="450">
        <f t="shared" si="18"/>
        <v>319</v>
      </c>
      <c r="Q113" s="451">
        <f t="shared" si="18"/>
        <v>4683</v>
      </c>
      <c r="R113" s="452">
        <f t="shared" si="18"/>
        <v>6385</v>
      </c>
    </row>
    <row r="114" spans="1:18" s="155" customFormat="1" ht="17.100000000000001" customHeight="1" x14ac:dyDescent="0.15">
      <c r="A114" s="217"/>
      <c r="B114" s="206"/>
      <c r="C114" s="206"/>
      <c r="D114" s="453" t="s">
        <v>65</v>
      </c>
      <c r="E114" s="454"/>
      <c r="F114" s="454"/>
      <c r="G114" s="455"/>
      <c r="H114" s="456">
        <v>622</v>
      </c>
      <c r="I114" s="457">
        <v>997</v>
      </c>
      <c r="J114" s="475">
        <f>SUM(H114:I114)</f>
        <v>1619</v>
      </c>
      <c r="K114" s="459">
        <v>0</v>
      </c>
      <c r="L114" s="460">
        <v>1369</v>
      </c>
      <c r="M114" s="460">
        <v>1394</v>
      </c>
      <c r="N114" s="460">
        <v>844</v>
      </c>
      <c r="O114" s="460">
        <v>598</v>
      </c>
      <c r="P114" s="457">
        <v>317</v>
      </c>
      <c r="Q114" s="458">
        <f>SUM(K114:P114)</f>
        <v>4522</v>
      </c>
      <c r="R114" s="461">
        <f>SUM(J114,Q114)</f>
        <v>6141</v>
      </c>
    </row>
    <row r="115" spans="1:18" s="155" customFormat="1" ht="17.100000000000001" customHeight="1" x14ac:dyDescent="0.15">
      <c r="A115" s="217"/>
      <c r="B115" s="206"/>
      <c r="C115" s="206"/>
      <c r="D115" s="207" t="s">
        <v>66</v>
      </c>
      <c r="E115" s="208"/>
      <c r="F115" s="208"/>
      <c r="G115" s="209"/>
      <c r="H115" s="210">
        <v>19</v>
      </c>
      <c r="I115" s="211">
        <v>14</v>
      </c>
      <c r="J115" s="212">
        <f>SUM(H115:I115)</f>
        <v>33</v>
      </c>
      <c r="K115" s="462">
        <v>0</v>
      </c>
      <c r="L115" s="214">
        <v>21</v>
      </c>
      <c r="M115" s="214">
        <v>31</v>
      </c>
      <c r="N115" s="214">
        <v>19</v>
      </c>
      <c r="O115" s="214">
        <v>10</v>
      </c>
      <c r="P115" s="211">
        <v>0</v>
      </c>
      <c r="Q115" s="215">
        <f>SUM(K115:P115)</f>
        <v>81</v>
      </c>
      <c r="R115" s="216">
        <f>SUM(J115,Q115)</f>
        <v>114</v>
      </c>
    </row>
    <row r="116" spans="1:18" s="155" customFormat="1" ht="17.100000000000001" customHeight="1" x14ac:dyDescent="0.15">
      <c r="A116" s="217"/>
      <c r="B116" s="206"/>
      <c r="C116" s="206"/>
      <c r="D116" s="476" t="s">
        <v>67</v>
      </c>
      <c r="E116" s="477"/>
      <c r="F116" s="477"/>
      <c r="G116" s="478"/>
      <c r="H116" s="479">
        <v>25</v>
      </c>
      <c r="I116" s="480">
        <v>25</v>
      </c>
      <c r="J116" s="481">
        <f>SUM(H116:I116)</f>
        <v>50</v>
      </c>
      <c r="K116" s="482">
        <v>0</v>
      </c>
      <c r="L116" s="248">
        <v>29</v>
      </c>
      <c r="M116" s="248">
        <v>28</v>
      </c>
      <c r="N116" s="248">
        <v>12</v>
      </c>
      <c r="O116" s="248">
        <v>9</v>
      </c>
      <c r="P116" s="480">
        <v>2</v>
      </c>
      <c r="Q116" s="483">
        <f>SUM(K116:P116)</f>
        <v>80</v>
      </c>
      <c r="R116" s="484">
        <f>SUM(J116,Q116)</f>
        <v>130</v>
      </c>
    </row>
    <row r="117" spans="1:18" s="155" customFormat="1" ht="17.100000000000001" customHeight="1" x14ac:dyDescent="0.15">
      <c r="A117" s="217"/>
      <c r="B117" s="206"/>
      <c r="C117" s="485" t="s">
        <v>68</v>
      </c>
      <c r="D117" s="486"/>
      <c r="E117" s="486"/>
      <c r="F117" s="486"/>
      <c r="G117" s="487"/>
      <c r="H117" s="445">
        <v>23</v>
      </c>
      <c r="I117" s="446">
        <v>20</v>
      </c>
      <c r="J117" s="447">
        <f>SUM(H117:I117)</f>
        <v>43</v>
      </c>
      <c r="K117" s="448">
        <v>0</v>
      </c>
      <c r="L117" s="449">
        <v>122</v>
      </c>
      <c r="M117" s="449">
        <v>101</v>
      </c>
      <c r="N117" s="449">
        <v>92</v>
      </c>
      <c r="O117" s="449">
        <v>75</v>
      </c>
      <c r="P117" s="450">
        <v>44</v>
      </c>
      <c r="Q117" s="451">
        <f>SUM(K117:P117)</f>
        <v>434</v>
      </c>
      <c r="R117" s="452">
        <f>SUM(J117,Q117)</f>
        <v>477</v>
      </c>
    </row>
    <row r="118" spans="1:18" s="155" customFormat="1" ht="17.100000000000001" customHeight="1" x14ac:dyDescent="0.15">
      <c r="A118" s="217"/>
      <c r="B118" s="464"/>
      <c r="C118" s="485" t="s">
        <v>69</v>
      </c>
      <c r="D118" s="486"/>
      <c r="E118" s="486"/>
      <c r="F118" s="486"/>
      <c r="G118" s="487"/>
      <c r="H118" s="445">
        <v>721</v>
      </c>
      <c r="I118" s="446">
        <v>1088</v>
      </c>
      <c r="J118" s="447">
        <f>SUM(H118:I118)</f>
        <v>1809</v>
      </c>
      <c r="K118" s="448">
        <v>0</v>
      </c>
      <c r="L118" s="449">
        <v>3034</v>
      </c>
      <c r="M118" s="449">
        <v>1907</v>
      </c>
      <c r="N118" s="449">
        <v>1031</v>
      </c>
      <c r="O118" s="449">
        <v>628</v>
      </c>
      <c r="P118" s="450">
        <v>301</v>
      </c>
      <c r="Q118" s="451">
        <f>SUM(K118:P118)</f>
        <v>6901</v>
      </c>
      <c r="R118" s="452">
        <f>SUM(J118,Q118)</f>
        <v>8710</v>
      </c>
    </row>
    <row r="119" spans="1:18" s="155" customFormat="1" ht="17.100000000000001" customHeight="1" x14ac:dyDescent="0.15">
      <c r="A119" s="217"/>
      <c r="B119" s="442" t="s">
        <v>70</v>
      </c>
      <c r="C119" s="443"/>
      <c r="D119" s="443"/>
      <c r="E119" s="443"/>
      <c r="F119" s="443"/>
      <c r="G119" s="444"/>
      <c r="H119" s="445">
        <f t="shared" ref="H119:R119" si="19">SUM(H120:H128)</f>
        <v>10</v>
      </c>
      <c r="I119" s="446">
        <f t="shared" si="19"/>
        <v>16</v>
      </c>
      <c r="J119" s="447">
        <f t="shared" si="19"/>
        <v>26</v>
      </c>
      <c r="K119" s="448">
        <f>SUM(K120:K128)</f>
        <v>0</v>
      </c>
      <c r="L119" s="449">
        <f>SUM(L120:L128)</f>
        <v>1267</v>
      </c>
      <c r="M119" s="449">
        <f>SUM(M120:M128)</f>
        <v>951</v>
      </c>
      <c r="N119" s="449">
        <f t="shared" si="19"/>
        <v>737</v>
      </c>
      <c r="O119" s="449">
        <f t="shared" si="19"/>
        <v>486</v>
      </c>
      <c r="P119" s="450">
        <f t="shared" si="19"/>
        <v>229</v>
      </c>
      <c r="Q119" s="451">
        <f t="shared" si="19"/>
        <v>3670</v>
      </c>
      <c r="R119" s="452">
        <f t="shared" si="19"/>
        <v>3696</v>
      </c>
    </row>
    <row r="120" spans="1:18" s="155" customFormat="1" ht="17.100000000000001" customHeight="1" x14ac:dyDescent="0.15">
      <c r="A120" s="217"/>
      <c r="B120" s="206"/>
      <c r="C120" s="453" t="s">
        <v>71</v>
      </c>
      <c r="D120" s="454"/>
      <c r="E120" s="454"/>
      <c r="F120" s="454"/>
      <c r="G120" s="455"/>
      <c r="H120" s="456">
        <v>0</v>
      </c>
      <c r="I120" s="457">
        <v>0</v>
      </c>
      <c r="J120" s="475">
        <f>SUM(H120:I120)</f>
        <v>0</v>
      </c>
      <c r="K120" s="488"/>
      <c r="L120" s="460">
        <v>37</v>
      </c>
      <c r="M120" s="460">
        <v>26</v>
      </c>
      <c r="N120" s="460">
        <v>13</v>
      </c>
      <c r="O120" s="460">
        <v>14</v>
      </c>
      <c r="P120" s="457">
        <v>5</v>
      </c>
      <c r="Q120" s="458">
        <f t="shared" ref="Q120:Q128" si="20">SUM(K120:P120)</f>
        <v>95</v>
      </c>
      <c r="R120" s="461">
        <f t="shared" ref="R120:R128" si="21">SUM(J120,Q120)</f>
        <v>95</v>
      </c>
    </row>
    <row r="121" spans="1:18" s="155" customFormat="1" ht="17.100000000000001" customHeight="1" x14ac:dyDescent="0.15">
      <c r="A121" s="217"/>
      <c r="B121" s="206"/>
      <c r="C121" s="489" t="s">
        <v>72</v>
      </c>
      <c r="D121" s="490"/>
      <c r="E121" s="490"/>
      <c r="F121" s="490"/>
      <c r="G121" s="491"/>
      <c r="H121" s="210">
        <v>0</v>
      </c>
      <c r="I121" s="211">
        <v>0</v>
      </c>
      <c r="J121" s="212">
        <f t="shared" ref="J121:J128" si="22">SUM(H121:I121)</f>
        <v>0</v>
      </c>
      <c r="K121" s="492"/>
      <c r="L121" s="493">
        <v>0</v>
      </c>
      <c r="M121" s="493">
        <v>0</v>
      </c>
      <c r="N121" s="493">
        <v>1</v>
      </c>
      <c r="O121" s="493">
        <v>0</v>
      </c>
      <c r="P121" s="494">
        <v>0</v>
      </c>
      <c r="Q121" s="495">
        <f>SUM(K121:P121)</f>
        <v>1</v>
      </c>
      <c r="R121" s="496">
        <f>SUM(J121,Q121)</f>
        <v>1</v>
      </c>
    </row>
    <row r="122" spans="1:18" s="217" customFormat="1" ht="17.100000000000001" customHeight="1" x14ac:dyDescent="0.15">
      <c r="B122" s="206"/>
      <c r="C122" s="207" t="s">
        <v>73</v>
      </c>
      <c r="D122" s="208"/>
      <c r="E122" s="208"/>
      <c r="F122" s="208"/>
      <c r="G122" s="209"/>
      <c r="H122" s="210">
        <v>0</v>
      </c>
      <c r="I122" s="211">
        <v>0</v>
      </c>
      <c r="J122" s="212">
        <f t="shared" si="22"/>
        <v>0</v>
      </c>
      <c r="K122" s="213"/>
      <c r="L122" s="214">
        <v>838</v>
      </c>
      <c r="M122" s="214">
        <v>492</v>
      </c>
      <c r="N122" s="214">
        <v>301</v>
      </c>
      <c r="O122" s="214">
        <v>144</v>
      </c>
      <c r="P122" s="211">
        <v>68</v>
      </c>
      <c r="Q122" s="215">
        <f>SUM(K122:P122)</f>
        <v>1843</v>
      </c>
      <c r="R122" s="216">
        <f>SUM(J122,Q122)</f>
        <v>1843</v>
      </c>
    </row>
    <row r="123" spans="1:18" s="155" customFormat="1" ht="17.100000000000001" customHeight="1" x14ac:dyDescent="0.15">
      <c r="A123" s="217"/>
      <c r="B123" s="206"/>
      <c r="C123" s="207" t="s">
        <v>74</v>
      </c>
      <c r="D123" s="208"/>
      <c r="E123" s="208"/>
      <c r="F123" s="208"/>
      <c r="G123" s="209"/>
      <c r="H123" s="210">
        <v>2</v>
      </c>
      <c r="I123" s="211">
        <v>0</v>
      </c>
      <c r="J123" s="212">
        <f t="shared" si="22"/>
        <v>2</v>
      </c>
      <c r="K123" s="462">
        <v>0</v>
      </c>
      <c r="L123" s="214">
        <v>99</v>
      </c>
      <c r="M123" s="214">
        <v>95</v>
      </c>
      <c r="N123" s="214">
        <v>81</v>
      </c>
      <c r="O123" s="214">
        <v>58</v>
      </c>
      <c r="P123" s="211">
        <v>20</v>
      </c>
      <c r="Q123" s="215">
        <f t="shared" si="20"/>
        <v>353</v>
      </c>
      <c r="R123" s="216">
        <f t="shared" si="21"/>
        <v>355</v>
      </c>
    </row>
    <row r="124" spans="1:18" s="155" customFormat="1" ht="17.100000000000001" customHeight="1" x14ac:dyDescent="0.15">
      <c r="A124" s="217"/>
      <c r="B124" s="206"/>
      <c r="C124" s="207" t="s">
        <v>75</v>
      </c>
      <c r="D124" s="208"/>
      <c r="E124" s="208"/>
      <c r="F124" s="208"/>
      <c r="G124" s="209"/>
      <c r="H124" s="210">
        <v>8</v>
      </c>
      <c r="I124" s="211">
        <v>16</v>
      </c>
      <c r="J124" s="212">
        <f t="shared" si="22"/>
        <v>24</v>
      </c>
      <c r="K124" s="462">
        <v>0</v>
      </c>
      <c r="L124" s="214">
        <v>90</v>
      </c>
      <c r="M124" s="214">
        <v>74</v>
      </c>
      <c r="N124" s="214">
        <v>75</v>
      </c>
      <c r="O124" s="214">
        <v>66</v>
      </c>
      <c r="P124" s="211">
        <v>41</v>
      </c>
      <c r="Q124" s="215">
        <f t="shared" si="20"/>
        <v>346</v>
      </c>
      <c r="R124" s="216">
        <f t="shared" si="21"/>
        <v>370</v>
      </c>
    </row>
    <row r="125" spans="1:18" s="155" customFormat="1" ht="17.100000000000001" customHeight="1" x14ac:dyDescent="0.15">
      <c r="A125" s="217"/>
      <c r="B125" s="206"/>
      <c r="C125" s="207" t="s">
        <v>76</v>
      </c>
      <c r="D125" s="208"/>
      <c r="E125" s="208"/>
      <c r="F125" s="208"/>
      <c r="G125" s="209"/>
      <c r="H125" s="210">
        <v>0</v>
      </c>
      <c r="I125" s="211">
        <v>0</v>
      </c>
      <c r="J125" s="212">
        <f t="shared" si="22"/>
        <v>0</v>
      </c>
      <c r="K125" s="213"/>
      <c r="L125" s="214">
        <v>162</v>
      </c>
      <c r="M125" s="214">
        <v>220</v>
      </c>
      <c r="N125" s="214">
        <v>209</v>
      </c>
      <c r="O125" s="214">
        <v>130</v>
      </c>
      <c r="P125" s="211">
        <v>57</v>
      </c>
      <c r="Q125" s="215">
        <f t="shared" si="20"/>
        <v>778</v>
      </c>
      <c r="R125" s="216">
        <f t="shared" si="21"/>
        <v>778</v>
      </c>
    </row>
    <row r="126" spans="1:18" s="155" customFormat="1" ht="17.100000000000001" customHeight="1" x14ac:dyDescent="0.15">
      <c r="A126" s="217"/>
      <c r="B126" s="206"/>
      <c r="C126" s="219" t="s">
        <v>77</v>
      </c>
      <c r="D126" s="497"/>
      <c r="E126" s="497"/>
      <c r="F126" s="497"/>
      <c r="G126" s="498"/>
      <c r="H126" s="210">
        <v>0</v>
      </c>
      <c r="I126" s="211">
        <v>0</v>
      </c>
      <c r="J126" s="212">
        <f t="shared" si="22"/>
        <v>0</v>
      </c>
      <c r="K126" s="213"/>
      <c r="L126" s="214">
        <v>28</v>
      </c>
      <c r="M126" s="214">
        <v>32</v>
      </c>
      <c r="N126" s="214">
        <v>38</v>
      </c>
      <c r="O126" s="214">
        <v>26</v>
      </c>
      <c r="P126" s="211">
        <v>12</v>
      </c>
      <c r="Q126" s="215">
        <f t="shared" si="20"/>
        <v>136</v>
      </c>
      <c r="R126" s="216">
        <f t="shared" si="21"/>
        <v>136</v>
      </c>
    </row>
    <row r="127" spans="1:18" s="155" customFormat="1" ht="17.100000000000001" customHeight="1" x14ac:dyDescent="0.15">
      <c r="A127" s="217"/>
      <c r="B127" s="463"/>
      <c r="C127" s="223" t="s">
        <v>78</v>
      </c>
      <c r="D127" s="497"/>
      <c r="E127" s="497"/>
      <c r="F127" s="497"/>
      <c r="G127" s="498"/>
      <c r="H127" s="210">
        <v>0</v>
      </c>
      <c r="I127" s="211">
        <v>0</v>
      </c>
      <c r="J127" s="212">
        <f t="shared" si="22"/>
        <v>0</v>
      </c>
      <c r="K127" s="213"/>
      <c r="L127" s="214">
        <v>0</v>
      </c>
      <c r="M127" s="214">
        <v>1</v>
      </c>
      <c r="N127" s="214">
        <v>8</v>
      </c>
      <c r="O127" s="214">
        <v>23</v>
      </c>
      <c r="P127" s="211">
        <v>18</v>
      </c>
      <c r="Q127" s="215">
        <f>SUM(K127:P127)</f>
        <v>50</v>
      </c>
      <c r="R127" s="216">
        <f>SUM(J127,Q127)</f>
        <v>50</v>
      </c>
    </row>
    <row r="128" spans="1:18" s="155" customFormat="1" ht="17.100000000000001" customHeight="1" x14ac:dyDescent="0.15">
      <c r="A128" s="217"/>
      <c r="B128" s="499"/>
      <c r="C128" s="225" t="s">
        <v>79</v>
      </c>
      <c r="D128" s="500"/>
      <c r="E128" s="500"/>
      <c r="F128" s="500"/>
      <c r="G128" s="501"/>
      <c r="H128" s="468">
        <v>0</v>
      </c>
      <c r="I128" s="469">
        <v>0</v>
      </c>
      <c r="J128" s="470">
        <f t="shared" si="22"/>
        <v>0</v>
      </c>
      <c r="K128" s="502"/>
      <c r="L128" s="472">
        <v>13</v>
      </c>
      <c r="M128" s="472">
        <v>11</v>
      </c>
      <c r="N128" s="472">
        <v>11</v>
      </c>
      <c r="O128" s="472">
        <v>25</v>
      </c>
      <c r="P128" s="469">
        <v>8</v>
      </c>
      <c r="Q128" s="473">
        <f t="shared" si="20"/>
        <v>68</v>
      </c>
      <c r="R128" s="474">
        <f t="shared" si="21"/>
        <v>68</v>
      </c>
    </row>
    <row r="129" spans="1:18" s="155" customFormat="1" ht="17.100000000000001" customHeight="1" x14ac:dyDescent="0.15">
      <c r="A129" s="217"/>
      <c r="B129" s="442" t="s">
        <v>80</v>
      </c>
      <c r="C129" s="443"/>
      <c r="D129" s="443"/>
      <c r="E129" s="443"/>
      <c r="F129" s="443"/>
      <c r="G129" s="444"/>
      <c r="H129" s="445">
        <f>SUM(H130:H133)</f>
        <v>0</v>
      </c>
      <c r="I129" s="446">
        <f>SUM(I130:I133)</f>
        <v>0</v>
      </c>
      <c r="J129" s="447">
        <f>SUM(J130:J133)</f>
        <v>0</v>
      </c>
      <c r="K129" s="503"/>
      <c r="L129" s="449">
        <f t="shared" ref="L129:R129" si="23">SUM(L130:L133)</f>
        <v>57</v>
      </c>
      <c r="M129" s="449">
        <f t="shared" si="23"/>
        <v>118</v>
      </c>
      <c r="N129" s="449">
        <f t="shared" si="23"/>
        <v>336</v>
      </c>
      <c r="O129" s="449">
        <f t="shared" si="23"/>
        <v>913</v>
      </c>
      <c r="P129" s="450">
        <f t="shared" si="23"/>
        <v>998</v>
      </c>
      <c r="Q129" s="451">
        <f t="shared" si="23"/>
        <v>2422</v>
      </c>
      <c r="R129" s="452">
        <f t="shared" si="23"/>
        <v>2422</v>
      </c>
    </row>
    <row r="130" spans="1:18" s="155" customFormat="1" ht="17.100000000000001" customHeight="1" x14ac:dyDescent="0.15">
      <c r="A130" s="217"/>
      <c r="B130" s="206"/>
      <c r="C130" s="453" t="s">
        <v>81</v>
      </c>
      <c r="D130" s="454"/>
      <c r="E130" s="454"/>
      <c r="F130" s="454"/>
      <c r="G130" s="455"/>
      <c r="H130" s="456">
        <v>0</v>
      </c>
      <c r="I130" s="457">
        <v>0</v>
      </c>
      <c r="J130" s="475">
        <f>SUM(H130:I130)</f>
        <v>0</v>
      </c>
      <c r="K130" s="488"/>
      <c r="L130" s="460">
        <v>2</v>
      </c>
      <c r="M130" s="460">
        <v>11</v>
      </c>
      <c r="N130" s="460">
        <v>186</v>
      </c>
      <c r="O130" s="460">
        <v>453</v>
      </c>
      <c r="P130" s="457">
        <v>422</v>
      </c>
      <c r="Q130" s="458">
        <f>SUM(K130:P130)</f>
        <v>1074</v>
      </c>
      <c r="R130" s="461">
        <f>SUM(J130,Q130)</f>
        <v>1074</v>
      </c>
    </row>
    <row r="131" spans="1:18" s="155" customFormat="1" ht="17.100000000000001" customHeight="1" x14ac:dyDescent="0.15">
      <c r="A131" s="217"/>
      <c r="B131" s="206"/>
      <c r="C131" s="207" t="s">
        <v>82</v>
      </c>
      <c r="D131" s="208"/>
      <c r="E131" s="208"/>
      <c r="F131" s="208"/>
      <c r="G131" s="209"/>
      <c r="H131" s="210">
        <v>0</v>
      </c>
      <c r="I131" s="211">
        <v>0</v>
      </c>
      <c r="J131" s="212">
        <f>SUM(H131:I131)</f>
        <v>0</v>
      </c>
      <c r="K131" s="213"/>
      <c r="L131" s="214">
        <v>54</v>
      </c>
      <c r="M131" s="214">
        <v>104</v>
      </c>
      <c r="N131" s="214">
        <v>112</v>
      </c>
      <c r="O131" s="214">
        <v>165</v>
      </c>
      <c r="P131" s="211">
        <v>84</v>
      </c>
      <c r="Q131" s="215">
        <f>SUM(K131:P131)</f>
        <v>519</v>
      </c>
      <c r="R131" s="216">
        <f>SUM(J131,Q131)</f>
        <v>519</v>
      </c>
    </row>
    <row r="132" spans="1:18" s="155" customFormat="1" ht="16.5" customHeight="1" x14ac:dyDescent="0.15">
      <c r="A132" s="217"/>
      <c r="B132" s="463"/>
      <c r="C132" s="207" t="s">
        <v>83</v>
      </c>
      <c r="D132" s="208"/>
      <c r="E132" s="208"/>
      <c r="F132" s="208"/>
      <c r="G132" s="209"/>
      <c r="H132" s="210">
        <v>0</v>
      </c>
      <c r="I132" s="211">
        <v>0</v>
      </c>
      <c r="J132" s="212">
        <f>SUM(H132:I132)</f>
        <v>0</v>
      </c>
      <c r="K132" s="213"/>
      <c r="L132" s="214">
        <v>1</v>
      </c>
      <c r="M132" s="214">
        <v>3</v>
      </c>
      <c r="N132" s="214">
        <v>38</v>
      </c>
      <c r="O132" s="214">
        <v>295</v>
      </c>
      <c r="P132" s="211">
        <v>492</v>
      </c>
      <c r="Q132" s="215">
        <f>SUM(K132:P132)</f>
        <v>829</v>
      </c>
      <c r="R132" s="216">
        <f>SUM(J132,Q132)</f>
        <v>829</v>
      </c>
    </row>
    <row r="133" spans="1:18" s="387" customFormat="1" ht="17.100000000000001" customHeight="1" x14ac:dyDescent="0.15">
      <c r="A133" s="217"/>
      <c r="B133" s="499"/>
      <c r="C133" s="465" t="s">
        <v>213</v>
      </c>
      <c r="D133" s="466"/>
      <c r="E133" s="466"/>
      <c r="F133" s="466"/>
      <c r="G133" s="467"/>
      <c r="H133" s="468">
        <v>0</v>
      </c>
      <c r="I133" s="469">
        <v>0</v>
      </c>
      <c r="J133" s="470">
        <f>SUM(H133:I133)</f>
        <v>0</v>
      </c>
      <c r="K133" s="502"/>
      <c r="L133" s="472">
        <v>0</v>
      </c>
      <c r="M133" s="472">
        <v>0</v>
      </c>
      <c r="N133" s="472">
        <v>0</v>
      </c>
      <c r="O133" s="472">
        <v>0</v>
      </c>
      <c r="P133" s="469">
        <v>0</v>
      </c>
      <c r="Q133" s="473">
        <f>SUM(K133:P133)</f>
        <v>0</v>
      </c>
      <c r="R133" s="474">
        <f>SUM(J133,Q133)</f>
        <v>0</v>
      </c>
    </row>
    <row r="134" spans="1:18" s="155" customFormat="1" ht="17.100000000000001" customHeight="1" x14ac:dyDescent="0.15">
      <c r="A134" s="217"/>
      <c r="B134" s="504" t="s">
        <v>84</v>
      </c>
      <c r="C134" s="505"/>
      <c r="D134" s="505"/>
      <c r="E134" s="505"/>
      <c r="F134" s="505"/>
      <c r="G134" s="506"/>
      <c r="H134" s="445">
        <f t="shared" ref="H134:R134" si="24">SUM(H98,H119,H129)</f>
        <v>1614</v>
      </c>
      <c r="I134" s="446">
        <f t="shared" si="24"/>
        <v>2484</v>
      </c>
      <c r="J134" s="447">
        <f t="shared" si="24"/>
        <v>4098</v>
      </c>
      <c r="K134" s="448">
        <f t="shared" si="24"/>
        <v>0</v>
      </c>
      <c r="L134" s="449">
        <f t="shared" si="24"/>
        <v>9971</v>
      </c>
      <c r="M134" s="449">
        <f t="shared" si="24"/>
        <v>7611</v>
      </c>
      <c r="N134" s="449">
        <f t="shared" si="24"/>
        <v>5089</v>
      </c>
      <c r="O134" s="449">
        <f t="shared" si="24"/>
        <v>4128</v>
      </c>
      <c r="P134" s="450">
        <f t="shared" si="24"/>
        <v>2760</v>
      </c>
      <c r="Q134" s="451">
        <f t="shared" si="24"/>
        <v>29559</v>
      </c>
      <c r="R134" s="452">
        <f t="shared" si="24"/>
        <v>33657</v>
      </c>
    </row>
    <row r="135" spans="1:18" s="155" customFormat="1" ht="17.100000000000001" customHeight="1" x14ac:dyDescent="0.15">
      <c r="A135" s="217"/>
      <c r="B135" s="507"/>
      <c r="C135" s="507"/>
      <c r="D135" s="507"/>
      <c r="E135" s="507"/>
      <c r="F135" s="507"/>
      <c r="G135" s="507"/>
      <c r="H135" s="508"/>
      <c r="I135" s="508"/>
      <c r="J135" s="508"/>
      <c r="K135" s="508"/>
      <c r="L135" s="508"/>
      <c r="M135" s="508"/>
      <c r="N135" s="508"/>
      <c r="O135" s="508"/>
      <c r="P135" s="508"/>
      <c r="Q135" s="508"/>
      <c r="R135" s="508"/>
    </row>
    <row r="136" spans="1:18" s="155" customFormat="1" ht="17.100000000000001" customHeight="1" x14ac:dyDescent="0.15">
      <c r="A136" s="154" t="s">
        <v>85</v>
      </c>
      <c r="B136" s="217"/>
      <c r="C136" s="217"/>
      <c r="D136" s="217"/>
      <c r="E136" s="217"/>
      <c r="F136" s="217"/>
      <c r="G136" s="217"/>
      <c r="H136" s="434"/>
      <c r="I136" s="434"/>
      <c r="J136" s="434"/>
      <c r="K136" s="434"/>
      <c r="L136" s="217"/>
      <c r="M136" s="217"/>
      <c r="N136" s="217"/>
      <c r="O136" s="217"/>
      <c r="P136" s="217"/>
      <c r="Q136" s="217"/>
      <c r="R136" s="217"/>
    </row>
    <row r="137" spans="1:18" s="155" customFormat="1" ht="17.100000000000001" customHeight="1" x14ac:dyDescent="0.15">
      <c r="A137" s="217"/>
      <c r="B137" s="435"/>
      <c r="C137" s="435"/>
      <c r="D137" s="435"/>
      <c r="E137" s="435"/>
      <c r="F137" s="427"/>
      <c r="G137" s="427"/>
      <c r="H137" s="427"/>
      <c r="I137" s="758" t="s">
        <v>86</v>
      </c>
      <c r="J137" s="758"/>
      <c r="K137" s="758"/>
      <c r="L137" s="758"/>
      <c r="M137" s="758"/>
      <c r="N137" s="758"/>
      <c r="O137" s="758"/>
      <c r="P137" s="758"/>
      <c r="Q137" s="758"/>
      <c r="R137" s="758"/>
    </row>
    <row r="138" spans="1:18" s="155" customFormat="1" ht="17.100000000000001" customHeight="1" x14ac:dyDescent="0.15">
      <c r="A138" s="217"/>
      <c r="B138" s="745" t="str">
        <f>"平成" &amp; DBCS($A$2) &amp; "年（" &amp; DBCS($B$2) &amp; "年）" &amp; DBCS($C$2) &amp; "月"</f>
        <v>平成３０年（２０１８年）６月</v>
      </c>
      <c r="C138" s="746"/>
      <c r="D138" s="746"/>
      <c r="E138" s="746"/>
      <c r="F138" s="746"/>
      <c r="G138" s="747"/>
      <c r="H138" s="751" t="s">
        <v>40</v>
      </c>
      <c r="I138" s="752"/>
      <c r="J138" s="752"/>
      <c r="K138" s="753" t="s">
        <v>41</v>
      </c>
      <c r="L138" s="754"/>
      <c r="M138" s="754"/>
      <c r="N138" s="754"/>
      <c r="O138" s="754"/>
      <c r="P138" s="754"/>
      <c r="Q138" s="755"/>
      <c r="R138" s="756" t="s">
        <v>22</v>
      </c>
    </row>
    <row r="139" spans="1:18" s="155" customFormat="1" ht="17.100000000000001" customHeight="1" x14ac:dyDescent="0.15">
      <c r="A139" s="217"/>
      <c r="B139" s="748"/>
      <c r="C139" s="749"/>
      <c r="D139" s="749"/>
      <c r="E139" s="749"/>
      <c r="F139" s="749"/>
      <c r="G139" s="750"/>
      <c r="H139" s="436" t="s">
        <v>13</v>
      </c>
      <c r="I139" s="437" t="s">
        <v>14</v>
      </c>
      <c r="J139" s="438" t="s">
        <v>15</v>
      </c>
      <c r="K139" s="105" t="s">
        <v>16</v>
      </c>
      <c r="L139" s="439" t="s">
        <v>17</v>
      </c>
      <c r="M139" s="439" t="s">
        <v>18</v>
      </c>
      <c r="N139" s="439" t="s">
        <v>19</v>
      </c>
      <c r="O139" s="439" t="s">
        <v>20</v>
      </c>
      <c r="P139" s="440" t="s">
        <v>21</v>
      </c>
      <c r="Q139" s="441" t="s">
        <v>15</v>
      </c>
      <c r="R139" s="757"/>
    </row>
    <row r="140" spans="1:18" s="155" customFormat="1" ht="17.100000000000001" customHeight="1" x14ac:dyDescent="0.15">
      <c r="A140" s="217"/>
      <c r="B140" s="442" t="s">
        <v>50</v>
      </c>
      <c r="C140" s="443"/>
      <c r="D140" s="443"/>
      <c r="E140" s="443"/>
      <c r="F140" s="443"/>
      <c r="G140" s="444"/>
      <c r="H140" s="445">
        <f t="shared" ref="H140:R140" si="25">SUM(H141,H147,H150,H155,H159:H160)</f>
        <v>13298753</v>
      </c>
      <c r="I140" s="446">
        <f t="shared" si="25"/>
        <v>24977443</v>
      </c>
      <c r="J140" s="447">
        <f t="shared" si="25"/>
        <v>38276196</v>
      </c>
      <c r="K140" s="448">
        <f t="shared" si="25"/>
        <v>0</v>
      </c>
      <c r="L140" s="449">
        <f t="shared" si="25"/>
        <v>222974861</v>
      </c>
      <c r="M140" s="449">
        <f t="shared" si="25"/>
        <v>203246951</v>
      </c>
      <c r="N140" s="449">
        <f t="shared" si="25"/>
        <v>162888280</v>
      </c>
      <c r="O140" s="449">
        <f t="shared" si="25"/>
        <v>121918585</v>
      </c>
      <c r="P140" s="450">
        <f t="shared" si="25"/>
        <v>77144696</v>
      </c>
      <c r="Q140" s="451">
        <f t="shared" si="25"/>
        <v>788173373</v>
      </c>
      <c r="R140" s="452">
        <f t="shared" si="25"/>
        <v>826449569</v>
      </c>
    </row>
    <row r="141" spans="1:18" s="155" customFormat="1" ht="17.100000000000001" customHeight="1" x14ac:dyDescent="0.15">
      <c r="A141" s="217"/>
      <c r="B141" s="206"/>
      <c r="C141" s="442" t="s">
        <v>51</v>
      </c>
      <c r="D141" s="443"/>
      <c r="E141" s="443"/>
      <c r="F141" s="443"/>
      <c r="G141" s="444"/>
      <c r="H141" s="445">
        <f t="shared" ref="H141:Q141" si="26">SUM(H142:H146)</f>
        <v>1378681</v>
      </c>
      <c r="I141" s="446">
        <f t="shared" si="26"/>
        <v>3948495</v>
      </c>
      <c r="J141" s="447">
        <f t="shared" si="26"/>
        <v>5327176</v>
      </c>
      <c r="K141" s="448">
        <f t="shared" si="26"/>
        <v>0</v>
      </c>
      <c r="L141" s="449">
        <f t="shared" si="26"/>
        <v>47034713</v>
      </c>
      <c r="M141" s="449">
        <f t="shared" si="26"/>
        <v>43181262</v>
      </c>
      <c r="N141" s="449">
        <f t="shared" si="26"/>
        <v>35567779</v>
      </c>
      <c r="O141" s="449">
        <f t="shared" si="26"/>
        <v>33041822</v>
      </c>
      <c r="P141" s="450">
        <f t="shared" si="26"/>
        <v>24539772</v>
      </c>
      <c r="Q141" s="451">
        <f t="shared" si="26"/>
        <v>183365348</v>
      </c>
      <c r="R141" s="452">
        <f t="shared" ref="R141:R146" si="27">SUM(J141,Q141)</f>
        <v>188692524</v>
      </c>
    </row>
    <row r="142" spans="1:18" s="155" customFormat="1" ht="17.100000000000001" customHeight="1" x14ac:dyDescent="0.15">
      <c r="A142" s="217"/>
      <c r="B142" s="206"/>
      <c r="C142" s="206"/>
      <c r="D142" s="453" t="s">
        <v>52</v>
      </c>
      <c r="E142" s="454"/>
      <c r="F142" s="454"/>
      <c r="G142" s="455"/>
      <c r="H142" s="456">
        <v>0</v>
      </c>
      <c r="I142" s="457">
        <v>0</v>
      </c>
      <c r="J142" s="458">
        <f>SUM(H142:I142)</f>
        <v>0</v>
      </c>
      <c r="K142" s="459">
        <v>0</v>
      </c>
      <c r="L142" s="460">
        <v>32630487</v>
      </c>
      <c r="M142" s="460">
        <v>29799729</v>
      </c>
      <c r="N142" s="460">
        <v>25350970</v>
      </c>
      <c r="O142" s="460">
        <v>23144237</v>
      </c>
      <c r="P142" s="457">
        <v>16810083</v>
      </c>
      <c r="Q142" s="458">
        <f>SUM(K142:P142)</f>
        <v>127735506</v>
      </c>
      <c r="R142" s="461">
        <f t="shared" si="27"/>
        <v>127735506</v>
      </c>
    </row>
    <row r="143" spans="1:18" s="155" customFormat="1" ht="17.100000000000001" customHeight="1" x14ac:dyDescent="0.15">
      <c r="A143" s="217"/>
      <c r="B143" s="206"/>
      <c r="C143" s="206"/>
      <c r="D143" s="207" t="s">
        <v>53</v>
      </c>
      <c r="E143" s="208"/>
      <c r="F143" s="208"/>
      <c r="G143" s="209"/>
      <c r="H143" s="210">
        <v>0</v>
      </c>
      <c r="I143" s="211">
        <v>0</v>
      </c>
      <c r="J143" s="215">
        <f>SUM(H143:I143)</f>
        <v>0</v>
      </c>
      <c r="K143" s="462">
        <v>0</v>
      </c>
      <c r="L143" s="214">
        <v>36279</v>
      </c>
      <c r="M143" s="214">
        <v>103463</v>
      </c>
      <c r="N143" s="214">
        <v>119754</v>
      </c>
      <c r="O143" s="214">
        <v>525267</v>
      </c>
      <c r="P143" s="211">
        <v>1158872</v>
      </c>
      <c r="Q143" s="215">
        <f>SUM(K143:P143)</f>
        <v>1943635</v>
      </c>
      <c r="R143" s="216">
        <f t="shared" si="27"/>
        <v>1943635</v>
      </c>
    </row>
    <row r="144" spans="1:18" s="155" customFormat="1" ht="17.100000000000001" customHeight="1" x14ac:dyDescent="0.15">
      <c r="A144" s="217"/>
      <c r="B144" s="206"/>
      <c r="C144" s="206"/>
      <c r="D144" s="207" t="s">
        <v>54</v>
      </c>
      <c r="E144" s="208"/>
      <c r="F144" s="208"/>
      <c r="G144" s="209"/>
      <c r="H144" s="210">
        <v>855894</v>
      </c>
      <c r="I144" s="211">
        <v>1541784</v>
      </c>
      <c r="J144" s="215">
        <f>SUM(H144:I144)</f>
        <v>2397678</v>
      </c>
      <c r="K144" s="462">
        <v>0</v>
      </c>
      <c r="L144" s="214">
        <v>8217723</v>
      </c>
      <c r="M144" s="214">
        <v>6857624</v>
      </c>
      <c r="N144" s="214">
        <v>5756108</v>
      </c>
      <c r="O144" s="214">
        <v>5487541</v>
      </c>
      <c r="P144" s="211">
        <v>4012140</v>
      </c>
      <c r="Q144" s="215">
        <f>SUM(K144:P144)</f>
        <v>30331136</v>
      </c>
      <c r="R144" s="216">
        <f t="shared" si="27"/>
        <v>32728814</v>
      </c>
    </row>
    <row r="145" spans="1:18" s="155" customFormat="1" ht="17.100000000000001" customHeight="1" x14ac:dyDescent="0.15">
      <c r="A145" s="217"/>
      <c r="B145" s="206"/>
      <c r="C145" s="206"/>
      <c r="D145" s="207" t="s">
        <v>55</v>
      </c>
      <c r="E145" s="208"/>
      <c r="F145" s="208"/>
      <c r="G145" s="209"/>
      <c r="H145" s="210">
        <v>198710</v>
      </c>
      <c r="I145" s="211">
        <v>1993380</v>
      </c>
      <c r="J145" s="215">
        <f>SUM(H145:I145)</f>
        <v>2192090</v>
      </c>
      <c r="K145" s="462">
        <v>0</v>
      </c>
      <c r="L145" s="214">
        <v>2692840</v>
      </c>
      <c r="M145" s="214">
        <v>3553589</v>
      </c>
      <c r="N145" s="214">
        <v>1616238</v>
      </c>
      <c r="O145" s="214">
        <v>1348170</v>
      </c>
      <c r="P145" s="211">
        <v>828253</v>
      </c>
      <c r="Q145" s="215">
        <f>SUM(K145:P145)</f>
        <v>10039090</v>
      </c>
      <c r="R145" s="216">
        <f t="shared" si="27"/>
        <v>12231180</v>
      </c>
    </row>
    <row r="146" spans="1:18" s="155" customFormat="1" ht="17.100000000000001" customHeight="1" x14ac:dyDescent="0.15">
      <c r="A146" s="217"/>
      <c r="B146" s="206"/>
      <c r="C146" s="206"/>
      <c r="D146" s="476" t="s">
        <v>56</v>
      </c>
      <c r="E146" s="477"/>
      <c r="F146" s="477"/>
      <c r="G146" s="478"/>
      <c r="H146" s="479">
        <v>324077</v>
      </c>
      <c r="I146" s="480">
        <v>413331</v>
      </c>
      <c r="J146" s="483">
        <f>SUM(H146:I146)</f>
        <v>737408</v>
      </c>
      <c r="K146" s="482">
        <v>0</v>
      </c>
      <c r="L146" s="248">
        <v>3457384</v>
      </c>
      <c r="M146" s="248">
        <v>2866857</v>
      </c>
      <c r="N146" s="248">
        <v>2724709</v>
      </c>
      <c r="O146" s="248">
        <v>2536607</v>
      </c>
      <c r="P146" s="480">
        <v>1730424</v>
      </c>
      <c r="Q146" s="483">
        <f>SUM(K146:P146)</f>
        <v>13315981</v>
      </c>
      <c r="R146" s="484">
        <f t="shared" si="27"/>
        <v>14053389</v>
      </c>
    </row>
    <row r="147" spans="1:18" s="155" customFormat="1" ht="17.100000000000001" customHeight="1" x14ac:dyDescent="0.15">
      <c r="A147" s="217"/>
      <c r="B147" s="206"/>
      <c r="C147" s="442" t="s">
        <v>57</v>
      </c>
      <c r="D147" s="443"/>
      <c r="E147" s="443"/>
      <c r="F147" s="443"/>
      <c r="G147" s="444"/>
      <c r="H147" s="445">
        <f t="shared" ref="H147:R147" si="28">SUM(H148:H149)</f>
        <v>2134983</v>
      </c>
      <c r="I147" s="446">
        <f t="shared" si="28"/>
        <v>5918699</v>
      </c>
      <c r="J147" s="447">
        <f t="shared" si="28"/>
        <v>8053682</v>
      </c>
      <c r="K147" s="448">
        <f t="shared" si="28"/>
        <v>0</v>
      </c>
      <c r="L147" s="449">
        <f t="shared" si="28"/>
        <v>101319346</v>
      </c>
      <c r="M147" s="449">
        <f t="shared" si="28"/>
        <v>90852503</v>
      </c>
      <c r="N147" s="449">
        <f t="shared" si="28"/>
        <v>66753722</v>
      </c>
      <c r="O147" s="449">
        <f t="shared" si="28"/>
        <v>45372004</v>
      </c>
      <c r="P147" s="450">
        <f t="shared" si="28"/>
        <v>25883335</v>
      </c>
      <c r="Q147" s="451">
        <f t="shared" si="28"/>
        <v>330180910</v>
      </c>
      <c r="R147" s="452">
        <f t="shared" si="28"/>
        <v>338234592</v>
      </c>
    </row>
    <row r="148" spans="1:18" s="155" customFormat="1" ht="17.100000000000001" customHeight="1" x14ac:dyDescent="0.15">
      <c r="A148" s="217"/>
      <c r="B148" s="206"/>
      <c r="C148" s="206"/>
      <c r="D148" s="453" t="s">
        <v>58</v>
      </c>
      <c r="E148" s="454"/>
      <c r="F148" s="454"/>
      <c r="G148" s="455"/>
      <c r="H148" s="456">
        <v>0</v>
      </c>
      <c r="I148" s="457">
        <v>0</v>
      </c>
      <c r="J148" s="475">
        <f>SUM(H148:I148)</f>
        <v>0</v>
      </c>
      <c r="K148" s="459">
        <v>0</v>
      </c>
      <c r="L148" s="460">
        <v>75430019</v>
      </c>
      <c r="M148" s="460">
        <v>65539536</v>
      </c>
      <c r="N148" s="460">
        <v>45091732</v>
      </c>
      <c r="O148" s="460">
        <v>31573816</v>
      </c>
      <c r="P148" s="457">
        <v>19429039</v>
      </c>
      <c r="Q148" s="458">
        <f>SUM(K148:P148)</f>
        <v>237064142</v>
      </c>
      <c r="R148" s="461">
        <f>SUM(J148,Q148)</f>
        <v>237064142</v>
      </c>
    </row>
    <row r="149" spans="1:18" s="155" customFormat="1" ht="17.100000000000001" customHeight="1" x14ac:dyDescent="0.15">
      <c r="A149" s="217"/>
      <c r="B149" s="206"/>
      <c r="C149" s="206"/>
      <c r="D149" s="476" t="s">
        <v>59</v>
      </c>
      <c r="E149" s="477"/>
      <c r="F149" s="477"/>
      <c r="G149" s="478"/>
      <c r="H149" s="479">
        <v>2134983</v>
      </c>
      <c r="I149" s="480">
        <v>5918699</v>
      </c>
      <c r="J149" s="481">
        <f>SUM(H149:I149)</f>
        <v>8053682</v>
      </c>
      <c r="K149" s="482">
        <v>0</v>
      </c>
      <c r="L149" s="248">
        <v>25889327</v>
      </c>
      <c r="M149" s="248">
        <v>25312967</v>
      </c>
      <c r="N149" s="248">
        <v>21661990</v>
      </c>
      <c r="O149" s="248">
        <v>13798188</v>
      </c>
      <c r="P149" s="480">
        <v>6454296</v>
      </c>
      <c r="Q149" s="483">
        <f>SUM(K149:P149)</f>
        <v>93116768</v>
      </c>
      <c r="R149" s="484">
        <f>SUM(J149,Q149)</f>
        <v>101170450</v>
      </c>
    </row>
    <row r="150" spans="1:18" s="155" customFormat="1" ht="17.100000000000001" customHeight="1" x14ac:dyDescent="0.15">
      <c r="A150" s="217"/>
      <c r="B150" s="206"/>
      <c r="C150" s="442" t="s">
        <v>60</v>
      </c>
      <c r="D150" s="443"/>
      <c r="E150" s="443"/>
      <c r="F150" s="443"/>
      <c r="G150" s="444"/>
      <c r="H150" s="445">
        <f>SUM(H151:H154)</f>
        <v>88398</v>
      </c>
      <c r="I150" s="446">
        <f t="shared" ref="I150:Q150" si="29">SUM(I151:I154)</f>
        <v>346511</v>
      </c>
      <c r="J150" s="447">
        <f>SUM(J151:J154)</f>
        <v>434909</v>
      </c>
      <c r="K150" s="448">
        <f t="shared" si="29"/>
        <v>0</v>
      </c>
      <c r="L150" s="449">
        <f t="shared" si="29"/>
        <v>8937428</v>
      </c>
      <c r="M150" s="449">
        <f>SUM(M151:M154)</f>
        <v>11696466</v>
      </c>
      <c r="N150" s="449">
        <f t="shared" si="29"/>
        <v>16258611</v>
      </c>
      <c r="O150" s="449">
        <f t="shared" si="29"/>
        <v>9737857</v>
      </c>
      <c r="P150" s="450">
        <f>SUM(P151:P154)</f>
        <v>6018720</v>
      </c>
      <c r="Q150" s="451">
        <f t="shared" si="29"/>
        <v>52649082</v>
      </c>
      <c r="R150" s="452">
        <f>SUM(R151:R154)</f>
        <v>53083991</v>
      </c>
    </row>
    <row r="151" spans="1:18" s="155" customFormat="1" ht="17.100000000000001" customHeight="1" x14ac:dyDescent="0.15">
      <c r="A151" s="217"/>
      <c r="B151" s="206"/>
      <c r="C151" s="206"/>
      <c r="D151" s="453" t="s">
        <v>61</v>
      </c>
      <c r="E151" s="454"/>
      <c r="F151" s="454"/>
      <c r="G151" s="455"/>
      <c r="H151" s="456">
        <v>88398</v>
      </c>
      <c r="I151" s="457">
        <v>323767</v>
      </c>
      <c r="J151" s="475">
        <f>SUM(H151:I151)</f>
        <v>412165</v>
      </c>
      <c r="K151" s="459">
        <v>0</v>
      </c>
      <c r="L151" s="460">
        <v>7572289</v>
      </c>
      <c r="M151" s="460">
        <v>10055529</v>
      </c>
      <c r="N151" s="460">
        <v>12070583</v>
      </c>
      <c r="O151" s="460">
        <v>6876267</v>
      </c>
      <c r="P151" s="457">
        <v>3656517</v>
      </c>
      <c r="Q151" s="458">
        <f>SUM(K151:P151)</f>
        <v>40231185</v>
      </c>
      <c r="R151" s="461">
        <f>SUM(J151,Q151)</f>
        <v>40643350</v>
      </c>
    </row>
    <row r="152" spans="1:18" s="155" customFormat="1" ht="17.100000000000001" customHeight="1" x14ac:dyDescent="0.15">
      <c r="A152" s="217"/>
      <c r="B152" s="206"/>
      <c r="C152" s="206"/>
      <c r="D152" s="207" t="s">
        <v>62</v>
      </c>
      <c r="E152" s="208"/>
      <c r="F152" s="208"/>
      <c r="G152" s="209"/>
      <c r="H152" s="210">
        <v>0</v>
      </c>
      <c r="I152" s="211">
        <v>22744</v>
      </c>
      <c r="J152" s="212">
        <f>SUM(H152:I152)</f>
        <v>22744</v>
      </c>
      <c r="K152" s="462">
        <v>0</v>
      </c>
      <c r="L152" s="214">
        <v>1300609</v>
      </c>
      <c r="M152" s="214">
        <v>1583706</v>
      </c>
      <c r="N152" s="214">
        <v>3438967</v>
      </c>
      <c r="O152" s="214">
        <v>2785216</v>
      </c>
      <c r="P152" s="211">
        <v>1871235</v>
      </c>
      <c r="Q152" s="215">
        <f>SUM(K152:P152)</f>
        <v>10979733</v>
      </c>
      <c r="R152" s="216">
        <f>SUM(J152,Q152)</f>
        <v>11002477</v>
      </c>
    </row>
    <row r="153" spans="1:18" s="155" customFormat="1" ht="16.5" customHeight="1" x14ac:dyDescent="0.15">
      <c r="A153" s="217"/>
      <c r="B153" s="206"/>
      <c r="C153" s="463"/>
      <c r="D153" s="207" t="s">
        <v>63</v>
      </c>
      <c r="E153" s="208"/>
      <c r="F153" s="208"/>
      <c r="G153" s="209"/>
      <c r="H153" s="210">
        <v>0</v>
      </c>
      <c r="I153" s="211">
        <v>0</v>
      </c>
      <c r="J153" s="212">
        <f>SUM(H153:I153)</f>
        <v>0</v>
      </c>
      <c r="K153" s="462">
        <v>0</v>
      </c>
      <c r="L153" s="214">
        <v>64530</v>
      </c>
      <c r="M153" s="214">
        <v>57231</v>
      </c>
      <c r="N153" s="214">
        <v>749061</v>
      </c>
      <c r="O153" s="214">
        <v>76374</v>
      </c>
      <c r="P153" s="211">
        <v>490968</v>
      </c>
      <c r="Q153" s="215">
        <f>SUM(K153:P153)</f>
        <v>1438164</v>
      </c>
      <c r="R153" s="216">
        <f>SUM(J153,Q153)</f>
        <v>1438164</v>
      </c>
    </row>
    <row r="154" spans="1:18" s="387" customFormat="1" ht="16.5" customHeight="1" x14ac:dyDescent="0.15">
      <c r="A154" s="217"/>
      <c r="B154" s="206"/>
      <c r="C154" s="464"/>
      <c r="D154" s="465" t="s">
        <v>212</v>
      </c>
      <c r="E154" s="466"/>
      <c r="F154" s="466"/>
      <c r="G154" s="467"/>
      <c r="H154" s="468">
        <v>0</v>
      </c>
      <c r="I154" s="469">
        <v>0</v>
      </c>
      <c r="J154" s="470">
        <f>SUM(H154:I154)</f>
        <v>0</v>
      </c>
      <c r="K154" s="471">
        <v>0</v>
      </c>
      <c r="L154" s="472">
        <v>0</v>
      </c>
      <c r="M154" s="472">
        <v>0</v>
      </c>
      <c r="N154" s="472">
        <v>0</v>
      </c>
      <c r="O154" s="472">
        <v>0</v>
      </c>
      <c r="P154" s="469">
        <v>0</v>
      </c>
      <c r="Q154" s="473">
        <f>SUM(K154:P154)</f>
        <v>0</v>
      </c>
      <c r="R154" s="474">
        <f>SUM(J154,Q154)</f>
        <v>0</v>
      </c>
    </row>
    <row r="155" spans="1:18" s="155" customFormat="1" ht="17.100000000000001" customHeight="1" x14ac:dyDescent="0.15">
      <c r="A155" s="217"/>
      <c r="B155" s="206"/>
      <c r="C155" s="442" t="s">
        <v>64</v>
      </c>
      <c r="D155" s="443"/>
      <c r="E155" s="443"/>
      <c r="F155" s="443"/>
      <c r="G155" s="444"/>
      <c r="H155" s="445">
        <f t="shared" ref="H155:R155" si="30">SUM(H156:H158)</f>
        <v>5298550</v>
      </c>
      <c r="I155" s="446">
        <f t="shared" si="30"/>
        <v>8185489</v>
      </c>
      <c r="J155" s="447">
        <f t="shared" si="30"/>
        <v>13484039</v>
      </c>
      <c r="K155" s="448">
        <f t="shared" si="30"/>
        <v>0</v>
      </c>
      <c r="L155" s="449">
        <f t="shared" si="30"/>
        <v>10509342</v>
      </c>
      <c r="M155" s="449">
        <f t="shared" si="30"/>
        <v>17106482</v>
      </c>
      <c r="N155" s="449">
        <f t="shared" si="30"/>
        <v>11633699</v>
      </c>
      <c r="O155" s="449">
        <f t="shared" si="30"/>
        <v>9823568</v>
      </c>
      <c r="P155" s="450">
        <f t="shared" si="30"/>
        <v>6471908</v>
      </c>
      <c r="Q155" s="451">
        <f t="shared" si="30"/>
        <v>55544999</v>
      </c>
      <c r="R155" s="452">
        <f t="shared" si="30"/>
        <v>69029038</v>
      </c>
    </row>
    <row r="156" spans="1:18" s="155" customFormat="1" ht="17.100000000000001" customHeight="1" x14ac:dyDescent="0.15">
      <c r="A156" s="217"/>
      <c r="B156" s="206"/>
      <c r="C156" s="206"/>
      <c r="D156" s="453" t="s">
        <v>65</v>
      </c>
      <c r="E156" s="454"/>
      <c r="F156" s="454"/>
      <c r="G156" s="455"/>
      <c r="H156" s="456">
        <v>3152920</v>
      </c>
      <c r="I156" s="457">
        <v>6662453</v>
      </c>
      <c r="J156" s="475">
        <f>SUM(H156:I156)</f>
        <v>9815373</v>
      </c>
      <c r="K156" s="459">
        <v>0</v>
      </c>
      <c r="L156" s="460">
        <v>8816981</v>
      </c>
      <c r="M156" s="460">
        <v>14861028</v>
      </c>
      <c r="N156" s="460">
        <v>10320374</v>
      </c>
      <c r="O156" s="460">
        <v>8831053</v>
      </c>
      <c r="P156" s="457">
        <v>6187508</v>
      </c>
      <c r="Q156" s="458">
        <f>SUM(K156:P156)</f>
        <v>49016944</v>
      </c>
      <c r="R156" s="461">
        <f>SUM(J156,Q156)</f>
        <v>58832317</v>
      </c>
    </row>
    <row r="157" spans="1:18" s="155" customFormat="1" ht="17.100000000000001" customHeight="1" x14ac:dyDescent="0.15">
      <c r="A157" s="217"/>
      <c r="B157" s="206"/>
      <c r="C157" s="206"/>
      <c r="D157" s="207" t="s">
        <v>66</v>
      </c>
      <c r="E157" s="208"/>
      <c r="F157" s="208"/>
      <c r="G157" s="209"/>
      <c r="H157" s="210">
        <v>365010</v>
      </c>
      <c r="I157" s="211">
        <v>247572</v>
      </c>
      <c r="J157" s="212">
        <f>SUM(H157:I157)</f>
        <v>612582</v>
      </c>
      <c r="K157" s="462">
        <v>0</v>
      </c>
      <c r="L157" s="214">
        <v>468575</v>
      </c>
      <c r="M157" s="214">
        <v>728744</v>
      </c>
      <c r="N157" s="214">
        <v>389083</v>
      </c>
      <c r="O157" s="214">
        <v>268850</v>
      </c>
      <c r="P157" s="211">
        <v>0</v>
      </c>
      <c r="Q157" s="215">
        <f>SUM(K157:P157)</f>
        <v>1855252</v>
      </c>
      <c r="R157" s="216">
        <f>SUM(J157,Q157)</f>
        <v>2467834</v>
      </c>
    </row>
    <row r="158" spans="1:18" s="155" customFormat="1" ht="17.100000000000001" customHeight="1" x14ac:dyDescent="0.15">
      <c r="A158" s="217"/>
      <c r="B158" s="206"/>
      <c r="C158" s="206"/>
      <c r="D158" s="476" t="s">
        <v>67</v>
      </c>
      <c r="E158" s="477"/>
      <c r="F158" s="477"/>
      <c r="G158" s="478"/>
      <c r="H158" s="479">
        <v>1780620</v>
      </c>
      <c r="I158" s="480">
        <v>1275464</v>
      </c>
      <c r="J158" s="481">
        <f>SUM(H158:I158)</f>
        <v>3056084</v>
      </c>
      <c r="K158" s="482">
        <v>0</v>
      </c>
      <c r="L158" s="248">
        <v>1223786</v>
      </c>
      <c r="M158" s="248">
        <v>1516710</v>
      </c>
      <c r="N158" s="248">
        <v>924242</v>
      </c>
      <c r="O158" s="248">
        <v>723665</v>
      </c>
      <c r="P158" s="480">
        <v>284400</v>
      </c>
      <c r="Q158" s="483">
        <f>SUM(K158:P158)</f>
        <v>4672803</v>
      </c>
      <c r="R158" s="484">
        <f>SUM(J158,Q158)</f>
        <v>7728887</v>
      </c>
    </row>
    <row r="159" spans="1:18" s="155" customFormat="1" ht="17.100000000000001" customHeight="1" x14ac:dyDescent="0.15">
      <c r="A159" s="217"/>
      <c r="B159" s="206"/>
      <c r="C159" s="485" t="s">
        <v>68</v>
      </c>
      <c r="D159" s="486"/>
      <c r="E159" s="486"/>
      <c r="F159" s="486"/>
      <c r="G159" s="487"/>
      <c r="H159" s="445">
        <v>1228841</v>
      </c>
      <c r="I159" s="446">
        <v>1803849</v>
      </c>
      <c r="J159" s="447">
        <f>SUM(H159:I159)</f>
        <v>3032690</v>
      </c>
      <c r="K159" s="448">
        <v>0</v>
      </c>
      <c r="L159" s="449">
        <v>17829559</v>
      </c>
      <c r="M159" s="449">
        <v>16992006</v>
      </c>
      <c r="N159" s="449">
        <v>17064812</v>
      </c>
      <c r="O159" s="449">
        <v>14407340</v>
      </c>
      <c r="P159" s="450">
        <v>9736326</v>
      </c>
      <c r="Q159" s="451">
        <f>SUM(K159:P159)</f>
        <v>76030043</v>
      </c>
      <c r="R159" s="452">
        <f>SUM(J159,Q159)</f>
        <v>79062733</v>
      </c>
    </row>
    <row r="160" spans="1:18" s="155" customFormat="1" ht="17.100000000000001" customHeight="1" x14ac:dyDescent="0.15">
      <c r="A160" s="217"/>
      <c r="B160" s="464"/>
      <c r="C160" s="485" t="s">
        <v>69</v>
      </c>
      <c r="D160" s="486"/>
      <c r="E160" s="486"/>
      <c r="F160" s="486"/>
      <c r="G160" s="487"/>
      <c r="H160" s="445">
        <v>3169300</v>
      </c>
      <c r="I160" s="446">
        <v>4774400</v>
      </c>
      <c r="J160" s="447">
        <f>SUM(H160:I160)</f>
        <v>7943700</v>
      </c>
      <c r="K160" s="448">
        <v>0</v>
      </c>
      <c r="L160" s="449">
        <v>37344473</v>
      </c>
      <c r="M160" s="449">
        <v>23418232</v>
      </c>
      <c r="N160" s="449">
        <v>15609657</v>
      </c>
      <c r="O160" s="449">
        <v>9535994</v>
      </c>
      <c r="P160" s="450">
        <v>4494635</v>
      </c>
      <c r="Q160" s="451">
        <f>SUM(K160:P160)</f>
        <v>90402991</v>
      </c>
      <c r="R160" s="452">
        <f>SUM(J160,Q160)</f>
        <v>98346691</v>
      </c>
    </row>
    <row r="161" spans="1:18" s="155" customFormat="1" ht="17.100000000000001" customHeight="1" x14ac:dyDescent="0.15">
      <c r="A161" s="217"/>
      <c r="B161" s="442" t="s">
        <v>70</v>
      </c>
      <c r="C161" s="443"/>
      <c r="D161" s="443"/>
      <c r="E161" s="443"/>
      <c r="F161" s="443"/>
      <c r="G161" s="444"/>
      <c r="H161" s="445">
        <f t="shared" ref="H161:R161" si="31">SUM(H162:H170)</f>
        <v>415485</v>
      </c>
      <c r="I161" s="446">
        <f t="shared" si="31"/>
        <v>1256801</v>
      </c>
      <c r="J161" s="447">
        <f t="shared" si="31"/>
        <v>1672286</v>
      </c>
      <c r="K161" s="448">
        <f t="shared" si="31"/>
        <v>0</v>
      </c>
      <c r="L161" s="449">
        <f t="shared" si="31"/>
        <v>122810887</v>
      </c>
      <c r="M161" s="449">
        <f t="shared" si="31"/>
        <v>129288480</v>
      </c>
      <c r="N161" s="449">
        <f t="shared" si="31"/>
        <v>125168055</v>
      </c>
      <c r="O161" s="449">
        <f t="shared" si="31"/>
        <v>97797323</v>
      </c>
      <c r="P161" s="450">
        <f t="shared" si="31"/>
        <v>48833747</v>
      </c>
      <c r="Q161" s="451">
        <f>SUM(Q162:Q170)</f>
        <v>523898492</v>
      </c>
      <c r="R161" s="452">
        <f t="shared" si="31"/>
        <v>525570778</v>
      </c>
    </row>
    <row r="162" spans="1:18" s="155" customFormat="1" ht="17.100000000000001" customHeight="1" x14ac:dyDescent="0.15">
      <c r="A162" s="217"/>
      <c r="B162" s="206"/>
      <c r="C162" s="509" t="s">
        <v>87</v>
      </c>
      <c r="D162" s="510"/>
      <c r="E162" s="510"/>
      <c r="F162" s="510"/>
      <c r="G162" s="511"/>
      <c r="H162" s="456">
        <v>0</v>
      </c>
      <c r="I162" s="457">
        <v>0</v>
      </c>
      <c r="J162" s="475">
        <f t="shared" ref="J162:J170" si="32">SUM(H162:I162)</f>
        <v>0</v>
      </c>
      <c r="K162" s="512"/>
      <c r="L162" s="513">
        <v>2558488</v>
      </c>
      <c r="M162" s="513">
        <v>2630119</v>
      </c>
      <c r="N162" s="513">
        <v>1859147</v>
      </c>
      <c r="O162" s="513">
        <v>2794946</v>
      </c>
      <c r="P162" s="514">
        <v>1262673</v>
      </c>
      <c r="Q162" s="515">
        <f>SUM(K162:P162)</f>
        <v>11105373</v>
      </c>
      <c r="R162" s="516">
        <f>SUM(J162,Q162)</f>
        <v>11105373</v>
      </c>
    </row>
    <row r="163" spans="1:18" s="155" customFormat="1" ht="17.100000000000001" customHeight="1" x14ac:dyDescent="0.15">
      <c r="A163" s="217"/>
      <c r="B163" s="206"/>
      <c r="C163" s="207" t="s">
        <v>72</v>
      </c>
      <c r="D163" s="208"/>
      <c r="E163" s="208"/>
      <c r="F163" s="208"/>
      <c r="G163" s="209"/>
      <c r="H163" s="210">
        <v>0</v>
      </c>
      <c r="I163" s="211">
        <v>0</v>
      </c>
      <c r="J163" s="212">
        <f t="shared" si="32"/>
        <v>0</v>
      </c>
      <c r="K163" s="213"/>
      <c r="L163" s="214">
        <v>0</v>
      </c>
      <c r="M163" s="214">
        <v>0</v>
      </c>
      <c r="N163" s="214">
        <v>135657</v>
      </c>
      <c r="O163" s="214">
        <v>0</v>
      </c>
      <c r="P163" s="211">
        <v>0</v>
      </c>
      <c r="Q163" s="215">
        <f t="shared" ref="Q163:Q170" si="33">SUM(K163:P163)</f>
        <v>135657</v>
      </c>
      <c r="R163" s="216">
        <f t="shared" ref="R163:R170" si="34">SUM(J163,Q163)</f>
        <v>135657</v>
      </c>
    </row>
    <row r="164" spans="1:18" s="217" customFormat="1" ht="17.100000000000001" customHeight="1" x14ac:dyDescent="0.15">
      <c r="B164" s="206"/>
      <c r="C164" s="207" t="s">
        <v>73</v>
      </c>
      <c r="D164" s="208"/>
      <c r="E164" s="208"/>
      <c r="F164" s="208"/>
      <c r="G164" s="209"/>
      <c r="H164" s="210">
        <v>0</v>
      </c>
      <c r="I164" s="211">
        <v>0</v>
      </c>
      <c r="J164" s="212">
        <f>SUM(H164:I164)</f>
        <v>0</v>
      </c>
      <c r="K164" s="213"/>
      <c r="L164" s="214">
        <v>56858282</v>
      </c>
      <c r="M164" s="214">
        <v>42734292</v>
      </c>
      <c r="N164" s="214">
        <v>34242574</v>
      </c>
      <c r="O164" s="214">
        <v>18952447</v>
      </c>
      <c r="P164" s="211">
        <v>9804017</v>
      </c>
      <c r="Q164" s="215">
        <f>SUM(K164:P164)</f>
        <v>162591612</v>
      </c>
      <c r="R164" s="216">
        <f>SUM(J164,Q164)</f>
        <v>162591612</v>
      </c>
    </row>
    <row r="165" spans="1:18" s="155" customFormat="1" ht="17.100000000000001" customHeight="1" x14ac:dyDescent="0.15">
      <c r="A165" s="217"/>
      <c r="B165" s="206"/>
      <c r="C165" s="207" t="s">
        <v>74</v>
      </c>
      <c r="D165" s="208"/>
      <c r="E165" s="208"/>
      <c r="F165" s="208"/>
      <c r="G165" s="209"/>
      <c r="H165" s="210">
        <v>46188</v>
      </c>
      <c r="I165" s="211">
        <v>0</v>
      </c>
      <c r="J165" s="212">
        <f t="shared" si="32"/>
        <v>46188</v>
      </c>
      <c r="K165" s="462">
        <v>0</v>
      </c>
      <c r="L165" s="214">
        <v>9555522</v>
      </c>
      <c r="M165" s="214">
        <v>11523303</v>
      </c>
      <c r="N165" s="214">
        <v>10922342</v>
      </c>
      <c r="O165" s="214">
        <v>9827078</v>
      </c>
      <c r="P165" s="211">
        <v>3778577</v>
      </c>
      <c r="Q165" s="215">
        <f t="shared" si="33"/>
        <v>45606822</v>
      </c>
      <c r="R165" s="216">
        <f t="shared" si="34"/>
        <v>45653010</v>
      </c>
    </row>
    <row r="166" spans="1:18" s="155" customFormat="1" ht="17.100000000000001" customHeight="1" x14ac:dyDescent="0.15">
      <c r="A166" s="217"/>
      <c r="B166" s="206"/>
      <c r="C166" s="207" t="s">
        <v>75</v>
      </c>
      <c r="D166" s="208"/>
      <c r="E166" s="208"/>
      <c r="F166" s="208"/>
      <c r="G166" s="209"/>
      <c r="H166" s="210">
        <v>369297</v>
      </c>
      <c r="I166" s="211">
        <v>1256801</v>
      </c>
      <c r="J166" s="212">
        <f t="shared" si="32"/>
        <v>1626098</v>
      </c>
      <c r="K166" s="462">
        <v>0</v>
      </c>
      <c r="L166" s="214">
        <v>10895745</v>
      </c>
      <c r="M166" s="214">
        <v>12372039</v>
      </c>
      <c r="N166" s="214">
        <v>17340617</v>
      </c>
      <c r="O166" s="214">
        <v>16389376</v>
      </c>
      <c r="P166" s="211">
        <v>10790474</v>
      </c>
      <c r="Q166" s="215">
        <f t="shared" si="33"/>
        <v>67788251</v>
      </c>
      <c r="R166" s="216">
        <f t="shared" si="34"/>
        <v>69414349</v>
      </c>
    </row>
    <row r="167" spans="1:18" s="155" customFormat="1" ht="17.100000000000001" customHeight="1" x14ac:dyDescent="0.15">
      <c r="A167" s="217"/>
      <c r="B167" s="206"/>
      <c r="C167" s="207" t="s">
        <v>76</v>
      </c>
      <c r="D167" s="208"/>
      <c r="E167" s="208"/>
      <c r="F167" s="208"/>
      <c r="G167" s="209"/>
      <c r="H167" s="210">
        <v>0</v>
      </c>
      <c r="I167" s="211">
        <v>0</v>
      </c>
      <c r="J167" s="212">
        <f t="shared" si="32"/>
        <v>0</v>
      </c>
      <c r="K167" s="213"/>
      <c r="L167" s="214">
        <v>36864470</v>
      </c>
      <c r="M167" s="214">
        <v>52269922</v>
      </c>
      <c r="N167" s="214">
        <v>49769743</v>
      </c>
      <c r="O167" s="214">
        <v>32101193</v>
      </c>
      <c r="P167" s="211">
        <v>13388074</v>
      </c>
      <c r="Q167" s="215">
        <f t="shared" si="33"/>
        <v>184393402</v>
      </c>
      <c r="R167" s="216">
        <f t="shared" si="34"/>
        <v>184393402</v>
      </c>
    </row>
    <row r="168" spans="1:18" s="155" customFormat="1" ht="17.100000000000001" customHeight="1" x14ac:dyDescent="0.15">
      <c r="A168" s="217"/>
      <c r="B168" s="206"/>
      <c r="C168" s="219" t="s">
        <v>77</v>
      </c>
      <c r="D168" s="497"/>
      <c r="E168" s="497"/>
      <c r="F168" s="497"/>
      <c r="G168" s="498"/>
      <c r="H168" s="210">
        <v>0</v>
      </c>
      <c r="I168" s="211">
        <v>0</v>
      </c>
      <c r="J168" s="212">
        <f t="shared" si="32"/>
        <v>0</v>
      </c>
      <c r="K168" s="213"/>
      <c r="L168" s="214">
        <v>4298459</v>
      </c>
      <c r="M168" s="214">
        <v>5619538</v>
      </c>
      <c r="N168" s="214">
        <v>6373243</v>
      </c>
      <c r="O168" s="214">
        <v>5147945</v>
      </c>
      <c r="P168" s="211">
        <v>2639662</v>
      </c>
      <c r="Q168" s="215">
        <f t="shared" si="33"/>
        <v>24078847</v>
      </c>
      <c r="R168" s="216">
        <f t="shared" si="34"/>
        <v>24078847</v>
      </c>
    </row>
    <row r="169" spans="1:18" s="155" customFormat="1" ht="17.100000000000001" customHeight="1" x14ac:dyDescent="0.15">
      <c r="A169" s="217"/>
      <c r="B169" s="463"/>
      <c r="C169" s="223" t="s">
        <v>78</v>
      </c>
      <c r="D169" s="497"/>
      <c r="E169" s="497"/>
      <c r="F169" s="497"/>
      <c r="G169" s="498"/>
      <c r="H169" s="210">
        <v>0</v>
      </c>
      <c r="I169" s="211">
        <v>0</v>
      </c>
      <c r="J169" s="212">
        <f t="shared" si="32"/>
        <v>0</v>
      </c>
      <c r="K169" s="213"/>
      <c r="L169" s="214">
        <v>0</v>
      </c>
      <c r="M169" s="214">
        <v>102672</v>
      </c>
      <c r="N169" s="214">
        <v>1701099</v>
      </c>
      <c r="O169" s="214">
        <v>5799383</v>
      </c>
      <c r="P169" s="211">
        <v>5186103</v>
      </c>
      <c r="Q169" s="215">
        <f>SUM(K169:P169)</f>
        <v>12789257</v>
      </c>
      <c r="R169" s="216">
        <f>SUM(J169,Q169)</f>
        <v>12789257</v>
      </c>
    </row>
    <row r="170" spans="1:18" s="155" customFormat="1" ht="17.100000000000001" customHeight="1" x14ac:dyDescent="0.15">
      <c r="A170" s="217"/>
      <c r="B170" s="499"/>
      <c r="C170" s="225" t="s">
        <v>79</v>
      </c>
      <c r="D170" s="500"/>
      <c r="E170" s="500"/>
      <c r="F170" s="500"/>
      <c r="G170" s="501"/>
      <c r="H170" s="468">
        <v>0</v>
      </c>
      <c r="I170" s="469">
        <v>0</v>
      </c>
      <c r="J170" s="470">
        <f t="shared" si="32"/>
        <v>0</v>
      </c>
      <c r="K170" s="502"/>
      <c r="L170" s="472">
        <v>1779921</v>
      </c>
      <c r="M170" s="472">
        <v>2036595</v>
      </c>
      <c r="N170" s="472">
        <v>2823633</v>
      </c>
      <c r="O170" s="472">
        <v>6784955</v>
      </c>
      <c r="P170" s="469">
        <v>1984167</v>
      </c>
      <c r="Q170" s="473">
        <f t="shared" si="33"/>
        <v>15409271</v>
      </c>
      <c r="R170" s="474">
        <f t="shared" si="34"/>
        <v>15409271</v>
      </c>
    </row>
    <row r="171" spans="1:18" s="155" customFormat="1" ht="17.100000000000001" customHeight="1" x14ac:dyDescent="0.15">
      <c r="A171" s="217"/>
      <c r="B171" s="442" t="s">
        <v>80</v>
      </c>
      <c r="C171" s="443"/>
      <c r="D171" s="443"/>
      <c r="E171" s="443"/>
      <c r="F171" s="443"/>
      <c r="G171" s="444"/>
      <c r="H171" s="445">
        <f>SUM(H172:H175)</f>
        <v>0</v>
      </c>
      <c r="I171" s="446">
        <f>SUM(I172:I175)</f>
        <v>0</v>
      </c>
      <c r="J171" s="447">
        <f>SUM(J172:J175)</f>
        <v>0</v>
      </c>
      <c r="K171" s="503"/>
      <c r="L171" s="449">
        <f t="shared" ref="L171:R171" si="35">SUM(L172:L175)</f>
        <v>11981814</v>
      </c>
      <c r="M171" s="449">
        <f t="shared" si="35"/>
        <v>27834127</v>
      </c>
      <c r="N171" s="449">
        <f t="shared" si="35"/>
        <v>80689304</v>
      </c>
      <c r="O171" s="449">
        <f t="shared" si="35"/>
        <v>255716549</v>
      </c>
      <c r="P171" s="450">
        <f t="shared" si="35"/>
        <v>316366575</v>
      </c>
      <c r="Q171" s="451">
        <f t="shared" si="35"/>
        <v>692588369</v>
      </c>
      <c r="R171" s="452">
        <f t="shared" si="35"/>
        <v>692588369</v>
      </c>
    </row>
    <row r="172" spans="1:18" s="155" customFormat="1" ht="17.100000000000001" customHeight="1" x14ac:dyDescent="0.15">
      <c r="A172" s="217"/>
      <c r="B172" s="206"/>
      <c r="C172" s="453" t="s">
        <v>81</v>
      </c>
      <c r="D172" s="454"/>
      <c r="E172" s="454"/>
      <c r="F172" s="454"/>
      <c r="G172" s="455"/>
      <c r="H172" s="456">
        <v>0</v>
      </c>
      <c r="I172" s="457">
        <v>0</v>
      </c>
      <c r="J172" s="475">
        <f>SUM(H172:I172)</f>
        <v>0</v>
      </c>
      <c r="K172" s="488"/>
      <c r="L172" s="460">
        <v>378381</v>
      </c>
      <c r="M172" s="460">
        <v>2299437</v>
      </c>
      <c r="N172" s="460">
        <v>40994825</v>
      </c>
      <c r="O172" s="460">
        <v>109405541</v>
      </c>
      <c r="P172" s="457">
        <v>111304020</v>
      </c>
      <c r="Q172" s="458">
        <f>SUM(K172:P172)</f>
        <v>264382204</v>
      </c>
      <c r="R172" s="461">
        <f>SUM(J172,Q172)</f>
        <v>264382204</v>
      </c>
    </row>
    <row r="173" spans="1:18" s="155" customFormat="1" ht="17.100000000000001" customHeight="1" x14ac:dyDescent="0.15">
      <c r="A173" s="217"/>
      <c r="B173" s="206"/>
      <c r="C173" s="207" t="s">
        <v>82</v>
      </c>
      <c r="D173" s="208"/>
      <c r="E173" s="208"/>
      <c r="F173" s="208"/>
      <c r="G173" s="209"/>
      <c r="H173" s="210">
        <v>0</v>
      </c>
      <c r="I173" s="211">
        <v>0</v>
      </c>
      <c r="J173" s="212">
        <f>SUM(H173:I173)</f>
        <v>0</v>
      </c>
      <c r="K173" s="213"/>
      <c r="L173" s="214">
        <v>11582742</v>
      </c>
      <c r="M173" s="214">
        <v>24748361</v>
      </c>
      <c r="N173" s="214">
        <v>27899247</v>
      </c>
      <c r="O173" s="214">
        <v>44684338</v>
      </c>
      <c r="P173" s="211">
        <v>23164666</v>
      </c>
      <c r="Q173" s="215">
        <f>SUM(K173:P173)</f>
        <v>132079354</v>
      </c>
      <c r="R173" s="216">
        <f>SUM(J173,Q173)</f>
        <v>132079354</v>
      </c>
    </row>
    <row r="174" spans="1:18" s="155" customFormat="1" ht="17.100000000000001" customHeight="1" x14ac:dyDescent="0.15">
      <c r="A174" s="217"/>
      <c r="B174" s="463"/>
      <c r="C174" s="207" t="s">
        <v>83</v>
      </c>
      <c r="D174" s="208"/>
      <c r="E174" s="208"/>
      <c r="F174" s="208"/>
      <c r="G174" s="209"/>
      <c r="H174" s="210">
        <v>0</v>
      </c>
      <c r="I174" s="211">
        <v>0</v>
      </c>
      <c r="J174" s="212">
        <f>SUM(H174:I174)</f>
        <v>0</v>
      </c>
      <c r="K174" s="213"/>
      <c r="L174" s="214">
        <v>20691</v>
      </c>
      <c r="M174" s="214">
        <v>786329</v>
      </c>
      <c r="N174" s="214">
        <v>11795232</v>
      </c>
      <c r="O174" s="214">
        <v>101626670</v>
      </c>
      <c r="P174" s="211">
        <v>181897889</v>
      </c>
      <c r="Q174" s="215">
        <f>SUM(K174:P174)</f>
        <v>296126811</v>
      </c>
      <c r="R174" s="216">
        <f>SUM(J174,Q174)</f>
        <v>296126811</v>
      </c>
    </row>
    <row r="175" spans="1:18" s="387" customFormat="1" ht="17.100000000000001" customHeight="1" x14ac:dyDescent="0.15">
      <c r="A175" s="217"/>
      <c r="B175" s="499"/>
      <c r="C175" s="465" t="s">
        <v>213</v>
      </c>
      <c r="D175" s="466"/>
      <c r="E175" s="466"/>
      <c r="F175" s="466"/>
      <c r="G175" s="467"/>
      <c r="H175" s="468">
        <v>0</v>
      </c>
      <c r="I175" s="469">
        <v>0</v>
      </c>
      <c r="J175" s="470">
        <f>SUM(H175:I175)</f>
        <v>0</v>
      </c>
      <c r="K175" s="502"/>
      <c r="L175" s="472">
        <v>0</v>
      </c>
      <c r="M175" s="472">
        <v>0</v>
      </c>
      <c r="N175" s="472">
        <v>0</v>
      </c>
      <c r="O175" s="472">
        <v>0</v>
      </c>
      <c r="P175" s="469">
        <v>0</v>
      </c>
      <c r="Q175" s="473">
        <f>SUM(K175:P175)</f>
        <v>0</v>
      </c>
      <c r="R175" s="474">
        <f>SUM(J175,Q175)</f>
        <v>0</v>
      </c>
    </row>
    <row r="176" spans="1:18" s="155" customFormat="1" ht="17.100000000000001" customHeight="1" x14ac:dyDescent="0.15">
      <c r="A176" s="217"/>
      <c r="B176" s="504" t="s">
        <v>84</v>
      </c>
      <c r="C176" s="505"/>
      <c r="D176" s="505"/>
      <c r="E176" s="505"/>
      <c r="F176" s="505"/>
      <c r="G176" s="506"/>
      <c r="H176" s="445">
        <f t="shared" ref="H176:R176" si="36">SUM(H140,H161,H171)</f>
        <v>13714238</v>
      </c>
      <c r="I176" s="446">
        <f t="shared" si="36"/>
        <v>26234244</v>
      </c>
      <c r="J176" s="447">
        <f t="shared" si="36"/>
        <v>39948482</v>
      </c>
      <c r="K176" s="448">
        <f t="shared" si="36"/>
        <v>0</v>
      </c>
      <c r="L176" s="449">
        <f t="shared" si="36"/>
        <v>357767562</v>
      </c>
      <c r="M176" s="449">
        <f t="shared" si="36"/>
        <v>360369558</v>
      </c>
      <c r="N176" s="449">
        <f t="shared" si="36"/>
        <v>368745639</v>
      </c>
      <c r="O176" s="449">
        <f t="shared" si="36"/>
        <v>475432457</v>
      </c>
      <c r="P176" s="450">
        <f t="shared" si="36"/>
        <v>442345018</v>
      </c>
      <c r="Q176" s="451">
        <f t="shared" si="36"/>
        <v>2004660234</v>
      </c>
      <c r="R176" s="452">
        <f t="shared" si="36"/>
        <v>2044608716</v>
      </c>
    </row>
    <row r="177" spans="2:18" s="155" customFormat="1" ht="3.75" customHeight="1" x14ac:dyDescent="0.15">
      <c r="B177" s="238"/>
      <c r="C177" s="238"/>
      <c r="D177" s="238"/>
      <c r="E177" s="238"/>
      <c r="F177" s="238"/>
      <c r="G177" s="238"/>
      <c r="H177" s="239"/>
      <c r="I177" s="239"/>
      <c r="J177" s="239"/>
      <c r="K177" s="239"/>
      <c r="L177" s="239"/>
      <c r="M177" s="239"/>
      <c r="N177" s="239"/>
      <c r="O177" s="239"/>
      <c r="P177" s="239"/>
      <c r="Q177" s="239"/>
      <c r="R177" s="239"/>
    </row>
    <row r="178" spans="2:18" s="155" customFormat="1" ht="3.75" customHeight="1" x14ac:dyDescent="0.15">
      <c r="B178" s="238"/>
      <c r="C178" s="238"/>
      <c r="D178" s="238"/>
      <c r="E178" s="238"/>
      <c r="F178" s="238"/>
      <c r="G178" s="238"/>
      <c r="H178" s="239"/>
      <c r="I178" s="239"/>
      <c r="J178" s="239"/>
      <c r="K178" s="239"/>
      <c r="L178" s="239"/>
      <c r="M178" s="239"/>
      <c r="N178" s="239"/>
      <c r="O178" s="239"/>
      <c r="P178" s="239"/>
      <c r="Q178" s="239"/>
      <c r="R178" s="239"/>
    </row>
  </sheetData>
  <mergeCells count="54">
    <mergeCell ref="I137:R137"/>
    <mergeCell ref="B138:G139"/>
    <mergeCell ref="H138:J138"/>
    <mergeCell ref="K138:Q138"/>
    <mergeCell ref="R138:R139"/>
    <mergeCell ref="B96:G97"/>
    <mergeCell ref="H96:J96"/>
    <mergeCell ref="K96:Q96"/>
    <mergeCell ref="R96:R97"/>
    <mergeCell ref="J79:Q79"/>
    <mergeCell ref="B80:G81"/>
    <mergeCell ref="H80:J80"/>
    <mergeCell ref="K80:P80"/>
    <mergeCell ref="Q80:Q81"/>
    <mergeCell ref="J87:Q87"/>
    <mergeCell ref="B88:G89"/>
    <mergeCell ref="H88:J88"/>
    <mergeCell ref="K88:P88"/>
    <mergeCell ref="Q88:Q89"/>
    <mergeCell ref="I95:R95"/>
    <mergeCell ref="B72:G73"/>
    <mergeCell ref="H72:J72"/>
    <mergeCell ref="K72:P72"/>
    <mergeCell ref="Q72:Q73"/>
    <mergeCell ref="K54:R54"/>
    <mergeCell ref="B55:G56"/>
    <mergeCell ref="H55:J55"/>
    <mergeCell ref="K55:Q55"/>
    <mergeCell ref="R55:R56"/>
    <mergeCell ref="J63:Q63"/>
    <mergeCell ref="B64:G65"/>
    <mergeCell ref="H64:J64"/>
    <mergeCell ref="K64:P64"/>
    <mergeCell ref="Q64:Q65"/>
    <mergeCell ref="J71:Q71"/>
    <mergeCell ref="B33:B42"/>
    <mergeCell ref="C42:G42"/>
    <mergeCell ref="K46:R46"/>
    <mergeCell ref="B47:G48"/>
    <mergeCell ref="H47:J47"/>
    <mergeCell ref="K47:Q47"/>
    <mergeCell ref="R47:R48"/>
    <mergeCell ref="Q12:R12"/>
    <mergeCell ref="B13:B22"/>
    <mergeCell ref="C13:G13"/>
    <mergeCell ref="C22:G22"/>
    <mergeCell ref="B23:B32"/>
    <mergeCell ref="C32:G32"/>
    <mergeCell ref="R6:R7"/>
    <mergeCell ref="J1:O1"/>
    <mergeCell ref="P1:Q1"/>
    <mergeCell ref="H4:I4"/>
    <mergeCell ref="B5:G5"/>
    <mergeCell ref="H5:I5"/>
  </mergeCells>
  <phoneticPr fontId="5"/>
  <pageMargins left="0.35433070866141736" right="0.78740157480314965" top="0.59055118110236227" bottom="0.39370078740157483" header="0.39370078740157483" footer="0.39370078740157483"/>
  <pageSetup paperSize="9" scale="68" fitToHeight="0" orientation="landscape" r:id="rId1"/>
  <headerFooter alignWithMargins="0">
    <oddFooter>&amp;P ページ</oddFooter>
  </headerFooter>
  <rowBreaks count="3" manualBreakCount="3">
    <brk id="44" max="17" man="1"/>
    <brk id="93" max="17" man="1"/>
    <brk id="135" max="17"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8"/>
  <sheetViews>
    <sheetView view="pageBreakPreview" zoomScaleNormal="55" zoomScaleSheetLayoutView="100" workbookViewId="0">
      <selection activeCell="L9" sqref="L9"/>
    </sheetView>
  </sheetViews>
  <sheetFormatPr defaultColWidth="7.625" defaultRowHeight="17.100000000000001" customHeight="1" x14ac:dyDescent="0.15"/>
  <cols>
    <col min="1" max="2" width="2.625" style="397" customWidth="1"/>
    <col min="3" max="3" width="5.625" style="397" customWidth="1"/>
    <col min="4" max="4" width="7.625" style="397" customWidth="1"/>
    <col min="5" max="5" width="4.625" style="397" customWidth="1"/>
    <col min="6" max="6" width="6.625" style="397" customWidth="1"/>
    <col min="7" max="7" width="10.5" style="397" customWidth="1"/>
    <col min="8" max="18" width="13.125" style="397" customWidth="1"/>
    <col min="19" max="19" width="7.625" style="397" customWidth="1"/>
    <col min="20" max="22" width="9.375" style="397" customWidth="1"/>
    <col min="23" max="256" width="7.625" style="397"/>
    <col min="257" max="258" width="2.625" style="397" customWidth="1"/>
    <col min="259" max="259" width="5.625" style="397" customWidth="1"/>
    <col min="260" max="260" width="7.625" style="397" customWidth="1"/>
    <col min="261" max="261" width="4.625" style="397" customWidth="1"/>
    <col min="262" max="262" width="6.625" style="397" customWidth="1"/>
    <col min="263" max="263" width="10.5" style="397" customWidth="1"/>
    <col min="264" max="272" width="10.625" style="397" customWidth="1"/>
    <col min="273" max="274" width="12.625" style="397" customWidth="1"/>
    <col min="275" max="275" width="7.625" style="397" customWidth="1"/>
    <col min="276" max="278" width="9.375" style="397" customWidth="1"/>
    <col min="279" max="512" width="7.625" style="397"/>
    <col min="513" max="514" width="2.625" style="397" customWidth="1"/>
    <col min="515" max="515" width="5.625" style="397" customWidth="1"/>
    <col min="516" max="516" width="7.625" style="397" customWidth="1"/>
    <col min="517" max="517" width="4.625" style="397" customWidth="1"/>
    <col min="518" max="518" width="6.625" style="397" customWidth="1"/>
    <col min="519" max="519" width="10.5" style="397" customWidth="1"/>
    <col min="520" max="528" width="10.625" style="397" customWidth="1"/>
    <col min="529" max="530" width="12.625" style="397" customWidth="1"/>
    <col min="531" max="531" width="7.625" style="397" customWidth="1"/>
    <col min="532" max="534" width="9.375" style="397" customWidth="1"/>
    <col min="535" max="768" width="7.625" style="397"/>
    <col min="769" max="770" width="2.625" style="397" customWidth="1"/>
    <col min="771" max="771" width="5.625" style="397" customWidth="1"/>
    <col min="772" max="772" width="7.625" style="397" customWidth="1"/>
    <col min="773" max="773" width="4.625" style="397" customWidth="1"/>
    <col min="774" max="774" width="6.625" style="397" customWidth="1"/>
    <col min="775" max="775" width="10.5" style="397" customWidth="1"/>
    <col min="776" max="784" width="10.625" style="397" customWidth="1"/>
    <col min="785" max="786" width="12.625" style="397" customWidth="1"/>
    <col min="787" max="787" width="7.625" style="397" customWidth="1"/>
    <col min="788" max="790" width="9.375" style="397" customWidth="1"/>
    <col min="791" max="1024" width="7.625" style="397"/>
    <col min="1025" max="1026" width="2.625" style="397" customWidth="1"/>
    <col min="1027" max="1027" width="5.625" style="397" customWidth="1"/>
    <col min="1028" max="1028" width="7.625" style="397" customWidth="1"/>
    <col min="1029" max="1029" width="4.625" style="397" customWidth="1"/>
    <col min="1030" max="1030" width="6.625" style="397" customWidth="1"/>
    <col min="1031" max="1031" width="10.5" style="397" customWidth="1"/>
    <col min="1032" max="1040" width="10.625" style="397" customWidth="1"/>
    <col min="1041" max="1042" width="12.625" style="397" customWidth="1"/>
    <col min="1043" max="1043" width="7.625" style="397" customWidth="1"/>
    <col min="1044" max="1046" width="9.375" style="397" customWidth="1"/>
    <col min="1047" max="1280" width="7.625" style="397"/>
    <col min="1281" max="1282" width="2.625" style="397" customWidth="1"/>
    <col min="1283" max="1283" width="5.625" style="397" customWidth="1"/>
    <col min="1284" max="1284" width="7.625" style="397" customWidth="1"/>
    <col min="1285" max="1285" width="4.625" style="397" customWidth="1"/>
    <col min="1286" max="1286" width="6.625" style="397" customWidth="1"/>
    <col min="1287" max="1287" width="10.5" style="397" customWidth="1"/>
    <col min="1288" max="1296" width="10.625" style="397" customWidth="1"/>
    <col min="1297" max="1298" width="12.625" style="397" customWidth="1"/>
    <col min="1299" max="1299" width="7.625" style="397" customWidth="1"/>
    <col min="1300" max="1302" width="9.375" style="397" customWidth="1"/>
    <col min="1303" max="1536" width="7.625" style="397"/>
    <col min="1537" max="1538" width="2.625" style="397" customWidth="1"/>
    <col min="1539" max="1539" width="5.625" style="397" customWidth="1"/>
    <col min="1540" max="1540" width="7.625" style="397" customWidth="1"/>
    <col min="1541" max="1541" width="4.625" style="397" customWidth="1"/>
    <col min="1542" max="1542" width="6.625" style="397" customWidth="1"/>
    <col min="1543" max="1543" width="10.5" style="397" customWidth="1"/>
    <col min="1544" max="1552" width="10.625" style="397" customWidth="1"/>
    <col min="1553" max="1554" width="12.625" style="397" customWidth="1"/>
    <col min="1555" max="1555" width="7.625" style="397" customWidth="1"/>
    <col min="1556" max="1558" width="9.375" style="397" customWidth="1"/>
    <col min="1559" max="1792" width="7.625" style="397"/>
    <col min="1793" max="1794" width="2.625" style="397" customWidth="1"/>
    <col min="1795" max="1795" width="5.625" style="397" customWidth="1"/>
    <col min="1796" max="1796" width="7.625" style="397" customWidth="1"/>
    <col min="1797" max="1797" width="4.625" style="397" customWidth="1"/>
    <col min="1798" max="1798" width="6.625" style="397" customWidth="1"/>
    <col min="1799" max="1799" width="10.5" style="397" customWidth="1"/>
    <col min="1800" max="1808" width="10.625" style="397" customWidth="1"/>
    <col min="1809" max="1810" width="12.625" style="397" customWidth="1"/>
    <col min="1811" max="1811" width="7.625" style="397" customWidth="1"/>
    <col min="1812" max="1814" width="9.375" style="397" customWidth="1"/>
    <col min="1815" max="2048" width="7.625" style="397"/>
    <col min="2049" max="2050" width="2.625" style="397" customWidth="1"/>
    <col min="2051" max="2051" width="5.625" style="397" customWidth="1"/>
    <col min="2052" max="2052" width="7.625" style="397" customWidth="1"/>
    <col min="2053" max="2053" width="4.625" style="397" customWidth="1"/>
    <col min="2054" max="2054" width="6.625" style="397" customWidth="1"/>
    <col min="2055" max="2055" width="10.5" style="397" customWidth="1"/>
    <col min="2056" max="2064" width="10.625" style="397" customWidth="1"/>
    <col min="2065" max="2066" width="12.625" style="397" customWidth="1"/>
    <col min="2067" max="2067" width="7.625" style="397" customWidth="1"/>
    <col min="2068" max="2070" width="9.375" style="397" customWidth="1"/>
    <col min="2071" max="2304" width="7.625" style="397"/>
    <col min="2305" max="2306" width="2.625" style="397" customWidth="1"/>
    <col min="2307" max="2307" width="5.625" style="397" customWidth="1"/>
    <col min="2308" max="2308" width="7.625" style="397" customWidth="1"/>
    <col min="2309" max="2309" width="4.625" style="397" customWidth="1"/>
    <col min="2310" max="2310" width="6.625" style="397" customWidth="1"/>
    <col min="2311" max="2311" width="10.5" style="397" customWidth="1"/>
    <col min="2312" max="2320" width="10.625" style="397" customWidth="1"/>
    <col min="2321" max="2322" width="12.625" style="397" customWidth="1"/>
    <col min="2323" max="2323" width="7.625" style="397" customWidth="1"/>
    <col min="2324" max="2326" width="9.375" style="397" customWidth="1"/>
    <col min="2327" max="2560" width="7.625" style="397"/>
    <col min="2561" max="2562" width="2.625" style="397" customWidth="1"/>
    <col min="2563" max="2563" width="5.625" style="397" customWidth="1"/>
    <col min="2564" max="2564" width="7.625" style="397" customWidth="1"/>
    <col min="2565" max="2565" width="4.625" style="397" customWidth="1"/>
    <col min="2566" max="2566" width="6.625" style="397" customWidth="1"/>
    <col min="2567" max="2567" width="10.5" style="397" customWidth="1"/>
    <col min="2568" max="2576" width="10.625" style="397" customWidth="1"/>
    <col min="2577" max="2578" width="12.625" style="397" customWidth="1"/>
    <col min="2579" max="2579" width="7.625" style="397" customWidth="1"/>
    <col min="2580" max="2582" width="9.375" style="397" customWidth="1"/>
    <col min="2583" max="2816" width="7.625" style="397"/>
    <col min="2817" max="2818" width="2.625" style="397" customWidth="1"/>
    <col min="2819" max="2819" width="5.625" style="397" customWidth="1"/>
    <col min="2820" max="2820" width="7.625" style="397" customWidth="1"/>
    <col min="2821" max="2821" width="4.625" style="397" customWidth="1"/>
    <col min="2822" max="2822" width="6.625" style="397" customWidth="1"/>
    <col min="2823" max="2823" width="10.5" style="397" customWidth="1"/>
    <col min="2824" max="2832" width="10.625" style="397" customWidth="1"/>
    <col min="2833" max="2834" width="12.625" style="397" customWidth="1"/>
    <col min="2835" max="2835" width="7.625" style="397" customWidth="1"/>
    <col min="2836" max="2838" width="9.375" style="397" customWidth="1"/>
    <col min="2839" max="3072" width="7.625" style="397"/>
    <col min="3073" max="3074" width="2.625" style="397" customWidth="1"/>
    <col min="3075" max="3075" width="5.625" style="397" customWidth="1"/>
    <col min="3076" max="3076" width="7.625" style="397" customWidth="1"/>
    <col min="3077" max="3077" width="4.625" style="397" customWidth="1"/>
    <col min="3078" max="3078" width="6.625" style="397" customWidth="1"/>
    <col min="3079" max="3079" width="10.5" style="397" customWidth="1"/>
    <col min="3080" max="3088" width="10.625" style="397" customWidth="1"/>
    <col min="3089" max="3090" width="12.625" style="397" customWidth="1"/>
    <col min="3091" max="3091" width="7.625" style="397" customWidth="1"/>
    <col min="3092" max="3094" width="9.375" style="397" customWidth="1"/>
    <col min="3095" max="3328" width="7.625" style="397"/>
    <col min="3329" max="3330" width="2.625" style="397" customWidth="1"/>
    <col min="3331" max="3331" width="5.625" style="397" customWidth="1"/>
    <col min="3332" max="3332" width="7.625" style="397" customWidth="1"/>
    <col min="3333" max="3333" width="4.625" style="397" customWidth="1"/>
    <col min="3334" max="3334" width="6.625" style="397" customWidth="1"/>
    <col min="3335" max="3335" width="10.5" style="397" customWidth="1"/>
    <col min="3336" max="3344" width="10.625" style="397" customWidth="1"/>
    <col min="3345" max="3346" width="12.625" style="397" customWidth="1"/>
    <col min="3347" max="3347" width="7.625" style="397" customWidth="1"/>
    <col min="3348" max="3350" width="9.375" style="397" customWidth="1"/>
    <col min="3351" max="3584" width="7.625" style="397"/>
    <col min="3585" max="3586" width="2.625" style="397" customWidth="1"/>
    <col min="3587" max="3587" width="5.625" style="397" customWidth="1"/>
    <col min="3588" max="3588" width="7.625" style="397" customWidth="1"/>
    <col min="3589" max="3589" width="4.625" style="397" customWidth="1"/>
    <col min="3590" max="3590" width="6.625" style="397" customWidth="1"/>
    <col min="3591" max="3591" width="10.5" style="397" customWidth="1"/>
    <col min="3592" max="3600" width="10.625" style="397" customWidth="1"/>
    <col min="3601" max="3602" width="12.625" style="397" customWidth="1"/>
    <col min="3603" max="3603" width="7.625" style="397" customWidth="1"/>
    <col min="3604" max="3606" width="9.375" style="397" customWidth="1"/>
    <col min="3607" max="3840" width="7.625" style="397"/>
    <col min="3841" max="3842" width="2.625" style="397" customWidth="1"/>
    <col min="3843" max="3843" width="5.625" style="397" customWidth="1"/>
    <col min="3844" max="3844" width="7.625" style="397" customWidth="1"/>
    <col min="3845" max="3845" width="4.625" style="397" customWidth="1"/>
    <col min="3846" max="3846" width="6.625" style="397" customWidth="1"/>
    <col min="3847" max="3847" width="10.5" style="397" customWidth="1"/>
    <col min="3848" max="3856" width="10.625" style="397" customWidth="1"/>
    <col min="3857" max="3858" width="12.625" style="397" customWidth="1"/>
    <col min="3859" max="3859" width="7.625" style="397" customWidth="1"/>
    <col min="3860" max="3862" width="9.375" style="397" customWidth="1"/>
    <col min="3863" max="4096" width="7.625" style="397"/>
    <col min="4097" max="4098" width="2.625" style="397" customWidth="1"/>
    <col min="4099" max="4099" width="5.625" style="397" customWidth="1"/>
    <col min="4100" max="4100" width="7.625" style="397" customWidth="1"/>
    <col min="4101" max="4101" width="4.625" style="397" customWidth="1"/>
    <col min="4102" max="4102" width="6.625" style="397" customWidth="1"/>
    <col min="4103" max="4103" width="10.5" style="397" customWidth="1"/>
    <col min="4104" max="4112" width="10.625" style="397" customWidth="1"/>
    <col min="4113" max="4114" width="12.625" style="397" customWidth="1"/>
    <col min="4115" max="4115" width="7.625" style="397" customWidth="1"/>
    <col min="4116" max="4118" width="9.375" style="397" customWidth="1"/>
    <col min="4119" max="4352" width="7.625" style="397"/>
    <col min="4353" max="4354" width="2.625" style="397" customWidth="1"/>
    <col min="4355" max="4355" width="5.625" style="397" customWidth="1"/>
    <col min="4356" max="4356" width="7.625" style="397" customWidth="1"/>
    <col min="4357" max="4357" width="4.625" style="397" customWidth="1"/>
    <col min="4358" max="4358" width="6.625" style="397" customWidth="1"/>
    <col min="4359" max="4359" width="10.5" style="397" customWidth="1"/>
    <col min="4360" max="4368" width="10.625" style="397" customWidth="1"/>
    <col min="4369" max="4370" width="12.625" style="397" customWidth="1"/>
    <col min="4371" max="4371" width="7.625" style="397" customWidth="1"/>
    <col min="4372" max="4374" width="9.375" style="397" customWidth="1"/>
    <col min="4375" max="4608" width="7.625" style="397"/>
    <col min="4609" max="4610" width="2.625" style="397" customWidth="1"/>
    <col min="4611" max="4611" width="5.625" style="397" customWidth="1"/>
    <col min="4612" max="4612" width="7.625" style="397" customWidth="1"/>
    <col min="4613" max="4613" width="4.625" style="397" customWidth="1"/>
    <col min="4614" max="4614" width="6.625" style="397" customWidth="1"/>
    <col min="4615" max="4615" width="10.5" style="397" customWidth="1"/>
    <col min="4616" max="4624" width="10.625" style="397" customWidth="1"/>
    <col min="4625" max="4626" width="12.625" style="397" customWidth="1"/>
    <col min="4627" max="4627" width="7.625" style="397" customWidth="1"/>
    <col min="4628" max="4630" width="9.375" style="397" customWidth="1"/>
    <col min="4631" max="4864" width="7.625" style="397"/>
    <col min="4865" max="4866" width="2.625" style="397" customWidth="1"/>
    <col min="4867" max="4867" width="5.625" style="397" customWidth="1"/>
    <col min="4868" max="4868" width="7.625" style="397" customWidth="1"/>
    <col min="4869" max="4869" width="4.625" style="397" customWidth="1"/>
    <col min="4870" max="4870" width="6.625" style="397" customWidth="1"/>
    <col min="4871" max="4871" width="10.5" style="397" customWidth="1"/>
    <col min="4872" max="4880" width="10.625" style="397" customWidth="1"/>
    <col min="4881" max="4882" width="12.625" style="397" customWidth="1"/>
    <col min="4883" max="4883" width="7.625" style="397" customWidth="1"/>
    <col min="4884" max="4886" width="9.375" style="397" customWidth="1"/>
    <col min="4887" max="5120" width="7.625" style="397"/>
    <col min="5121" max="5122" width="2.625" style="397" customWidth="1"/>
    <col min="5123" max="5123" width="5.625" style="397" customWidth="1"/>
    <col min="5124" max="5124" width="7.625" style="397" customWidth="1"/>
    <col min="5125" max="5125" width="4.625" style="397" customWidth="1"/>
    <col min="5126" max="5126" width="6.625" style="397" customWidth="1"/>
    <col min="5127" max="5127" width="10.5" style="397" customWidth="1"/>
    <col min="5128" max="5136" width="10.625" style="397" customWidth="1"/>
    <col min="5137" max="5138" width="12.625" style="397" customWidth="1"/>
    <col min="5139" max="5139" width="7.625" style="397" customWidth="1"/>
    <col min="5140" max="5142" width="9.375" style="397" customWidth="1"/>
    <col min="5143" max="5376" width="7.625" style="397"/>
    <col min="5377" max="5378" width="2.625" style="397" customWidth="1"/>
    <col min="5379" max="5379" width="5.625" style="397" customWidth="1"/>
    <col min="5380" max="5380" width="7.625" style="397" customWidth="1"/>
    <col min="5381" max="5381" width="4.625" style="397" customWidth="1"/>
    <col min="5382" max="5382" width="6.625" style="397" customWidth="1"/>
    <col min="5383" max="5383" width="10.5" style="397" customWidth="1"/>
    <col min="5384" max="5392" width="10.625" style="397" customWidth="1"/>
    <col min="5393" max="5394" width="12.625" style="397" customWidth="1"/>
    <col min="5395" max="5395" width="7.625" style="397" customWidth="1"/>
    <col min="5396" max="5398" width="9.375" style="397" customWidth="1"/>
    <col min="5399" max="5632" width="7.625" style="397"/>
    <col min="5633" max="5634" width="2.625" style="397" customWidth="1"/>
    <col min="5635" max="5635" width="5.625" style="397" customWidth="1"/>
    <col min="5636" max="5636" width="7.625" style="397" customWidth="1"/>
    <col min="5637" max="5637" width="4.625" style="397" customWidth="1"/>
    <col min="5638" max="5638" width="6.625" style="397" customWidth="1"/>
    <col min="5639" max="5639" width="10.5" style="397" customWidth="1"/>
    <col min="5640" max="5648" width="10.625" style="397" customWidth="1"/>
    <col min="5649" max="5650" width="12.625" style="397" customWidth="1"/>
    <col min="5651" max="5651" width="7.625" style="397" customWidth="1"/>
    <col min="5652" max="5654" width="9.375" style="397" customWidth="1"/>
    <col min="5655" max="5888" width="7.625" style="397"/>
    <col min="5889" max="5890" width="2.625" style="397" customWidth="1"/>
    <col min="5891" max="5891" width="5.625" style="397" customWidth="1"/>
    <col min="5892" max="5892" width="7.625" style="397" customWidth="1"/>
    <col min="5893" max="5893" width="4.625" style="397" customWidth="1"/>
    <col min="5894" max="5894" width="6.625" style="397" customWidth="1"/>
    <col min="5895" max="5895" width="10.5" style="397" customWidth="1"/>
    <col min="5896" max="5904" width="10.625" style="397" customWidth="1"/>
    <col min="5905" max="5906" width="12.625" style="397" customWidth="1"/>
    <col min="5907" max="5907" width="7.625" style="397" customWidth="1"/>
    <col min="5908" max="5910" width="9.375" style="397" customWidth="1"/>
    <col min="5911" max="6144" width="7.625" style="397"/>
    <col min="6145" max="6146" width="2.625" style="397" customWidth="1"/>
    <col min="6147" max="6147" width="5.625" style="397" customWidth="1"/>
    <col min="6148" max="6148" width="7.625" style="397" customWidth="1"/>
    <col min="6149" max="6149" width="4.625" style="397" customWidth="1"/>
    <col min="6150" max="6150" width="6.625" style="397" customWidth="1"/>
    <col min="6151" max="6151" width="10.5" style="397" customWidth="1"/>
    <col min="6152" max="6160" width="10.625" style="397" customWidth="1"/>
    <col min="6161" max="6162" width="12.625" style="397" customWidth="1"/>
    <col min="6163" max="6163" width="7.625" style="397" customWidth="1"/>
    <col min="6164" max="6166" width="9.375" style="397" customWidth="1"/>
    <col min="6167" max="6400" width="7.625" style="397"/>
    <col min="6401" max="6402" width="2.625" style="397" customWidth="1"/>
    <col min="6403" max="6403" width="5.625" style="397" customWidth="1"/>
    <col min="6404" max="6404" width="7.625" style="397" customWidth="1"/>
    <col min="6405" max="6405" width="4.625" style="397" customWidth="1"/>
    <col min="6406" max="6406" width="6.625" style="397" customWidth="1"/>
    <col min="6407" max="6407" width="10.5" style="397" customWidth="1"/>
    <col min="6408" max="6416" width="10.625" style="397" customWidth="1"/>
    <col min="6417" max="6418" width="12.625" style="397" customWidth="1"/>
    <col min="6419" max="6419" width="7.625" style="397" customWidth="1"/>
    <col min="6420" max="6422" width="9.375" style="397" customWidth="1"/>
    <col min="6423" max="6656" width="7.625" style="397"/>
    <col min="6657" max="6658" width="2.625" style="397" customWidth="1"/>
    <col min="6659" max="6659" width="5.625" style="397" customWidth="1"/>
    <col min="6660" max="6660" width="7.625" style="397" customWidth="1"/>
    <col min="6661" max="6661" width="4.625" style="397" customWidth="1"/>
    <col min="6662" max="6662" width="6.625" style="397" customWidth="1"/>
    <col min="6663" max="6663" width="10.5" style="397" customWidth="1"/>
    <col min="6664" max="6672" width="10.625" style="397" customWidth="1"/>
    <col min="6673" max="6674" width="12.625" style="397" customWidth="1"/>
    <col min="6675" max="6675" width="7.625" style="397" customWidth="1"/>
    <col min="6676" max="6678" width="9.375" style="397" customWidth="1"/>
    <col min="6679" max="6912" width="7.625" style="397"/>
    <col min="6913" max="6914" width="2.625" style="397" customWidth="1"/>
    <col min="6915" max="6915" width="5.625" style="397" customWidth="1"/>
    <col min="6916" max="6916" width="7.625" style="397" customWidth="1"/>
    <col min="6917" max="6917" width="4.625" style="397" customWidth="1"/>
    <col min="6918" max="6918" width="6.625" style="397" customWidth="1"/>
    <col min="6919" max="6919" width="10.5" style="397" customWidth="1"/>
    <col min="6920" max="6928" width="10.625" style="397" customWidth="1"/>
    <col min="6929" max="6930" width="12.625" style="397" customWidth="1"/>
    <col min="6931" max="6931" width="7.625" style="397" customWidth="1"/>
    <col min="6932" max="6934" width="9.375" style="397" customWidth="1"/>
    <col min="6935" max="7168" width="7.625" style="397"/>
    <col min="7169" max="7170" width="2.625" style="397" customWidth="1"/>
    <col min="7171" max="7171" width="5.625" style="397" customWidth="1"/>
    <col min="7172" max="7172" width="7.625" style="397" customWidth="1"/>
    <col min="7173" max="7173" width="4.625" style="397" customWidth="1"/>
    <col min="7174" max="7174" width="6.625" style="397" customWidth="1"/>
    <col min="7175" max="7175" width="10.5" style="397" customWidth="1"/>
    <col min="7176" max="7184" width="10.625" style="397" customWidth="1"/>
    <col min="7185" max="7186" width="12.625" style="397" customWidth="1"/>
    <col min="7187" max="7187" width="7.625" style="397" customWidth="1"/>
    <col min="7188" max="7190" width="9.375" style="397" customWidth="1"/>
    <col min="7191" max="7424" width="7.625" style="397"/>
    <col min="7425" max="7426" width="2.625" style="397" customWidth="1"/>
    <col min="7427" max="7427" width="5.625" style="397" customWidth="1"/>
    <col min="7428" max="7428" width="7.625" style="397" customWidth="1"/>
    <col min="7429" max="7429" width="4.625" style="397" customWidth="1"/>
    <col min="7430" max="7430" width="6.625" style="397" customWidth="1"/>
    <col min="7431" max="7431" width="10.5" style="397" customWidth="1"/>
    <col min="7432" max="7440" width="10.625" style="397" customWidth="1"/>
    <col min="7441" max="7442" width="12.625" style="397" customWidth="1"/>
    <col min="7443" max="7443" width="7.625" style="397" customWidth="1"/>
    <col min="7444" max="7446" width="9.375" style="397" customWidth="1"/>
    <col min="7447" max="7680" width="7.625" style="397"/>
    <col min="7681" max="7682" width="2.625" style="397" customWidth="1"/>
    <col min="7683" max="7683" width="5.625" style="397" customWidth="1"/>
    <col min="7684" max="7684" width="7.625" style="397" customWidth="1"/>
    <col min="7685" max="7685" width="4.625" style="397" customWidth="1"/>
    <col min="7686" max="7686" width="6.625" style="397" customWidth="1"/>
    <col min="7687" max="7687" width="10.5" style="397" customWidth="1"/>
    <col min="7688" max="7696" width="10.625" style="397" customWidth="1"/>
    <col min="7697" max="7698" width="12.625" style="397" customWidth="1"/>
    <col min="7699" max="7699" width="7.625" style="397" customWidth="1"/>
    <col min="7700" max="7702" width="9.375" style="397" customWidth="1"/>
    <col min="7703" max="7936" width="7.625" style="397"/>
    <col min="7937" max="7938" width="2.625" style="397" customWidth="1"/>
    <col min="7939" max="7939" width="5.625" style="397" customWidth="1"/>
    <col min="7940" max="7940" width="7.625" style="397" customWidth="1"/>
    <col min="7941" max="7941" width="4.625" style="397" customWidth="1"/>
    <col min="7942" max="7942" width="6.625" style="397" customWidth="1"/>
    <col min="7943" max="7943" width="10.5" style="397" customWidth="1"/>
    <col min="7944" max="7952" width="10.625" style="397" customWidth="1"/>
    <col min="7953" max="7954" width="12.625" style="397" customWidth="1"/>
    <col min="7955" max="7955" width="7.625" style="397" customWidth="1"/>
    <col min="7956" max="7958" width="9.375" style="397" customWidth="1"/>
    <col min="7959" max="8192" width="7.625" style="397"/>
    <col min="8193" max="8194" width="2.625" style="397" customWidth="1"/>
    <col min="8195" max="8195" width="5.625" style="397" customWidth="1"/>
    <col min="8196" max="8196" width="7.625" style="397" customWidth="1"/>
    <col min="8197" max="8197" width="4.625" style="397" customWidth="1"/>
    <col min="8198" max="8198" width="6.625" style="397" customWidth="1"/>
    <col min="8199" max="8199" width="10.5" style="397" customWidth="1"/>
    <col min="8200" max="8208" width="10.625" style="397" customWidth="1"/>
    <col min="8209" max="8210" width="12.625" style="397" customWidth="1"/>
    <col min="8211" max="8211" width="7.625" style="397" customWidth="1"/>
    <col min="8212" max="8214" width="9.375" style="397" customWidth="1"/>
    <col min="8215" max="8448" width="7.625" style="397"/>
    <col min="8449" max="8450" width="2.625" style="397" customWidth="1"/>
    <col min="8451" max="8451" width="5.625" style="397" customWidth="1"/>
    <col min="8452" max="8452" width="7.625" style="397" customWidth="1"/>
    <col min="8453" max="8453" width="4.625" style="397" customWidth="1"/>
    <col min="8454" max="8454" width="6.625" style="397" customWidth="1"/>
    <col min="8455" max="8455" width="10.5" style="397" customWidth="1"/>
    <col min="8456" max="8464" width="10.625" style="397" customWidth="1"/>
    <col min="8465" max="8466" width="12.625" style="397" customWidth="1"/>
    <col min="8467" max="8467" width="7.625" style="397" customWidth="1"/>
    <col min="8468" max="8470" width="9.375" style="397" customWidth="1"/>
    <col min="8471" max="8704" width="7.625" style="397"/>
    <col min="8705" max="8706" width="2.625" style="397" customWidth="1"/>
    <col min="8707" max="8707" width="5.625" style="397" customWidth="1"/>
    <col min="8708" max="8708" width="7.625" style="397" customWidth="1"/>
    <col min="8709" max="8709" width="4.625" style="397" customWidth="1"/>
    <col min="8710" max="8710" width="6.625" style="397" customWidth="1"/>
    <col min="8711" max="8711" width="10.5" style="397" customWidth="1"/>
    <col min="8712" max="8720" width="10.625" style="397" customWidth="1"/>
    <col min="8721" max="8722" width="12.625" style="397" customWidth="1"/>
    <col min="8723" max="8723" width="7.625" style="397" customWidth="1"/>
    <col min="8724" max="8726" width="9.375" style="397" customWidth="1"/>
    <col min="8727" max="8960" width="7.625" style="397"/>
    <col min="8961" max="8962" width="2.625" style="397" customWidth="1"/>
    <col min="8963" max="8963" width="5.625" style="397" customWidth="1"/>
    <col min="8964" max="8964" width="7.625" style="397" customWidth="1"/>
    <col min="8965" max="8965" width="4.625" style="397" customWidth="1"/>
    <col min="8966" max="8966" width="6.625" style="397" customWidth="1"/>
    <col min="8967" max="8967" width="10.5" style="397" customWidth="1"/>
    <col min="8968" max="8976" width="10.625" style="397" customWidth="1"/>
    <col min="8977" max="8978" width="12.625" style="397" customWidth="1"/>
    <col min="8979" max="8979" width="7.625" style="397" customWidth="1"/>
    <col min="8980" max="8982" width="9.375" style="397" customWidth="1"/>
    <col min="8983" max="9216" width="7.625" style="397"/>
    <col min="9217" max="9218" width="2.625" style="397" customWidth="1"/>
    <col min="9219" max="9219" width="5.625" style="397" customWidth="1"/>
    <col min="9220" max="9220" width="7.625" style="397" customWidth="1"/>
    <col min="9221" max="9221" width="4.625" style="397" customWidth="1"/>
    <col min="9222" max="9222" width="6.625" style="397" customWidth="1"/>
    <col min="9223" max="9223" width="10.5" style="397" customWidth="1"/>
    <col min="9224" max="9232" width="10.625" style="397" customWidth="1"/>
    <col min="9233" max="9234" width="12.625" style="397" customWidth="1"/>
    <col min="9235" max="9235" width="7.625" style="397" customWidth="1"/>
    <col min="9236" max="9238" width="9.375" style="397" customWidth="1"/>
    <col min="9239" max="9472" width="7.625" style="397"/>
    <col min="9473" max="9474" width="2.625" style="397" customWidth="1"/>
    <col min="9475" max="9475" width="5.625" style="397" customWidth="1"/>
    <col min="9476" max="9476" width="7.625" style="397" customWidth="1"/>
    <col min="9477" max="9477" width="4.625" style="397" customWidth="1"/>
    <col min="9478" max="9478" width="6.625" style="397" customWidth="1"/>
    <col min="9479" max="9479" width="10.5" style="397" customWidth="1"/>
    <col min="9480" max="9488" width="10.625" style="397" customWidth="1"/>
    <col min="9489" max="9490" width="12.625" style="397" customWidth="1"/>
    <col min="9491" max="9491" width="7.625" style="397" customWidth="1"/>
    <col min="9492" max="9494" width="9.375" style="397" customWidth="1"/>
    <col min="9495" max="9728" width="7.625" style="397"/>
    <col min="9729" max="9730" width="2.625" style="397" customWidth="1"/>
    <col min="9731" max="9731" width="5.625" style="397" customWidth="1"/>
    <col min="9732" max="9732" width="7.625" style="397" customWidth="1"/>
    <col min="9733" max="9733" width="4.625" style="397" customWidth="1"/>
    <col min="9734" max="9734" width="6.625" style="397" customWidth="1"/>
    <col min="9735" max="9735" width="10.5" style="397" customWidth="1"/>
    <col min="9736" max="9744" width="10.625" style="397" customWidth="1"/>
    <col min="9745" max="9746" width="12.625" style="397" customWidth="1"/>
    <col min="9747" max="9747" width="7.625" style="397" customWidth="1"/>
    <col min="9748" max="9750" width="9.375" style="397" customWidth="1"/>
    <col min="9751" max="9984" width="7.625" style="397"/>
    <col min="9985" max="9986" width="2.625" style="397" customWidth="1"/>
    <col min="9987" max="9987" width="5.625" style="397" customWidth="1"/>
    <col min="9988" max="9988" width="7.625" style="397" customWidth="1"/>
    <col min="9989" max="9989" width="4.625" style="397" customWidth="1"/>
    <col min="9990" max="9990" width="6.625" style="397" customWidth="1"/>
    <col min="9991" max="9991" width="10.5" style="397" customWidth="1"/>
    <col min="9992" max="10000" width="10.625" style="397" customWidth="1"/>
    <col min="10001" max="10002" width="12.625" style="397" customWidth="1"/>
    <col min="10003" max="10003" width="7.625" style="397" customWidth="1"/>
    <col min="10004" max="10006" width="9.375" style="397" customWidth="1"/>
    <col min="10007" max="10240" width="7.625" style="397"/>
    <col min="10241" max="10242" width="2.625" style="397" customWidth="1"/>
    <col min="10243" max="10243" width="5.625" style="397" customWidth="1"/>
    <col min="10244" max="10244" width="7.625" style="397" customWidth="1"/>
    <col min="10245" max="10245" width="4.625" style="397" customWidth="1"/>
    <col min="10246" max="10246" width="6.625" style="397" customWidth="1"/>
    <col min="10247" max="10247" width="10.5" style="397" customWidth="1"/>
    <col min="10248" max="10256" width="10.625" style="397" customWidth="1"/>
    <col min="10257" max="10258" width="12.625" style="397" customWidth="1"/>
    <col min="10259" max="10259" width="7.625" style="397" customWidth="1"/>
    <col min="10260" max="10262" width="9.375" style="397" customWidth="1"/>
    <col min="10263" max="10496" width="7.625" style="397"/>
    <col min="10497" max="10498" width="2.625" style="397" customWidth="1"/>
    <col min="10499" max="10499" width="5.625" style="397" customWidth="1"/>
    <col min="10500" max="10500" width="7.625" style="397" customWidth="1"/>
    <col min="10501" max="10501" width="4.625" style="397" customWidth="1"/>
    <col min="10502" max="10502" width="6.625" style="397" customWidth="1"/>
    <col min="10503" max="10503" width="10.5" style="397" customWidth="1"/>
    <col min="10504" max="10512" width="10.625" style="397" customWidth="1"/>
    <col min="10513" max="10514" width="12.625" style="397" customWidth="1"/>
    <col min="10515" max="10515" width="7.625" style="397" customWidth="1"/>
    <col min="10516" max="10518" width="9.375" style="397" customWidth="1"/>
    <col min="10519" max="10752" width="7.625" style="397"/>
    <col min="10753" max="10754" width="2.625" style="397" customWidth="1"/>
    <col min="10755" max="10755" width="5.625" style="397" customWidth="1"/>
    <col min="10756" max="10756" width="7.625" style="397" customWidth="1"/>
    <col min="10757" max="10757" width="4.625" style="397" customWidth="1"/>
    <col min="10758" max="10758" width="6.625" style="397" customWidth="1"/>
    <col min="10759" max="10759" width="10.5" style="397" customWidth="1"/>
    <col min="10760" max="10768" width="10.625" style="397" customWidth="1"/>
    <col min="10769" max="10770" width="12.625" style="397" customWidth="1"/>
    <col min="10771" max="10771" width="7.625" style="397" customWidth="1"/>
    <col min="10772" max="10774" width="9.375" style="397" customWidth="1"/>
    <col min="10775" max="11008" width="7.625" style="397"/>
    <col min="11009" max="11010" width="2.625" style="397" customWidth="1"/>
    <col min="11011" max="11011" width="5.625" style="397" customWidth="1"/>
    <col min="11012" max="11012" width="7.625" style="397" customWidth="1"/>
    <col min="11013" max="11013" width="4.625" style="397" customWidth="1"/>
    <col min="11014" max="11014" width="6.625" style="397" customWidth="1"/>
    <col min="11015" max="11015" width="10.5" style="397" customWidth="1"/>
    <col min="11016" max="11024" width="10.625" style="397" customWidth="1"/>
    <col min="11025" max="11026" width="12.625" style="397" customWidth="1"/>
    <col min="11027" max="11027" width="7.625" style="397" customWidth="1"/>
    <col min="11028" max="11030" width="9.375" style="397" customWidth="1"/>
    <col min="11031" max="11264" width="7.625" style="397"/>
    <col min="11265" max="11266" width="2.625" style="397" customWidth="1"/>
    <col min="11267" max="11267" width="5.625" style="397" customWidth="1"/>
    <col min="11268" max="11268" width="7.625" style="397" customWidth="1"/>
    <col min="11269" max="11269" width="4.625" style="397" customWidth="1"/>
    <col min="11270" max="11270" width="6.625" style="397" customWidth="1"/>
    <col min="11271" max="11271" width="10.5" style="397" customWidth="1"/>
    <col min="11272" max="11280" width="10.625" style="397" customWidth="1"/>
    <col min="11281" max="11282" width="12.625" style="397" customWidth="1"/>
    <col min="11283" max="11283" width="7.625" style="397" customWidth="1"/>
    <col min="11284" max="11286" width="9.375" style="397" customWidth="1"/>
    <col min="11287" max="11520" width="7.625" style="397"/>
    <col min="11521" max="11522" width="2.625" style="397" customWidth="1"/>
    <col min="11523" max="11523" width="5.625" style="397" customWidth="1"/>
    <col min="11524" max="11524" width="7.625" style="397" customWidth="1"/>
    <col min="11525" max="11525" width="4.625" style="397" customWidth="1"/>
    <col min="11526" max="11526" width="6.625" style="397" customWidth="1"/>
    <col min="11527" max="11527" width="10.5" style="397" customWidth="1"/>
    <col min="11528" max="11536" width="10.625" style="397" customWidth="1"/>
    <col min="11537" max="11538" width="12.625" style="397" customWidth="1"/>
    <col min="11539" max="11539" width="7.625" style="397" customWidth="1"/>
    <col min="11540" max="11542" width="9.375" style="397" customWidth="1"/>
    <col min="11543" max="11776" width="7.625" style="397"/>
    <col min="11777" max="11778" width="2.625" style="397" customWidth="1"/>
    <col min="11779" max="11779" width="5.625" style="397" customWidth="1"/>
    <col min="11780" max="11780" width="7.625" style="397" customWidth="1"/>
    <col min="11781" max="11781" width="4.625" style="397" customWidth="1"/>
    <col min="11782" max="11782" width="6.625" style="397" customWidth="1"/>
    <col min="11783" max="11783" width="10.5" style="397" customWidth="1"/>
    <col min="11784" max="11792" width="10.625" style="397" customWidth="1"/>
    <col min="11793" max="11794" width="12.625" style="397" customWidth="1"/>
    <col min="11795" max="11795" width="7.625" style="397" customWidth="1"/>
    <col min="11796" max="11798" width="9.375" style="397" customWidth="1"/>
    <col min="11799" max="12032" width="7.625" style="397"/>
    <col min="12033" max="12034" width="2.625" style="397" customWidth="1"/>
    <col min="12035" max="12035" width="5.625" style="397" customWidth="1"/>
    <col min="12036" max="12036" width="7.625" style="397" customWidth="1"/>
    <col min="12037" max="12037" width="4.625" style="397" customWidth="1"/>
    <col min="12038" max="12038" width="6.625" style="397" customWidth="1"/>
    <col min="12039" max="12039" width="10.5" style="397" customWidth="1"/>
    <col min="12040" max="12048" width="10.625" style="397" customWidth="1"/>
    <col min="12049" max="12050" width="12.625" style="397" customWidth="1"/>
    <col min="12051" max="12051" width="7.625" style="397" customWidth="1"/>
    <col min="12052" max="12054" width="9.375" style="397" customWidth="1"/>
    <col min="12055" max="12288" width="7.625" style="397"/>
    <col min="12289" max="12290" width="2.625" style="397" customWidth="1"/>
    <col min="12291" max="12291" width="5.625" style="397" customWidth="1"/>
    <col min="12292" max="12292" width="7.625" style="397" customWidth="1"/>
    <col min="12293" max="12293" width="4.625" style="397" customWidth="1"/>
    <col min="12294" max="12294" width="6.625" style="397" customWidth="1"/>
    <col min="12295" max="12295" width="10.5" style="397" customWidth="1"/>
    <col min="12296" max="12304" width="10.625" style="397" customWidth="1"/>
    <col min="12305" max="12306" width="12.625" style="397" customWidth="1"/>
    <col min="12307" max="12307" width="7.625" style="397" customWidth="1"/>
    <col min="12308" max="12310" width="9.375" style="397" customWidth="1"/>
    <col min="12311" max="12544" width="7.625" style="397"/>
    <col min="12545" max="12546" width="2.625" style="397" customWidth="1"/>
    <col min="12547" max="12547" width="5.625" style="397" customWidth="1"/>
    <col min="12548" max="12548" width="7.625" style="397" customWidth="1"/>
    <col min="12549" max="12549" width="4.625" style="397" customWidth="1"/>
    <col min="12550" max="12550" width="6.625" style="397" customWidth="1"/>
    <col min="12551" max="12551" width="10.5" style="397" customWidth="1"/>
    <col min="12552" max="12560" width="10.625" style="397" customWidth="1"/>
    <col min="12561" max="12562" width="12.625" style="397" customWidth="1"/>
    <col min="12563" max="12563" width="7.625" style="397" customWidth="1"/>
    <col min="12564" max="12566" width="9.375" style="397" customWidth="1"/>
    <col min="12567" max="12800" width="7.625" style="397"/>
    <col min="12801" max="12802" width="2.625" style="397" customWidth="1"/>
    <col min="12803" max="12803" width="5.625" style="397" customWidth="1"/>
    <col min="12804" max="12804" width="7.625" style="397" customWidth="1"/>
    <col min="12805" max="12805" width="4.625" style="397" customWidth="1"/>
    <col min="12806" max="12806" width="6.625" style="397" customWidth="1"/>
    <col min="12807" max="12807" width="10.5" style="397" customWidth="1"/>
    <col min="12808" max="12816" width="10.625" style="397" customWidth="1"/>
    <col min="12817" max="12818" width="12.625" style="397" customWidth="1"/>
    <col min="12819" max="12819" width="7.625" style="397" customWidth="1"/>
    <col min="12820" max="12822" width="9.375" style="397" customWidth="1"/>
    <col min="12823" max="13056" width="7.625" style="397"/>
    <col min="13057" max="13058" width="2.625" style="397" customWidth="1"/>
    <col min="13059" max="13059" width="5.625" style="397" customWidth="1"/>
    <col min="13060" max="13060" width="7.625" style="397" customWidth="1"/>
    <col min="13061" max="13061" width="4.625" style="397" customWidth="1"/>
    <col min="13062" max="13062" width="6.625" style="397" customWidth="1"/>
    <col min="13063" max="13063" width="10.5" style="397" customWidth="1"/>
    <col min="13064" max="13072" width="10.625" style="397" customWidth="1"/>
    <col min="13073" max="13074" width="12.625" style="397" customWidth="1"/>
    <col min="13075" max="13075" width="7.625" style="397" customWidth="1"/>
    <col min="13076" max="13078" width="9.375" style="397" customWidth="1"/>
    <col min="13079" max="13312" width="7.625" style="397"/>
    <col min="13313" max="13314" width="2.625" style="397" customWidth="1"/>
    <col min="13315" max="13315" width="5.625" style="397" customWidth="1"/>
    <col min="13316" max="13316" width="7.625" style="397" customWidth="1"/>
    <col min="13317" max="13317" width="4.625" style="397" customWidth="1"/>
    <col min="13318" max="13318" width="6.625" style="397" customWidth="1"/>
    <col min="13319" max="13319" width="10.5" style="397" customWidth="1"/>
    <col min="13320" max="13328" width="10.625" style="397" customWidth="1"/>
    <col min="13329" max="13330" width="12.625" style="397" customWidth="1"/>
    <col min="13331" max="13331" width="7.625" style="397" customWidth="1"/>
    <col min="13332" max="13334" width="9.375" style="397" customWidth="1"/>
    <col min="13335" max="13568" width="7.625" style="397"/>
    <col min="13569" max="13570" width="2.625" style="397" customWidth="1"/>
    <col min="13571" max="13571" width="5.625" style="397" customWidth="1"/>
    <col min="13572" max="13572" width="7.625" style="397" customWidth="1"/>
    <col min="13573" max="13573" width="4.625" style="397" customWidth="1"/>
    <col min="13574" max="13574" width="6.625" style="397" customWidth="1"/>
    <col min="13575" max="13575" width="10.5" style="397" customWidth="1"/>
    <col min="13576" max="13584" width="10.625" style="397" customWidth="1"/>
    <col min="13585" max="13586" width="12.625" style="397" customWidth="1"/>
    <col min="13587" max="13587" width="7.625" style="397" customWidth="1"/>
    <col min="13588" max="13590" width="9.375" style="397" customWidth="1"/>
    <col min="13591" max="13824" width="7.625" style="397"/>
    <col min="13825" max="13826" width="2.625" style="397" customWidth="1"/>
    <col min="13827" max="13827" width="5.625" style="397" customWidth="1"/>
    <col min="13828" max="13828" width="7.625" style="397" customWidth="1"/>
    <col min="13829" max="13829" width="4.625" style="397" customWidth="1"/>
    <col min="13830" max="13830" width="6.625" style="397" customWidth="1"/>
    <col min="13831" max="13831" width="10.5" style="397" customWidth="1"/>
    <col min="13832" max="13840" width="10.625" style="397" customWidth="1"/>
    <col min="13841" max="13842" width="12.625" style="397" customWidth="1"/>
    <col min="13843" max="13843" width="7.625" style="397" customWidth="1"/>
    <col min="13844" max="13846" width="9.375" style="397" customWidth="1"/>
    <col min="13847" max="14080" width="7.625" style="397"/>
    <col min="14081" max="14082" width="2.625" style="397" customWidth="1"/>
    <col min="14083" max="14083" width="5.625" style="397" customWidth="1"/>
    <col min="14084" max="14084" width="7.625" style="397" customWidth="1"/>
    <col min="14085" max="14085" width="4.625" style="397" customWidth="1"/>
    <col min="14086" max="14086" width="6.625" style="397" customWidth="1"/>
    <col min="14087" max="14087" width="10.5" style="397" customWidth="1"/>
    <col min="14088" max="14096" width="10.625" style="397" customWidth="1"/>
    <col min="14097" max="14098" width="12.625" style="397" customWidth="1"/>
    <col min="14099" max="14099" width="7.625" style="397" customWidth="1"/>
    <col min="14100" max="14102" width="9.375" style="397" customWidth="1"/>
    <col min="14103" max="14336" width="7.625" style="397"/>
    <col min="14337" max="14338" width="2.625" style="397" customWidth="1"/>
    <col min="14339" max="14339" width="5.625" style="397" customWidth="1"/>
    <col min="14340" max="14340" width="7.625" style="397" customWidth="1"/>
    <col min="14341" max="14341" width="4.625" style="397" customWidth="1"/>
    <col min="14342" max="14342" width="6.625" style="397" customWidth="1"/>
    <col min="14343" max="14343" width="10.5" style="397" customWidth="1"/>
    <col min="14344" max="14352" width="10.625" style="397" customWidth="1"/>
    <col min="14353" max="14354" width="12.625" style="397" customWidth="1"/>
    <col min="14355" max="14355" width="7.625" style="397" customWidth="1"/>
    <col min="14356" max="14358" width="9.375" style="397" customWidth="1"/>
    <col min="14359" max="14592" width="7.625" style="397"/>
    <col min="14593" max="14594" width="2.625" style="397" customWidth="1"/>
    <col min="14595" max="14595" width="5.625" style="397" customWidth="1"/>
    <col min="14596" max="14596" width="7.625" style="397" customWidth="1"/>
    <col min="14597" max="14597" width="4.625" style="397" customWidth="1"/>
    <col min="14598" max="14598" width="6.625" style="397" customWidth="1"/>
    <col min="14599" max="14599" width="10.5" style="397" customWidth="1"/>
    <col min="14600" max="14608" width="10.625" style="397" customWidth="1"/>
    <col min="14609" max="14610" width="12.625" style="397" customWidth="1"/>
    <col min="14611" max="14611" width="7.625" style="397" customWidth="1"/>
    <col min="14612" max="14614" width="9.375" style="397" customWidth="1"/>
    <col min="14615" max="14848" width="7.625" style="397"/>
    <col min="14849" max="14850" width="2.625" style="397" customWidth="1"/>
    <col min="14851" max="14851" width="5.625" style="397" customWidth="1"/>
    <col min="14852" max="14852" width="7.625" style="397" customWidth="1"/>
    <col min="14853" max="14853" width="4.625" style="397" customWidth="1"/>
    <col min="14854" max="14854" width="6.625" style="397" customWidth="1"/>
    <col min="14855" max="14855" width="10.5" style="397" customWidth="1"/>
    <col min="14856" max="14864" width="10.625" style="397" customWidth="1"/>
    <col min="14865" max="14866" width="12.625" style="397" customWidth="1"/>
    <col min="14867" max="14867" width="7.625" style="397" customWidth="1"/>
    <col min="14868" max="14870" width="9.375" style="397" customWidth="1"/>
    <col min="14871" max="15104" width="7.625" style="397"/>
    <col min="15105" max="15106" width="2.625" style="397" customWidth="1"/>
    <col min="15107" max="15107" width="5.625" style="397" customWidth="1"/>
    <col min="15108" max="15108" width="7.625" style="397" customWidth="1"/>
    <col min="15109" max="15109" width="4.625" style="397" customWidth="1"/>
    <col min="15110" max="15110" width="6.625" style="397" customWidth="1"/>
    <col min="15111" max="15111" width="10.5" style="397" customWidth="1"/>
    <col min="15112" max="15120" width="10.625" style="397" customWidth="1"/>
    <col min="15121" max="15122" width="12.625" style="397" customWidth="1"/>
    <col min="15123" max="15123" width="7.625" style="397" customWidth="1"/>
    <col min="15124" max="15126" width="9.375" style="397" customWidth="1"/>
    <col min="15127" max="15360" width="7.625" style="397"/>
    <col min="15361" max="15362" width="2.625" style="397" customWidth="1"/>
    <col min="15363" max="15363" width="5.625" style="397" customWidth="1"/>
    <col min="15364" max="15364" width="7.625" style="397" customWidth="1"/>
    <col min="15365" max="15365" width="4.625" style="397" customWidth="1"/>
    <col min="15366" max="15366" width="6.625" style="397" customWidth="1"/>
    <col min="15367" max="15367" width="10.5" style="397" customWidth="1"/>
    <col min="15368" max="15376" width="10.625" style="397" customWidth="1"/>
    <col min="15377" max="15378" width="12.625" style="397" customWidth="1"/>
    <col min="15379" max="15379" width="7.625" style="397" customWidth="1"/>
    <col min="15380" max="15382" width="9.375" style="397" customWidth="1"/>
    <col min="15383" max="15616" width="7.625" style="397"/>
    <col min="15617" max="15618" width="2.625" style="397" customWidth="1"/>
    <col min="15619" max="15619" width="5.625" style="397" customWidth="1"/>
    <col min="15620" max="15620" width="7.625" style="397" customWidth="1"/>
    <col min="15621" max="15621" width="4.625" style="397" customWidth="1"/>
    <col min="15622" max="15622" width="6.625" style="397" customWidth="1"/>
    <col min="15623" max="15623" width="10.5" style="397" customWidth="1"/>
    <col min="15624" max="15632" width="10.625" style="397" customWidth="1"/>
    <col min="15633" max="15634" width="12.625" style="397" customWidth="1"/>
    <col min="15635" max="15635" width="7.625" style="397" customWidth="1"/>
    <col min="15636" max="15638" width="9.375" style="397" customWidth="1"/>
    <col min="15639" max="15872" width="7.625" style="397"/>
    <col min="15873" max="15874" width="2.625" style="397" customWidth="1"/>
    <col min="15875" max="15875" width="5.625" style="397" customWidth="1"/>
    <col min="15876" max="15876" width="7.625" style="397" customWidth="1"/>
    <col min="15877" max="15877" width="4.625" style="397" customWidth="1"/>
    <col min="15878" max="15878" width="6.625" style="397" customWidth="1"/>
    <col min="15879" max="15879" width="10.5" style="397" customWidth="1"/>
    <col min="15880" max="15888" width="10.625" style="397" customWidth="1"/>
    <col min="15889" max="15890" width="12.625" style="397" customWidth="1"/>
    <col min="15891" max="15891" width="7.625" style="397" customWidth="1"/>
    <col min="15892" max="15894" width="9.375" style="397" customWidth="1"/>
    <col min="15895" max="16128" width="7.625" style="397"/>
    <col min="16129" max="16130" width="2.625" style="397" customWidth="1"/>
    <col min="16131" max="16131" width="5.625" style="397" customWidth="1"/>
    <col min="16132" max="16132" width="7.625" style="397" customWidth="1"/>
    <col min="16133" max="16133" width="4.625" style="397" customWidth="1"/>
    <col min="16134" max="16134" width="6.625" style="397" customWidth="1"/>
    <col min="16135" max="16135" width="10.5" style="397" customWidth="1"/>
    <col min="16136" max="16144" width="10.625" style="397" customWidth="1"/>
    <col min="16145" max="16146" width="12.625" style="397" customWidth="1"/>
    <col min="16147" max="16147" width="7.625" style="397" customWidth="1"/>
    <col min="16148" max="16150" width="9.375" style="397" customWidth="1"/>
    <col min="16151" max="16384" width="7.625" style="397"/>
  </cols>
  <sheetData>
    <row r="1" spans="1:18" ht="17.100000000000001" customHeight="1" thickTop="1" thickBot="1" x14ac:dyDescent="0.2">
      <c r="A1" s="1" t="str">
        <f>"介護保険事業状況報告　平成" &amp; DBCS($A$2) &amp; "年（" &amp; DBCS($B$2) &amp; "年）" &amp; DBCS($C$2) &amp; "月※"</f>
        <v>介護保険事業状況報告　平成３０年（２０１８年）７月※</v>
      </c>
      <c r="J1" s="770" t="s">
        <v>0</v>
      </c>
      <c r="K1" s="771"/>
      <c r="L1" s="771"/>
      <c r="M1" s="771"/>
      <c r="N1" s="771"/>
      <c r="O1" s="772"/>
      <c r="P1" s="698">
        <v>43413</v>
      </c>
      <c r="Q1" s="698"/>
      <c r="R1" s="517" t="s">
        <v>1</v>
      </c>
    </row>
    <row r="2" spans="1:18" ht="17.100000000000001" customHeight="1" thickTop="1" x14ac:dyDescent="0.15">
      <c r="A2" s="384">
        <v>30</v>
      </c>
      <c r="B2" s="384">
        <v>2018</v>
      </c>
      <c r="C2" s="384">
        <v>7</v>
      </c>
      <c r="D2" s="384">
        <v>1</v>
      </c>
      <c r="E2" s="384">
        <v>31</v>
      </c>
      <c r="F2" s="384"/>
      <c r="G2" s="384"/>
      <c r="Q2" s="517"/>
    </row>
    <row r="3" spans="1:18" ht="17.100000000000001" customHeight="1" x14ac:dyDescent="0.15">
      <c r="A3" s="1" t="s">
        <v>2</v>
      </c>
    </row>
    <row r="4" spans="1:18" ht="17.100000000000001" customHeight="1" x14ac:dyDescent="0.15">
      <c r="B4" s="394"/>
      <c r="C4" s="394"/>
      <c r="D4" s="394"/>
      <c r="E4" s="427"/>
      <c r="F4" s="427"/>
      <c r="G4" s="427"/>
      <c r="H4" s="758" t="s">
        <v>3</v>
      </c>
      <c r="I4" s="758"/>
      <c r="K4" s="388"/>
      <c r="L4" s="388"/>
    </row>
    <row r="5" spans="1:18" ht="17.100000000000001" customHeight="1" x14ac:dyDescent="0.15">
      <c r="B5" s="773" t="str">
        <f>"平成" &amp; DBCS($A$2) &amp; "年（" &amp; DBCS($B$2) &amp; "年）" &amp; DBCS($C$2) &amp; "月末日現在"</f>
        <v>平成３０年（２０１８年）７月末日現在</v>
      </c>
      <c r="C5" s="774"/>
      <c r="D5" s="774"/>
      <c r="E5" s="774"/>
      <c r="F5" s="774"/>
      <c r="G5" s="775"/>
      <c r="H5" s="776" t="s">
        <v>4</v>
      </c>
      <c r="I5" s="777"/>
      <c r="K5" s="388"/>
      <c r="L5" s="518"/>
      <c r="Q5" s="7" t="s">
        <v>5</v>
      </c>
    </row>
    <row r="6" spans="1:18" ht="17.100000000000001" customHeight="1" x14ac:dyDescent="0.15">
      <c r="B6" s="398" t="s">
        <v>6</v>
      </c>
      <c r="C6" s="9"/>
      <c r="D6" s="9"/>
      <c r="E6" s="9"/>
      <c r="F6" s="9"/>
      <c r="G6" s="399"/>
      <c r="H6" s="519"/>
      <c r="I6" s="520">
        <v>47683</v>
      </c>
      <c r="K6" s="388"/>
      <c r="L6" s="521"/>
      <c r="Q6" s="521">
        <f>R42</f>
        <v>19508</v>
      </c>
      <c r="R6" s="769">
        <f>Q6/Q7</f>
        <v>0.20516380080980176</v>
      </c>
    </row>
    <row r="7" spans="1:18" ht="17.100000000000001" customHeight="1" x14ac:dyDescent="0.15">
      <c r="B7" s="389" t="s">
        <v>208</v>
      </c>
      <c r="C7" s="390"/>
      <c r="D7" s="390"/>
      <c r="E7" s="390"/>
      <c r="F7" s="390"/>
      <c r="G7" s="391"/>
      <c r="H7" s="392"/>
      <c r="I7" s="393">
        <v>30617</v>
      </c>
      <c r="K7" s="388"/>
      <c r="L7" s="388"/>
      <c r="Q7" s="521">
        <f>I9</f>
        <v>95085</v>
      </c>
      <c r="R7" s="769"/>
    </row>
    <row r="8" spans="1:18" ht="17.100000000000001" customHeight="1" x14ac:dyDescent="0.15">
      <c r="B8" s="19" t="s">
        <v>209</v>
      </c>
      <c r="C8" s="20"/>
      <c r="D8" s="20"/>
      <c r="E8" s="20"/>
      <c r="F8" s="20"/>
      <c r="G8" s="394"/>
      <c r="H8" s="395"/>
      <c r="I8" s="396">
        <v>16785</v>
      </c>
      <c r="K8" s="388"/>
      <c r="L8" s="388"/>
      <c r="Q8" s="522"/>
      <c r="R8" s="523"/>
    </row>
    <row r="9" spans="1:18" ht="17.100000000000001" customHeight="1" x14ac:dyDescent="0.15">
      <c r="B9" s="418" t="s">
        <v>9</v>
      </c>
      <c r="C9" s="419"/>
      <c r="D9" s="419"/>
      <c r="E9" s="419"/>
      <c r="F9" s="419"/>
      <c r="G9" s="524"/>
      <c r="H9" s="525"/>
      <c r="I9" s="526">
        <f>I6+I7+I8</f>
        <v>95085</v>
      </c>
      <c r="K9" s="388"/>
      <c r="L9" s="388"/>
    </row>
    <row r="11" spans="1:18" ht="17.100000000000001" customHeight="1" x14ac:dyDescent="0.15">
      <c r="A11" s="1" t="s">
        <v>10</v>
      </c>
    </row>
    <row r="12" spans="1:18" ht="17.100000000000001" customHeight="1" thickBot="1" x14ac:dyDescent="0.2">
      <c r="B12" s="388"/>
      <c r="C12" s="388"/>
      <c r="D12" s="388"/>
      <c r="E12" s="527"/>
      <c r="F12" s="527"/>
      <c r="G12" s="527"/>
      <c r="H12" s="527"/>
      <c r="I12" s="527"/>
      <c r="J12" s="527"/>
      <c r="K12" s="527"/>
      <c r="L12" s="527"/>
      <c r="M12" s="527"/>
      <c r="P12" s="527"/>
      <c r="Q12" s="778" t="s">
        <v>3</v>
      </c>
      <c r="R12" s="778"/>
    </row>
    <row r="13" spans="1:18" ht="17.100000000000001" customHeight="1" x14ac:dyDescent="0.15">
      <c r="A13" s="603" t="s">
        <v>11</v>
      </c>
      <c r="B13" s="779" t="s">
        <v>12</v>
      </c>
      <c r="C13" s="782" t="str">
        <f>"平成" &amp; DBCS($A$2) &amp; "年（" &amp; DBCS($B$2) &amp; "年）" &amp; DBCS($C$2) &amp; "月末日現在"</f>
        <v>平成３０年（２０１８年）７月末日現在</v>
      </c>
      <c r="D13" s="783"/>
      <c r="E13" s="783"/>
      <c r="F13" s="783"/>
      <c r="G13" s="784"/>
      <c r="H13" s="528" t="s">
        <v>13</v>
      </c>
      <c r="I13" s="529" t="s">
        <v>14</v>
      </c>
      <c r="J13" s="530" t="s">
        <v>15</v>
      </c>
      <c r="K13" s="34" t="s">
        <v>16</v>
      </c>
      <c r="L13" s="531" t="s">
        <v>17</v>
      </c>
      <c r="M13" s="531" t="s">
        <v>18</v>
      </c>
      <c r="N13" s="531" t="s">
        <v>19</v>
      </c>
      <c r="O13" s="531" t="s">
        <v>20</v>
      </c>
      <c r="P13" s="532" t="s">
        <v>21</v>
      </c>
      <c r="Q13" s="533" t="s">
        <v>15</v>
      </c>
      <c r="R13" s="534" t="s">
        <v>22</v>
      </c>
    </row>
    <row r="14" spans="1:18" ht="17.100000000000001" customHeight="1" x14ac:dyDescent="0.15">
      <c r="A14" s="384">
        <v>875</v>
      </c>
      <c r="B14" s="780"/>
      <c r="C14" s="535" t="s">
        <v>23</v>
      </c>
      <c r="D14" s="505"/>
      <c r="E14" s="505"/>
      <c r="F14" s="505"/>
      <c r="G14" s="506"/>
      <c r="H14" s="536">
        <f>H15+H16+H17+H18+H19+H20</f>
        <v>789</v>
      </c>
      <c r="I14" s="537">
        <f>I15+I16+I17+I18+I19+I20</f>
        <v>582</v>
      </c>
      <c r="J14" s="538">
        <f t="shared" ref="J14:J22" si="0">SUM(H14:I14)</f>
        <v>1371</v>
      </c>
      <c r="K14" s="539" t="s">
        <v>214</v>
      </c>
      <c r="L14" s="540">
        <f>L15+L16+L17+L18+L19+L20</f>
        <v>1399</v>
      </c>
      <c r="M14" s="540">
        <f>M15+M16+M17+M18+M19+M20</f>
        <v>965</v>
      </c>
      <c r="N14" s="540">
        <f>N15+N16+N17+N18+N19+N20</f>
        <v>686</v>
      </c>
      <c r="O14" s="540">
        <f>O15+O16+O17+O18+O19+O20</f>
        <v>690</v>
      </c>
      <c r="P14" s="540">
        <f>P15+P16+P17+P18+P19+P20</f>
        <v>535</v>
      </c>
      <c r="Q14" s="541">
        <f t="shared" ref="Q14:Q22" si="1">SUM(K14:P14)</f>
        <v>4275</v>
      </c>
      <c r="R14" s="542">
        <f t="shared" ref="R14:R22" si="2">SUM(J14,Q14)</f>
        <v>5646</v>
      </c>
    </row>
    <row r="15" spans="1:18" ht="17.100000000000001" customHeight="1" x14ac:dyDescent="0.15">
      <c r="A15" s="384">
        <v>156</v>
      </c>
      <c r="B15" s="780"/>
      <c r="C15" s="453"/>
      <c r="D15" s="490" t="s">
        <v>25</v>
      </c>
      <c r="E15" s="490"/>
      <c r="F15" s="490"/>
      <c r="G15" s="490"/>
      <c r="H15" s="543">
        <v>71</v>
      </c>
      <c r="I15" s="544">
        <v>72</v>
      </c>
      <c r="J15" s="545">
        <f t="shared" si="0"/>
        <v>143</v>
      </c>
      <c r="K15" s="546" t="s">
        <v>214</v>
      </c>
      <c r="L15" s="547">
        <v>99</v>
      </c>
      <c r="M15" s="547">
        <v>82</v>
      </c>
      <c r="N15" s="547">
        <v>44</v>
      </c>
      <c r="O15" s="547">
        <v>48</v>
      </c>
      <c r="P15" s="544">
        <v>36</v>
      </c>
      <c r="Q15" s="545">
        <f t="shared" si="1"/>
        <v>309</v>
      </c>
      <c r="R15" s="548">
        <f t="shared" si="2"/>
        <v>452</v>
      </c>
    </row>
    <row r="16" spans="1:18" ht="17.100000000000001" customHeight="1" x14ac:dyDescent="0.15">
      <c r="A16" s="384"/>
      <c r="B16" s="780"/>
      <c r="C16" s="489"/>
      <c r="D16" s="208" t="s">
        <v>27</v>
      </c>
      <c r="E16" s="208"/>
      <c r="F16" s="208"/>
      <c r="G16" s="208"/>
      <c r="H16" s="543">
        <v>115</v>
      </c>
      <c r="I16" s="544">
        <v>108</v>
      </c>
      <c r="J16" s="545">
        <f t="shared" si="0"/>
        <v>223</v>
      </c>
      <c r="K16" s="546" t="s">
        <v>214</v>
      </c>
      <c r="L16" s="547">
        <v>179</v>
      </c>
      <c r="M16" s="547">
        <v>143</v>
      </c>
      <c r="N16" s="547">
        <v>88</v>
      </c>
      <c r="O16" s="547">
        <v>77</v>
      </c>
      <c r="P16" s="544">
        <v>84</v>
      </c>
      <c r="Q16" s="545">
        <f t="shared" si="1"/>
        <v>571</v>
      </c>
      <c r="R16" s="549">
        <f t="shared" si="2"/>
        <v>794</v>
      </c>
    </row>
    <row r="17" spans="1:18" ht="17.100000000000001" customHeight="1" x14ac:dyDescent="0.15">
      <c r="A17" s="384"/>
      <c r="B17" s="780"/>
      <c r="C17" s="489"/>
      <c r="D17" s="208" t="s">
        <v>28</v>
      </c>
      <c r="E17" s="208"/>
      <c r="F17" s="208"/>
      <c r="G17" s="208"/>
      <c r="H17" s="543">
        <v>132</v>
      </c>
      <c r="I17" s="544">
        <v>99</v>
      </c>
      <c r="J17" s="545">
        <f t="shared" si="0"/>
        <v>231</v>
      </c>
      <c r="K17" s="546" t="s">
        <v>214</v>
      </c>
      <c r="L17" s="547">
        <v>239</v>
      </c>
      <c r="M17" s="547">
        <v>153</v>
      </c>
      <c r="N17" s="547">
        <v>131</v>
      </c>
      <c r="O17" s="547">
        <v>106</v>
      </c>
      <c r="P17" s="544">
        <v>81</v>
      </c>
      <c r="Q17" s="545">
        <f t="shared" si="1"/>
        <v>710</v>
      </c>
      <c r="R17" s="549">
        <f t="shared" si="2"/>
        <v>941</v>
      </c>
    </row>
    <row r="18" spans="1:18" ht="17.100000000000001" customHeight="1" x14ac:dyDescent="0.15">
      <c r="A18" s="384"/>
      <c r="B18" s="780"/>
      <c r="C18" s="489"/>
      <c r="D18" s="208" t="s">
        <v>29</v>
      </c>
      <c r="E18" s="208"/>
      <c r="F18" s="208"/>
      <c r="G18" s="208"/>
      <c r="H18" s="543">
        <v>174</v>
      </c>
      <c r="I18" s="544">
        <v>108</v>
      </c>
      <c r="J18" s="545">
        <f t="shared" si="0"/>
        <v>282</v>
      </c>
      <c r="K18" s="546" t="s">
        <v>214</v>
      </c>
      <c r="L18" s="547">
        <v>321</v>
      </c>
      <c r="M18" s="547">
        <v>222</v>
      </c>
      <c r="N18" s="547">
        <v>142</v>
      </c>
      <c r="O18" s="547">
        <v>131</v>
      </c>
      <c r="P18" s="544">
        <v>125</v>
      </c>
      <c r="Q18" s="545">
        <f t="shared" si="1"/>
        <v>941</v>
      </c>
      <c r="R18" s="549">
        <f t="shared" si="2"/>
        <v>1223</v>
      </c>
    </row>
    <row r="19" spans="1:18" ht="17.100000000000001" customHeight="1" x14ac:dyDescent="0.15">
      <c r="A19" s="384"/>
      <c r="B19" s="780"/>
      <c r="C19" s="489"/>
      <c r="D19" s="208" t="s">
        <v>30</v>
      </c>
      <c r="E19" s="208"/>
      <c r="F19" s="208"/>
      <c r="G19" s="208"/>
      <c r="H19" s="543">
        <v>187</v>
      </c>
      <c r="I19" s="544">
        <v>116</v>
      </c>
      <c r="J19" s="545">
        <f t="shared" si="0"/>
        <v>303</v>
      </c>
      <c r="K19" s="546" t="s">
        <v>214</v>
      </c>
      <c r="L19" s="547">
        <v>317</v>
      </c>
      <c r="M19" s="547">
        <v>203</v>
      </c>
      <c r="N19" s="547">
        <v>161</v>
      </c>
      <c r="O19" s="547">
        <v>179</v>
      </c>
      <c r="P19" s="544">
        <v>113</v>
      </c>
      <c r="Q19" s="545">
        <f t="shared" si="1"/>
        <v>973</v>
      </c>
      <c r="R19" s="549">
        <f t="shared" si="2"/>
        <v>1276</v>
      </c>
    </row>
    <row r="20" spans="1:18" ht="17.100000000000001" customHeight="1" x14ac:dyDescent="0.15">
      <c r="A20" s="384">
        <v>719</v>
      </c>
      <c r="B20" s="780"/>
      <c r="C20" s="476"/>
      <c r="D20" s="477" t="s">
        <v>31</v>
      </c>
      <c r="E20" s="477"/>
      <c r="F20" s="477"/>
      <c r="G20" s="477"/>
      <c r="H20" s="550">
        <v>110</v>
      </c>
      <c r="I20" s="551">
        <v>79</v>
      </c>
      <c r="J20" s="552">
        <f t="shared" si="0"/>
        <v>189</v>
      </c>
      <c r="K20" s="553" t="s">
        <v>214</v>
      </c>
      <c r="L20" s="554">
        <v>244</v>
      </c>
      <c r="M20" s="554">
        <v>162</v>
      </c>
      <c r="N20" s="554">
        <v>120</v>
      </c>
      <c r="O20" s="554">
        <v>149</v>
      </c>
      <c r="P20" s="551">
        <v>96</v>
      </c>
      <c r="Q20" s="545">
        <f t="shared" si="1"/>
        <v>771</v>
      </c>
      <c r="R20" s="555">
        <f t="shared" si="2"/>
        <v>960</v>
      </c>
    </row>
    <row r="21" spans="1:18" ht="17.100000000000001" customHeight="1" x14ac:dyDescent="0.15">
      <c r="A21" s="384">
        <v>25</v>
      </c>
      <c r="B21" s="780"/>
      <c r="C21" s="556" t="s">
        <v>33</v>
      </c>
      <c r="D21" s="556"/>
      <c r="E21" s="556"/>
      <c r="F21" s="556"/>
      <c r="G21" s="556"/>
      <c r="H21" s="536">
        <v>16</v>
      </c>
      <c r="I21" s="557">
        <v>26</v>
      </c>
      <c r="J21" s="538">
        <f t="shared" si="0"/>
        <v>42</v>
      </c>
      <c r="K21" s="539" t="s">
        <v>214</v>
      </c>
      <c r="L21" s="540">
        <v>60</v>
      </c>
      <c r="M21" s="540">
        <v>29</v>
      </c>
      <c r="N21" s="540">
        <v>20</v>
      </c>
      <c r="O21" s="540">
        <v>11</v>
      </c>
      <c r="P21" s="558">
        <v>22</v>
      </c>
      <c r="Q21" s="559">
        <f t="shared" si="1"/>
        <v>142</v>
      </c>
      <c r="R21" s="560">
        <f t="shared" si="2"/>
        <v>184</v>
      </c>
    </row>
    <row r="22" spans="1:18" ht="17.100000000000001" customHeight="1" thickBot="1" x14ac:dyDescent="0.2">
      <c r="A22" s="384">
        <v>900</v>
      </c>
      <c r="B22" s="781"/>
      <c r="C22" s="785" t="s">
        <v>34</v>
      </c>
      <c r="D22" s="786"/>
      <c r="E22" s="786"/>
      <c r="F22" s="786"/>
      <c r="G22" s="787"/>
      <c r="H22" s="561">
        <f>H14+H21</f>
        <v>805</v>
      </c>
      <c r="I22" s="562">
        <f>I14+I21</f>
        <v>608</v>
      </c>
      <c r="J22" s="563">
        <f t="shared" si="0"/>
        <v>1413</v>
      </c>
      <c r="K22" s="564" t="s">
        <v>214</v>
      </c>
      <c r="L22" s="565">
        <f>L14+L21</f>
        <v>1459</v>
      </c>
      <c r="M22" s="565">
        <f>M14+M21</f>
        <v>994</v>
      </c>
      <c r="N22" s="565">
        <f>N14+N21</f>
        <v>706</v>
      </c>
      <c r="O22" s="565">
        <f>O14+O21</f>
        <v>701</v>
      </c>
      <c r="P22" s="562">
        <f>P14+P21</f>
        <v>557</v>
      </c>
      <c r="Q22" s="563">
        <f t="shared" si="1"/>
        <v>4417</v>
      </c>
      <c r="R22" s="566">
        <f t="shared" si="2"/>
        <v>5830</v>
      </c>
    </row>
    <row r="23" spans="1:18" ht="17.100000000000001" customHeight="1" x14ac:dyDescent="0.15">
      <c r="B23" s="788" t="s">
        <v>36</v>
      </c>
      <c r="C23" s="567"/>
      <c r="D23" s="567"/>
      <c r="E23" s="567"/>
      <c r="F23" s="567"/>
      <c r="G23" s="568"/>
      <c r="H23" s="528" t="s">
        <v>13</v>
      </c>
      <c r="I23" s="529" t="s">
        <v>14</v>
      </c>
      <c r="J23" s="530" t="s">
        <v>15</v>
      </c>
      <c r="K23" s="34" t="s">
        <v>16</v>
      </c>
      <c r="L23" s="531" t="s">
        <v>17</v>
      </c>
      <c r="M23" s="531" t="s">
        <v>18</v>
      </c>
      <c r="N23" s="531" t="s">
        <v>19</v>
      </c>
      <c r="O23" s="531" t="s">
        <v>20</v>
      </c>
      <c r="P23" s="532" t="s">
        <v>21</v>
      </c>
      <c r="Q23" s="533" t="s">
        <v>15</v>
      </c>
      <c r="R23" s="534" t="s">
        <v>22</v>
      </c>
    </row>
    <row r="24" spans="1:18" ht="17.100000000000001" customHeight="1" x14ac:dyDescent="0.15">
      <c r="B24" s="789"/>
      <c r="C24" s="535" t="s">
        <v>23</v>
      </c>
      <c r="D24" s="505"/>
      <c r="E24" s="505"/>
      <c r="F24" s="505"/>
      <c r="G24" s="506"/>
      <c r="H24" s="536">
        <f>H25+H26+H27+H28+H29+H30</f>
        <v>2027</v>
      </c>
      <c r="I24" s="537">
        <f>I25+I26+I27+I28+I29+I30</f>
        <v>1797</v>
      </c>
      <c r="J24" s="538">
        <f t="shared" ref="J24:J32" si="3">SUM(H24:I24)</f>
        <v>3824</v>
      </c>
      <c r="K24" s="539" t="s">
        <v>210</v>
      </c>
      <c r="L24" s="540">
        <f>L25+L26+L27+L28+L29+L30</f>
        <v>3032</v>
      </c>
      <c r="M24" s="540">
        <f>M25+M26+M27+M28+M29+M30</f>
        <v>1991</v>
      </c>
      <c r="N24" s="540">
        <f>N25+N26+N27+N28+N29+N30</f>
        <v>1502</v>
      </c>
      <c r="O24" s="540">
        <f>O25+O26+O27+O28+O29+O30</f>
        <v>1672</v>
      </c>
      <c r="P24" s="540">
        <f>P25+P26+P27+P28+P29+P30</f>
        <v>1524</v>
      </c>
      <c r="Q24" s="541">
        <f t="shared" ref="Q24:Q32" si="4">SUM(K24:P24)</f>
        <v>9721</v>
      </c>
      <c r="R24" s="542">
        <f t="shared" ref="R24:R32" si="5">SUM(J24,Q24)</f>
        <v>13545</v>
      </c>
    </row>
    <row r="25" spans="1:18" ht="17.100000000000001" customHeight="1" x14ac:dyDescent="0.15">
      <c r="B25" s="789"/>
      <c r="C25" s="454"/>
      <c r="D25" s="490" t="s">
        <v>25</v>
      </c>
      <c r="E25" s="490"/>
      <c r="F25" s="490"/>
      <c r="G25" s="490"/>
      <c r="H25" s="543">
        <v>71</v>
      </c>
      <c r="I25" s="544">
        <v>84</v>
      </c>
      <c r="J25" s="545">
        <f t="shared" si="3"/>
        <v>155</v>
      </c>
      <c r="K25" s="546" t="s">
        <v>210</v>
      </c>
      <c r="L25" s="547">
        <v>86</v>
      </c>
      <c r="M25" s="547">
        <v>49</v>
      </c>
      <c r="N25" s="547">
        <v>37</v>
      </c>
      <c r="O25" s="547">
        <v>35</v>
      </c>
      <c r="P25" s="544">
        <v>40</v>
      </c>
      <c r="Q25" s="545">
        <f t="shared" si="4"/>
        <v>247</v>
      </c>
      <c r="R25" s="548">
        <f t="shared" si="5"/>
        <v>402</v>
      </c>
    </row>
    <row r="26" spans="1:18" ht="17.100000000000001" customHeight="1" x14ac:dyDescent="0.15">
      <c r="B26" s="789"/>
      <c r="C26" s="490"/>
      <c r="D26" s="208" t="s">
        <v>27</v>
      </c>
      <c r="E26" s="208"/>
      <c r="F26" s="208"/>
      <c r="G26" s="208"/>
      <c r="H26" s="543">
        <v>156</v>
      </c>
      <c r="I26" s="544">
        <v>131</v>
      </c>
      <c r="J26" s="545">
        <f t="shared" si="3"/>
        <v>287</v>
      </c>
      <c r="K26" s="546" t="s">
        <v>210</v>
      </c>
      <c r="L26" s="547">
        <v>153</v>
      </c>
      <c r="M26" s="547">
        <v>127</v>
      </c>
      <c r="N26" s="547">
        <v>72</v>
      </c>
      <c r="O26" s="547">
        <v>51</v>
      </c>
      <c r="P26" s="544">
        <v>77</v>
      </c>
      <c r="Q26" s="545">
        <f t="shared" si="4"/>
        <v>480</v>
      </c>
      <c r="R26" s="549">
        <f t="shared" si="5"/>
        <v>767</v>
      </c>
    </row>
    <row r="27" spans="1:18" ht="17.100000000000001" customHeight="1" x14ac:dyDescent="0.15">
      <c r="B27" s="789"/>
      <c r="C27" s="490"/>
      <c r="D27" s="208" t="s">
        <v>28</v>
      </c>
      <c r="E27" s="208"/>
      <c r="F27" s="208"/>
      <c r="G27" s="208"/>
      <c r="H27" s="543">
        <v>317</v>
      </c>
      <c r="I27" s="544">
        <v>250</v>
      </c>
      <c r="J27" s="545">
        <f t="shared" si="3"/>
        <v>567</v>
      </c>
      <c r="K27" s="546" t="s">
        <v>210</v>
      </c>
      <c r="L27" s="547">
        <v>339</v>
      </c>
      <c r="M27" s="547">
        <v>199</v>
      </c>
      <c r="N27" s="547">
        <v>126</v>
      </c>
      <c r="O27" s="547">
        <v>124</v>
      </c>
      <c r="P27" s="544">
        <v>123</v>
      </c>
      <c r="Q27" s="545">
        <f t="shared" si="4"/>
        <v>911</v>
      </c>
      <c r="R27" s="549">
        <f t="shared" si="5"/>
        <v>1478</v>
      </c>
    </row>
    <row r="28" spans="1:18" ht="17.100000000000001" customHeight="1" x14ac:dyDescent="0.15">
      <c r="B28" s="789"/>
      <c r="C28" s="490"/>
      <c r="D28" s="208" t="s">
        <v>29</v>
      </c>
      <c r="E28" s="208"/>
      <c r="F28" s="208"/>
      <c r="G28" s="208"/>
      <c r="H28" s="543">
        <v>558</v>
      </c>
      <c r="I28" s="544">
        <v>426</v>
      </c>
      <c r="J28" s="545">
        <f t="shared" si="3"/>
        <v>984</v>
      </c>
      <c r="K28" s="546" t="s">
        <v>210</v>
      </c>
      <c r="L28" s="547">
        <v>701</v>
      </c>
      <c r="M28" s="547">
        <v>385</v>
      </c>
      <c r="N28" s="547">
        <v>250</v>
      </c>
      <c r="O28" s="547">
        <v>285</v>
      </c>
      <c r="P28" s="544">
        <v>221</v>
      </c>
      <c r="Q28" s="545">
        <f t="shared" si="4"/>
        <v>1842</v>
      </c>
      <c r="R28" s="549">
        <f t="shared" si="5"/>
        <v>2826</v>
      </c>
    </row>
    <row r="29" spans="1:18" ht="17.100000000000001" customHeight="1" x14ac:dyDescent="0.15">
      <c r="B29" s="789"/>
      <c r="C29" s="490"/>
      <c r="D29" s="208" t="s">
        <v>30</v>
      </c>
      <c r="E29" s="208"/>
      <c r="F29" s="208"/>
      <c r="G29" s="208"/>
      <c r="H29" s="543">
        <v>612</v>
      </c>
      <c r="I29" s="544">
        <v>559</v>
      </c>
      <c r="J29" s="545">
        <f t="shared" si="3"/>
        <v>1171</v>
      </c>
      <c r="K29" s="546" t="s">
        <v>210</v>
      </c>
      <c r="L29" s="547">
        <v>948</v>
      </c>
      <c r="M29" s="547">
        <v>558</v>
      </c>
      <c r="N29" s="547">
        <v>416</v>
      </c>
      <c r="O29" s="547">
        <v>461</v>
      </c>
      <c r="P29" s="544">
        <v>436</v>
      </c>
      <c r="Q29" s="545">
        <f t="shared" si="4"/>
        <v>2819</v>
      </c>
      <c r="R29" s="549">
        <f t="shared" si="5"/>
        <v>3990</v>
      </c>
    </row>
    <row r="30" spans="1:18" ht="17.100000000000001" customHeight="1" x14ac:dyDescent="0.15">
      <c r="B30" s="789"/>
      <c r="C30" s="477"/>
      <c r="D30" s="477" t="s">
        <v>31</v>
      </c>
      <c r="E30" s="477"/>
      <c r="F30" s="477"/>
      <c r="G30" s="477"/>
      <c r="H30" s="550">
        <v>313</v>
      </c>
      <c r="I30" s="551">
        <v>347</v>
      </c>
      <c r="J30" s="552">
        <f t="shared" si="3"/>
        <v>660</v>
      </c>
      <c r="K30" s="553" t="s">
        <v>210</v>
      </c>
      <c r="L30" s="554">
        <v>805</v>
      </c>
      <c r="M30" s="554">
        <v>673</v>
      </c>
      <c r="N30" s="554">
        <v>601</v>
      </c>
      <c r="O30" s="554">
        <v>716</v>
      </c>
      <c r="P30" s="551">
        <v>627</v>
      </c>
      <c r="Q30" s="552">
        <f t="shared" si="4"/>
        <v>3422</v>
      </c>
      <c r="R30" s="555">
        <f t="shared" si="5"/>
        <v>4082</v>
      </c>
    </row>
    <row r="31" spans="1:18" ht="17.100000000000001" customHeight="1" x14ac:dyDescent="0.15">
      <c r="B31" s="789"/>
      <c r="C31" s="556" t="s">
        <v>33</v>
      </c>
      <c r="D31" s="556"/>
      <c r="E31" s="556"/>
      <c r="F31" s="556"/>
      <c r="G31" s="556"/>
      <c r="H31" s="536">
        <v>13</v>
      </c>
      <c r="I31" s="557">
        <v>27</v>
      </c>
      <c r="J31" s="538">
        <f t="shared" si="3"/>
        <v>40</v>
      </c>
      <c r="K31" s="539" t="s">
        <v>210</v>
      </c>
      <c r="L31" s="540">
        <v>26</v>
      </c>
      <c r="M31" s="540">
        <v>20</v>
      </c>
      <c r="N31" s="540">
        <v>15</v>
      </c>
      <c r="O31" s="540">
        <v>14</v>
      </c>
      <c r="P31" s="558">
        <v>18</v>
      </c>
      <c r="Q31" s="559">
        <f t="shared" si="4"/>
        <v>93</v>
      </c>
      <c r="R31" s="560">
        <f t="shared" si="5"/>
        <v>133</v>
      </c>
    </row>
    <row r="32" spans="1:18" ht="17.100000000000001" customHeight="1" thickBot="1" x14ac:dyDescent="0.2">
      <c r="B32" s="790"/>
      <c r="C32" s="785" t="s">
        <v>34</v>
      </c>
      <c r="D32" s="786"/>
      <c r="E32" s="786"/>
      <c r="F32" s="786"/>
      <c r="G32" s="787"/>
      <c r="H32" s="561">
        <f>H24+H31</f>
        <v>2040</v>
      </c>
      <c r="I32" s="562">
        <f>I24+I31</f>
        <v>1824</v>
      </c>
      <c r="J32" s="563">
        <f t="shared" si="3"/>
        <v>3864</v>
      </c>
      <c r="K32" s="564" t="s">
        <v>210</v>
      </c>
      <c r="L32" s="565">
        <f>L24+L31</f>
        <v>3058</v>
      </c>
      <c r="M32" s="565">
        <f>M24+M31</f>
        <v>2011</v>
      </c>
      <c r="N32" s="565">
        <f>N24+N31</f>
        <v>1517</v>
      </c>
      <c r="O32" s="565">
        <f>O24+O31</f>
        <v>1686</v>
      </c>
      <c r="P32" s="562">
        <f>P24+P31</f>
        <v>1542</v>
      </c>
      <c r="Q32" s="563">
        <f t="shared" si="4"/>
        <v>9814</v>
      </c>
      <c r="R32" s="566">
        <f t="shared" si="5"/>
        <v>13678</v>
      </c>
    </row>
    <row r="33" spans="1:18" ht="17.100000000000001" customHeight="1" x14ac:dyDescent="0.15">
      <c r="B33" s="791" t="s">
        <v>15</v>
      </c>
      <c r="C33" s="567"/>
      <c r="D33" s="567"/>
      <c r="E33" s="567"/>
      <c r="F33" s="567"/>
      <c r="G33" s="568"/>
      <c r="H33" s="528" t="s">
        <v>13</v>
      </c>
      <c r="I33" s="529" t="s">
        <v>14</v>
      </c>
      <c r="J33" s="530" t="s">
        <v>15</v>
      </c>
      <c r="K33" s="34" t="s">
        <v>16</v>
      </c>
      <c r="L33" s="531" t="s">
        <v>17</v>
      </c>
      <c r="M33" s="531" t="s">
        <v>18</v>
      </c>
      <c r="N33" s="531" t="s">
        <v>19</v>
      </c>
      <c r="O33" s="531" t="s">
        <v>20</v>
      </c>
      <c r="P33" s="532" t="s">
        <v>21</v>
      </c>
      <c r="Q33" s="533" t="s">
        <v>15</v>
      </c>
      <c r="R33" s="534" t="s">
        <v>22</v>
      </c>
    </row>
    <row r="34" spans="1:18" ht="17.100000000000001" customHeight="1" x14ac:dyDescent="0.15">
      <c r="B34" s="792"/>
      <c r="C34" s="535" t="s">
        <v>23</v>
      </c>
      <c r="D34" s="505"/>
      <c r="E34" s="505"/>
      <c r="F34" s="505"/>
      <c r="G34" s="506"/>
      <c r="H34" s="536">
        <f t="shared" ref="H34:I41" si="6">H14+H24</f>
        <v>2816</v>
      </c>
      <c r="I34" s="537">
        <f t="shared" si="6"/>
        <v>2379</v>
      </c>
      <c r="J34" s="538">
        <f>SUM(H34:I34)</f>
        <v>5195</v>
      </c>
      <c r="K34" s="539" t="s">
        <v>210</v>
      </c>
      <c r="L34" s="569">
        <f>L14+L24</f>
        <v>4431</v>
      </c>
      <c r="M34" s="569">
        <f>M14+M24</f>
        <v>2956</v>
      </c>
      <c r="N34" s="569">
        <f>N14+N24</f>
        <v>2188</v>
      </c>
      <c r="O34" s="569">
        <f>O14+O24</f>
        <v>2362</v>
      </c>
      <c r="P34" s="569">
        <f>P14+P24</f>
        <v>2059</v>
      </c>
      <c r="Q34" s="541">
        <f t="shared" ref="Q34:Q42" si="7">SUM(K34:P34)</f>
        <v>13996</v>
      </c>
      <c r="R34" s="542">
        <f t="shared" ref="R34:R42" si="8">SUM(J34,Q34)</f>
        <v>19191</v>
      </c>
    </row>
    <row r="35" spans="1:18" ht="17.100000000000001" customHeight="1" x14ac:dyDescent="0.15">
      <c r="B35" s="792"/>
      <c r="C35" s="453"/>
      <c r="D35" s="490" t="s">
        <v>25</v>
      </c>
      <c r="E35" s="490"/>
      <c r="F35" s="490"/>
      <c r="G35" s="490"/>
      <c r="H35" s="570">
        <f t="shared" si="6"/>
        <v>142</v>
      </c>
      <c r="I35" s="571">
        <f t="shared" si="6"/>
        <v>156</v>
      </c>
      <c r="J35" s="545">
        <f>SUM(H35:I35)</f>
        <v>298</v>
      </c>
      <c r="K35" s="572" t="s">
        <v>210</v>
      </c>
      <c r="L35" s="573">
        <f t="shared" ref="L35:P41" si="9">L15+L25</f>
        <v>185</v>
      </c>
      <c r="M35" s="573">
        <f t="shared" si="9"/>
        <v>131</v>
      </c>
      <c r="N35" s="573">
        <f t="shared" si="9"/>
        <v>81</v>
      </c>
      <c r="O35" s="573">
        <f t="shared" si="9"/>
        <v>83</v>
      </c>
      <c r="P35" s="574">
        <f>P15+P25</f>
        <v>76</v>
      </c>
      <c r="Q35" s="545">
        <f>SUM(K35:P35)</f>
        <v>556</v>
      </c>
      <c r="R35" s="548">
        <f>SUM(J35,Q35)</f>
        <v>854</v>
      </c>
    </row>
    <row r="36" spans="1:18" ht="17.100000000000001" customHeight="1" x14ac:dyDescent="0.15">
      <c r="B36" s="792"/>
      <c r="C36" s="489"/>
      <c r="D36" s="208" t="s">
        <v>27</v>
      </c>
      <c r="E36" s="208"/>
      <c r="F36" s="208"/>
      <c r="G36" s="208"/>
      <c r="H36" s="575">
        <f t="shared" si="6"/>
        <v>271</v>
      </c>
      <c r="I36" s="576">
        <f t="shared" si="6"/>
        <v>239</v>
      </c>
      <c r="J36" s="545">
        <f t="shared" ref="J36:J42" si="10">SUM(H36:I36)</f>
        <v>510</v>
      </c>
      <c r="K36" s="577" t="s">
        <v>210</v>
      </c>
      <c r="L36" s="578">
        <f t="shared" si="9"/>
        <v>332</v>
      </c>
      <c r="M36" s="578">
        <f t="shared" si="9"/>
        <v>270</v>
      </c>
      <c r="N36" s="578">
        <f t="shared" si="9"/>
        <v>160</v>
      </c>
      <c r="O36" s="578">
        <f t="shared" si="9"/>
        <v>128</v>
      </c>
      <c r="P36" s="579">
        <f t="shared" si="9"/>
        <v>161</v>
      </c>
      <c r="Q36" s="545">
        <f t="shared" si="7"/>
        <v>1051</v>
      </c>
      <c r="R36" s="549">
        <f t="shared" si="8"/>
        <v>1561</v>
      </c>
    </row>
    <row r="37" spans="1:18" ht="17.100000000000001" customHeight="1" x14ac:dyDescent="0.15">
      <c r="B37" s="792"/>
      <c r="C37" s="489"/>
      <c r="D37" s="208" t="s">
        <v>28</v>
      </c>
      <c r="E37" s="208"/>
      <c r="F37" s="208"/>
      <c r="G37" s="208"/>
      <c r="H37" s="575">
        <f t="shared" si="6"/>
        <v>449</v>
      </c>
      <c r="I37" s="576">
        <f t="shared" si="6"/>
        <v>349</v>
      </c>
      <c r="J37" s="545">
        <f t="shared" si="10"/>
        <v>798</v>
      </c>
      <c r="K37" s="577" t="s">
        <v>210</v>
      </c>
      <c r="L37" s="578">
        <f t="shared" si="9"/>
        <v>578</v>
      </c>
      <c r="M37" s="578">
        <f t="shared" si="9"/>
        <v>352</v>
      </c>
      <c r="N37" s="578">
        <f t="shared" si="9"/>
        <v>257</v>
      </c>
      <c r="O37" s="578">
        <f t="shared" si="9"/>
        <v>230</v>
      </c>
      <c r="P37" s="579">
        <f t="shared" si="9"/>
        <v>204</v>
      </c>
      <c r="Q37" s="545">
        <f t="shared" si="7"/>
        <v>1621</v>
      </c>
      <c r="R37" s="549">
        <f>SUM(J37,Q37)</f>
        <v>2419</v>
      </c>
    </row>
    <row r="38" spans="1:18" ht="17.100000000000001" customHeight="1" x14ac:dyDescent="0.15">
      <c r="B38" s="792"/>
      <c r="C38" s="489"/>
      <c r="D38" s="208" t="s">
        <v>29</v>
      </c>
      <c r="E38" s="208"/>
      <c r="F38" s="208"/>
      <c r="G38" s="208"/>
      <c r="H38" s="575">
        <f t="shared" si="6"/>
        <v>732</v>
      </c>
      <c r="I38" s="576">
        <f t="shared" si="6"/>
        <v>534</v>
      </c>
      <c r="J38" s="545">
        <f t="shared" si="10"/>
        <v>1266</v>
      </c>
      <c r="K38" s="577" t="s">
        <v>210</v>
      </c>
      <c r="L38" s="578">
        <f t="shared" si="9"/>
        <v>1022</v>
      </c>
      <c r="M38" s="578">
        <f t="shared" si="9"/>
        <v>607</v>
      </c>
      <c r="N38" s="578">
        <f t="shared" si="9"/>
        <v>392</v>
      </c>
      <c r="O38" s="578">
        <f t="shared" si="9"/>
        <v>416</v>
      </c>
      <c r="P38" s="579">
        <f t="shared" si="9"/>
        <v>346</v>
      </c>
      <c r="Q38" s="545">
        <f t="shared" si="7"/>
        <v>2783</v>
      </c>
      <c r="R38" s="549">
        <f t="shared" si="8"/>
        <v>4049</v>
      </c>
    </row>
    <row r="39" spans="1:18" ht="17.100000000000001" customHeight="1" x14ac:dyDescent="0.15">
      <c r="B39" s="792"/>
      <c r="C39" s="489"/>
      <c r="D39" s="208" t="s">
        <v>30</v>
      </c>
      <c r="E39" s="208"/>
      <c r="F39" s="208"/>
      <c r="G39" s="208"/>
      <c r="H39" s="575">
        <f t="shared" si="6"/>
        <v>799</v>
      </c>
      <c r="I39" s="576">
        <f t="shared" si="6"/>
        <v>675</v>
      </c>
      <c r="J39" s="545">
        <f t="shared" si="10"/>
        <v>1474</v>
      </c>
      <c r="K39" s="577" t="s">
        <v>210</v>
      </c>
      <c r="L39" s="578">
        <f t="shared" si="9"/>
        <v>1265</v>
      </c>
      <c r="M39" s="578">
        <f t="shared" si="9"/>
        <v>761</v>
      </c>
      <c r="N39" s="578">
        <f t="shared" si="9"/>
        <v>577</v>
      </c>
      <c r="O39" s="578">
        <f t="shared" si="9"/>
        <v>640</v>
      </c>
      <c r="P39" s="579">
        <f t="shared" si="9"/>
        <v>549</v>
      </c>
      <c r="Q39" s="545">
        <f t="shared" si="7"/>
        <v>3792</v>
      </c>
      <c r="R39" s="549">
        <f t="shared" si="8"/>
        <v>5266</v>
      </c>
    </row>
    <row r="40" spans="1:18" ht="17.100000000000001" customHeight="1" x14ac:dyDescent="0.15">
      <c r="B40" s="792"/>
      <c r="C40" s="476"/>
      <c r="D40" s="477" t="s">
        <v>31</v>
      </c>
      <c r="E40" s="477"/>
      <c r="F40" s="477"/>
      <c r="G40" s="477"/>
      <c r="H40" s="550">
        <f t="shared" si="6"/>
        <v>423</v>
      </c>
      <c r="I40" s="580">
        <f t="shared" si="6"/>
        <v>426</v>
      </c>
      <c r="J40" s="552">
        <f t="shared" si="10"/>
        <v>849</v>
      </c>
      <c r="K40" s="581" t="s">
        <v>210</v>
      </c>
      <c r="L40" s="582">
        <f t="shared" si="9"/>
        <v>1049</v>
      </c>
      <c r="M40" s="582">
        <f t="shared" si="9"/>
        <v>835</v>
      </c>
      <c r="N40" s="582">
        <f t="shared" si="9"/>
        <v>721</v>
      </c>
      <c r="O40" s="582">
        <f t="shared" si="9"/>
        <v>865</v>
      </c>
      <c r="P40" s="583">
        <f t="shared" si="9"/>
        <v>723</v>
      </c>
      <c r="Q40" s="584">
        <f t="shared" si="7"/>
        <v>4193</v>
      </c>
      <c r="R40" s="555">
        <f t="shared" si="8"/>
        <v>5042</v>
      </c>
    </row>
    <row r="41" spans="1:18" ht="17.100000000000001" customHeight="1" x14ac:dyDescent="0.15">
      <c r="B41" s="792"/>
      <c r="C41" s="556" t="s">
        <v>33</v>
      </c>
      <c r="D41" s="556"/>
      <c r="E41" s="556"/>
      <c r="F41" s="556"/>
      <c r="G41" s="556"/>
      <c r="H41" s="536">
        <f t="shared" si="6"/>
        <v>29</v>
      </c>
      <c r="I41" s="537">
        <f t="shared" si="6"/>
        <v>53</v>
      </c>
      <c r="J41" s="536">
        <f>SUM(H41:I41)</f>
        <v>82</v>
      </c>
      <c r="K41" s="585" t="s">
        <v>210</v>
      </c>
      <c r="L41" s="586">
        <f>L21+L31</f>
        <v>86</v>
      </c>
      <c r="M41" s="586">
        <f t="shared" si="9"/>
        <v>49</v>
      </c>
      <c r="N41" s="586">
        <f t="shared" si="9"/>
        <v>35</v>
      </c>
      <c r="O41" s="586">
        <f t="shared" si="9"/>
        <v>25</v>
      </c>
      <c r="P41" s="587">
        <f t="shared" si="9"/>
        <v>40</v>
      </c>
      <c r="Q41" s="541">
        <f t="shared" si="7"/>
        <v>235</v>
      </c>
      <c r="R41" s="588">
        <f t="shared" si="8"/>
        <v>317</v>
      </c>
    </row>
    <row r="42" spans="1:18" ht="17.100000000000001" customHeight="1" thickBot="1" x14ac:dyDescent="0.2">
      <c r="B42" s="793"/>
      <c r="C42" s="785" t="s">
        <v>34</v>
      </c>
      <c r="D42" s="786"/>
      <c r="E42" s="786"/>
      <c r="F42" s="786"/>
      <c r="G42" s="787"/>
      <c r="H42" s="561">
        <f>H34+H41</f>
        <v>2845</v>
      </c>
      <c r="I42" s="562">
        <f>I34+I41</f>
        <v>2432</v>
      </c>
      <c r="J42" s="563">
        <f t="shared" si="10"/>
        <v>5277</v>
      </c>
      <c r="K42" s="564" t="s">
        <v>210</v>
      </c>
      <c r="L42" s="565">
        <f>L34+L41</f>
        <v>4517</v>
      </c>
      <c r="M42" s="565">
        <f>M34+M41</f>
        <v>3005</v>
      </c>
      <c r="N42" s="565">
        <f>N34+N41</f>
        <v>2223</v>
      </c>
      <c r="O42" s="565">
        <f>O34+O41</f>
        <v>2387</v>
      </c>
      <c r="P42" s="562">
        <f>P34+P41</f>
        <v>2099</v>
      </c>
      <c r="Q42" s="563">
        <f t="shared" si="7"/>
        <v>14231</v>
      </c>
      <c r="R42" s="566">
        <f t="shared" si="8"/>
        <v>19508</v>
      </c>
    </row>
    <row r="45" spans="1:18" ht="17.100000000000001" customHeight="1" x14ac:dyDescent="0.15">
      <c r="A45" s="1" t="s">
        <v>38</v>
      </c>
    </row>
    <row r="46" spans="1:18" ht="17.100000000000001" customHeight="1" x14ac:dyDescent="0.15">
      <c r="B46" s="394"/>
      <c r="C46" s="394"/>
      <c r="D46" s="394"/>
      <c r="E46" s="427"/>
      <c r="F46" s="427"/>
      <c r="G46" s="427"/>
      <c r="H46" s="427"/>
      <c r="I46" s="427"/>
      <c r="J46" s="427"/>
      <c r="K46" s="758" t="s">
        <v>39</v>
      </c>
      <c r="L46" s="758"/>
      <c r="M46" s="758"/>
      <c r="N46" s="758"/>
      <c r="O46" s="758"/>
      <c r="P46" s="758"/>
      <c r="Q46" s="758"/>
      <c r="R46" s="758"/>
    </row>
    <row r="47" spans="1:18" ht="17.100000000000001" customHeight="1" x14ac:dyDescent="0.15">
      <c r="B47" s="745" t="str">
        <f>"平成" &amp; DBCS($A$2) &amp; "年（" &amp; DBCS($B$2) &amp; "年）" &amp; DBCS($C$2) &amp; "月"</f>
        <v>平成３０年（２０１８年）７月</v>
      </c>
      <c r="C47" s="746"/>
      <c r="D47" s="746"/>
      <c r="E47" s="746"/>
      <c r="F47" s="746"/>
      <c r="G47" s="747"/>
      <c r="H47" s="751" t="s">
        <v>40</v>
      </c>
      <c r="I47" s="752"/>
      <c r="J47" s="752"/>
      <c r="K47" s="753" t="s">
        <v>41</v>
      </c>
      <c r="L47" s="754"/>
      <c r="M47" s="754"/>
      <c r="N47" s="754"/>
      <c r="O47" s="754"/>
      <c r="P47" s="754"/>
      <c r="Q47" s="755"/>
      <c r="R47" s="756" t="s">
        <v>22</v>
      </c>
    </row>
    <row r="48" spans="1:18" ht="17.100000000000001" customHeight="1" x14ac:dyDescent="0.15">
      <c r="B48" s="748"/>
      <c r="C48" s="749"/>
      <c r="D48" s="749"/>
      <c r="E48" s="749"/>
      <c r="F48" s="749"/>
      <c r="G48" s="750"/>
      <c r="H48" s="436" t="s">
        <v>13</v>
      </c>
      <c r="I48" s="437" t="s">
        <v>14</v>
      </c>
      <c r="J48" s="438" t="s">
        <v>15</v>
      </c>
      <c r="K48" s="105" t="s">
        <v>16</v>
      </c>
      <c r="L48" s="439" t="s">
        <v>17</v>
      </c>
      <c r="M48" s="439" t="s">
        <v>18</v>
      </c>
      <c r="N48" s="439" t="s">
        <v>19</v>
      </c>
      <c r="O48" s="439" t="s">
        <v>20</v>
      </c>
      <c r="P48" s="440" t="s">
        <v>21</v>
      </c>
      <c r="Q48" s="441" t="s">
        <v>15</v>
      </c>
      <c r="R48" s="757"/>
    </row>
    <row r="49" spans="1:18" ht="17.100000000000001" customHeight="1" x14ac:dyDescent="0.15">
      <c r="B49" s="398" t="s">
        <v>23</v>
      </c>
      <c r="C49" s="399"/>
      <c r="D49" s="399"/>
      <c r="E49" s="399"/>
      <c r="F49" s="399"/>
      <c r="G49" s="399"/>
      <c r="H49" s="400">
        <v>763</v>
      </c>
      <c r="I49" s="401">
        <v>1109</v>
      </c>
      <c r="J49" s="402">
        <f>SUM(H49:I49)</f>
        <v>1872</v>
      </c>
      <c r="K49" s="403">
        <v>0</v>
      </c>
      <c r="L49" s="404">
        <v>3373</v>
      </c>
      <c r="M49" s="404">
        <v>2318</v>
      </c>
      <c r="N49" s="404">
        <v>1383</v>
      </c>
      <c r="O49" s="404">
        <v>899</v>
      </c>
      <c r="P49" s="405">
        <v>466</v>
      </c>
      <c r="Q49" s="589">
        <f>SUM(K49:P49)</f>
        <v>8439</v>
      </c>
      <c r="R49" s="590">
        <f>SUM(J49,Q49)</f>
        <v>10311</v>
      </c>
    </row>
    <row r="50" spans="1:18" ht="17.100000000000001" customHeight="1" x14ac:dyDescent="0.15">
      <c r="B50" s="408" t="s">
        <v>33</v>
      </c>
      <c r="C50" s="409"/>
      <c r="D50" s="409"/>
      <c r="E50" s="409"/>
      <c r="F50" s="409"/>
      <c r="G50" s="409"/>
      <c r="H50" s="410">
        <v>8</v>
      </c>
      <c r="I50" s="411">
        <v>23</v>
      </c>
      <c r="J50" s="412">
        <f>SUM(H50:I50)</f>
        <v>31</v>
      </c>
      <c r="K50" s="413">
        <v>0</v>
      </c>
      <c r="L50" s="414">
        <v>54</v>
      </c>
      <c r="M50" s="414">
        <v>38</v>
      </c>
      <c r="N50" s="414">
        <v>25</v>
      </c>
      <c r="O50" s="414">
        <v>14</v>
      </c>
      <c r="P50" s="415">
        <v>14</v>
      </c>
      <c r="Q50" s="591">
        <f>SUM(K50:P50)</f>
        <v>145</v>
      </c>
      <c r="R50" s="592">
        <f>SUM(J50,Q50)</f>
        <v>176</v>
      </c>
    </row>
    <row r="51" spans="1:18" ht="17.100000000000001" customHeight="1" x14ac:dyDescent="0.15">
      <c r="B51" s="418" t="s">
        <v>42</v>
      </c>
      <c r="C51" s="419"/>
      <c r="D51" s="419"/>
      <c r="E51" s="419"/>
      <c r="F51" s="419"/>
      <c r="G51" s="419"/>
      <c r="H51" s="420">
        <f t="shared" ref="H51:P51" si="11">H49+H50</f>
        <v>771</v>
      </c>
      <c r="I51" s="421">
        <f t="shared" si="11"/>
        <v>1132</v>
      </c>
      <c r="J51" s="422">
        <f t="shared" si="11"/>
        <v>1903</v>
      </c>
      <c r="K51" s="423">
        <f t="shared" si="11"/>
        <v>0</v>
      </c>
      <c r="L51" s="424">
        <f t="shared" si="11"/>
        <v>3427</v>
      </c>
      <c r="M51" s="424">
        <f t="shared" si="11"/>
        <v>2356</v>
      </c>
      <c r="N51" s="424">
        <f t="shared" si="11"/>
        <v>1408</v>
      </c>
      <c r="O51" s="424">
        <f t="shared" si="11"/>
        <v>913</v>
      </c>
      <c r="P51" s="421">
        <f t="shared" si="11"/>
        <v>480</v>
      </c>
      <c r="Q51" s="422">
        <f>SUM(K51:P51)</f>
        <v>8584</v>
      </c>
      <c r="R51" s="593">
        <f>SUM(J51,Q51)</f>
        <v>10487</v>
      </c>
    </row>
    <row r="53" spans="1:18" ht="17.100000000000001" customHeight="1" x14ac:dyDescent="0.15">
      <c r="A53" s="1" t="s">
        <v>43</v>
      </c>
    </row>
    <row r="54" spans="1:18" ht="17.100000000000001" customHeight="1" x14ac:dyDescent="0.15">
      <c r="B54" s="394"/>
      <c r="C54" s="394"/>
      <c r="D54" s="394"/>
      <c r="E54" s="427"/>
      <c r="F54" s="427"/>
      <c r="G54" s="427"/>
      <c r="H54" s="427"/>
      <c r="I54" s="427"/>
      <c r="J54" s="427"/>
      <c r="K54" s="758" t="s">
        <v>39</v>
      </c>
      <c r="L54" s="758"/>
      <c r="M54" s="758"/>
      <c r="N54" s="758"/>
      <c r="O54" s="758"/>
      <c r="P54" s="758"/>
      <c r="Q54" s="758"/>
      <c r="R54" s="758"/>
    </row>
    <row r="55" spans="1:18" ht="17.100000000000001" customHeight="1" x14ac:dyDescent="0.15">
      <c r="B55" s="745" t="str">
        <f>"平成" &amp; DBCS($A$2) &amp; "年（" &amp; DBCS($B$2) &amp; "年）" &amp; DBCS($C$2) &amp; "月"</f>
        <v>平成３０年（２０１８年）７月</v>
      </c>
      <c r="C55" s="746"/>
      <c r="D55" s="746"/>
      <c r="E55" s="746"/>
      <c r="F55" s="746"/>
      <c r="G55" s="747"/>
      <c r="H55" s="751" t="s">
        <v>40</v>
      </c>
      <c r="I55" s="752"/>
      <c r="J55" s="752"/>
      <c r="K55" s="753" t="s">
        <v>41</v>
      </c>
      <c r="L55" s="754"/>
      <c r="M55" s="754"/>
      <c r="N55" s="754"/>
      <c r="O55" s="754"/>
      <c r="P55" s="754"/>
      <c r="Q55" s="755"/>
      <c r="R55" s="747" t="s">
        <v>22</v>
      </c>
    </row>
    <row r="56" spans="1:18" ht="17.100000000000001" customHeight="1" x14ac:dyDescent="0.15">
      <c r="B56" s="748"/>
      <c r="C56" s="749"/>
      <c r="D56" s="749"/>
      <c r="E56" s="749"/>
      <c r="F56" s="749"/>
      <c r="G56" s="750"/>
      <c r="H56" s="436" t="s">
        <v>13</v>
      </c>
      <c r="I56" s="437" t="s">
        <v>14</v>
      </c>
      <c r="J56" s="438" t="s">
        <v>15</v>
      </c>
      <c r="K56" s="105" t="s">
        <v>16</v>
      </c>
      <c r="L56" s="439" t="s">
        <v>17</v>
      </c>
      <c r="M56" s="439" t="s">
        <v>18</v>
      </c>
      <c r="N56" s="439" t="s">
        <v>19</v>
      </c>
      <c r="O56" s="439" t="s">
        <v>20</v>
      </c>
      <c r="P56" s="440" t="s">
        <v>21</v>
      </c>
      <c r="Q56" s="594" t="s">
        <v>15</v>
      </c>
      <c r="R56" s="750"/>
    </row>
    <row r="57" spans="1:18" ht="17.100000000000001" customHeight="1" x14ac:dyDescent="0.15">
      <c r="B57" s="398" t="s">
        <v>23</v>
      </c>
      <c r="C57" s="399"/>
      <c r="D57" s="399"/>
      <c r="E57" s="399"/>
      <c r="F57" s="399"/>
      <c r="G57" s="399"/>
      <c r="H57" s="400">
        <v>11</v>
      </c>
      <c r="I57" s="401">
        <v>17</v>
      </c>
      <c r="J57" s="402">
        <f>SUM(H57:I57)</f>
        <v>28</v>
      </c>
      <c r="K57" s="403">
        <v>0</v>
      </c>
      <c r="L57" s="404">
        <v>1235</v>
      </c>
      <c r="M57" s="404">
        <v>908</v>
      </c>
      <c r="N57" s="404">
        <v>695</v>
      </c>
      <c r="O57" s="404">
        <v>478</v>
      </c>
      <c r="P57" s="405">
        <v>213</v>
      </c>
      <c r="Q57" s="406">
        <f>SUM(K57:P57)</f>
        <v>3529</v>
      </c>
      <c r="R57" s="407">
        <f>SUM(J57,Q57)</f>
        <v>3557</v>
      </c>
    </row>
    <row r="58" spans="1:18" ht="17.100000000000001" customHeight="1" x14ac:dyDescent="0.15">
      <c r="B58" s="408" t="s">
        <v>33</v>
      </c>
      <c r="C58" s="409"/>
      <c r="D58" s="409"/>
      <c r="E58" s="409"/>
      <c r="F58" s="409"/>
      <c r="G58" s="409"/>
      <c r="H58" s="410">
        <v>0</v>
      </c>
      <c r="I58" s="411">
        <v>1</v>
      </c>
      <c r="J58" s="412">
        <f>SUM(H58:I58)</f>
        <v>1</v>
      </c>
      <c r="K58" s="413">
        <v>0</v>
      </c>
      <c r="L58" s="414">
        <v>10</v>
      </c>
      <c r="M58" s="414">
        <v>7</v>
      </c>
      <c r="N58" s="414">
        <v>9</v>
      </c>
      <c r="O58" s="414">
        <v>4</v>
      </c>
      <c r="P58" s="415">
        <v>6</v>
      </c>
      <c r="Q58" s="416">
        <f>SUM(K58:P58)</f>
        <v>36</v>
      </c>
      <c r="R58" s="417">
        <f>SUM(J58,Q58)</f>
        <v>37</v>
      </c>
    </row>
    <row r="59" spans="1:18" ht="17.100000000000001" customHeight="1" x14ac:dyDescent="0.15">
      <c r="B59" s="418" t="s">
        <v>42</v>
      </c>
      <c r="C59" s="419"/>
      <c r="D59" s="419"/>
      <c r="E59" s="419"/>
      <c r="F59" s="419"/>
      <c r="G59" s="419"/>
      <c r="H59" s="420">
        <f>H57+H58</f>
        <v>11</v>
      </c>
      <c r="I59" s="421">
        <f>I57+I58</f>
        <v>18</v>
      </c>
      <c r="J59" s="422">
        <f>SUM(H59:I59)</f>
        <v>29</v>
      </c>
      <c r="K59" s="423">
        <f t="shared" ref="K59:P59" si="12">K57+K58</f>
        <v>0</v>
      </c>
      <c r="L59" s="424">
        <f t="shared" si="12"/>
        <v>1245</v>
      </c>
      <c r="M59" s="424">
        <f t="shared" si="12"/>
        <v>915</v>
      </c>
      <c r="N59" s="424">
        <f t="shared" si="12"/>
        <v>704</v>
      </c>
      <c r="O59" s="424">
        <f t="shared" si="12"/>
        <v>482</v>
      </c>
      <c r="P59" s="421">
        <f t="shared" si="12"/>
        <v>219</v>
      </c>
      <c r="Q59" s="425">
        <f>SUM(K59:P59)</f>
        <v>3565</v>
      </c>
      <c r="R59" s="426">
        <f>SUM(J59,Q59)</f>
        <v>3594</v>
      </c>
    </row>
    <row r="61" spans="1:18" ht="17.100000000000001" customHeight="1" x14ac:dyDescent="0.15">
      <c r="A61" s="1" t="s">
        <v>44</v>
      </c>
    </row>
    <row r="62" spans="1:18" ht="17.100000000000001" customHeight="1" x14ac:dyDescent="0.15">
      <c r="A62" s="1" t="s">
        <v>45</v>
      </c>
    </row>
    <row r="63" spans="1:18" ht="17.100000000000001" customHeight="1" x14ac:dyDescent="0.15">
      <c r="B63" s="394"/>
      <c r="C63" s="394"/>
      <c r="D63" s="394"/>
      <c r="E63" s="427"/>
      <c r="F63" s="427"/>
      <c r="G63" s="427"/>
      <c r="H63" s="427"/>
      <c r="I63" s="427"/>
      <c r="J63" s="758" t="s">
        <v>39</v>
      </c>
      <c r="K63" s="758"/>
      <c r="L63" s="758"/>
      <c r="M63" s="758"/>
      <c r="N63" s="758"/>
      <c r="O63" s="758"/>
      <c r="P63" s="758"/>
      <c r="Q63" s="758"/>
    </row>
    <row r="64" spans="1:18" ht="17.100000000000001" customHeight="1" x14ac:dyDescent="0.15">
      <c r="B64" s="745" t="str">
        <f>"平成" &amp; DBCS($A$2) &amp; "年（" &amp; DBCS($B$2) &amp; "年）" &amp; DBCS($C$2) &amp; "月"</f>
        <v>平成３０年（２０１８年）７月</v>
      </c>
      <c r="C64" s="746"/>
      <c r="D64" s="746"/>
      <c r="E64" s="746"/>
      <c r="F64" s="746"/>
      <c r="G64" s="747"/>
      <c r="H64" s="751" t="s">
        <v>40</v>
      </c>
      <c r="I64" s="752"/>
      <c r="J64" s="752"/>
      <c r="K64" s="753" t="s">
        <v>41</v>
      </c>
      <c r="L64" s="754"/>
      <c r="M64" s="754"/>
      <c r="N64" s="754"/>
      <c r="O64" s="754"/>
      <c r="P64" s="755"/>
      <c r="Q64" s="747" t="s">
        <v>22</v>
      </c>
    </row>
    <row r="65" spans="1:17" ht="17.100000000000001" customHeight="1" x14ac:dyDescent="0.15">
      <c r="B65" s="748"/>
      <c r="C65" s="749"/>
      <c r="D65" s="749"/>
      <c r="E65" s="749"/>
      <c r="F65" s="749"/>
      <c r="G65" s="750"/>
      <c r="H65" s="436" t="s">
        <v>13</v>
      </c>
      <c r="I65" s="437" t="s">
        <v>14</v>
      </c>
      <c r="J65" s="438" t="s">
        <v>15</v>
      </c>
      <c r="K65" s="595" t="s">
        <v>17</v>
      </c>
      <c r="L65" s="439" t="s">
        <v>18</v>
      </c>
      <c r="M65" s="439" t="s">
        <v>19</v>
      </c>
      <c r="N65" s="439" t="s">
        <v>20</v>
      </c>
      <c r="O65" s="440" t="s">
        <v>21</v>
      </c>
      <c r="P65" s="594" t="s">
        <v>15</v>
      </c>
      <c r="Q65" s="750"/>
    </row>
    <row r="66" spans="1:17" ht="17.100000000000001" customHeight="1" x14ac:dyDescent="0.15">
      <c r="B66" s="398" t="s">
        <v>23</v>
      </c>
      <c r="C66" s="399"/>
      <c r="D66" s="399"/>
      <c r="E66" s="399"/>
      <c r="F66" s="399"/>
      <c r="G66" s="399"/>
      <c r="H66" s="400">
        <v>0</v>
      </c>
      <c r="I66" s="401">
        <v>0</v>
      </c>
      <c r="J66" s="402">
        <f>SUM(H66:I66)</f>
        <v>0</v>
      </c>
      <c r="K66" s="403">
        <v>2</v>
      </c>
      <c r="L66" s="404">
        <v>12</v>
      </c>
      <c r="M66" s="404">
        <v>193</v>
      </c>
      <c r="N66" s="404">
        <v>459</v>
      </c>
      <c r="O66" s="405">
        <v>431</v>
      </c>
      <c r="P66" s="406">
        <f>SUM(K66:O66)</f>
        <v>1097</v>
      </c>
      <c r="Q66" s="407">
        <f>SUM(J66,P66)</f>
        <v>1097</v>
      </c>
    </row>
    <row r="67" spans="1:17" ht="17.100000000000001" customHeight="1" x14ac:dyDescent="0.15">
      <c r="B67" s="408" t="s">
        <v>33</v>
      </c>
      <c r="C67" s="409"/>
      <c r="D67" s="409"/>
      <c r="E67" s="409"/>
      <c r="F67" s="409"/>
      <c r="G67" s="409"/>
      <c r="H67" s="410">
        <v>0</v>
      </c>
      <c r="I67" s="411">
        <v>0</v>
      </c>
      <c r="J67" s="412">
        <f>SUM(H67:I67)</f>
        <v>0</v>
      </c>
      <c r="K67" s="413">
        <v>0</v>
      </c>
      <c r="L67" s="414">
        <v>0</v>
      </c>
      <c r="M67" s="414">
        <v>0</v>
      </c>
      <c r="N67" s="414">
        <v>1</v>
      </c>
      <c r="O67" s="415">
        <v>2</v>
      </c>
      <c r="P67" s="416">
        <f>SUM(K67:O67)</f>
        <v>3</v>
      </c>
      <c r="Q67" s="417">
        <f>SUM(J67,P67)</f>
        <v>3</v>
      </c>
    </row>
    <row r="68" spans="1:17" ht="17.100000000000001" customHeight="1" x14ac:dyDescent="0.15">
      <c r="B68" s="418" t="s">
        <v>42</v>
      </c>
      <c r="C68" s="419"/>
      <c r="D68" s="419"/>
      <c r="E68" s="419"/>
      <c r="F68" s="419"/>
      <c r="G68" s="419"/>
      <c r="H68" s="420">
        <f>H66+H67</f>
        <v>0</v>
      </c>
      <c r="I68" s="421">
        <f>I66+I67</f>
        <v>0</v>
      </c>
      <c r="J68" s="422">
        <f>SUM(H68:I68)</f>
        <v>0</v>
      </c>
      <c r="K68" s="423">
        <f>K66+K67</f>
        <v>2</v>
      </c>
      <c r="L68" s="424">
        <f>L66+L67</f>
        <v>12</v>
      </c>
      <c r="M68" s="424">
        <f>M66+M67</f>
        <v>193</v>
      </c>
      <c r="N68" s="424">
        <f>N66+N67</f>
        <v>460</v>
      </c>
      <c r="O68" s="421">
        <f>O66+O67</f>
        <v>433</v>
      </c>
      <c r="P68" s="425">
        <f>SUM(K68:O68)</f>
        <v>1100</v>
      </c>
      <c r="Q68" s="426">
        <f>SUM(J68,P68)</f>
        <v>1100</v>
      </c>
    </row>
    <row r="70" spans="1:17" ht="17.100000000000001" customHeight="1" x14ac:dyDescent="0.15">
      <c r="A70" s="1" t="s">
        <v>46</v>
      </c>
    </row>
    <row r="71" spans="1:17" ht="17.100000000000001" customHeight="1" x14ac:dyDescent="0.15">
      <c r="B71" s="394"/>
      <c r="C71" s="394"/>
      <c r="D71" s="394"/>
      <c r="E71" s="427"/>
      <c r="F71" s="427"/>
      <c r="G71" s="427"/>
      <c r="H71" s="427"/>
      <c r="I71" s="427"/>
      <c r="J71" s="758" t="s">
        <v>39</v>
      </c>
      <c r="K71" s="758"/>
      <c r="L71" s="758"/>
      <c r="M71" s="758"/>
      <c r="N71" s="758"/>
      <c r="O71" s="758"/>
      <c r="P71" s="758"/>
      <c r="Q71" s="758"/>
    </row>
    <row r="72" spans="1:17" ht="17.100000000000001" customHeight="1" x14ac:dyDescent="0.15">
      <c r="B72" s="745" t="str">
        <f>"平成" &amp; DBCS($A$2) &amp; "年（" &amp; DBCS($B$2) &amp; "年）" &amp; DBCS($C$2) &amp; "月"</f>
        <v>平成３０年（２０１８年）７月</v>
      </c>
      <c r="C72" s="746"/>
      <c r="D72" s="746"/>
      <c r="E72" s="746"/>
      <c r="F72" s="746"/>
      <c r="G72" s="747"/>
      <c r="H72" s="794" t="s">
        <v>40</v>
      </c>
      <c r="I72" s="795"/>
      <c r="J72" s="795"/>
      <c r="K72" s="796" t="s">
        <v>41</v>
      </c>
      <c r="L72" s="795"/>
      <c r="M72" s="795"/>
      <c r="N72" s="795"/>
      <c r="O72" s="795"/>
      <c r="P72" s="797"/>
      <c r="Q72" s="798" t="s">
        <v>22</v>
      </c>
    </row>
    <row r="73" spans="1:17" ht="17.100000000000001" customHeight="1" x14ac:dyDescent="0.15">
      <c r="B73" s="748"/>
      <c r="C73" s="749"/>
      <c r="D73" s="749"/>
      <c r="E73" s="749"/>
      <c r="F73" s="749"/>
      <c r="G73" s="750"/>
      <c r="H73" s="596" t="s">
        <v>13</v>
      </c>
      <c r="I73" s="597" t="s">
        <v>14</v>
      </c>
      <c r="J73" s="598" t="s">
        <v>15</v>
      </c>
      <c r="K73" s="599" t="s">
        <v>17</v>
      </c>
      <c r="L73" s="600" t="s">
        <v>18</v>
      </c>
      <c r="M73" s="600" t="s">
        <v>19</v>
      </c>
      <c r="N73" s="600" t="s">
        <v>20</v>
      </c>
      <c r="O73" s="601" t="s">
        <v>21</v>
      </c>
      <c r="P73" s="602" t="s">
        <v>15</v>
      </c>
      <c r="Q73" s="799"/>
    </row>
    <row r="74" spans="1:17" ht="17.100000000000001" customHeight="1" x14ac:dyDescent="0.15">
      <c r="B74" s="398" t="s">
        <v>23</v>
      </c>
      <c r="C74" s="399"/>
      <c r="D74" s="399"/>
      <c r="E74" s="399"/>
      <c r="F74" s="399"/>
      <c r="G74" s="399"/>
      <c r="H74" s="400">
        <v>0</v>
      </c>
      <c r="I74" s="401">
        <v>0</v>
      </c>
      <c r="J74" s="402">
        <f>SUM(H74:I74)</f>
        <v>0</v>
      </c>
      <c r="K74" s="403">
        <v>52</v>
      </c>
      <c r="L74" s="404">
        <v>96</v>
      </c>
      <c r="M74" s="404">
        <v>114</v>
      </c>
      <c r="N74" s="404">
        <v>161</v>
      </c>
      <c r="O74" s="405">
        <v>82</v>
      </c>
      <c r="P74" s="406">
        <f>SUM(K74:O74)</f>
        <v>505</v>
      </c>
      <c r="Q74" s="407">
        <f>SUM(J74,P74)</f>
        <v>505</v>
      </c>
    </row>
    <row r="75" spans="1:17" ht="17.100000000000001" customHeight="1" x14ac:dyDescent="0.15">
      <c r="B75" s="408" t="s">
        <v>33</v>
      </c>
      <c r="C75" s="409"/>
      <c r="D75" s="409"/>
      <c r="E75" s="409"/>
      <c r="F75" s="409"/>
      <c r="G75" s="409"/>
      <c r="H75" s="410">
        <v>0</v>
      </c>
      <c r="I75" s="411">
        <v>0</v>
      </c>
      <c r="J75" s="412">
        <f>SUM(H75:I75)</f>
        <v>0</v>
      </c>
      <c r="K75" s="413">
        <v>0</v>
      </c>
      <c r="L75" s="414">
        <v>0</v>
      </c>
      <c r="M75" s="414">
        <v>0</v>
      </c>
      <c r="N75" s="414">
        <v>0</v>
      </c>
      <c r="O75" s="415">
        <v>0</v>
      </c>
      <c r="P75" s="416">
        <f>SUM(K75:O75)</f>
        <v>0</v>
      </c>
      <c r="Q75" s="417">
        <f>SUM(J75,P75)</f>
        <v>0</v>
      </c>
    </row>
    <row r="76" spans="1:17" ht="17.100000000000001" customHeight="1" x14ac:dyDescent="0.15">
      <c r="B76" s="418" t="s">
        <v>42</v>
      </c>
      <c r="C76" s="419"/>
      <c r="D76" s="419"/>
      <c r="E76" s="419"/>
      <c r="F76" s="419"/>
      <c r="G76" s="419"/>
      <c r="H76" s="420">
        <f>H74+H75</f>
        <v>0</v>
      </c>
      <c r="I76" s="421">
        <f>I74+I75</f>
        <v>0</v>
      </c>
      <c r="J76" s="422">
        <f>SUM(H76:I76)</f>
        <v>0</v>
      </c>
      <c r="K76" s="423">
        <f>K74+K75</f>
        <v>52</v>
      </c>
      <c r="L76" s="424">
        <f>L74+L75</f>
        <v>96</v>
      </c>
      <c r="M76" s="424">
        <f>M74+M75</f>
        <v>114</v>
      </c>
      <c r="N76" s="424">
        <f>N74+N75</f>
        <v>161</v>
      </c>
      <c r="O76" s="421">
        <f>O74+O75</f>
        <v>82</v>
      </c>
      <c r="P76" s="425">
        <f>SUM(K76:O76)</f>
        <v>505</v>
      </c>
      <c r="Q76" s="426">
        <f>SUM(J76,P76)</f>
        <v>505</v>
      </c>
    </row>
    <row r="78" spans="1:17" ht="17.100000000000001" customHeight="1" x14ac:dyDescent="0.15">
      <c r="A78" s="1" t="s">
        <v>47</v>
      </c>
    </row>
    <row r="79" spans="1:17" ht="17.100000000000001" customHeight="1" x14ac:dyDescent="0.15">
      <c r="B79" s="394"/>
      <c r="C79" s="394"/>
      <c r="D79" s="394"/>
      <c r="E79" s="427"/>
      <c r="F79" s="427"/>
      <c r="G79" s="427"/>
      <c r="H79" s="427"/>
      <c r="I79" s="427"/>
      <c r="J79" s="758" t="s">
        <v>39</v>
      </c>
      <c r="K79" s="758"/>
      <c r="L79" s="758"/>
      <c r="M79" s="758"/>
      <c r="N79" s="758"/>
      <c r="O79" s="758"/>
      <c r="P79" s="758"/>
      <c r="Q79" s="758"/>
    </row>
    <row r="80" spans="1:17" ht="17.100000000000001" customHeight="1" x14ac:dyDescent="0.15">
      <c r="B80" s="759" t="str">
        <f>"平成" &amp; DBCS($A$2) &amp; "年（" &amp; DBCS($B$2) &amp; "年）" &amp; DBCS($C$2) &amp; "月"</f>
        <v>平成３０年（２０１８年）７月</v>
      </c>
      <c r="C80" s="760"/>
      <c r="D80" s="760"/>
      <c r="E80" s="760"/>
      <c r="F80" s="760"/>
      <c r="G80" s="761"/>
      <c r="H80" s="765" t="s">
        <v>40</v>
      </c>
      <c r="I80" s="766"/>
      <c r="J80" s="766"/>
      <c r="K80" s="767" t="s">
        <v>41</v>
      </c>
      <c r="L80" s="766"/>
      <c r="M80" s="766"/>
      <c r="N80" s="766"/>
      <c r="O80" s="766"/>
      <c r="P80" s="768"/>
      <c r="Q80" s="761" t="s">
        <v>22</v>
      </c>
    </row>
    <row r="81" spans="1:18" ht="17.100000000000001" customHeight="1" x14ac:dyDescent="0.15">
      <c r="B81" s="762"/>
      <c r="C81" s="763"/>
      <c r="D81" s="763"/>
      <c r="E81" s="763"/>
      <c r="F81" s="763"/>
      <c r="G81" s="764"/>
      <c r="H81" s="428" t="s">
        <v>13</v>
      </c>
      <c r="I81" s="429" t="s">
        <v>14</v>
      </c>
      <c r="J81" s="430" t="s">
        <v>15</v>
      </c>
      <c r="K81" s="431" t="s">
        <v>17</v>
      </c>
      <c r="L81" s="432" t="s">
        <v>18</v>
      </c>
      <c r="M81" s="432" t="s">
        <v>19</v>
      </c>
      <c r="N81" s="432" t="s">
        <v>20</v>
      </c>
      <c r="O81" s="429" t="s">
        <v>21</v>
      </c>
      <c r="P81" s="433" t="s">
        <v>15</v>
      </c>
      <c r="Q81" s="764"/>
    </row>
    <row r="82" spans="1:18" ht="17.100000000000001" customHeight="1" x14ac:dyDescent="0.15">
      <c r="B82" s="398" t="s">
        <v>23</v>
      </c>
      <c r="C82" s="399"/>
      <c r="D82" s="399"/>
      <c r="E82" s="399"/>
      <c r="F82" s="399"/>
      <c r="G82" s="399"/>
      <c r="H82" s="400">
        <v>0</v>
      </c>
      <c r="I82" s="401">
        <v>0</v>
      </c>
      <c r="J82" s="402">
        <f>SUM(H82:I82)</f>
        <v>0</v>
      </c>
      <c r="K82" s="403">
        <v>2</v>
      </c>
      <c r="L82" s="404">
        <v>3</v>
      </c>
      <c r="M82" s="404">
        <v>32</v>
      </c>
      <c r="N82" s="404">
        <v>288</v>
      </c>
      <c r="O82" s="405">
        <v>477</v>
      </c>
      <c r="P82" s="406">
        <f>SUM(K82:O82)</f>
        <v>802</v>
      </c>
      <c r="Q82" s="407">
        <f>SUM(J82,P82)</f>
        <v>802</v>
      </c>
    </row>
    <row r="83" spans="1:18" ht="17.100000000000001" customHeight="1" x14ac:dyDescent="0.15">
      <c r="B83" s="408" t="s">
        <v>33</v>
      </c>
      <c r="C83" s="409"/>
      <c r="D83" s="409"/>
      <c r="E83" s="409"/>
      <c r="F83" s="409"/>
      <c r="G83" s="409"/>
      <c r="H83" s="410">
        <v>0</v>
      </c>
      <c r="I83" s="411">
        <v>0</v>
      </c>
      <c r="J83" s="412">
        <f>SUM(H83:I83)</f>
        <v>0</v>
      </c>
      <c r="K83" s="413">
        <v>0</v>
      </c>
      <c r="L83" s="414">
        <v>0</v>
      </c>
      <c r="M83" s="414">
        <v>1</v>
      </c>
      <c r="N83" s="414">
        <v>3</v>
      </c>
      <c r="O83" s="415">
        <v>7</v>
      </c>
      <c r="P83" s="416">
        <f>SUM(K83:O83)</f>
        <v>11</v>
      </c>
      <c r="Q83" s="417">
        <f>SUM(J83,P83)</f>
        <v>11</v>
      </c>
    </row>
    <row r="84" spans="1:18" ht="17.100000000000001" customHeight="1" x14ac:dyDescent="0.15">
      <c r="B84" s="418" t="s">
        <v>42</v>
      </c>
      <c r="C84" s="419"/>
      <c r="D84" s="419"/>
      <c r="E84" s="419"/>
      <c r="F84" s="419"/>
      <c r="G84" s="419"/>
      <c r="H84" s="420">
        <f>H82+H83</f>
        <v>0</v>
      </c>
      <c r="I84" s="421">
        <f>I82+I83</f>
        <v>0</v>
      </c>
      <c r="J84" s="422">
        <f>SUM(H84:I84)</f>
        <v>0</v>
      </c>
      <c r="K84" s="423">
        <f>K82+K83</f>
        <v>2</v>
      </c>
      <c r="L84" s="424">
        <f>L82+L83</f>
        <v>3</v>
      </c>
      <c r="M84" s="424">
        <f>M82+M83</f>
        <v>33</v>
      </c>
      <c r="N84" s="424">
        <f>N82+N83</f>
        <v>291</v>
      </c>
      <c r="O84" s="421">
        <f>O82+O83</f>
        <v>484</v>
      </c>
      <c r="P84" s="425">
        <f>SUM(K84:O84)</f>
        <v>813</v>
      </c>
      <c r="Q84" s="426">
        <f>SUM(J84,P84)</f>
        <v>813</v>
      </c>
    </row>
    <row r="86" spans="1:18" ht="17.100000000000001" customHeight="1" x14ac:dyDescent="0.15">
      <c r="A86" s="1" t="s">
        <v>211</v>
      </c>
    </row>
    <row r="87" spans="1:18" ht="17.100000000000001" customHeight="1" x14ac:dyDescent="0.15">
      <c r="B87" s="394"/>
      <c r="C87" s="394"/>
      <c r="D87" s="394"/>
      <c r="E87" s="427"/>
      <c r="F87" s="427"/>
      <c r="G87" s="427"/>
      <c r="H87" s="427"/>
      <c r="I87" s="427"/>
      <c r="J87" s="758" t="s">
        <v>39</v>
      </c>
      <c r="K87" s="758"/>
      <c r="L87" s="758"/>
      <c r="M87" s="758"/>
      <c r="N87" s="758"/>
      <c r="O87" s="758"/>
      <c r="P87" s="758"/>
      <c r="Q87" s="758"/>
    </row>
    <row r="88" spans="1:18" ht="17.100000000000001" customHeight="1" x14ac:dyDescent="0.15">
      <c r="B88" s="759" t="str">
        <f>"平成" &amp; DBCS($A$2) &amp; "年（" &amp; DBCS($B$2) &amp; "年）" &amp; DBCS($C$2) &amp; "月"</f>
        <v>平成３０年（２０１８年）７月</v>
      </c>
      <c r="C88" s="760"/>
      <c r="D88" s="760"/>
      <c r="E88" s="760"/>
      <c r="F88" s="760"/>
      <c r="G88" s="761"/>
      <c r="H88" s="765" t="s">
        <v>40</v>
      </c>
      <c r="I88" s="766"/>
      <c r="J88" s="766"/>
      <c r="K88" s="767" t="s">
        <v>41</v>
      </c>
      <c r="L88" s="766"/>
      <c r="M88" s="766"/>
      <c r="N88" s="766"/>
      <c r="O88" s="766"/>
      <c r="P88" s="768"/>
      <c r="Q88" s="761" t="s">
        <v>22</v>
      </c>
    </row>
    <row r="89" spans="1:18" ht="17.100000000000001" customHeight="1" x14ac:dyDescent="0.15">
      <c r="B89" s="762"/>
      <c r="C89" s="763"/>
      <c r="D89" s="763"/>
      <c r="E89" s="763"/>
      <c r="F89" s="763"/>
      <c r="G89" s="764"/>
      <c r="H89" s="428" t="s">
        <v>13</v>
      </c>
      <c r="I89" s="429" t="s">
        <v>14</v>
      </c>
      <c r="J89" s="430" t="s">
        <v>15</v>
      </c>
      <c r="K89" s="431" t="s">
        <v>17</v>
      </c>
      <c r="L89" s="432" t="s">
        <v>18</v>
      </c>
      <c r="M89" s="432" t="s">
        <v>19</v>
      </c>
      <c r="N89" s="432" t="s">
        <v>20</v>
      </c>
      <c r="O89" s="429" t="s">
        <v>21</v>
      </c>
      <c r="P89" s="433" t="s">
        <v>15</v>
      </c>
      <c r="Q89" s="764"/>
    </row>
    <row r="90" spans="1:18" ht="17.100000000000001" customHeight="1" x14ac:dyDescent="0.15">
      <c r="B90" s="398" t="s">
        <v>23</v>
      </c>
      <c r="C90" s="399"/>
      <c r="D90" s="399"/>
      <c r="E90" s="399"/>
      <c r="F90" s="399"/>
      <c r="G90" s="399"/>
      <c r="H90" s="400">
        <v>0</v>
      </c>
      <c r="I90" s="401">
        <v>0</v>
      </c>
      <c r="J90" s="402">
        <f>SUM(H90:I90)</f>
        <v>0</v>
      </c>
      <c r="K90" s="403">
        <v>0</v>
      </c>
      <c r="L90" s="404">
        <v>0</v>
      </c>
      <c r="M90" s="404">
        <v>0</v>
      </c>
      <c r="N90" s="404">
        <v>0</v>
      </c>
      <c r="O90" s="405">
        <v>0</v>
      </c>
      <c r="P90" s="406">
        <f>SUM(K90:O90)</f>
        <v>0</v>
      </c>
      <c r="Q90" s="407">
        <f>SUM(J90,P90)</f>
        <v>0</v>
      </c>
    </row>
    <row r="91" spans="1:18" ht="17.100000000000001" customHeight="1" x14ac:dyDescent="0.15">
      <c r="B91" s="408" t="s">
        <v>33</v>
      </c>
      <c r="C91" s="409"/>
      <c r="D91" s="409"/>
      <c r="E91" s="409"/>
      <c r="F91" s="409"/>
      <c r="G91" s="409"/>
      <c r="H91" s="410">
        <v>0</v>
      </c>
      <c r="I91" s="411">
        <v>0</v>
      </c>
      <c r="J91" s="412">
        <f>SUM(H91:I91)</f>
        <v>0</v>
      </c>
      <c r="K91" s="413">
        <v>0</v>
      </c>
      <c r="L91" s="414">
        <v>0</v>
      </c>
      <c r="M91" s="414">
        <v>0</v>
      </c>
      <c r="N91" s="414">
        <v>0</v>
      </c>
      <c r="O91" s="415">
        <v>0</v>
      </c>
      <c r="P91" s="416">
        <f>SUM(K91:O91)</f>
        <v>0</v>
      </c>
      <c r="Q91" s="417">
        <f>SUM(J91,P91)</f>
        <v>0</v>
      </c>
    </row>
    <row r="92" spans="1:18" ht="17.100000000000001" customHeight="1" x14ac:dyDescent="0.15">
      <c r="B92" s="418" t="s">
        <v>42</v>
      </c>
      <c r="C92" s="419"/>
      <c r="D92" s="419"/>
      <c r="E92" s="419"/>
      <c r="F92" s="419"/>
      <c r="G92" s="419"/>
      <c r="H92" s="420">
        <f>H90+H91</f>
        <v>0</v>
      </c>
      <c r="I92" s="421">
        <f>I90+I91</f>
        <v>0</v>
      </c>
      <c r="J92" s="422">
        <f>SUM(H92:I92)</f>
        <v>0</v>
      </c>
      <c r="K92" s="423">
        <f>K90+K91</f>
        <v>0</v>
      </c>
      <c r="L92" s="424">
        <f>L90+L91</f>
        <v>0</v>
      </c>
      <c r="M92" s="424">
        <f>M90+M91</f>
        <v>0</v>
      </c>
      <c r="N92" s="424">
        <f>N90+N91</f>
        <v>0</v>
      </c>
      <c r="O92" s="421">
        <f>O90+O91</f>
        <v>0</v>
      </c>
      <c r="P92" s="425">
        <f>SUM(K92:O92)</f>
        <v>0</v>
      </c>
      <c r="Q92" s="426">
        <f>SUM(J92,P92)</f>
        <v>0</v>
      </c>
    </row>
    <row r="94" spans="1:18" s="217" customFormat="1" ht="17.100000000000001" customHeight="1" x14ac:dyDescent="0.15">
      <c r="A94" s="154" t="s">
        <v>48</v>
      </c>
      <c r="J94" s="434"/>
      <c r="K94" s="434"/>
    </row>
    <row r="95" spans="1:18" s="217" customFormat="1" ht="17.100000000000001" customHeight="1" x14ac:dyDescent="0.15">
      <c r="B95" s="397"/>
      <c r="C95" s="435"/>
      <c r="D95" s="435"/>
      <c r="E95" s="435"/>
      <c r="F95" s="427"/>
      <c r="G95" s="427"/>
      <c r="H95" s="427"/>
      <c r="I95" s="758" t="s">
        <v>49</v>
      </c>
      <c r="J95" s="758"/>
      <c r="K95" s="758"/>
      <c r="L95" s="758"/>
      <c r="M95" s="758"/>
      <c r="N95" s="758"/>
      <c r="O95" s="758"/>
      <c r="P95" s="758"/>
      <c r="Q95" s="758"/>
      <c r="R95" s="758"/>
    </row>
    <row r="96" spans="1:18" s="217" customFormat="1" ht="17.100000000000001" customHeight="1" x14ac:dyDescent="0.15">
      <c r="B96" s="745" t="str">
        <f>"平成" &amp; DBCS($A$2) &amp; "年（" &amp; DBCS($B$2) &amp; "年）" &amp; DBCS($C$2) &amp; "月"</f>
        <v>平成３０年（２０１８年）７月</v>
      </c>
      <c r="C96" s="746"/>
      <c r="D96" s="746"/>
      <c r="E96" s="746"/>
      <c r="F96" s="746"/>
      <c r="G96" s="747"/>
      <c r="H96" s="751" t="s">
        <v>40</v>
      </c>
      <c r="I96" s="752"/>
      <c r="J96" s="752"/>
      <c r="K96" s="753" t="s">
        <v>41</v>
      </c>
      <c r="L96" s="754"/>
      <c r="M96" s="754"/>
      <c r="N96" s="754"/>
      <c r="O96" s="754"/>
      <c r="P96" s="754"/>
      <c r="Q96" s="755"/>
      <c r="R96" s="756" t="s">
        <v>22</v>
      </c>
    </row>
    <row r="97" spans="2:18" s="217" customFormat="1" ht="17.100000000000001" customHeight="1" x14ac:dyDescent="0.15">
      <c r="B97" s="748"/>
      <c r="C97" s="749"/>
      <c r="D97" s="749"/>
      <c r="E97" s="749"/>
      <c r="F97" s="749"/>
      <c r="G97" s="750"/>
      <c r="H97" s="436" t="s">
        <v>13</v>
      </c>
      <c r="I97" s="437" t="s">
        <v>14</v>
      </c>
      <c r="J97" s="438" t="s">
        <v>15</v>
      </c>
      <c r="K97" s="105" t="s">
        <v>16</v>
      </c>
      <c r="L97" s="439" t="s">
        <v>17</v>
      </c>
      <c r="M97" s="439" t="s">
        <v>18</v>
      </c>
      <c r="N97" s="439" t="s">
        <v>19</v>
      </c>
      <c r="O97" s="439" t="s">
        <v>20</v>
      </c>
      <c r="P97" s="440" t="s">
        <v>21</v>
      </c>
      <c r="Q97" s="441" t="s">
        <v>15</v>
      </c>
      <c r="R97" s="757"/>
    </row>
    <row r="98" spans="2:18" s="217" customFormat="1" ht="17.100000000000001" customHeight="1" x14ac:dyDescent="0.15">
      <c r="B98" s="442" t="s">
        <v>50</v>
      </c>
      <c r="C98" s="443"/>
      <c r="D98" s="443"/>
      <c r="E98" s="443"/>
      <c r="F98" s="443"/>
      <c r="G98" s="444"/>
      <c r="H98" s="445">
        <f t="shared" ref="H98:R98" si="13">SUM(H99,H105,H108,H113,H117:H118)</f>
        <v>1617</v>
      </c>
      <c r="I98" s="446">
        <f t="shared" si="13"/>
        <v>2502</v>
      </c>
      <c r="J98" s="447">
        <f t="shared" si="13"/>
        <v>4119</v>
      </c>
      <c r="K98" s="448">
        <f t="shared" si="13"/>
        <v>0</v>
      </c>
      <c r="L98" s="449">
        <f t="shared" si="13"/>
        <v>8981</v>
      </c>
      <c r="M98" s="449">
        <f t="shared" si="13"/>
        <v>7006</v>
      </c>
      <c r="N98" s="449">
        <f t="shared" si="13"/>
        <v>4226</v>
      </c>
      <c r="O98" s="449">
        <f t="shared" si="13"/>
        <v>2907</v>
      </c>
      <c r="P98" s="450">
        <f t="shared" si="13"/>
        <v>1773</v>
      </c>
      <c r="Q98" s="451">
        <f t="shared" si="13"/>
        <v>24893</v>
      </c>
      <c r="R98" s="452">
        <f t="shared" si="13"/>
        <v>29012</v>
      </c>
    </row>
    <row r="99" spans="2:18" s="217" customFormat="1" ht="17.100000000000001" customHeight="1" x14ac:dyDescent="0.15">
      <c r="B99" s="206"/>
      <c r="C99" s="442" t="s">
        <v>51</v>
      </c>
      <c r="D99" s="443"/>
      <c r="E99" s="443"/>
      <c r="F99" s="443"/>
      <c r="G99" s="444"/>
      <c r="H99" s="445">
        <f t="shared" ref="H99:Q99" si="14">SUM(H100:H104)</f>
        <v>81</v>
      </c>
      <c r="I99" s="446">
        <f t="shared" si="14"/>
        <v>171</v>
      </c>
      <c r="J99" s="447">
        <f t="shared" si="14"/>
        <v>252</v>
      </c>
      <c r="K99" s="448">
        <f t="shared" si="14"/>
        <v>0</v>
      </c>
      <c r="L99" s="449">
        <f t="shared" si="14"/>
        <v>2213</v>
      </c>
      <c r="M99" s="449">
        <f t="shared" si="14"/>
        <v>1735</v>
      </c>
      <c r="N99" s="449">
        <f t="shared" si="14"/>
        <v>1103</v>
      </c>
      <c r="O99" s="449">
        <f t="shared" si="14"/>
        <v>878</v>
      </c>
      <c r="P99" s="450">
        <f t="shared" si="14"/>
        <v>660</v>
      </c>
      <c r="Q99" s="451">
        <f t="shared" si="14"/>
        <v>6589</v>
      </c>
      <c r="R99" s="452">
        <f t="shared" ref="R99:R104" si="15">SUM(J99,Q99)</f>
        <v>6841</v>
      </c>
    </row>
    <row r="100" spans="2:18" s="217" customFormat="1" ht="17.100000000000001" customHeight="1" x14ac:dyDescent="0.15">
      <c r="B100" s="206"/>
      <c r="C100" s="206"/>
      <c r="D100" s="453" t="s">
        <v>52</v>
      </c>
      <c r="E100" s="454"/>
      <c r="F100" s="454"/>
      <c r="G100" s="455"/>
      <c r="H100" s="456">
        <v>0</v>
      </c>
      <c r="I100" s="457">
        <v>0</v>
      </c>
      <c r="J100" s="458">
        <f>SUM(H100:I100)</f>
        <v>0</v>
      </c>
      <c r="K100" s="459">
        <v>0</v>
      </c>
      <c r="L100" s="460">
        <v>1353</v>
      </c>
      <c r="M100" s="460">
        <v>936</v>
      </c>
      <c r="N100" s="460">
        <v>474</v>
      </c>
      <c r="O100" s="460">
        <v>307</v>
      </c>
      <c r="P100" s="457">
        <v>194</v>
      </c>
      <c r="Q100" s="458">
        <f>SUM(K100:P100)</f>
        <v>3264</v>
      </c>
      <c r="R100" s="461">
        <f t="shared" si="15"/>
        <v>3264</v>
      </c>
    </row>
    <row r="101" spans="2:18" s="217" customFormat="1" ht="17.100000000000001" customHeight="1" x14ac:dyDescent="0.15">
      <c r="B101" s="206"/>
      <c r="C101" s="206"/>
      <c r="D101" s="207" t="s">
        <v>53</v>
      </c>
      <c r="E101" s="208"/>
      <c r="F101" s="208"/>
      <c r="G101" s="209"/>
      <c r="H101" s="210">
        <v>0</v>
      </c>
      <c r="I101" s="211">
        <v>0</v>
      </c>
      <c r="J101" s="215">
        <f>SUM(H101:I101)</f>
        <v>0</v>
      </c>
      <c r="K101" s="462">
        <v>0</v>
      </c>
      <c r="L101" s="214">
        <v>1</v>
      </c>
      <c r="M101" s="214">
        <v>5</v>
      </c>
      <c r="N101" s="214">
        <v>7</v>
      </c>
      <c r="O101" s="214">
        <v>9</v>
      </c>
      <c r="P101" s="211">
        <v>22</v>
      </c>
      <c r="Q101" s="215">
        <f>SUM(K101:P101)</f>
        <v>44</v>
      </c>
      <c r="R101" s="216">
        <f t="shared" si="15"/>
        <v>44</v>
      </c>
    </row>
    <row r="102" spans="2:18" s="217" customFormat="1" ht="17.100000000000001" customHeight="1" x14ac:dyDescent="0.15">
      <c r="B102" s="206"/>
      <c r="C102" s="206"/>
      <c r="D102" s="207" t="s">
        <v>54</v>
      </c>
      <c r="E102" s="208"/>
      <c r="F102" s="208"/>
      <c r="G102" s="209"/>
      <c r="H102" s="210">
        <v>24</v>
      </c>
      <c r="I102" s="211">
        <v>47</v>
      </c>
      <c r="J102" s="215">
        <f>SUM(H102:I102)</f>
        <v>71</v>
      </c>
      <c r="K102" s="462">
        <v>0</v>
      </c>
      <c r="L102" s="214">
        <v>240</v>
      </c>
      <c r="M102" s="214">
        <v>199</v>
      </c>
      <c r="N102" s="214">
        <v>143</v>
      </c>
      <c r="O102" s="214">
        <v>126</v>
      </c>
      <c r="P102" s="211">
        <v>106</v>
      </c>
      <c r="Q102" s="215">
        <f>SUM(K102:P102)</f>
        <v>814</v>
      </c>
      <c r="R102" s="216">
        <f t="shared" si="15"/>
        <v>885</v>
      </c>
    </row>
    <row r="103" spans="2:18" s="217" customFormat="1" ht="17.100000000000001" customHeight="1" x14ac:dyDescent="0.15">
      <c r="B103" s="206"/>
      <c r="C103" s="206"/>
      <c r="D103" s="207" t="s">
        <v>55</v>
      </c>
      <c r="E103" s="208"/>
      <c r="F103" s="208"/>
      <c r="G103" s="209"/>
      <c r="H103" s="210">
        <v>6</v>
      </c>
      <c r="I103" s="211">
        <v>52</v>
      </c>
      <c r="J103" s="215">
        <f>SUM(H103:I103)</f>
        <v>58</v>
      </c>
      <c r="K103" s="462">
        <v>0</v>
      </c>
      <c r="L103" s="214">
        <v>84</v>
      </c>
      <c r="M103" s="214">
        <v>104</v>
      </c>
      <c r="N103" s="214">
        <v>43</v>
      </c>
      <c r="O103" s="214">
        <v>40</v>
      </c>
      <c r="P103" s="211">
        <v>23</v>
      </c>
      <c r="Q103" s="215">
        <f>SUM(K103:P103)</f>
        <v>294</v>
      </c>
      <c r="R103" s="216">
        <f t="shared" si="15"/>
        <v>352</v>
      </c>
    </row>
    <row r="104" spans="2:18" s="217" customFormat="1" ht="17.100000000000001" customHeight="1" x14ac:dyDescent="0.15">
      <c r="B104" s="206"/>
      <c r="C104" s="206"/>
      <c r="D104" s="476" t="s">
        <v>56</v>
      </c>
      <c r="E104" s="477"/>
      <c r="F104" s="477"/>
      <c r="G104" s="478"/>
      <c r="H104" s="479">
        <v>51</v>
      </c>
      <c r="I104" s="480">
        <v>72</v>
      </c>
      <c r="J104" s="483">
        <f>SUM(H104:I104)</f>
        <v>123</v>
      </c>
      <c r="K104" s="482">
        <v>0</v>
      </c>
      <c r="L104" s="248">
        <v>535</v>
      </c>
      <c r="M104" s="248">
        <v>491</v>
      </c>
      <c r="N104" s="248">
        <v>436</v>
      </c>
      <c r="O104" s="248">
        <v>396</v>
      </c>
      <c r="P104" s="480">
        <v>315</v>
      </c>
      <c r="Q104" s="483">
        <f>SUM(K104:P104)</f>
        <v>2173</v>
      </c>
      <c r="R104" s="484">
        <f t="shared" si="15"/>
        <v>2296</v>
      </c>
    </row>
    <row r="105" spans="2:18" s="217" customFormat="1" ht="17.100000000000001" customHeight="1" x14ac:dyDescent="0.15">
      <c r="B105" s="206"/>
      <c r="C105" s="442" t="s">
        <v>57</v>
      </c>
      <c r="D105" s="443"/>
      <c r="E105" s="443"/>
      <c r="F105" s="443"/>
      <c r="G105" s="444"/>
      <c r="H105" s="445">
        <f t="shared" ref="H105:R105" si="16">SUM(H106:H107)</f>
        <v>102</v>
      </c>
      <c r="I105" s="446">
        <f t="shared" si="16"/>
        <v>160</v>
      </c>
      <c r="J105" s="447">
        <f t="shared" si="16"/>
        <v>262</v>
      </c>
      <c r="K105" s="448">
        <f t="shared" si="16"/>
        <v>0</v>
      </c>
      <c r="L105" s="449">
        <f t="shared" si="16"/>
        <v>1775</v>
      </c>
      <c r="M105" s="449">
        <f t="shared" si="16"/>
        <v>1280</v>
      </c>
      <c r="N105" s="449">
        <f t="shared" si="16"/>
        <v>700</v>
      </c>
      <c r="O105" s="449">
        <f t="shared" si="16"/>
        <v>413</v>
      </c>
      <c r="P105" s="450">
        <f t="shared" si="16"/>
        <v>205</v>
      </c>
      <c r="Q105" s="451">
        <f t="shared" si="16"/>
        <v>4373</v>
      </c>
      <c r="R105" s="452">
        <f t="shared" si="16"/>
        <v>4635</v>
      </c>
    </row>
    <row r="106" spans="2:18" s="217" customFormat="1" ht="17.100000000000001" customHeight="1" x14ac:dyDescent="0.15">
      <c r="B106" s="206"/>
      <c r="C106" s="206"/>
      <c r="D106" s="453" t="s">
        <v>58</v>
      </c>
      <c r="E106" s="454"/>
      <c r="F106" s="454"/>
      <c r="G106" s="455"/>
      <c r="H106" s="456">
        <v>0</v>
      </c>
      <c r="I106" s="457">
        <v>0</v>
      </c>
      <c r="J106" s="475">
        <f>SUM(H106:I106)</f>
        <v>0</v>
      </c>
      <c r="K106" s="459">
        <v>0</v>
      </c>
      <c r="L106" s="460">
        <v>1320</v>
      </c>
      <c r="M106" s="460">
        <v>892</v>
      </c>
      <c r="N106" s="460">
        <v>471</v>
      </c>
      <c r="O106" s="460">
        <v>284</v>
      </c>
      <c r="P106" s="457">
        <v>148</v>
      </c>
      <c r="Q106" s="458">
        <f>SUM(K106:P106)</f>
        <v>3115</v>
      </c>
      <c r="R106" s="461">
        <f>SUM(J106,Q106)</f>
        <v>3115</v>
      </c>
    </row>
    <row r="107" spans="2:18" s="217" customFormat="1" ht="17.100000000000001" customHeight="1" x14ac:dyDescent="0.15">
      <c r="B107" s="206"/>
      <c r="C107" s="206"/>
      <c r="D107" s="476" t="s">
        <v>59</v>
      </c>
      <c r="E107" s="477"/>
      <c r="F107" s="477"/>
      <c r="G107" s="478"/>
      <c r="H107" s="479">
        <v>102</v>
      </c>
      <c r="I107" s="480">
        <v>160</v>
      </c>
      <c r="J107" s="481">
        <f>SUM(H107:I107)</f>
        <v>262</v>
      </c>
      <c r="K107" s="482">
        <v>0</v>
      </c>
      <c r="L107" s="248">
        <v>455</v>
      </c>
      <c r="M107" s="248">
        <v>388</v>
      </c>
      <c r="N107" s="248">
        <v>229</v>
      </c>
      <c r="O107" s="248">
        <v>129</v>
      </c>
      <c r="P107" s="480">
        <v>57</v>
      </c>
      <c r="Q107" s="483">
        <f>SUM(K107:P107)</f>
        <v>1258</v>
      </c>
      <c r="R107" s="484">
        <f>SUM(J107,Q107)</f>
        <v>1520</v>
      </c>
    </row>
    <row r="108" spans="2:18" s="217" customFormat="1" ht="17.100000000000001" customHeight="1" x14ac:dyDescent="0.15">
      <c r="B108" s="206"/>
      <c r="C108" s="442" t="s">
        <v>60</v>
      </c>
      <c r="D108" s="443"/>
      <c r="E108" s="443"/>
      <c r="F108" s="443"/>
      <c r="G108" s="444"/>
      <c r="H108" s="445">
        <f t="shared" ref="H108:R108" si="17">SUM(H109:H112)</f>
        <v>4</v>
      </c>
      <c r="I108" s="446">
        <f t="shared" si="17"/>
        <v>8</v>
      </c>
      <c r="J108" s="447">
        <f t="shared" si="17"/>
        <v>12</v>
      </c>
      <c r="K108" s="448">
        <f t="shared" si="17"/>
        <v>0</v>
      </c>
      <c r="L108" s="449">
        <f t="shared" si="17"/>
        <v>201</v>
      </c>
      <c r="M108" s="449">
        <f t="shared" si="17"/>
        <v>223</v>
      </c>
      <c r="N108" s="449">
        <f t="shared" si="17"/>
        <v>230</v>
      </c>
      <c r="O108" s="449">
        <f t="shared" si="17"/>
        <v>144</v>
      </c>
      <c r="P108" s="450">
        <f t="shared" si="17"/>
        <v>87</v>
      </c>
      <c r="Q108" s="451">
        <f t="shared" si="17"/>
        <v>885</v>
      </c>
      <c r="R108" s="452">
        <f t="shared" si="17"/>
        <v>897</v>
      </c>
    </row>
    <row r="109" spans="2:18" s="217" customFormat="1" ht="17.100000000000001" customHeight="1" x14ac:dyDescent="0.15">
      <c r="B109" s="206"/>
      <c r="C109" s="206"/>
      <c r="D109" s="453" t="s">
        <v>61</v>
      </c>
      <c r="E109" s="454"/>
      <c r="F109" s="454"/>
      <c r="G109" s="455"/>
      <c r="H109" s="456">
        <v>4</v>
      </c>
      <c r="I109" s="457">
        <v>7</v>
      </c>
      <c r="J109" s="475">
        <f>SUM(H109:I109)</f>
        <v>11</v>
      </c>
      <c r="K109" s="459">
        <v>0</v>
      </c>
      <c r="L109" s="460">
        <v>174</v>
      </c>
      <c r="M109" s="460">
        <v>189</v>
      </c>
      <c r="N109" s="460">
        <v>180</v>
      </c>
      <c r="O109" s="460">
        <v>102</v>
      </c>
      <c r="P109" s="457">
        <v>60</v>
      </c>
      <c r="Q109" s="458">
        <f>SUM(K109:P109)</f>
        <v>705</v>
      </c>
      <c r="R109" s="461">
        <f>SUM(J109,Q109)</f>
        <v>716</v>
      </c>
    </row>
    <row r="110" spans="2:18" s="217" customFormat="1" ht="17.100000000000001" customHeight="1" x14ac:dyDescent="0.15">
      <c r="B110" s="206"/>
      <c r="C110" s="206"/>
      <c r="D110" s="207" t="s">
        <v>62</v>
      </c>
      <c r="E110" s="208"/>
      <c r="F110" s="208"/>
      <c r="G110" s="209"/>
      <c r="H110" s="210">
        <v>0</v>
      </c>
      <c r="I110" s="211">
        <v>1</v>
      </c>
      <c r="J110" s="212">
        <f>SUM(H110:I110)</f>
        <v>1</v>
      </c>
      <c r="K110" s="462">
        <v>0</v>
      </c>
      <c r="L110" s="214">
        <v>27</v>
      </c>
      <c r="M110" s="214">
        <v>34</v>
      </c>
      <c r="N110" s="214">
        <v>45</v>
      </c>
      <c r="O110" s="214">
        <v>40</v>
      </c>
      <c r="P110" s="211">
        <v>23</v>
      </c>
      <c r="Q110" s="215">
        <f>SUM(K110:P110)</f>
        <v>169</v>
      </c>
      <c r="R110" s="216">
        <f>SUM(J110,Q110)</f>
        <v>170</v>
      </c>
    </row>
    <row r="111" spans="2:18" s="217" customFormat="1" ht="17.100000000000001" customHeight="1" x14ac:dyDescent="0.15">
      <c r="B111" s="206"/>
      <c r="C111" s="463"/>
      <c r="D111" s="207" t="s">
        <v>63</v>
      </c>
      <c r="E111" s="208"/>
      <c r="F111" s="208"/>
      <c r="G111" s="209"/>
      <c r="H111" s="210">
        <v>0</v>
      </c>
      <c r="I111" s="211">
        <v>0</v>
      </c>
      <c r="J111" s="212">
        <f>SUM(H111:I111)</f>
        <v>0</v>
      </c>
      <c r="K111" s="462">
        <v>0</v>
      </c>
      <c r="L111" s="214">
        <v>0</v>
      </c>
      <c r="M111" s="214">
        <v>0</v>
      </c>
      <c r="N111" s="214">
        <v>5</v>
      </c>
      <c r="O111" s="214">
        <v>2</v>
      </c>
      <c r="P111" s="211">
        <v>4</v>
      </c>
      <c r="Q111" s="215">
        <f>SUM(K111:P111)</f>
        <v>11</v>
      </c>
      <c r="R111" s="216">
        <f>SUM(J111,Q111)</f>
        <v>11</v>
      </c>
    </row>
    <row r="112" spans="2:18" s="217" customFormat="1" ht="16.5" customHeight="1" x14ac:dyDescent="0.15">
      <c r="B112" s="206"/>
      <c r="C112" s="464"/>
      <c r="D112" s="465" t="s">
        <v>212</v>
      </c>
      <c r="E112" s="466"/>
      <c r="F112" s="466"/>
      <c r="G112" s="467"/>
      <c r="H112" s="468">
        <v>0</v>
      </c>
      <c r="I112" s="469">
        <v>0</v>
      </c>
      <c r="J112" s="470">
        <f>SUM(H112:I112)</f>
        <v>0</v>
      </c>
      <c r="K112" s="471">
        <v>0</v>
      </c>
      <c r="L112" s="472">
        <v>0</v>
      </c>
      <c r="M112" s="472">
        <v>0</v>
      </c>
      <c r="N112" s="472">
        <v>0</v>
      </c>
      <c r="O112" s="472">
        <v>0</v>
      </c>
      <c r="P112" s="469">
        <v>0</v>
      </c>
      <c r="Q112" s="473">
        <f>SUM(K112:P112)</f>
        <v>0</v>
      </c>
      <c r="R112" s="474">
        <f>SUM(J112,Q112)</f>
        <v>0</v>
      </c>
    </row>
    <row r="113" spans="2:18" s="217" customFormat="1" ht="17.100000000000001" customHeight="1" x14ac:dyDescent="0.15">
      <c r="B113" s="206"/>
      <c r="C113" s="442" t="s">
        <v>64</v>
      </c>
      <c r="D113" s="443"/>
      <c r="E113" s="443"/>
      <c r="F113" s="443"/>
      <c r="G113" s="444"/>
      <c r="H113" s="445">
        <f t="shared" ref="H113:R113" si="18">SUM(H114:H116)</f>
        <v>686</v>
      </c>
      <c r="I113" s="446">
        <f t="shared" si="18"/>
        <v>1059</v>
      </c>
      <c r="J113" s="447">
        <f t="shared" si="18"/>
        <v>1745</v>
      </c>
      <c r="K113" s="448">
        <f t="shared" si="18"/>
        <v>0</v>
      </c>
      <c r="L113" s="449">
        <f t="shared" si="18"/>
        <v>1489</v>
      </c>
      <c r="M113" s="449">
        <f t="shared" si="18"/>
        <v>1570</v>
      </c>
      <c r="N113" s="449">
        <f t="shared" si="18"/>
        <v>945</v>
      </c>
      <c r="O113" s="449">
        <f t="shared" si="18"/>
        <v>712</v>
      </c>
      <c r="P113" s="450">
        <f t="shared" si="18"/>
        <v>410</v>
      </c>
      <c r="Q113" s="451">
        <f t="shared" si="18"/>
        <v>5126</v>
      </c>
      <c r="R113" s="452">
        <f t="shared" si="18"/>
        <v>6871</v>
      </c>
    </row>
    <row r="114" spans="2:18" s="217" customFormat="1" ht="17.100000000000001" customHeight="1" x14ac:dyDescent="0.15">
      <c r="B114" s="206"/>
      <c r="C114" s="206"/>
      <c r="D114" s="453" t="s">
        <v>65</v>
      </c>
      <c r="E114" s="454"/>
      <c r="F114" s="454"/>
      <c r="G114" s="455"/>
      <c r="H114" s="456">
        <v>642</v>
      </c>
      <c r="I114" s="457">
        <v>1016</v>
      </c>
      <c r="J114" s="475">
        <f>SUM(H114:I114)</f>
        <v>1658</v>
      </c>
      <c r="K114" s="459">
        <v>0</v>
      </c>
      <c r="L114" s="460">
        <v>1430</v>
      </c>
      <c r="M114" s="460">
        <v>1517</v>
      </c>
      <c r="N114" s="460">
        <v>918</v>
      </c>
      <c r="O114" s="460">
        <v>686</v>
      </c>
      <c r="P114" s="457">
        <v>405</v>
      </c>
      <c r="Q114" s="458">
        <f>SUM(K114:P114)</f>
        <v>4956</v>
      </c>
      <c r="R114" s="461">
        <f>SUM(J114,Q114)</f>
        <v>6614</v>
      </c>
    </row>
    <row r="115" spans="2:18" s="217" customFormat="1" ht="17.100000000000001" customHeight="1" x14ac:dyDescent="0.15">
      <c r="B115" s="206"/>
      <c r="C115" s="206"/>
      <c r="D115" s="207" t="s">
        <v>66</v>
      </c>
      <c r="E115" s="208"/>
      <c r="F115" s="208"/>
      <c r="G115" s="209"/>
      <c r="H115" s="210">
        <v>19</v>
      </c>
      <c r="I115" s="211">
        <v>18</v>
      </c>
      <c r="J115" s="212">
        <f>SUM(H115:I115)</f>
        <v>37</v>
      </c>
      <c r="K115" s="462">
        <v>0</v>
      </c>
      <c r="L115" s="214">
        <v>31</v>
      </c>
      <c r="M115" s="214">
        <v>25</v>
      </c>
      <c r="N115" s="214">
        <v>19</v>
      </c>
      <c r="O115" s="214">
        <v>17</v>
      </c>
      <c r="P115" s="211">
        <v>4</v>
      </c>
      <c r="Q115" s="215">
        <f>SUM(K115:P115)</f>
        <v>96</v>
      </c>
      <c r="R115" s="216">
        <f>SUM(J115,Q115)</f>
        <v>133</v>
      </c>
    </row>
    <row r="116" spans="2:18" s="217" customFormat="1" ht="17.100000000000001" customHeight="1" x14ac:dyDescent="0.15">
      <c r="B116" s="206"/>
      <c r="C116" s="206"/>
      <c r="D116" s="476" t="s">
        <v>67</v>
      </c>
      <c r="E116" s="477"/>
      <c r="F116" s="477"/>
      <c r="G116" s="478"/>
      <c r="H116" s="479">
        <v>25</v>
      </c>
      <c r="I116" s="480">
        <v>25</v>
      </c>
      <c r="J116" s="481">
        <f>SUM(H116:I116)</f>
        <v>50</v>
      </c>
      <c r="K116" s="482">
        <v>0</v>
      </c>
      <c r="L116" s="248">
        <v>28</v>
      </c>
      <c r="M116" s="248">
        <v>28</v>
      </c>
      <c r="N116" s="248">
        <v>8</v>
      </c>
      <c r="O116" s="248">
        <v>9</v>
      </c>
      <c r="P116" s="480">
        <v>1</v>
      </c>
      <c r="Q116" s="483">
        <f>SUM(K116:P116)</f>
        <v>74</v>
      </c>
      <c r="R116" s="484">
        <f>SUM(J116,Q116)</f>
        <v>124</v>
      </c>
    </row>
    <row r="117" spans="2:18" s="217" customFormat="1" ht="17.100000000000001" customHeight="1" x14ac:dyDescent="0.15">
      <c r="B117" s="206"/>
      <c r="C117" s="485" t="s">
        <v>68</v>
      </c>
      <c r="D117" s="486"/>
      <c r="E117" s="486"/>
      <c r="F117" s="486"/>
      <c r="G117" s="487"/>
      <c r="H117" s="445">
        <v>22</v>
      </c>
      <c r="I117" s="446">
        <v>18</v>
      </c>
      <c r="J117" s="447">
        <f>SUM(H117:I117)</f>
        <v>40</v>
      </c>
      <c r="K117" s="448">
        <v>0</v>
      </c>
      <c r="L117" s="449">
        <v>125</v>
      </c>
      <c r="M117" s="449">
        <v>103</v>
      </c>
      <c r="N117" s="449">
        <v>93</v>
      </c>
      <c r="O117" s="449">
        <v>78</v>
      </c>
      <c r="P117" s="450">
        <v>41</v>
      </c>
      <c r="Q117" s="451">
        <f>SUM(K117:P117)</f>
        <v>440</v>
      </c>
      <c r="R117" s="452">
        <f>SUM(J117,Q117)</f>
        <v>480</v>
      </c>
    </row>
    <row r="118" spans="2:18" s="217" customFormat="1" ht="17.100000000000001" customHeight="1" x14ac:dyDescent="0.15">
      <c r="B118" s="464"/>
      <c r="C118" s="485" t="s">
        <v>69</v>
      </c>
      <c r="D118" s="486"/>
      <c r="E118" s="486"/>
      <c r="F118" s="486"/>
      <c r="G118" s="487"/>
      <c r="H118" s="445">
        <v>722</v>
      </c>
      <c r="I118" s="446">
        <v>1086</v>
      </c>
      <c r="J118" s="447">
        <f>SUM(H118:I118)</f>
        <v>1808</v>
      </c>
      <c r="K118" s="448">
        <v>0</v>
      </c>
      <c r="L118" s="449">
        <v>3178</v>
      </c>
      <c r="M118" s="449">
        <v>2095</v>
      </c>
      <c r="N118" s="449">
        <v>1155</v>
      </c>
      <c r="O118" s="449">
        <v>682</v>
      </c>
      <c r="P118" s="450">
        <v>370</v>
      </c>
      <c r="Q118" s="451">
        <f>SUM(K118:P118)</f>
        <v>7480</v>
      </c>
      <c r="R118" s="452">
        <f>SUM(J118,Q118)</f>
        <v>9288</v>
      </c>
    </row>
    <row r="119" spans="2:18" s="217" customFormat="1" ht="17.100000000000001" customHeight="1" x14ac:dyDescent="0.15">
      <c r="B119" s="442" t="s">
        <v>70</v>
      </c>
      <c r="C119" s="443"/>
      <c r="D119" s="443"/>
      <c r="E119" s="443"/>
      <c r="F119" s="443"/>
      <c r="G119" s="444"/>
      <c r="H119" s="445">
        <f t="shared" ref="H119:R119" si="19">SUM(H120:H128)</f>
        <v>13</v>
      </c>
      <c r="I119" s="446">
        <f t="shared" si="19"/>
        <v>22</v>
      </c>
      <c r="J119" s="447">
        <f t="shared" si="19"/>
        <v>35</v>
      </c>
      <c r="K119" s="448">
        <f>SUM(K120:K128)</f>
        <v>0</v>
      </c>
      <c r="L119" s="449">
        <f>SUM(L120:L128)</f>
        <v>1308</v>
      </c>
      <c r="M119" s="449">
        <f>SUM(M120:M128)</f>
        <v>969</v>
      </c>
      <c r="N119" s="449">
        <f t="shared" si="19"/>
        <v>752</v>
      </c>
      <c r="O119" s="449">
        <f t="shared" si="19"/>
        <v>506</v>
      </c>
      <c r="P119" s="450">
        <f t="shared" si="19"/>
        <v>226</v>
      </c>
      <c r="Q119" s="451">
        <f t="shared" si="19"/>
        <v>3761</v>
      </c>
      <c r="R119" s="452">
        <f t="shared" si="19"/>
        <v>3796</v>
      </c>
    </row>
    <row r="120" spans="2:18" s="217" customFormat="1" ht="17.100000000000001" customHeight="1" x14ac:dyDescent="0.15">
      <c r="B120" s="206"/>
      <c r="C120" s="453" t="s">
        <v>71</v>
      </c>
      <c r="D120" s="454"/>
      <c r="E120" s="454"/>
      <c r="F120" s="454"/>
      <c r="G120" s="455"/>
      <c r="H120" s="456">
        <v>0</v>
      </c>
      <c r="I120" s="457">
        <v>0</v>
      </c>
      <c r="J120" s="475">
        <f>SUM(H120:I120)</f>
        <v>0</v>
      </c>
      <c r="K120" s="488"/>
      <c r="L120" s="460">
        <v>39</v>
      </c>
      <c r="M120" s="460">
        <v>23</v>
      </c>
      <c r="N120" s="460">
        <v>12</v>
      </c>
      <c r="O120" s="460">
        <v>11</v>
      </c>
      <c r="P120" s="457">
        <v>7</v>
      </c>
      <c r="Q120" s="458">
        <f t="shared" ref="Q120:Q128" si="20">SUM(K120:P120)</f>
        <v>92</v>
      </c>
      <c r="R120" s="461">
        <f t="shared" ref="R120:R128" si="21">SUM(J120,Q120)</f>
        <v>92</v>
      </c>
    </row>
    <row r="121" spans="2:18" s="217" customFormat="1" ht="17.100000000000001" customHeight="1" x14ac:dyDescent="0.15">
      <c r="B121" s="206"/>
      <c r="C121" s="489" t="s">
        <v>72</v>
      </c>
      <c r="D121" s="490"/>
      <c r="E121" s="490"/>
      <c r="F121" s="490"/>
      <c r="G121" s="491"/>
      <c r="H121" s="210">
        <v>0</v>
      </c>
      <c r="I121" s="211">
        <v>0</v>
      </c>
      <c r="J121" s="212">
        <f t="shared" ref="J121:J128" si="22">SUM(H121:I121)</f>
        <v>0</v>
      </c>
      <c r="K121" s="492"/>
      <c r="L121" s="493">
        <v>0</v>
      </c>
      <c r="M121" s="493">
        <v>0</v>
      </c>
      <c r="N121" s="493">
        <v>1</v>
      </c>
      <c r="O121" s="493">
        <v>0</v>
      </c>
      <c r="P121" s="494">
        <v>0</v>
      </c>
      <c r="Q121" s="495">
        <f>SUM(K121:P121)</f>
        <v>1</v>
      </c>
      <c r="R121" s="496">
        <f>SUM(J121,Q121)</f>
        <v>1</v>
      </c>
    </row>
    <row r="122" spans="2:18" s="217" customFormat="1" ht="17.100000000000001" customHeight="1" x14ac:dyDescent="0.15">
      <c r="B122" s="206"/>
      <c r="C122" s="207" t="s">
        <v>73</v>
      </c>
      <c r="D122" s="208"/>
      <c r="E122" s="208"/>
      <c r="F122" s="208"/>
      <c r="G122" s="209"/>
      <c r="H122" s="210">
        <v>0</v>
      </c>
      <c r="I122" s="211">
        <v>0</v>
      </c>
      <c r="J122" s="212">
        <f t="shared" si="22"/>
        <v>0</v>
      </c>
      <c r="K122" s="213"/>
      <c r="L122" s="214">
        <v>872</v>
      </c>
      <c r="M122" s="214">
        <v>503</v>
      </c>
      <c r="N122" s="214">
        <v>310</v>
      </c>
      <c r="O122" s="214">
        <v>158</v>
      </c>
      <c r="P122" s="211">
        <v>63</v>
      </c>
      <c r="Q122" s="215">
        <f>SUM(K122:P122)</f>
        <v>1906</v>
      </c>
      <c r="R122" s="216">
        <f>SUM(J122,Q122)</f>
        <v>1906</v>
      </c>
    </row>
    <row r="123" spans="2:18" s="217" customFormat="1" ht="17.100000000000001" customHeight="1" x14ac:dyDescent="0.15">
      <c r="B123" s="206"/>
      <c r="C123" s="207" t="s">
        <v>74</v>
      </c>
      <c r="D123" s="208"/>
      <c r="E123" s="208"/>
      <c r="F123" s="208"/>
      <c r="G123" s="209"/>
      <c r="H123" s="210">
        <v>3</v>
      </c>
      <c r="I123" s="211">
        <v>4</v>
      </c>
      <c r="J123" s="212">
        <f t="shared" si="22"/>
        <v>7</v>
      </c>
      <c r="K123" s="462">
        <v>0</v>
      </c>
      <c r="L123" s="214">
        <v>99</v>
      </c>
      <c r="M123" s="214">
        <v>103</v>
      </c>
      <c r="N123" s="214">
        <v>79</v>
      </c>
      <c r="O123" s="214">
        <v>58</v>
      </c>
      <c r="P123" s="211">
        <v>25</v>
      </c>
      <c r="Q123" s="215">
        <f t="shared" si="20"/>
        <v>364</v>
      </c>
      <c r="R123" s="216">
        <f t="shared" si="21"/>
        <v>371</v>
      </c>
    </row>
    <row r="124" spans="2:18" s="217" customFormat="1" ht="17.100000000000001" customHeight="1" x14ac:dyDescent="0.15">
      <c r="B124" s="206"/>
      <c r="C124" s="207" t="s">
        <v>75</v>
      </c>
      <c r="D124" s="208"/>
      <c r="E124" s="208"/>
      <c r="F124" s="208"/>
      <c r="G124" s="209"/>
      <c r="H124" s="210">
        <v>10</v>
      </c>
      <c r="I124" s="211">
        <v>18</v>
      </c>
      <c r="J124" s="212">
        <f t="shared" si="22"/>
        <v>28</v>
      </c>
      <c r="K124" s="462">
        <v>0</v>
      </c>
      <c r="L124" s="214">
        <v>89</v>
      </c>
      <c r="M124" s="214">
        <v>76</v>
      </c>
      <c r="N124" s="214">
        <v>72</v>
      </c>
      <c r="O124" s="214">
        <v>67</v>
      </c>
      <c r="P124" s="211">
        <v>37</v>
      </c>
      <c r="Q124" s="215">
        <f t="shared" si="20"/>
        <v>341</v>
      </c>
      <c r="R124" s="216">
        <f t="shared" si="21"/>
        <v>369</v>
      </c>
    </row>
    <row r="125" spans="2:18" s="217" customFormat="1" ht="17.100000000000001" customHeight="1" x14ac:dyDescent="0.15">
      <c r="B125" s="206"/>
      <c r="C125" s="207" t="s">
        <v>76</v>
      </c>
      <c r="D125" s="208"/>
      <c r="E125" s="208"/>
      <c r="F125" s="208"/>
      <c r="G125" s="209"/>
      <c r="H125" s="210">
        <v>0</v>
      </c>
      <c r="I125" s="211">
        <v>0</v>
      </c>
      <c r="J125" s="212">
        <f t="shared" si="22"/>
        <v>0</v>
      </c>
      <c r="K125" s="213"/>
      <c r="L125" s="214">
        <v>166</v>
      </c>
      <c r="M125" s="214">
        <v>222</v>
      </c>
      <c r="N125" s="214">
        <v>218</v>
      </c>
      <c r="O125" s="214">
        <v>137</v>
      </c>
      <c r="P125" s="211">
        <v>53</v>
      </c>
      <c r="Q125" s="215">
        <f t="shared" si="20"/>
        <v>796</v>
      </c>
      <c r="R125" s="216">
        <f t="shared" si="21"/>
        <v>796</v>
      </c>
    </row>
    <row r="126" spans="2:18" s="217" customFormat="1" ht="17.100000000000001" customHeight="1" x14ac:dyDescent="0.15">
      <c r="B126" s="206"/>
      <c r="C126" s="219" t="s">
        <v>77</v>
      </c>
      <c r="D126" s="497"/>
      <c r="E126" s="497"/>
      <c r="F126" s="497"/>
      <c r="G126" s="498"/>
      <c r="H126" s="210">
        <v>0</v>
      </c>
      <c r="I126" s="211">
        <v>0</v>
      </c>
      <c r="J126" s="212">
        <f t="shared" si="22"/>
        <v>0</v>
      </c>
      <c r="K126" s="213"/>
      <c r="L126" s="214">
        <v>29</v>
      </c>
      <c r="M126" s="214">
        <v>32</v>
      </c>
      <c r="N126" s="214">
        <v>40</v>
      </c>
      <c r="O126" s="214">
        <v>27</v>
      </c>
      <c r="P126" s="211">
        <v>12</v>
      </c>
      <c r="Q126" s="215">
        <f t="shared" si="20"/>
        <v>140</v>
      </c>
      <c r="R126" s="216">
        <f t="shared" si="21"/>
        <v>140</v>
      </c>
    </row>
    <row r="127" spans="2:18" s="217" customFormat="1" ht="17.100000000000001" customHeight="1" x14ac:dyDescent="0.15">
      <c r="B127" s="463"/>
      <c r="C127" s="223" t="s">
        <v>78</v>
      </c>
      <c r="D127" s="497"/>
      <c r="E127" s="497"/>
      <c r="F127" s="497"/>
      <c r="G127" s="498"/>
      <c r="H127" s="210">
        <v>0</v>
      </c>
      <c r="I127" s="211">
        <v>0</v>
      </c>
      <c r="J127" s="212">
        <f t="shared" si="22"/>
        <v>0</v>
      </c>
      <c r="K127" s="213"/>
      <c r="L127" s="214">
        <v>0</v>
      </c>
      <c r="M127" s="214">
        <v>1</v>
      </c>
      <c r="N127" s="214">
        <v>7</v>
      </c>
      <c r="O127" s="214">
        <v>22</v>
      </c>
      <c r="P127" s="211">
        <v>16</v>
      </c>
      <c r="Q127" s="215">
        <f>SUM(K127:P127)</f>
        <v>46</v>
      </c>
      <c r="R127" s="216">
        <f>SUM(J127,Q127)</f>
        <v>46</v>
      </c>
    </row>
    <row r="128" spans="2:18" s="217" customFormat="1" ht="17.100000000000001" customHeight="1" x14ac:dyDescent="0.15">
      <c r="B128" s="499"/>
      <c r="C128" s="225" t="s">
        <v>79</v>
      </c>
      <c r="D128" s="500"/>
      <c r="E128" s="500"/>
      <c r="F128" s="500"/>
      <c r="G128" s="501"/>
      <c r="H128" s="468">
        <v>0</v>
      </c>
      <c r="I128" s="469">
        <v>0</v>
      </c>
      <c r="J128" s="470">
        <f t="shared" si="22"/>
        <v>0</v>
      </c>
      <c r="K128" s="502"/>
      <c r="L128" s="472">
        <v>14</v>
      </c>
      <c r="M128" s="472">
        <v>9</v>
      </c>
      <c r="N128" s="472">
        <v>13</v>
      </c>
      <c r="O128" s="472">
        <v>26</v>
      </c>
      <c r="P128" s="469">
        <v>13</v>
      </c>
      <c r="Q128" s="473">
        <f t="shared" si="20"/>
        <v>75</v>
      </c>
      <c r="R128" s="474">
        <f t="shared" si="21"/>
        <v>75</v>
      </c>
    </row>
    <row r="129" spans="1:18" s="217" customFormat="1" ht="17.100000000000001" customHeight="1" x14ac:dyDescent="0.15">
      <c r="B129" s="442" t="s">
        <v>80</v>
      </c>
      <c r="C129" s="443"/>
      <c r="D129" s="443"/>
      <c r="E129" s="443"/>
      <c r="F129" s="443"/>
      <c r="G129" s="444"/>
      <c r="H129" s="445">
        <f>SUM(H130:H133)</f>
        <v>0</v>
      </c>
      <c r="I129" s="446">
        <f>SUM(I130:I133)</f>
        <v>0</v>
      </c>
      <c r="J129" s="447">
        <f>SUM(J130:J133)</f>
        <v>0</v>
      </c>
      <c r="K129" s="503"/>
      <c r="L129" s="449">
        <f t="shared" ref="L129:R129" si="23">SUM(L130:L133)</f>
        <v>58</v>
      </c>
      <c r="M129" s="449">
        <f t="shared" si="23"/>
        <v>112</v>
      </c>
      <c r="N129" s="449">
        <f t="shared" si="23"/>
        <v>352</v>
      </c>
      <c r="O129" s="449">
        <f t="shared" si="23"/>
        <v>932</v>
      </c>
      <c r="P129" s="450">
        <f t="shared" si="23"/>
        <v>1011</v>
      </c>
      <c r="Q129" s="451">
        <f t="shared" si="23"/>
        <v>2465</v>
      </c>
      <c r="R129" s="452">
        <f t="shared" si="23"/>
        <v>2465</v>
      </c>
    </row>
    <row r="130" spans="1:18" s="217" customFormat="1" ht="17.100000000000001" customHeight="1" x14ac:dyDescent="0.15">
      <c r="B130" s="206"/>
      <c r="C130" s="453" t="s">
        <v>81</v>
      </c>
      <c r="D130" s="454"/>
      <c r="E130" s="454"/>
      <c r="F130" s="454"/>
      <c r="G130" s="455"/>
      <c r="H130" s="456">
        <v>0</v>
      </c>
      <c r="I130" s="457">
        <v>0</v>
      </c>
      <c r="J130" s="475">
        <f>SUM(H130:I130)</f>
        <v>0</v>
      </c>
      <c r="K130" s="488"/>
      <c r="L130" s="460">
        <v>2</v>
      </c>
      <c r="M130" s="460">
        <v>12</v>
      </c>
      <c r="N130" s="460">
        <v>201</v>
      </c>
      <c r="O130" s="460">
        <v>464</v>
      </c>
      <c r="P130" s="457">
        <v>437</v>
      </c>
      <c r="Q130" s="458">
        <f>SUM(K130:P130)</f>
        <v>1116</v>
      </c>
      <c r="R130" s="461">
        <f>SUM(J130,Q130)</f>
        <v>1116</v>
      </c>
    </row>
    <row r="131" spans="1:18" s="217" customFormat="1" ht="17.100000000000001" customHeight="1" x14ac:dyDescent="0.15">
      <c r="B131" s="206"/>
      <c r="C131" s="207" t="s">
        <v>82</v>
      </c>
      <c r="D131" s="208"/>
      <c r="E131" s="208"/>
      <c r="F131" s="208"/>
      <c r="G131" s="209"/>
      <c r="H131" s="210">
        <v>0</v>
      </c>
      <c r="I131" s="211">
        <v>0</v>
      </c>
      <c r="J131" s="212">
        <f>SUM(H131:I131)</f>
        <v>0</v>
      </c>
      <c r="K131" s="213"/>
      <c r="L131" s="214">
        <v>52</v>
      </c>
      <c r="M131" s="214">
        <v>97</v>
      </c>
      <c r="N131" s="214">
        <v>118</v>
      </c>
      <c r="O131" s="214">
        <v>172</v>
      </c>
      <c r="P131" s="211">
        <v>87</v>
      </c>
      <c r="Q131" s="215">
        <f>SUM(K131:P131)</f>
        <v>526</v>
      </c>
      <c r="R131" s="216">
        <f>SUM(J131,Q131)</f>
        <v>526</v>
      </c>
    </row>
    <row r="132" spans="1:18" s="217" customFormat="1" ht="16.5" customHeight="1" x14ac:dyDescent="0.15">
      <c r="B132" s="463"/>
      <c r="C132" s="207" t="s">
        <v>83</v>
      </c>
      <c r="D132" s="208"/>
      <c r="E132" s="208"/>
      <c r="F132" s="208"/>
      <c r="G132" s="209"/>
      <c r="H132" s="210">
        <v>0</v>
      </c>
      <c r="I132" s="211">
        <v>0</v>
      </c>
      <c r="J132" s="212">
        <f>SUM(H132:I132)</f>
        <v>0</v>
      </c>
      <c r="K132" s="213"/>
      <c r="L132" s="214">
        <v>4</v>
      </c>
      <c r="M132" s="214">
        <v>3</v>
      </c>
      <c r="N132" s="214">
        <v>33</v>
      </c>
      <c r="O132" s="214">
        <v>296</v>
      </c>
      <c r="P132" s="211">
        <v>487</v>
      </c>
      <c r="Q132" s="215">
        <f>SUM(K132:P132)</f>
        <v>823</v>
      </c>
      <c r="R132" s="216">
        <f>SUM(J132,Q132)</f>
        <v>823</v>
      </c>
    </row>
    <row r="133" spans="1:18" s="217" customFormat="1" ht="17.100000000000001" customHeight="1" x14ac:dyDescent="0.15">
      <c r="B133" s="499"/>
      <c r="C133" s="465" t="s">
        <v>213</v>
      </c>
      <c r="D133" s="466"/>
      <c r="E133" s="466"/>
      <c r="F133" s="466"/>
      <c r="G133" s="467"/>
      <c r="H133" s="468">
        <v>0</v>
      </c>
      <c r="I133" s="469">
        <v>0</v>
      </c>
      <c r="J133" s="470">
        <f>SUM(H133:I133)</f>
        <v>0</v>
      </c>
      <c r="K133" s="502"/>
      <c r="L133" s="472">
        <v>0</v>
      </c>
      <c r="M133" s="472">
        <v>0</v>
      </c>
      <c r="N133" s="472">
        <v>0</v>
      </c>
      <c r="O133" s="472">
        <v>0</v>
      </c>
      <c r="P133" s="469">
        <v>0</v>
      </c>
      <c r="Q133" s="473">
        <f>SUM(K133:P133)</f>
        <v>0</v>
      </c>
      <c r="R133" s="474">
        <f>SUM(J133,Q133)</f>
        <v>0</v>
      </c>
    </row>
    <row r="134" spans="1:18" s="217" customFormat="1" ht="17.100000000000001" customHeight="1" x14ac:dyDescent="0.15">
      <c r="B134" s="504" t="s">
        <v>84</v>
      </c>
      <c r="C134" s="505"/>
      <c r="D134" s="505"/>
      <c r="E134" s="505"/>
      <c r="F134" s="505"/>
      <c r="G134" s="506"/>
      <c r="H134" s="445">
        <f>SUM(H98,H119,H129)</f>
        <v>1630</v>
      </c>
      <c r="I134" s="446">
        <f t="shared" ref="I134:R134" si="24">SUM(I98,I119,I129)</f>
        <v>2524</v>
      </c>
      <c r="J134" s="447">
        <f t="shared" si="24"/>
        <v>4154</v>
      </c>
      <c r="K134" s="448">
        <f t="shared" si="24"/>
        <v>0</v>
      </c>
      <c r="L134" s="449">
        <f t="shared" si="24"/>
        <v>10347</v>
      </c>
      <c r="M134" s="449">
        <f t="shared" si="24"/>
        <v>8087</v>
      </c>
      <c r="N134" s="449">
        <f t="shared" si="24"/>
        <v>5330</v>
      </c>
      <c r="O134" s="449">
        <f t="shared" si="24"/>
        <v>4345</v>
      </c>
      <c r="P134" s="450">
        <f t="shared" si="24"/>
        <v>3010</v>
      </c>
      <c r="Q134" s="451">
        <f t="shared" si="24"/>
        <v>31119</v>
      </c>
      <c r="R134" s="452">
        <f t="shared" si="24"/>
        <v>35273</v>
      </c>
    </row>
    <row r="135" spans="1:18" s="217" customFormat="1" ht="17.100000000000001" customHeight="1" x14ac:dyDescent="0.15">
      <c r="B135" s="507"/>
      <c r="C135" s="507"/>
      <c r="D135" s="507"/>
      <c r="E135" s="507"/>
      <c r="F135" s="507"/>
      <c r="G135" s="507"/>
      <c r="H135" s="508"/>
      <c r="I135" s="508"/>
      <c r="J135" s="508"/>
      <c r="K135" s="508"/>
      <c r="L135" s="508"/>
      <c r="M135" s="508"/>
      <c r="N135" s="508"/>
      <c r="O135" s="508"/>
      <c r="P135" s="508"/>
      <c r="Q135" s="508"/>
      <c r="R135" s="508"/>
    </row>
    <row r="136" spans="1:18" s="217" customFormat="1" ht="17.100000000000001" customHeight="1" x14ac:dyDescent="0.15">
      <c r="A136" s="154" t="s">
        <v>85</v>
      </c>
      <c r="H136" s="434"/>
      <c r="I136" s="434"/>
      <c r="J136" s="434"/>
      <c r="K136" s="434"/>
    </row>
    <row r="137" spans="1:18" s="217" customFormat="1" ht="17.100000000000001" customHeight="1" x14ac:dyDescent="0.15">
      <c r="B137" s="435"/>
      <c r="C137" s="435"/>
      <c r="D137" s="435"/>
      <c r="E137" s="435"/>
      <c r="F137" s="427"/>
      <c r="G137" s="427"/>
      <c r="H137" s="427"/>
      <c r="I137" s="758" t="s">
        <v>86</v>
      </c>
      <c r="J137" s="758"/>
      <c r="K137" s="758"/>
      <c r="L137" s="758"/>
      <c r="M137" s="758"/>
      <c r="N137" s="758"/>
      <c r="O137" s="758"/>
      <c r="P137" s="758"/>
      <c r="Q137" s="758"/>
      <c r="R137" s="758"/>
    </row>
    <row r="138" spans="1:18" s="217" customFormat="1" ht="17.100000000000001" customHeight="1" x14ac:dyDescent="0.15">
      <c r="B138" s="745" t="str">
        <f>"平成" &amp; DBCS($A$2) &amp; "年（" &amp; DBCS($B$2) &amp; "年）" &amp; DBCS($C$2) &amp; "月"</f>
        <v>平成３０年（２０１８年）７月</v>
      </c>
      <c r="C138" s="746"/>
      <c r="D138" s="746"/>
      <c r="E138" s="746"/>
      <c r="F138" s="746"/>
      <c r="G138" s="747"/>
      <c r="H138" s="751" t="s">
        <v>40</v>
      </c>
      <c r="I138" s="752"/>
      <c r="J138" s="752"/>
      <c r="K138" s="753" t="s">
        <v>41</v>
      </c>
      <c r="L138" s="754"/>
      <c r="M138" s="754"/>
      <c r="N138" s="754"/>
      <c r="O138" s="754"/>
      <c r="P138" s="754"/>
      <c r="Q138" s="755"/>
      <c r="R138" s="756" t="s">
        <v>22</v>
      </c>
    </row>
    <row r="139" spans="1:18" s="217" customFormat="1" ht="17.100000000000001" customHeight="1" x14ac:dyDescent="0.15">
      <c r="B139" s="748"/>
      <c r="C139" s="749"/>
      <c r="D139" s="749"/>
      <c r="E139" s="749"/>
      <c r="F139" s="749"/>
      <c r="G139" s="750"/>
      <c r="H139" s="436" t="s">
        <v>13</v>
      </c>
      <c r="I139" s="437" t="s">
        <v>14</v>
      </c>
      <c r="J139" s="438" t="s">
        <v>15</v>
      </c>
      <c r="K139" s="105" t="s">
        <v>16</v>
      </c>
      <c r="L139" s="439" t="s">
        <v>17</v>
      </c>
      <c r="M139" s="439" t="s">
        <v>18</v>
      </c>
      <c r="N139" s="439" t="s">
        <v>19</v>
      </c>
      <c r="O139" s="439" t="s">
        <v>20</v>
      </c>
      <c r="P139" s="440" t="s">
        <v>21</v>
      </c>
      <c r="Q139" s="441" t="s">
        <v>15</v>
      </c>
      <c r="R139" s="757"/>
    </row>
    <row r="140" spans="1:18" s="217" customFormat="1" ht="17.100000000000001" customHeight="1" x14ac:dyDescent="0.15">
      <c r="B140" s="442" t="s">
        <v>50</v>
      </c>
      <c r="C140" s="443"/>
      <c r="D140" s="443"/>
      <c r="E140" s="443"/>
      <c r="F140" s="443"/>
      <c r="G140" s="444"/>
      <c r="H140" s="445">
        <f t="shared" ref="H140:R140" si="25">SUM(H141,H147,H150,H155,H159:H160)</f>
        <v>12974394</v>
      </c>
      <c r="I140" s="446">
        <f t="shared" si="25"/>
        <v>26085780</v>
      </c>
      <c r="J140" s="447">
        <f t="shared" si="25"/>
        <v>39060174</v>
      </c>
      <c r="K140" s="448">
        <f t="shared" si="25"/>
        <v>0</v>
      </c>
      <c r="L140" s="449">
        <f t="shared" si="25"/>
        <v>237876776</v>
      </c>
      <c r="M140" s="449">
        <f t="shared" si="25"/>
        <v>219158072</v>
      </c>
      <c r="N140" s="449">
        <f t="shared" si="25"/>
        <v>170251077</v>
      </c>
      <c r="O140" s="449">
        <f t="shared" si="25"/>
        <v>130505157</v>
      </c>
      <c r="P140" s="450">
        <f t="shared" si="25"/>
        <v>82929465</v>
      </c>
      <c r="Q140" s="451">
        <f t="shared" si="25"/>
        <v>840720547</v>
      </c>
      <c r="R140" s="452">
        <f t="shared" si="25"/>
        <v>879780721</v>
      </c>
    </row>
    <row r="141" spans="1:18" s="217" customFormat="1" ht="17.100000000000001" customHeight="1" x14ac:dyDescent="0.15">
      <c r="B141" s="206"/>
      <c r="C141" s="442" t="s">
        <v>51</v>
      </c>
      <c r="D141" s="443"/>
      <c r="E141" s="443"/>
      <c r="F141" s="443"/>
      <c r="G141" s="444"/>
      <c r="H141" s="445">
        <f t="shared" ref="H141:Q141" si="26">SUM(H142:H146)</f>
        <v>1150856</v>
      </c>
      <c r="I141" s="446">
        <f t="shared" si="26"/>
        <v>4151732</v>
      </c>
      <c r="J141" s="447">
        <f t="shared" si="26"/>
        <v>5302588</v>
      </c>
      <c r="K141" s="448">
        <f t="shared" si="26"/>
        <v>0</v>
      </c>
      <c r="L141" s="449">
        <f t="shared" si="26"/>
        <v>50803043</v>
      </c>
      <c r="M141" s="449">
        <f t="shared" si="26"/>
        <v>46733913</v>
      </c>
      <c r="N141" s="449">
        <f t="shared" si="26"/>
        <v>36797544</v>
      </c>
      <c r="O141" s="449">
        <f t="shared" si="26"/>
        <v>33665014</v>
      </c>
      <c r="P141" s="450">
        <f t="shared" si="26"/>
        <v>25539425</v>
      </c>
      <c r="Q141" s="451">
        <f t="shared" si="26"/>
        <v>193538939</v>
      </c>
      <c r="R141" s="452">
        <f t="shared" ref="R141:R146" si="27">SUM(J141,Q141)</f>
        <v>198841527</v>
      </c>
    </row>
    <row r="142" spans="1:18" s="217" customFormat="1" ht="17.100000000000001" customHeight="1" x14ac:dyDescent="0.15">
      <c r="B142" s="206"/>
      <c r="C142" s="206"/>
      <c r="D142" s="453" t="s">
        <v>52</v>
      </c>
      <c r="E142" s="454"/>
      <c r="F142" s="454"/>
      <c r="G142" s="455"/>
      <c r="H142" s="456">
        <v>0</v>
      </c>
      <c r="I142" s="457">
        <v>0</v>
      </c>
      <c r="J142" s="458">
        <f>SUM(H142:I142)</f>
        <v>0</v>
      </c>
      <c r="K142" s="459">
        <v>0</v>
      </c>
      <c r="L142" s="460">
        <v>35276574</v>
      </c>
      <c r="M142" s="460">
        <v>31134966</v>
      </c>
      <c r="N142" s="460">
        <v>26233440</v>
      </c>
      <c r="O142" s="460">
        <v>23101576</v>
      </c>
      <c r="P142" s="457">
        <v>16596532</v>
      </c>
      <c r="Q142" s="458">
        <f>SUM(K142:P142)</f>
        <v>132343088</v>
      </c>
      <c r="R142" s="461">
        <f t="shared" si="27"/>
        <v>132343088</v>
      </c>
    </row>
    <row r="143" spans="1:18" s="217" customFormat="1" ht="17.100000000000001" customHeight="1" x14ac:dyDescent="0.15">
      <c r="B143" s="206"/>
      <c r="C143" s="206"/>
      <c r="D143" s="207" t="s">
        <v>53</v>
      </c>
      <c r="E143" s="208"/>
      <c r="F143" s="208"/>
      <c r="G143" s="209"/>
      <c r="H143" s="210">
        <v>0</v>
      </c>
      <c r="I143" s="211">
        <v>0</v>
      </c>
      <c r="J143" s="215">
        <f>SUM(H143:I143)</f>
        <v>0</v>
      </c>
      <c r="K143" s="462">
        <v>0</v>
      </c>
      <c r="L143" s="214">
        <v>10584</v>
      </c>
      <c r="M143" s="214">
        <v>167231</v>
      </c>
      <c r="N143" s="214">
        <v>190656</v>
      </c>
      <c r="O143" s="214">
        <v>455751</v>
      </c>
      <c r="P143" s="211">
        <v>1404846</v>
      </c>
      <c r="Q143" s="215">
        <f>SUM(K143:P143)</f>
        <v>2229068</v>
      </c>
      <c r="R143" s="216">
        <f t="shared" si="27"/>
        <v>2229068</v>
      </c>
    </row>
    <row r="144" spans="1:18" s="217" customFormat="1" ht="17.100000000000001" customHeight="1" x14ac:dyDescent="0.15">
      <c r="B144" s="206"/>
      <c r="C144" s="206"/>
      <c r="D144" s="207" t="s">
        <v>54</v>
      </c>
      <c r="E144" s="208"/>
      <c r="F144" s="208"/>
      <c r="G144" s="209"/>
      <c r="H144" s="210">
        <v>620745</v>
      </c>
      <c r="I144" s="211">
        <v>1615812</v>
      </c>
      <c r="J144" s="215">
        <f>SUM(H144:I144)</f>
        <v>2236557</v>
      </c>
      <c r="K144" s="462">
        <v>0</v>
      </c>
      <c r="L144" s="214">
        <v>8853686</v>
      </c>
      <c r="M144" s="214">
        <v>7733849</v>
      </c>
      <c r="N144" s="214">
        <v>5905470</v>
      </c>
      <c r="O144" s="214">
        <v>5960188</v>
      </c>
      <c r="P144" s="211">
        <v>4581707</v>
      </c>
      <c r="Q144" s="215">
        <f>SUM(K144:P144)</f>
        <v>33034900</v>
      </c>
      <c r="R144" s="216">
        <f t="shared" si="27"/>
        <v>35271457</v>
      </c>
    </row>
    <row r="145" spans="2:18" s="217" customFormat="1" ht="17.100000000000001" customHeight="1" x14ac:dyDescent="0.15">
      <c r="B145" s="206"/>
      <c r="C145" s="206"/>
      <c r="D145" s="207" t="s">
        <v>55</v>
      </c>
      <c r="E145" s="208"/>
      <c r="F145" s="208"/>
      <c r="G145" s="209"/>
      <c r="H145" s="210">
        <v>181951</v>
      </c>
      <c r="I145" s="211">
        <v>2075054</v>
      </c>
      <c r="J145" s="215">
        <f>SUM(H145:I145)</f>
        <v>2257005</v>
      </c>
      <c r="K145" s="462">
        <v>0</v>
      </c>
      <c r="L145" s="214">
        <v>3040429</v>
      </c>
      <c r="M145" s="214">
        <v>4320088</v>
      </c>
      <c r="N145" s="214">
        <v>1594955</v>
      </c>
      <c r="O145" s="214">
        <v>1606323</v>
      </c>
      <c r="P145" s="211">
        <v>836707</v>
      </c>
      <c r="Q145" s="215">
        <f>SUM(K145:P145)</f>
        <v>11398502</v>
      </c>
      <c r="R145" s="216">
        <f t="shared" si="27"/>
        <v>13655507</v>
      </c>
    </row>
    <row r="146" spans="2:18" s="217" customFormat="1" ht="17.100000000000001" customHeight="1" x14ac:dyDescent="0.15">
      <c r="B146" s="206"/>
      <c r="C146" s="206"/>
      <c r="D146" s="476" t="s">
        <v>56</v>
      </c>
      <c r="E146" s="477"/>
      <c r="F146" s="477"/>
      <c r="G146" s="478"/>
      <c r="H146" s="479">
        <v>348160</v>
      </c>
      <c r="I146" s="480">
        <v>460866</v>
      </c>
      <c r="J146" s="483">
        <f>SUM(H146:I146)</f>
        <v>809026</v>
      </c>
      <c r="K146" s="482">
        <v>0</v>
      </c>
      <c r="L146" s="248">
        <v>3621770</v>
      </c>
      <c r="M146" s="248">
        <v>3377779</v>
      </c>
      <c r="N146" s="248">
        <v>2873023</v>
      </c>
      <c r="O146" s="248">
        <v>2541176</v>
      </c>
      <c r="P146" s="480">
        <v>2119633</v>
      </c>
      <c r="Q146" s="483">
        <f>SUM(K146:P146)</f>
        <v>14533381</v>
      </c>
      <c r="R146" s="484">
        <f t="shared" si="27"/>
        <v>15342407</v>
      </c>
    </row>
    <row r="147" spans="2:18" s="217" customFormat="1" ht="17.100000000000001" customHeight="1" x14ac:dyDescent="0.15">
      <c r="B147" s="206"/>
      <c r="C147" s="442" t="s">
        <v>57</v>
      </c>
      <c r="D147" s="443"/>
      <c r="E147" s="443"/>
      <c r="F147" s="443"/>
      <c r="G147" s="444"/>
      <c r="H147" s="445">
        <f t="shared" ref="H147:R147" si="28">SUM(H148:H149)</f>
        <v>2149164</v>
      </c>
      <c r="I147" s="446">
        <f t="shared" si="28"/>
        <v>6228873</v>
      </c>
      <c r="J147" s="447">
        <f t="shared" si="28"/>
        <v>8378037</v>
      </c>
      <c r="K147" s="448">
        <f t="shared" si="28"/>
        <v>0</v>
      </c>
      <c r="L147" s="449">
        <f t="shared" si="28"/>
        <v>107806875</v>
      </c>
      <c r="M147" s="449">
        <f t="shared" si="28"/>
        <v>97254002</v>
      </c>
      <c r="N147" s="449">
        <f t="shared" si="28"/>
        <v>69088702</v>
      </c>
      <c r="O147" s="449">
        <f t="shared" si="28"/>
        <v>47924159</v>
      </c>
      <c r="P147" s="450">
        <f t="shared" si="28"/>
        <v>27674622</v>
      </c>
      <c r="Q147" s="451">
        <f t="shared" si="28"/>
        <v>349748360</v>
      </c>
      <c r="R147" s="452">
        <f t="shared" si="28"/>
        <v>358126397</v>
      </c>
    </row>
    <row r="148" spans="2:18" s="217" customFormat="1" ht="17.100000000000001" customHeight="1" x14ac:dyDescent="0.15">
      <c r="B148" s="206"/>
      <c r="C148" s="206"/>
      <c r="D148" s="453" t="s">
        <v>58</v>
      </c>
      <c r="E148" s="454"/>
      <c r="F148" s="454"/>
      <c r="G148" s="455"/>
      <c r="H148" s="456">
        <v>0</v>
      </c>
      <c r="I148" s="457">
        <v>0</v>
      </c>
      <c r="J148" s="475">
        <f>SUM(H148:I148)</f>
        <v>0</v>
      </c>
      <c r="K148" s="459">
        <v>0</v>
      </c>
      <c r="L148" s="460">
        <v>80091008</v>
      </c>
      <c r="M148" s="460">
        <v>69192176</v>
      </c>
      <c r="N148" s="460">
        <v>47342362</v>
      </c>
      <c r="O148" s="460">
        <v>33726919</v>
      </c>
      <c r="P148" s="457">
        <v>20400447</v>
      </c>
      <c r="Q148" s="458">
        <f>SUM(K148:P148)</f>
        <v>250752912</v>
      </c>
      <c r="R148" s="461">
        <f>SUM(J148,Q148)</f>
        <v>250752912</v>
      </c>
    </row>
    <row r="149" spans="2:18" s="217" customFormat="1" ht="17.100000000000001" customHeight="1" x14ac:dyDescent="0.15">
      <c r="B149" s="206"/>
      <c r="C149" s="206"/>
      <c r="D149" s="476" t="s">
        <v>59</v>
      </c>
      <c r="E149" s="477"/>
      <c r="F149" s="477"/>
      <c r="G149" s="478"/>
      <c r="H149" s="479">
        <v>2149164</v>
      </c>
      <c r="I149" s="480">
        <v>6228873</v>
      </c>
      <c r="J149" s="481">
        <f>SUM(H149:I149)</f>
        <v>8378037</v>
      </c>
      <c r="K149" s="482">
        <v>0</v>
      </c>
      <c r="L149" s="248">
        <v>27715867</v>
      </c>
      <c r="M149" s="248">
        <v>28061826</v>
      </c>
      <c r="N149" s="248">
        <v>21746340</v>
      </c>
      <c r="O149" s="248">
        <v>14197240</v>
      </c>
      <c r="P149" s="480">
        <v>7274175</v>
      </c>
      <c r="Q149" s="483">
        <f>SUM(K149:P149)</f>
        <v>98995448</v>
      </c>
      <c r="R149" s="484">
        <f>SUM(J149,Q149)</f>
        <v>107373485</v>
      </c>
    </row>
    <row r="150" spans="2:18" s="217" customFormat="1" ht="17.100000000000001" customHeight="1" x14ac:dyDescent="0.15">
      <c r="B150" s="206"/>
      <c r="C150" s="442" t="s">
        <v>60</v>
      </c>
      <c r="D150" s="443"/>
      <c r="E150" s="443"/>
      <c r="F150" s="443"/>
      <c r="G150" s="444"/>
      <c r="H150" s="445">
        <f>SUM(H151:H154)</f>
        <v>90054</v>
      </c>
      <c r="I150" s="446">
        <f t="shared" ref="I150:Q150" si="29">SUM(I151:I154)</f>
        <v>221932</v>
      </c>
      <c r="J150" s="447">
        <f>SUM(J151:J154)</f>
        <v>311986</v>
      </c>
      <c r="K150" s="448">
        <f t="shared" si="29"/>
        <v>0</v>
      </c>
      <c r="L150" s="449">
        <f t="shared" si="29"/>
        <v>9446665</v>
      </c>
      <c r="M150" s="449">
        <f>SUM(M151:M154)</f>
        <v>12811355</v>
      </c>
      <c r="N150" s="449">
        <f t="shared" si="29"/>
        <v>16011393</v>
      </c>
      <c r="O150" s="449">
        <f t="shared" si="29"/>
        <v>11067703</v>
      </c>
      <c r="P150" s="450">
        <f>SUM(P151:P154)</f>
        <v>6712472</v>
      </c>
      <c r="Q150" s="451">
        <f t="shared" si="29"/>
        <v>56049588</v>
      </c>
      <c r="R150" s="452">
        <f>SUM(R151:R154)</f>
        <v>56361574</v>
      </c>
    </row>
    <row r="151" spans="2:18" s="217" customFormat="1" ht="17.100000000000001" customHeight="1" x14ac:dyDescent="0.15">
      <c r="B151" s="206"/>
      <c r="C151" s="206"/>
      <c r="D151" s="453" t="s">
        <v>61</v>
      </c>
      <c r="E151" s="454"/>
      <c r="F151" s="454"/>
      <c r="G151" s="455"/>
      <c r="H151" s="456">
        <v>90054</v>
      </c>
      <c r="I151" s="457">
        <v>199188</v>
      </c>
      <c r="J151" s="475">
        <f>SUM(H151:I151)</f>
        <v>289242</v>
      </c>
      <c r="K151" s="459">
        <v>0</v>
      </c>
      <c r="L151" s="460">
        <v>7916660</v>
      </c>
      <c r="M151" s="460">
        <v>10654854</v>
      </c>
      <c r="N151" s="460">
        <v>11867452</v>
      </c>
      <c r="O151" s="460">
        <v>7571474</v>
      </c>
      <c r="P151" s="457">
        <v>3947865</v>
      </c>
      <c r="Q151" s="458">
        <f>SUM(K151:P151)</f>
        <v>41958305</v>
      </c>
      <c r="R151" s="461">
        <f>SUM(J151,Q151)</f>
        <v>42247547</v>
      </c>
    </row>
    <row r="152" spans="2:18" s="217" customFormat="1" ht="17.100000000000001" customHeight="1" x14ac:dyDescent="0.15">
      <c r="B152" s="206"/>
      <c r="C152" s="206"/>
      <c r="D152" s="207" t="s">
        <v>62</v>
      </c>
      <c r="E152" s="208"/>
      <c r="F152" s="208"/>
      <c r="G152" s="209"/>
      <c r="H152" s="210">
        <v>0</v>
      </c>
      <c r="I152" s="211">
        <v>22744</v>
      </c>
      <c r="J152" s="212">
        <f>SUM(H152:I152)</f>
        <v>22744</v>
      </c>
      <c r="K152" s="462">
        <v>0</v>
      </c>
      <c r="L152" s="214">
        <v>1530005</v>
      </c>
      <c r="M152" s="214">
        <v>2156501</v>
      </c>
      <c r="N152" s="214">
        <v>3643649</v>
      </c>
      <c r="O152" s="214">
        <v>3401882</v>
      </c>
      <c r="P152" s="211">
        <v>2434712</v>
      </c>
      <c r="Q152" s="215">
        <f>SUM(K152:P152)</f>
        <v>13166749</v>
      </c>
      <c r="R152" s="216">
        <f>SUM(J152,Q152)</f>
        <v>13189493</v>
      </c>
    </row>
    <row r="153" spans="2:18" s="217" customFormat="1" ht="16.5" customHeight="1" x14ac:dyDescent="0.15">
      <c r="B153" s="206"/>
      <c r="C153" s="463"/>
      <c r="D153" s="207" t="s">
        <v>63</v>
      </c>
      <c r="E153" s="208"/>
      <c r="F153" s="208"/>
      <c r="G153" s="209"/>
      <c r="H153" s="210">
        <v>0</v>
      </c>
      <c r="I153" s="211">
        <v>0</v>
      </c>
      <c r="J153" s="212">
        <f>SUM(H153:I153)</f>
        <v>0</v>
      </c>
      <c r="K153" s="462">
        <v>0</v>
      </c>
      <c r="L153" s="214">
        <v>0</v>
      </c>
      <c r="M153" s="214">
        <v>0</v>
      </c>
      <c r="N153" s="214">
        <v>500292</v>
      </c>
      <c r="O153" s="214">
        <v>94347</v>
      </c>
      <c r="P153" s="211">
        <v>329895</v>
      </c>
      <c r="Q153" s="215">
        <f>SUM(K153:P153)</f>
        <v>924534</v>
      </c>
      <c r="R153" s="216">
        <f>SUM(J153,Q153)</f>
        <v>924534</v>
      </c>
    </row>
    <row r="154" spans="2:18" s="217" customFormat="1" ht="16.5" customHeight="1" x14ac:dyDescent="0.15">
      <c r="B154" s="206"/>
      <c r="C154" s="464"/>
      <c r="D154" s="465" t="s">
        <v>212</v>
      </c>
      <c r="E154" s="466"/>
      <c r="F154" s="466"/>
      <c r="G154" s="467"/>
      <c r="H154" s="468">
        <v>0</v>
      </c>
      <c r="I154" s="469">
        <v>0</v>
      </c>
      <c r="J154" s="470">
        <f>SUM(H154:I154)</f>
        <v>0</v>
      </c>
      <c r="K154" s="471">
        <v>0</v>
      </c>
      <c r="L154" s="472">
        <v>0</v>
      </c>
      <c r="M154" s="472">
        <v>0</v>
      </c>
      <c r="N154" s="472">
        <v>0</v>
      </c>
      <c r="O154" s="472">
        <v>0</v>
      </c>
      <c r="P154" s="469">
        <v>0</v>
      </c>
      <c r="Q154" s="473">
        <f>SUM(K154:P154)</f>
        <v>0</v>
      </c>
      <c r="R154" s="474">
        <f>SUM(J154,Q154)</f>
        <v>0</v>
      </c>
    </row>
    <row r="155" spans="2:18" s="217" customFormat="1" ht="17.100000000000001" customHeight="1" x14ac:dyDescent="0.15">
      <c r="B155" s="206"/>
      <c r="C155" s="442" t="s">
        <v>64</v>
      </c>
      <c r="D155" s="443"/>
      <c r="E155" s="443"/>
      <c r="F155" s="443"/>
      <c r="G155" s="444"/>
      <c r="H155" s="445">
        <f t="shared" ref="H155:R155" si="30">SUM(H156:H158)</f>
        <v>5192932</v>
      </c>
      <c r="I155" s="446">
        <f t="shared" si="30"/>
        <v>8953668</v>
      </c>
      <c r="J155" s="447">
        <f t="shared" si="30"/>
        <v>14146600</v>
      </c>
      <c r="K155" s="448">
        <f t="shared" si="30"/>
        <v>0</v>
      </c>
      <c r="L155" s="449">
        <f t="shared" si="30"/>
        <v>11423132</v>
      </c>
      <c r="M155" s="449">
        <f t="shared" si="30"/>
        <v>18459950</v>
      </c>
      <c r="N155" s="449">
        <f t="shared" si="30"/>
        <v>12252534</v>
      </c>
      <c r="O155" s="449">
        <f t="shared" si="30"/>
        <v>11507997</v>
      </c>
      <c r="P155" s="450">
        <f t="shared" si="30"/>
        <v>7985518</v>
      </c>
      <c r="Q155" s="451">
        <f t="shared" si="30"/>
        <v>61629131</v>
      </c>
      <c r="R155" s="452">
        <f t="shared" si="30"/>
        <v>75775731</v>
      </c>
    </row>
    <row r="156" spans="2:18" s="217" customFormat="1" ht="17.100000000000001" customHeight="1" x14ac:dyDescent="0.15">
      <c r="B156" s="206"/>
      <c r="C156" s="206"/>
      <c r="D156" s="453" t="s">
        <v>65</v>
      </c>
      <c r="E156" s="454"/>
      <c r="F156" s="454"/>
      <c r="G156" s="455"/>
      <c r="H156" s="456">
        <v>3276642</v>
      </c>
      <c r="I156" s="457">
        <v>6884615</v>
      </c>
      <c r="J156" s="475">
        <f>SUM(H156:I156)</f>
        <v>10161257</v>
      </c>
      <c r="K156" s="459">
        <v>0</v>
      </c>
      <c r="L156" s="460">
        <v>9410381</v>
      </c>
      <c r="M156" s="460">
        <v>16599148</v>
      </c>
      <c r="N156" s="460">
        <v>11282165</v>
      </c>
      <c r="O156" s="460">
        <v>10409154</v>
      </c>
      <c r="P156" s="457">
        <v>7792959</v>
      </c>
      <c r="Q156" s="458">
        <f>SUM(K156:P156)</f>
        <v>55493807</v>
      </c>
      <c r="R156" s="461">
        <f>SUM(J156,Q156)</f>
        <v>65655064</v>
      </c>
    </row>
    <row r="157" spans="2:18" s="217" customFormat="1" ht="17.100000000000001" customHeight="1" x14ac:dyDescent="0.15">
      <c r="B157" s="206"/>
      <c r="C157" s="206"/>
      <c r="D157" s="207" t="s">
        <v>66</v>
      </c>
      <c r="E157" s="208"/>
      <c r="F157" s="208"/>
      <c r="G157" s="209"/>
      <c r="H157" s="210">
        <v>371468</v>
      </c>
      <c r="I157" s="211">
        <v>288366</v>
      </c>
      <c r="J157" s="212">
        <f>SUM(H157:I157)</f>
        <v>659834</v>
      </c>
      <c r="K157" s="462">
        <v>0</v>
      </c>
      <c r="L157" s="214">
        <v>604240</v>
      </c>
      <c r="M157" s="214">
        <v>485318</v>
      </c>
      <c r="N157" s="214">
        <v>572822</v>
      </c>
      <c r="O157" s="214">
        <v>522450</v>
      </c>
      <c r="P157" s="211">
        <v>186912</v>
      </c>
      <c r="Q157" s="215">
        <f>SUM(K157:P157)</f>
        <v>2371742</v>
      </c>
      <c r="R157" s="216">
        <f>SUM(J157,Q157)</f>
        <v>3031576</v>
      </c>
    </row>
    <row r="158" spans="2:18" s="217" customFormat="1" ht="17.100000000000001" customHeight="1" x14ac:dyDescent="0.15">
      <c r="B158" s="206"/>
      <c r="C158" s="206"/>
      <c r="D158" s="476" t="s">
        <v>67</v>
      </c>
      <c r="E158" s="477"/>
      <c r="F158" s="477"/>
      <c r="G158" s="478"/>
      <c r="H158" s="479">
        <v>1544822</v>
      </c>
      <c r="I158" s="480">
        <v>1780687</v>
      </c>
      <c r="J158" s="481">
        <f>SUM(H158:I158)</f>
        <v>3325509</v>
      </c>
      <c r="K158" s="482">
        <v>0</v>
      </c>
      <c r="L158" s="248">
        <v>1408511</v>
      </c>
      <c r="M158" s="248">
        <v>1375484</v>
      </c>
      <c r="N158" s="248">
        <v>397547</v>
      </c>
      <c r="O158" s="248">
        <v>576393</v>
      </c>
      <c r="P158" s="480">
        <v>5647</v>
      </c>
      <c r="Q158" s="483">
        <f>SUM(K158:P158)</f>
        <v>3763582</v>
      </c>
      <c r="R158" s="484">
        <f>SUM(J158,Q158)</f>
        <v>7089091</v>
      </c>
    </row>
    <row r="159" spans="2:18" s="217" customFormat="1" ht="17.100000000000001" customHeight="1" x14ac:dyDescent="0.15">
      <c r="B159" s="206"/>
      <c r="C159" s="485" t="s">
        <v>68</v>
      </c>
      <c r="D159" s="486"/>
      <c r="E159" s="486"/>
      <c r="F159" s="486"/>
      <c r="G159" s="487"/>
      <c r="H159" s="445">
        <v>1205788</v>
      </c>
      <c r="I159" s="446">
        <v>1781775</v>
      </c>
      <c r="J159" s="447">
        <f>SUM(H159:I159)</f>
        <v>2987563</v>
      </c>
      <c r="K159" s="448">
        <v>0</v>
      </c>
      <c r="L159" s="449">
        <v>18931638</v>
      </c>
      <c r="M159" s="449">
        <v>18018490</v>
      </c>
      <c r="N159" s="449">
        <v>18303177</v>
      </c>
      <c r="O159" s="449">
        <v>15941710</v>
      </c>
      <c r="P159" s="450">
        <v>9367513</v>
      </c>
      <c r="Q159" s="451">
        <f>SUM(K159:P159)</f>
        <v>80562528</v>
      </c>
      <c r="R159" s="452">
        <f>SUM(J159,Q159)</f>
        <v>83550091</v>
      </c>
    </row>
    <row r="160" spans="2:18" s="217" customFormat="1" ht="17.100000000000001" customHeight="1" x14ac:dyDescent="0.15">
      <c r="B160" s="464"/>
      <c r="C160" s="485" t="s">
        <v>69</v>
      </c>
      <c r="D160" s="486"/>
      <c r="E160" s="486"/>
      <c r="F160" s="486"/>
      <c r="G160" s="487"/>
      <c r="H160" s="445">
        <v>3185600</v>
      </c>
      <c r="I160" s="446">
        <v>4747800</v>
      </c>
      <c r="J160" s="447">
        <f>SUM(H160:I160)</f>
        <v>7933400</v>
      </c>
      <c r="K160" s="448">
        <v>0</v>
      </c>
      <c r="L160" s="449">
        <v>39465423</v>
      </c>
      <c r="M160" s="449">
        <v>25880362</v>
      </c>
      <c r="N160" s="449">
        <v>17797727</v>
      </c>
      <c r="O160" s="449">
        <v>10398574</v>
      </c>
      <c r="P160" s="450">
        <v>5649915</v>
      </c>
      <c r="Q160" s="451">
        <f>SUM(K160:P160)</f>
        <v>99192001</v>
      </c>
      <c r="R160" s="452">
        <f>SUM(J160,Q160)</f>
        <v>107125401</v>
      </c>
    </row>
    <row r="161" spans="2:18" s="217" customFormat="1" ht="17.100000000000001" customHeight="1" x14ac:dyDescent="0.15">
      <c r="B161" s="442" t="s">
        <v>70</v>
      </c>
      <c r="C161" s="443"/>
      <c r="D161" s="443"/>
      <c r="E161" s="443"/>
      <c r="F161" s="443"/>
      <c r="G161" s="444"/>
      <c r="H161" s="445">
        <f>SUM(H162:H170)</f>
        <v>574785</v>
      </c>
      <c r="I161" s="446">
        <f t="shared" ref="I161:R161" si="31">SUM(I162:I170)</f>
        <v>1637726</v>
      </c>
      <c r="J161" s="447">
        <f t="shared" si="31"/>
        <v>2212511</v>
      </c>
      <c r="K161" s="448">
        <f t="shared" si="31"/>
        <v>0</v>
      </c>
      <c r="L161" s="449">
        <f t="shared" si="31"/>
        <v>129468696</v>
      </c>
      <c r="M161" s="449">
        <f t="shared" si="31"/>
        <v>134903351</v>
      </c>
      <c r="N161" s="449">
        <f t="shared" si="31"/>
        <v>132615846</v>
      </c>
      <c r="O161" s="449">
        <f t="shared" si="31"/>
        <v>104046145</v>
      </c>
      <c r="P161" s="450">
        <f t="shared" si="31"/>
        <v>51772928</v>
      </c>
      <c r="Q161" s="451">
        <f>SUM(Q162:Q170)</f>
        <v>552806966</v>
      </c>
      <c r="R161" s="452">
        <f t="shared" si="31"/>
        <v>555019477</v>
      </c>
    </row>
    <row r="162" spans="2:18" s="217" customFormat="1" ht="17.100000000000001" customHeight="1" x14ac:dyDescent="0.15">
      <c r="B162" s="206"/>
      <c r="C162" s="509" t="s">
        <v>87</v>
      </c>
      <c r="D162" s="510"/>
      <c r="E162" s="510"/>
      <c r="F162" s="510"/>
      <c r="G162" s="511"/>
      <c r="H162" s="456">
        <v>0</v>
      </c>
      <c r="I162" s="457">
        <v>0</v>
      </c>
      <c r="J162" s="475">
        <f t="shared" ref="J162:J170" si="32">SUM(H162:I162)</f>
        <v>0</v>
      </c>
      <c r="K162" s="512"/>
      <c r="L162" s="513">
        <v>2656516</v>
      </c>
      <c r="M162" s="513">
        <v>2484603</v>
      </c>
      <c r="N162" s="513">
        <v>1820448</v>
      </c>
      <c r="O162" s="513">
        <v>2319025</v>
      </c>
      <c r="P162" s="514">
        <v>1474677</v>
      </c>
      <c r="Q162" s="515">
        <f>SUM(K162:P162)</f>
        <v>10755269</v>
      </c>
      <c r="R162" s="516">
        <f>SUM(J162,Q162)</f>
        <v>10755269</v>
      </c>
    </row>
    <row r="163" spans="2:18" s="217" customFormat="1" ht="17.100000000000001" customHeight="1" x14ac:dyDescent="0.15">
      <c r="B163" s="206"/>
      <c r="C163" s="207" t="s">
        <v>72</v>
      </c>
      <c r="D163" s="208"/>
      <c r="E163" s="208"/>
      <c r="F163" s="208"/>
      <c r="G163" s="209"/>
      <c r="H163" s="210">
        <v>0</v>
      </c>
      <c r="I163" s="211">
        <v>0</v>
      </c>
      <c r="J163" s="212">
        <f t="shared" si="32"/>
        <v>0</v>
      </c>
      <c r="K163" s="213"/>
      <c r="L163" s="214">
        <v>0</v>
      </c>
      <c r="M163" s="214">
        <v>0</v>
      </c>
      <c r="N163" s="214">
        <v>150377</v>
      </c>
      <c r="O163" s="214">
        <v>0</v>
      </c>
      <c r="P163" s="211">
        <v>0</v>
      </c>
      <c r="Q163" s="215">
        <f t="shared" ref="Q163:Q170" si="33">SUM(K163:P163)</f>
        <v>150377</v>
      </c>
      <c r="R163" s="216">
        <f t="shared" ref="R163:R170" si="34">SUM(J163,Q163)</f>
        <v>150377</v>
      </c>
    </row>
    <row r="164" spans="2:18" s="217" customFormat="1" ht="17.100000000000001" customHeight="1" x14ac:dyDescent="0.15">
      <c r="B164" s="206"/>
      <c r="C164" s="207" t="s">
        <v>73</v>
      </c>
      <c r="D164" s="208"/>
      <c r="E164" s="208"/>
      <c r="F164" s="208"/>
      <c r="G164" s="209"/>
      <c r="H164" s="210">
        <v>0</v>
      </c>
      <c r="I164" s="211">
        <v>0</v>
      </c>
      <c r="J164" s="212">
        <f>SUM(H164:I164)</f>
        <v>0</v>
      </c>
      <c r="K164" s="213"/>
      <c r="L164" s="214">
        <v>61737538</v>
      </c>
      <c r="M164" s="214">
        <v>45698523</v>
      </c>
      <c r="N164" s="214">
        <v>36701934</v>
      </c>
      <c r="O164" s="214">
        <v>21182046</v>
      </c>
      <c r="P164" s="211">
        <v>10360685</v>
      </c>
      <c r="Q164" s="215">
        <f>SUM(K164:P164)</f>
        <v>175680726</v>
      </c>
      <c r="R164" s="216">
        <f>SUM(J164,Q164)</f>
        <v>175680726</v>
      </c>
    </row>
    <row r="165" spans="2:18" s="217" customFormat="1" ht="17.100000000000001" customHeight="1" x14ac:dyDescent="0.15">
      <c r="B165" s="206"/>
      <c r="C165" s="207" t="s">
        <v>74</v>
      </c>
      <c r="D165" s="208"/>
      <c r="E165" s="208"/>
      <c r="F165" s="208"/>
      <c r="G165" s="209"/>
      <c r="H165" s="210">
        <v>106344</v>
      </c>
      <c r="I165" s="211">
        <v>203850</v>
      </c>
      <c r="J165" s="212">
        <f t="shared" si="32"/>
        <v>310194</v>
      </c>
      <c r="K165" s="462">
        <v>0</v>
      </c>
      <c r="L165" s="214">
        <v>10260264</v>
      </c>
      <c r="M165" s="214">
        <v>12288284</v>
      </c>
      <c r="N165" s="214">
        <v>10981143</v>
      </c>
      <c r="O165" s="214">
        <v>10236030</v>
      </c>
      <c r="P165" s="211">
        <v>4963417</v>
      </c>
      <c r="Q165" s="215">
        <f t="shared" si="33"/>
        <v>48729138</v>
      </c>
      <c r="R165" s="216">
        <f t="shared" si="34"/>
        <v>49039332</v>
      </c>
    </row>
    <row r="166" spans="2:18" s="217" customFormat="1" ht="17.100000000000001" customHeight="1" x14ac:dyDescent="0.15">
      <c r="B166" s="206"/>
      <c r="C166" s="207" t="s">
        <v>75</v>
      </c>
      <c r="D166" s="208"/>
      <c r="E166" s="208"/>
      <c r="F166" s="208"/>
      <c r="G166" s="209"/>
      <c r="H166" s="210">
        <v>468441</v>
      </c>
      <c r="I166" s="211">
        <v>1433876</v>
      </c>
      <c r="J166" s="212">
        <f t="shared" si="32"/>
        <v>1902317</v>
      </c>
      <c r="K166" s="462">
        <v>0</v>
      </c>
      <c r="L166" s="214">
        <v>10705402</v>
      </c>
      <c r="M166" s="214">
        <v>12730762</v>
      </c>
      <c r="N166" s="214">
        <v>16583367</v>
      </c>
      <c r="O166" s="214">
        <v>16633893</v>
      </c>
      <c r="P166" s="211">
        <v>10715844</v>
      </c>
      <c r="Q166" s="215">
        <f t="shared" si="33"/>
        <v>67369268</v>
      </c>
      <c r="R166" s="216">
        <f t="shared" si="34"/>
        <v>69271585</v>
      </c>
    </row>
    <row r="167" spans="2:18" s="217" customFormat="1" ht="17.100000000000001" customHeight="1" x14ac:dyDescent="0.15">
      <c r="B167" s="206"/>
      <c r="C167" s="207" t="s">
        <v>76</v>
      </c>
      <c r="D167" s="208"/>
      <c r="E167" s="208"/>
      <c r="F167" s="208"/>
      <c r="G167" s="209"/>
      <c r="H167" s="210">
        <v>0</v>
      </c>
      <c r="I167" s="211">
        <v>0</v>
      </c>
      <c r="J167" s="212">
        <f t="shared" si="32"/>
        <v>0</v>
      </c>
      <c r="K167" s="213"/>
      <c r="L167" s="214">
        <v>37810136</v>
      </c>
      <c r="M167" s="214">
        <v>54241863</v>
      </c>
      <c r="N167" s="214">
        <v>53864050</v>
      </c>
      <c r="O167" s="214">
        <v>34664533</v>
      </c>
      <c r="P167" s="211">
        <v>13228567</v>
      </c>
      <c r="Q167" s="215">
        <f t="shared" si="33"/>
        <v>193809149</v>
      </c>
      <c r="R167" s="216">
        <f t="shared" si="34"/>
        <v>193809149</v>
      </c>
    </row>
    <row r="168" spans="2:18" s="217" customFormat="1" ht="17.100000000000001" customHeight="1" x14ac:dyDescent="0.15">
      <c r="B168" s="206"/>
      <c r="C168" s="219" t="s">
        <v>77</v>
      </c>
      <c r="D168" s="497"/>
      <c r="E168" s="497"/>
      <c r="F168" s="497"/>
      <c r="G168" s="498"/>
      <c r="H168" s="210">
        <v>0</v>
      </c>
      <c r="I168" s="211">
        <v>0</v>
      </c>
      <c r="J168" s="212">
        <f t="shared" si="32"/>
        <v>0</v>
      </c>
      <c r="K168" s="213"/>
      <c r="L168" s="214">
        <v>4378636</v>
      </c>
      <c r="M168" s="214">
        <v>5821997</v>
      </c>
      <c r="N168" s="214">
        <v>7620246</v>
      </c>
      <c r="O168" s="214">
        <v>5998898</v>
      </c>
      <c r="P168" s="211">
        <v>2761831</v>
      </c>
      <c r="Q168" s="215">
        <f t="shared" si="33"/>
        <v>26581608</v>
      </c>
      <c r="R168" s="216">
        <f t="shared" si="34"/>
        <v>26581608</v>
      </c>
    </row>
    <row r="169" spans="2:18" s="217" customFormat="1" ht="17.100000000000001" customHeight="1" x14ac:dyDescent="0.15">
      <c r="B169" s="463"/>
      <c r="C169" s="223" t="s">
        <v>78</v>
      </c>
      <c r="D169" s="497"/>
      <c r="E169" s="497"/>
      <c r="F169" s="497"/>
      <c r="G169" s="498"/>
      <c r="H169" s="210">
        <v>0</v>
      </c>
      <c r="I169" s="211">
        <v>0</v>
      </c>
      <c r="J169" s="212">
        <f t="shared" si="32"/>
        <v>0</v>
      </c>
      <c r="K169" s="213"/>
      <c r="L169" s="214">
        <v>0</v>
      </c>
      <c r="M169" s="214">
        <v>47008</v>
      </c>
      <c r="N169" s="214">
        <v>1762002</v>
      </c>
      <c r="O169" s="214">
        <v>5931716</v>
      </c>
      <c r="P169" s="211">
        <v>4676227</v>
      </c>
      <c r="Q169" s="215">
        <f>SUM(K169:P169)</f>
        <v>12416953</v>
      </c>
      <c r="R169" s="216">
        <f>SUM(J169,Q169)</f>
        <v>12416953</v>
      </c>
    </row>
    <row r="170" spans="2:18" s="217" customFormat="1" ht="17.100000000000001" customHeight="1" x14ac:dyDescent="0.15">
      <c r="B170" s="499"/>
      <c r="C170" s="225" t="s">
        <v>79</v>
      </c>
      <c r="D170" s="500"/>
      <c r="E170" s="500"/>
      <c r="F170" s="500"/>
      <c r="G170" s="501"/>
      <c r="H170" s="468">
        <v>0</v>
      </c>
      <c r="I170" s="469">
        <v>0</v>
      </c>
      <c r="J170" s="470">
        <f t="shared" si="32"/>
        <v>0</v>
      </c>
      <c r="K170" s="502"/>
      <c r="L170" s="472">
        <v>1920204</v>
      </c>
      <c r="M170" s="472">
        <v>1590311</v>
      </c>
      <c r="N170" s="472">
        <v>3132279</v>
      </c>
      <c r="O170" s="472">
        <v>7080004</v>
      </c>
      <c r="P170" s="469">
        <v>3591680</v>
      </c>
      <c r="Q170" s="473">
        <f t="shared" si="33"/>
        <v>17314478</v>
      </c>
      <c r="R170" s="474">
        <f t="shared" si="34"/>
        <v>17314478</v>
      </c>
    </row>
    <row r="171" spans="2:18" s="217" customFormat="1" ht="17.100000000000001" customHeight="1" x14ac:dyDescent="0.15">
      <c r="B171" s="442" t="s">
        <v>80</v>
      </c>
      <c r="C171" s="443"/>
      <c r="D171" s="443"/>
      <c r="E171" s="443"/>
      <c r="F171" s="443"/>
      <c r="G171" s="444"/>
      <c r="H171" s="445">
        <f>SUM(H172:H175)</f>
        <v>0</v>
      </c>
      <c r="I171" s="446">
        <f>SUM(I172:I175)</f>
        <v>0</v>
      </c>
      <c r="J171" s="447">
        <f>SUM(J172:J175)</f>
        <v>0</v>
      </c>
      <c r="K171" s="503"/>
      <c r="L171" s="449">
        <f t="shared" ref="L171:R171" si="35">SUM(L172:L175)</f>
        <v>12230274</v>
      </c>
      <c r="M171" s="449">
        <f t="shared" si="35"/>
        <v>26172893</v>
      </c>
      <c r="N171" s="449">
        <f t="shared" si="35"/>
        <v>88820868</v>
      </c>
      <c r="O171" s="449">
        <f t="shared" si="35"/>
        <v>267126358</v>
      </c>
      <c r="P171" s="450">
        <f t="shared" si="35"/>
        <v>327553049</v>
      </c>
      <c r="Q171" s="451">
        <f t="shared" si="35"/>
        <v>721903442</v>
      </c>
      <c r="R171" s="452">
        <f t="shared" si="35"/>
        <v>721903442</v>
      </c>
    </row>
    <row r="172" spans="2:18" s="217" customFormat="1" ht="17.100000000000001" customHeight="1" x14ac:dyDescent="0.15">
      <c r="B172" s="206"/>
      <c r="C172" s="453" t="s">
        <v>81</v>
      </c>
      <c r="D172" s="454"/>
      <c r="E172" s="454"/>
      <c r="F172" s="454"/>
      <c r="G172" s="455"/>
      <c r="H172" s="456">
        <v>0</v>
      </c>
      <c r="I172" s="457">
        <v>0</v>
      </c>
      <c r="J172" s="475">
        <f>SUM(H172:I172)</f>
        <v>0</v>
      </c>
      <c r="K172" s="488"/>
      <c r="L172" s="460">
        <v>390974</v>
      </c>
      <c r="M172" s="460">
        <v>2578950</v>
      </c>
      <c r="N172" s="460">
        <v>46187627</v>
      </c>
      <c r="O172" s="460">
        <v>114616620</v>
      </c>
      <c r="P172" s="457">
        <v>117297645</v>
      </c>
      <c r="Q172" s="458">
        <f>SUM(K172:P172)</f>
        <v>281071816</v>
      </c>
      <c r="R172" s="461">
        <f>SUM(J172,Q172)</f>
        <v>281071816</v>
      </c>
    </row>
    <row r="173" spans="2:18" s="217" customFormat="1" ht="17.100000000000001" customHeight="1" x14ac:dyDescent="0.15">
      <c r="B173" s="206"/>
      <c r="C173" s="207" t="s">
        <v>82</v>
      </c>
      <c r="D173" s="208"/>
      <c r="E173" s="208"/>
      <c r="F173" s="208"/>
      <c r="G173" s="209"/>
      <c r="H173" s="210">
        <v>0</v>
      </c>
      <c r="I173" s="211">
        <v>0</v>
      </c>
      <c r="J173" s="212">
        <f>SUM(H173:I173)</f>
        <v>0</v>
      </c>
      <c r="K173" s="213"/>
      <c r="L173" s="214">
        <v>11168962</v>
      </c>
      <c r="M173" s="214">
        <v>22780750</v>
      </c>
      <c r="N173" s="214">
        <v>32122391</v>
      </c>
      <c r="O173" s="214">
        <v>46993002</v>
      </c>
      <c r="P173" s="211">
        <v>25165022</v>
      </c>
      <c r="Q173" s="215">
        <f>SUM(K173:P173)</f>
        <v>138230127</v>
      </c>
      <c r="R173" s="216">
        <f>SUM(J173,Q173)</f>
        <v>138230127</v>
      </c>
    </row>
    <row r="174" spans="2:18" s="217" customFormat="1" ht="17.100000000000001" customHeight="1" x14ac:dyDescent="0.15">
      <c r="B174" s="463"/>
      <c r="C174" s="207" t="s">
        <v>83</v>
      </c>
      <c r="D174" s="208"/>
      <c r="E174" s="208"/>
      <c r="F174" s="208"/>
      <c r="G174" s="209"/>
      <c r="H174" s="210">
        <v>0</v>
      </c>
      <c r="I174" s="211">
        <v>0</v>
      </c>
      <c r="J174" s="212">
        <f>SUM(H174:I174)</f>
        <v>0</v>
      </c>
      <c r="K174" s="213"/>
      <c r="L174" s="214">
        <v>670338</v>
      </c>
      <c r="M174" s="214">
        <v>813193</v>
      </c>
      <c r="N174" s="214">
        <v>10510850</v>
      </c>
      <c r="O174" s="214">
        <v>105516736</v>
      </c>
      <c r="P174" s="211">
        <v>185090382</v>
      </c>
      <c r="Q174" s="215">
        <f>SUM(K174:P174)</f>
        <v>302601499</v>
      </c>
      <c r="R174" s="216">
        <f>SUM(J174,Q174)</f>
        <v>302601499</v>
      </c>
    </row>
    <row r="175" spans="2:18" s="217" customFormat="1" ht="17.100000000000001" customHeight="1" x14ac:dyDescent="0.15">
      <c r="B175" s="499"/>
      <c r="C175" s="465" t="s">
        <v>213</v>
      </c>
      <c r="D175" s="466"/>
      <c r="E175" s="466"/>
      <c r="F175" s="466"/>
      <c r="G175" s="467"/>
      <c r="H175" s="468">
        <v>0</v>
      </c>
      <c r="I175" s="469">
        <v>0</v>
      </c>
      <c r="J175" s="470">
        <f>SUM(H175:I175)</f>
        <v>0</v>
      </c>
      <c r="K175" s="502"/>
      <c r="L175" s="472">
        <v>0</v>
      </c>
      <c r="M175" s="472">
        <v>0</v>
      </c>
      <c r="N175" s="472">
        <v>0</v>
      </c>
      <c r="O175" s="472">
        <v>0</v>
      </c>
      <c r="P175" s="469">
        <v>0</v>
      </c>
      <c r="Q175" s="473">
        <f>SUM(K175:P175)</f>
        <v>0</v>
      </c>
      <c r="R175" s="474">
        <f>SUM(J175,Q175)</f>
        <v>0</v>
      </c>
    </row>
    <row r="176" spans="2:18" s="217" customFormat="1" ht="17.100000000000001" customHeight="1" x14ac:dyDescent="0.15">
      <c r="B176" s="504" t="s">
        <v>84</v>
      </c>
      <c r="C176" s="505"/>
      <c r="D176" s="505"/>
      <c r="E176" s="505"/>
      <c r="F176" s="505"/>
      <c r="G176" s="506"/>
      <c r="H176" s="445">
        <f t="shared" ref="H176:R176" si="36">SUM(H140,H161,H171)</f>
        <v>13549179</v>
      </c>
      <c r="I176" s="446">
        <f t="shared" si="36"/>
        <v>27723506</v>
      </c>
      <c r="J176" s="447">
        <f t="shared" si="36"/>
        <v>41272685</v>
      </c>
      <c r="K176" s="448">
        <f t="shared" si="36"/>
        <v>0</v>
      </c>
      <c r="L176" s="449">
        <f t="shared" si="36"/>
        <v>379575746</v>
      </c>
      <c r="M176" s="449">
        <f t="shared" si="36"/>
        <v>380234316</v>
      </c>
      <c r="N176" s="449">
        <f t="shared" si="36"/>
        <v>391687791</v>
      </c>
      <c r="O176" s="449">
        <f t="shared" si="36"/>
        <v>501677660</v>
      </c>
      <c r="P176" s="450">
        <f t="shared" si="36"/>
        <v>462255442</v>
      </c>
      <c r="Q176" s="451">
        <f t="shared" si="36"/>
        <v>2115430955</v>
      </c>
      <c r="R176" s="452">
        <f t="shared" si="36"/>
        <v>2156703640</v>
      </c>
    </row>
    <row r="177" spans="2:18" s="217" customFormat="1" ht="3.75" customHeight="1" x14ac:dyDescent="0.15">
      <c r="B177" s="507"/>
      <c r="C177" s="507"/>
      <c r="D177" s="507"/>
      <c r="E177" s="507"/>
      <c r="F177" s="507"/>
      <c r="G177" s="507"/>
      <c r="H177" s="508"/>
      <c r="I177" s="508"/>
      <c r="J177" s="508"/>
      <c r="K177" s="508"/>
      <c r="L177" s="508"/>
      <c r="M177" s="508"/>
      <c r="N177" s="508"/>
      <c r="O177" s="508"/>
      <c r="P177" s="508"/>
      <c r="Q177" s="508"/>
      <c r="R177" s="508"/>
    </row>
    <row r="178" spans="2:18" s="217" customFormat="1" ht="3.75" customHeight="1" x14ac:dyDescent="0.15">
      <c r="B178" s="507"/>
      <c r="C178" s="507"/>
      <c r="D178" s="507"/>
      <c r="E178" s="507"/>
      <c r="F178" s="507"/>
      <c r="G178" s="507"/>
      <c r="H178" s="508"/>
      <c r="I178" s="508"/>
      <c r="J178" s="508"/>
      <c r="K178" s="508"/>
      <c r="L178" s="508"/>
      <c r="M178" s="508"/>
      <c r="N178" s="508"/>
      <c r="O178" s="508"/>
      <c r="P178" s="508"/>
      <c r="Q178" s="508"/>
      <c r="R178" s="508"/>
    </row>
  </sheetData>
  <mergeCells count="54">
    <mergeCell ref="I137:R137"/>
    <mergeCell ref="B138:G139"/>
    <mergeCell ref="H138:J138"/>
    <mergeCell ref="K138:Q138"/>
    <mergeCell ref="R138:R139"/>
    <mergeCell ref="B96:G97"/>
    <mergeCell ref="H96:J96"/>
    <mergeCell ref="K96:Q96"/>
    <mergeCell ref="R96:R97"/>
    <mergeCell ref="J79:Q79"/>
    <mergeCell ref="B80:G81"/>
    <mergeCell ref="H80:J80"/>
    <mergeCell ref="K80:P80"/>
    <mergeCell ref="Q80:Q81"/>
    <mergeCell ref="J87:Q87"/>
    <mergeCell ref="B88:G89"/>
    <mergeCell ref="H88:J88"/>
    <mergeCell ref="K88:P88"/>
    <mergeCell ref="Q88:Q89"/>
    <mergeCell ref="I95:R95"/>
    <mergeCell ref="B72:G73"/>
    <mergeCell ref="H72:J72"/>
    <mergeCell ref="K72:P72"/>
    <mergeCell ref="Q72:Q73"/>
    <mergeCell ref="K54:R54"/>
    <mergeCell ref="B55:G56"/>
    <mergeCell ref="H55:J55"/>
    <mergeCell ref="K55:Q55"/>
    <mergeCell ref="R55:R56"/>
    <mergeCell ref="J63:Q63"/>
    <mergeCell ref="B64:G65"/>
    <mergeCell ref="H64:J64"/>
    <mergeCell ref="K64:P64"/>
    <mergeCell ref="Q64:Q65"/>
    <mergeCell ref="J71:Q71"/>
    <mergeCell ref="B33:B42"/>
    <mergeCell ref="C42:G42"/>
    <mergeCell ref="K46:R46"/>
    <mergeCell ref="B47:G48"/>
    <mergeCell ref="H47:J47"/>
    <mergeCell ref="K47:Q47"/>
    <mergeCell ref="R47:R48"/>
    <mergeCell ref="Q12:R12"/>
    <mergeCell ref="B13:B22"/>
    <mergeCell ref="C13:G13"/>
    <mergeCell ref="C22:G22"/>
    <mergeCell ref="B23:B32"/>
    <mergeCell ref="C32:G32"/>
    <mergeCell ref="R6:R7"/>
    <mergeCell ref="J1:O1"/>
    <mergeCell ref="P1:Q1"/>
    <mergeCell ref="H4:I4"/>
    <mergeCell ref="B5:G5"/>
    <mergeCell ref="H5:I5"/>
  </mergeCells>
  <phoneticPr fontId="5"/>
  <pageMargins left="0.35433070866141736" right="0.78740157480314965" top="0.59055118110236227" bottom="0.39370078740157483" header="0.39370078740157483" footer="0.39370078740157483"/>
  <pageSetup paperSize="9" scale="68" fitToHeight="0" orientation="landscape" r:id="rId1"/>
  <headerFooter alignWithMargins="0">
    <oddFooter>&amp;P ページ</oddFooter>
  </headerFooter>
  <rowBreaks count="3" manualBreakCount="3">
    <brk id="44" max="17" man="1"/>
    <brk id="93" max="17" man="1"/>
    <brk id="135" max="17"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8"/>
  <sheetViews>
    <sheetView view="pageBreakPreview" zoomScaleNormal="55" zoomScaleSheetLayoutView="100" workbookViewId="0"/>
  </sheetViews>
  <sheetFormatPr defaultColWidth="7.625" defaultRowHeight="17.100000000000001" customHeight="1" x14ac:dyDescent="0.15"/>
  <cols>
    <col min="1" max="2" width="2.625" style="2" customWidth="1"/>
    <col min="3" max="3" width="5.625" style="2" customWidth="1"/>
    <col min="4" max="4" width="7.625" style="2" customWidth="1"/>
    <col min="5" max="5" width="2.625" style="2" customWidth="1"/>
    <col min="6" max="6" width="6.625" style="2" customWidth="1"/>
    <col min="7" max="7" width="10.5" style="2" customWidth="1"/>
    <col min="8" max="16" width="10.625" style="2" customWidth="1"/>
    <col min="17" max="18" width="12.625" style="2" customWidth="1"/>
    <col min="19" max="19" width="7.625" style="2" customWidth="1"/>
    <col min="20" max="22" width="9.375" style="2" customWidth="1"/>
    <col min="23" max="256" width="7.625" style="2"/>
    <col min="257" max="258" width="2.625" style="2" customWidth="1"/>
    <col min="259" max="259" width="5.625" style="2" customWidth="1"/>
    <col min="260" max="260" width="7.625" style="2" customWidth="1"/>
    <col min="261" max="261" width="2.625" style="2" customWidth="1"/>
    <col min="262" max="262" width="6.625" style="2" customWidth="1"/>
    <col min="263" max="263" width="10.5" style="2" customWidth="1"/>
    <col min="264" max="272" width="10.625" style="2" customWidth="1"/>
    <col min="273" max="274" width="12.625" style="2" customWidth="1"/>
    <col min="275" max="275" width="7.625" style="2" customWidth="1"/>
    <col min="276" max="278" width="9.375" style="2" customWidth="1"/>
    <col min="279" max="512" width="7.625" style="2"/>
    <col min="513" max="514" width="2.625" style="2" customWidth="1"/>
    <col min="515" max="515" width="5.625" style="2" customWidth="1"/>
    <col min="516" max="516" width="7.625" style="2" customWidth="1"/>
    <col min="517" max="517" width="2.625" style="2" customWidth="1"/>
    <col min="518" max="518" width="6.625" style="2" customWidth="1"/>
    <col min="519" max="519" width="10.5" style="2" customWidth="1"/>
    <col min="520" max="528" width="10.625" style="2" customWidth="1"/>
    <col min="529" max="530" width="12.625" style="2" customWidth="1"/>
    <col min="531" max="531" width="7.625" style="2" customWidth="1"/>
    <col min="532" max="534" width="9.375" style="2" customWidth="1"/>
    <col min="535" max="768" width="7.625" style="2"/>
    <col min="769" max="770" width="2.625" style="2" customWidth="1"/>
    <col min="771" max="771" width="5.625" style="2" customWidth="1"/>
    <col min="772" max="772" width="7.625" style="2" customWidth="1"/>
    <col min="773" max="773" width="2.625" style="2" customWidth="1"/>
    <col min="774" max="774" width="6.625" style="2" customWidth="1"/>
    <col min="775" max="775" width="10.5" style="2" customWidth="1"/>
    <col min="776" max="784" width="10.625" style="2" customWidth="1"/>
    <col min="785" max="786" width="12.625" style="2" customWidth="1"/>
    <col min="787" max="787" width="7.625" style="2" customWidth="1"/>
    <col min="788" max="790" width="9.375" style="2" customWidth="1"/>
    <col min="791" max="1024" width="7.625" style="2"/>
    <col min="1025" max="1026" width="2.625" style="2" customWidth="1"/>
    <col min="1027" max="1027" width="5.625" style="2" customWidth="1"/>
    <col min="1028" max="1028" width="7.625" style="2" customWidth="1"/>
    <col min="1029" max="1029" width="2.625" style="2" customWidth="1"/>
    <col min="1030" max="1030" width="6.625" style="2" customWidth="1"/>
    <col min="1031" max="1031" width="10.5" style="2" customWidth="1"/>
    <col min="1032" max="1040" width="10.625" style="2" customWidth="1"/>
    <col min="1041" max="1042" width="12.625" style="2" customWidth="1"/>
    <col min="1043" max="1043" width="7.625" style="2" customWidth="1"/>
    <col min="1044" max="1046" width="9.375" style="2" customWidth="1"/>
    <col min="1047" max="1280" width="7.625" style="2"/>
    <col min="1281" max="1282" width="2.625" style="2" customWidth="1"/>
    <col min="1283" max="1283" width="5.625" style="2" customWidth="1"/>
    <col min="1284" max="1284" width="7.625" style="2" customWidth="1"/>
    <col min="1285" max="1285" width="2.625" style="2" customWidth="1"/>
    <col min="1286" max="1286" width="6.625" style="2" customWidth="1"/>
    <col min="1287" max="1287" width="10.5" style="2" customWidth="1"/>
    <col min="1288" max="1296" width="10.625" style="2" customWidth="1"/>
    <col min="1297" max="1298" width="12.625" style="2" customWidth="1"/>
    <col min="1299" max="1299" width="7.625" style="2" customWidth="1"/>
    <col min="1300" max="1302" width="9.375" style="2" customWidth="1"/>
    <col min="1303" max="1536" width="7.625" style="2"/>
    <col min="1537" max="1538" width="2.625" style="2" customWidth="1"/>
    <col min="1539" max="1539" width="5.625" style="2" customWidth="1"/>
    <col min="1540" max="1540" width="7.625" style="2" customWidth="1"/>
    <col min="1541" max="1541" width="2.625" style="2" customWidth="1"/>
    <col min="1542" max="1542" width="6.625" style="2" customWidth="1"/>
    <col min="1543" max="1543" width="10.5" style="2" customWidth="1"/>
    <col min="1544" max="1552" width="10.625" style="2" customWidth="1"/>
    <col min="1553" max="1554" width="12.625" style="2" customWidth="1"/>
    <col min="1555" max="1555" width="7.625" style="2" customWidth="1"/>
    <col min="1556" max="1558" width="9.375" style="2" customWidth="1"/>
    <col min="1559" max="1792" width="7.625" style="2"/>
    <col min="1793" max="1794" width="2.625" style="2" customWidth="1"/>
    <col min="1795" max="1795" width="5.625" style="2" customWidth="1"/>
    <col min="1796" max="1796" width="7.625" style="2" customWidth="1"/>
    <col min="1797" max="1797" width="2.625" style="2" customWidth="1"/>
    <col min="1798" max="1798" width="6.625" style="2" customWidth="1"/>
    <col min="1799" max="1799" width="10.5" style="2" customWidth="1"/>
    <col min="1800" max="1808" width="10.625" style="2" customWidth="1"/>
    <col min="1809" max="1810" width="12.625" style="2" customWidth="1"/>
    <col min="1811" max="1811" width="7.625" style="2" customWidth="1"/>
    <col min="1812" max="1814" width="9.375" style="2" customWidth="1"/>
    <col min="1815" max="2048" width="7.625" style="2"/>
    <col min="2049" max="2050" width="2.625" style="2" customWidth="1"/>
    <col min="2051" max="2051" width="5.625" style="2" customWidth="1"/>
    <col min="2052" max="2052" width="7.625" style="2" customWidth="1"/>
    <col min="2053" max="2053" width="2.625" style="2" customWidth="1"/>
    <col min="2054" max="2054" width="6.625" style="2" customWidth="1"/>
    <col min="2055" max="2055" width="10.5" style="2" customWidth="1"/>
    <col min="2056" max="2064" width="10.625" style="2" customWidth="1"/>
    <col min="2065" max="2066" width="12.625" style="2" customWidth="1"/>
    <col min="2067" max="2067" width="7.625" style="2" customWidth="1"/>
    <col min="2068" max="2070" width="9.375" style="2" customWidth="1"/>
    <col min="2071" max="2304" width="7.625" style="2"/>
    <col min="2305" max="2306" width="2.625" style="2" customWidth="1"/>
    <col min="2307" max="2307" width="5.625" style="2" customWidth="1"/>
    <col min="2308" max="2308" width="7.625" style="2" customWidth="1"/>
    <col min="2309" max="2309" width="2.625" style="2" customWidth="1"/>
    <col min="2310" max="2310" width="6.625" style="2" customWidth="1"/>
    <col min="2311" max="2311" width="10.5" style="2" customWidth="1"/>
    <col min="2312" max="2320" width="10.625" style="2" customWidth="1"/>
    <col min="2321" max="2322" width="12.625" style="2" customWidth="1"/>
    <col min="2323" max="2323" width="7.625" style="2" customWidth="1"/>
    <col min="2324" max="2326" width="9.375" style="2" customWidth="1"/>
    <col min="2327" max="2560" width="7.625" style="2"/>
    <col min="2561" max="2562" width="2.625" style="2" customWidth="1"/>
    <col min="2563" max="2563" width="5.625" style="2" customWidth="1"/>
    <col min="2564" max="2564" width="7.625" style="2" customWidth="1"/>
    <col min="2565" max="2565" width="2.625" style="2" customWidth="1"/>
    <col min="2566" max="2566" width="6.625" style="2" customWidth="1"/>
    <col min="2567" max="2567" width="10.5" style="2" customWidth="1"/>
    <col min="2568" max="2576" width="10.625" style="2" customWidth="1"/>
    <col min="2577" max="2578" width="12.625" style="2" customWidth="1"/>
    <col min="2579" max="2579" width="7.625" style="2" customWidth="1"/>
    <col min="2580" max="2582" width="9.375" style="2" customWidth="1"/>
    <col min="2583" max="2816" width="7.625" style="2"/>
    <col min="2817" max="2818" width="2.625" style="2" customWidth="1"/>
    <col min="2819" max="2819" width="5.625" style="2" customWidth="1"/>
    <col min="2820" max="2820" width="7.625" style="2" customWidth="1"/>
    <col min="2821" max="2821" width="2.625" style="2" customWidth="1"/>
    <col min="2822" max="2822" width="6.625" style="2" customWidth="1"/>
    <col min="2823" max="2823" width="10.5" style="2" customWidth="1"/>
    <col min="2824" max="2832" width="10.625" style="2" customWidth="1"/>
    <col min="2833" max="2834" width="12.625" style="2" customWidth="1"/>
    <col min="2835" max="2835" width="7.625" style="2" customWidth="1"/>
    <col min="2836" max="2838" width="9.375" style="2" customWidth="1"/>
    <col min="2839" max="3072" width="7.625" style="2"/>
    <col min="3073" max="3074" width="2.625" style="2" customWidth="1"/>
    <col min="3075" max="3075" width="5.625" style="2" customWidth="1"/>
    <col min="3076" max="3076" width="7.625" style="2" customWidth="1"/>
    <col min="3077" max="3077" width="2.625" style="2" customWidth="1"/>
    <col min="3078" max="3078" width="6.625" style="2" customWidth="1"/>
    <col min="3079" max="3079" width="10.5" style="2" customWidth="1"/>
    <col min="3080" max="3088" width="10.625" style="2" customWidth="1"/>
    <col min="3089" max="3090" width="12.625" style="2" customWidth="1"/>
    <col min="3091" max="3091" width="7.625" style="2" customWidth="1"/>
    <col min="3092" max="3094" width="9.375" style="2" customWidth="1"/>
    <col min="3095" max="3328" width="7.625" style="2"/>
    <col min="3329" max="3330" width="2.625" style="2" customWidth="1"/>
    <col min="3331" max="3331" width="5.625" style="2" customWidth="1"/>
    <col min="3332" max="3332" width="7.625" style="2" customWidth="1"/>
    <col min="3333" max="3333" width="2.625" style="2" customWidth="1"/>
    <col min="3334" max="3334" width="6.625" style="2" customWidth="1"/>
    <col min="3335" max="3335" width="10.5" style="2" customWidth="1"/>
    <col min="3336" max="3344" width="10.625" style="2" customWidth="1"/>
    <col min="3345" max="3346" width="12.625" style="2" customWidth="1"/>
    <col min="3347" max="3347" width="7.625" style="2" customWidth="1"/>
    <col min="3348" max="3350" width="9.375" style="2" customWidth="1"/>
    <col min="3351" max="3584" width="7.625" style="2"/>
    <col min="3585" max="3586" width="2.625" style="2" customWidth="1"/>
    <col min="3587" max="3587" width="5.625" style="2" customWidth="1"/>
    <col min="3588" max="3588" width="7.625" style="2" customWidth="1"/>
    <col min="3589" max="3589" width="2.625" style="2" customWidth="1"/>
    <col min="3590" max="3590" width="6.625" style="2" customWidth="1"/>
    <col min="3591" max="3591" width="10.5" style="2" customWidth="1"/>
    <col min="3592" max="3600" width="10.625" style="2" customWidth="1"/>
    <col min="3601" max="3602" width="12.625" style="2" customWidth="1"/>
    <col min="3603" max="3603" width="7.625" style="2" customWidth="1"/>
    <col min="3604" max="3606" width="9.375" style="2" customWidth="1"/>
    <col min="3607" max="3840" width="7.625" style="2"/>
    <col min="3841" max="3842" width="2.625" style="2" customWidth="1"/>
    <col min="3843" max="3843" width="5.625" style="2" customWidth="1"/>
    <col min="3844" max="3844" width="7.625" style="2" customWidth="1"/>
    <col min="3845" max="3845" width="2.625" style="2" customWidth="1"/>
    <col min="3846" max="3846" width="6.625" style="2" customWidth="1"/>
    <col min="3847" max="3847" width="10.5" style="2" customWidth="1"/>
    <col min="3848" max="3856" width="10.625" style="2" customWidth="1"/>
    <col min="3857" max="3858" width="12.625" style="2" customWidth="1"/>
    <col min="3859" max="3859" width="7.625" style="2" customWidth="1"/>
    <col min="3860" max="3862" width="9.375" style="2" customWidth="1"/>
    <col min="3863" max="4096" width="7.625" style="2"/>
    <col min="4097" max="4098" width="2.625" style="2" customWidth="1"/>
    <col min="4099" max="4099" width="5.625" style="2" customWidth="1"/>
    <col min="4100" max="4100" width="7.625" style="2" customWidth="1"/>
    <col min="4101" max="4101" width="2.625" style="2" customWidth="1"/>
    <col min="4102" max="4102" width="6.625" style="2" customWidth="1"/>
    <col min="4103" max="4103" width="10.5" style="2" customWidth="1"/>
    <col min="4104" max="4112" width="10.625" style="2" customWidth="1"/>
    <col min="4113" max="4114" width="12.625" style="2" customWidth="1"/>
    <col min="4115" max="4115" width="7.625" style="2" customWidth="1"/>
    <col min="4116" max="4118" width="9.375" style="2" customWidth="1"/>
    <col min="4119" max="4352" width="7.625" style="2"/>
    <col min="4353" max="4354" width="2.625" style="2" customWidth="1"/>
    <col min="4355" max="4355" width="5.625" style="2" customWidth="1"/>
    <col min="4356" max="4356" width="7.625" style="2" customWidth="1"/>
    <col min="4357" max="4357" width="2.625" style="2" customWidth="1"/>
    <col min="4358" max="4358" width="6.625" style="2" customWidth="1"/>
    <col min="4359" max="4359" width="10.5" style="2" customWidth="1"/>
    <col min="4360" max="4368" width="10.625" style="2" customWidth="1"/>
    <col min="4369" max="4370" width="12.625" style="2" customWidth="1"/>
    <col min="4371" max="4371" width="7.625" style="2" customWidth="1"/>
    <col min="4372" max="4374" width="9.375" style="2" customWidth="1"/>
    <col min="4375" max="4608" width="7.625" style="2"/>
    <col min="4609" max="4610" width="2.625" style="2" customWidth="1"/>
    <col min="4611" max="4611" width="5.625" style="2" customWidth="1"/>
    <col min="4612" max="4612" width="7.625" style="2" customWidth="1"/>
    <col min="4613" max="4613" width="2.625" style="2" customWidth="1"/>
    <col min="4614" max="4614" width="6.625" style="2" customWidth="1"/>
    <col min="4615" max="4615" width="10.5" style="2" customWidth="1"/>
    <col min="4616" max="4624" width="10.625" style="2" customWidth="1"/>
    <col min="4625" max="4626" width="12.625" style="2" customWidth="1"/>
    <col min="4627" max="4627" width="7.625" style="2" customWidth="1"/>
    <col min="4628" max="4630" width="9.375" style="2" customWidth="1"/>
    <col min="4631" max="4864" width="7.625" style="2"/>
    <col min="4865" max="4866" width="2.625" style="2" customWidth="1"/>
    <col min="4867" max="4867" width="5.625" style="2" customWidth="1"/>
    <col min="4868" max="4868" width="7.625" style="2" customWidth="1"/>
    <col min="4869" max="4869" width="2.625" style="2" customWidth="1"/>
    <col min="4870" max="4870" width="6.625" style="2" customWidth="1"/>
    <col min="4871" max="4871" width="10.5" style="2" customWidth="1"/>
    <col min="4872" max="4880" width="10.625" style="2" customWidth="1"/>
    <col min="4881" max="4882" width="12.625" style="2" customWidth="1"/>
    <col min="4883" max="4883" width="7.625" style="2" customWidth="1"/>
    <col min="4884" max="4886" width="9.375" style="2" customWidth="1"/>
    <col min="4887" max="5120" width="7.625" style="2"/>
    <col min="5121" max="5122" width="2.625" style="2" customWidth="1"/>
    <col min="5123" max="5123" width="5.625" style="2" customWidth="1"/>
    <col min="5124" max="5124" width="7.625" style="2" customWidth="1"/>
    <col min="5125" max="5125" width="2.625" style="2" customWidth="1"/>
    <col min="5126" max="5126" width="6.625" style="2" customWidth="1"/>
    <col min="5127" max="5127" width="10.5" style="2" customWidth="1"/>
    <col min="5128" max="5136" width="10.625" style="2" customWidth="1"/>
    <col min="5137" max="5138" width="12.625" style="2" customWidth="1"/>
    <col min="5139" max="5139" width="7.625" style="2" customWidth="1"/>
    <col min="5140" max="5142" width="9.375" style="2" customWidth="1"/>
    <col min="5143" max="5376" width="7.625" style="2"/>
    <col min="5377" max="5378" width="2.625" style="2" customWidth="1"/>
    <col min="5379" max="5379" width="5.625" style="2" customWidth="1"/>
    <col min="5380" max="5380" width="7.625" style="2" customWidth="1"/>
    <col min="5381" max="5381" width="2.625" style="2" customWidth="1"/>
    <col min="5382" max="5382" width="6.625" style="2" customWidth="1"/>
    <col min="5383" max="5383" width="10.5" style="2" customWidth="1"/>
    <col min="5384" max="5392" width="10.625" style="2" customWidth="1"/>
    <col min="5393" max="5394" width="12.625" style="2" customWidth="1"/>
    <col min="5395" max="5395" width="7.625" style="2" customWidth="1"/>
    <col min="5396" max="5398" width="9.375" style="2" customWidth="1"/>
    <col min="5399" max="5632" width="7.625" style="2"/>
    <col min="5633" max="5634" width="2.625" style="2" customWidth="1"/>
    <col min="5635" max="5635" width="5.625" style="2" customWidth="1"/>
    <col min="5636" max="5636" width="7.625" style="2" customWidth="1"/>
    <col min="5637" max="5637" width="2.625" style="2" customWidth="1"/>
    <col min="5638" max="5638" width="6.625" style="2" customWidth="1"/>
    <col min="5639" max="5639" width="10.5" style="2" customWidth="1"/>
    <col min="5640" max="5648" width="10.625" style="2" customWidth="1"/>
    <col min="5649" max="5650" width="12.625" style="2" customWidth="1"/>
    <col min="5651" max="5651" width="7.625" style="2" customWidth="1"/>
    <col min="5652" max="5654" width="9.375" style="2" customWidth="1"/>
    <col min="5655" max="5888" width="7.625" style="2"/>
    <col min="5889" max="5890" width="2.625" style="2" customWidth="1"/>
    <col min="5891" max="5891" width="5.625" style="2" customWidth="1"/>
    <col min="5892" max="5892" width="7.625" style="2" customWidth="1"/>
    <col min="5893" max="5893" width="2.625" style="2" customWidth="1"/>
    <col min="5894" max="5894" width="6.625" style="2" customWidth="1"/>
    <col min="5895" max="5895" width="10.5" style="2" customWidth="1"/>
    <col min="5896" max="5904" width="10.625" style="2" customWidth="1"/>
    <col min="5905" max="5906" width="12.625" style="2" customWidth="1"/>
    <col min="5907" max="5907" width="7.625" style="2" customWidth="1"/>
    <col min="5908" max="5910" width="9.375" style="2" customWidth="1"/>
    <col min="5911" max="6144" width="7.625" style="2"/>
    <col min="6145" max="6146" width="2.625" style="2" customWidth="1"/>
    <col min="6147" max="6147" width="5.625" style="2" customWidth="1"/>
    <col min="6148" max="6148" width="7.625" style="2" customWidth="1"/>
    <col min="6149" max="6149" width="2.625" style="2" customWidth="1"/>
    <col min="6150" max="6150" width="6.625" style="2" customWidth="1"/>
    <col min="6151" max="6151" width="10.5" style="2" customWidth="1"/>
    <col min="6152" max="6160" width="10.625" style="2" customWidth="1"/>
    <col min="6161" max="6162" width="12.625" style="2" customWidth="1"/>
    <col min="6163" max="6163" width="7.625" style="2" customWidth="1"/>
    <col min="6164" max="6166" width="9.375" style="2" customWidth="1"/>
    <col min="6167" max="6400" width="7.625" style="2"/>
    <col min="6401" max="6402" width="2.625" style="2" customWidth="1"/>
    <col min="6403" max="6403" width="5.625" style="2" customWidth="1"/>
    <col min="6404" max="6404" width="7.625" style="2" customWidth="1"/>
    <col min="6405" max="6405" width="2.625" style="2" customWidth="1"/>
    <col min="6406" max="6406" width="6.625" style="2" customWidth="1"/>
    <col min="6407" max="6407" width="10.5" style="2" customWidth="1"/>
    <col min="6408" max="6416" width="10.625" style="2" customWidth="1"/>
    <col min="6417" max="6418" width="12.625" style="2" customWidth="1"/>
    <col min="6419" max="6419" width="7.625" style="2" customWidth="1"/>
    <col min="6420" max="6422" width="9.375" style="2" customWidth="1"/>
    <col min="6423" max="6656" width="7.625" style="2"/>
    <col min="6657" max="6658" width="2.625" style="2" customWidth="1"/>
    <col min="6659" max="6659" width="5.625" style="2" customWidth="1"/>
    <col min="6660" max="6660" width="7.625" style="2" customWidth="1"/>
    <col min="6661" max="6661" width="2.625" style="2" customWidth="1"/>
    <col min="6662" max="6662" width="6.625" style="2" customWidth="1"/>
    <col min="6663" max="6663" width="10.5" style="2" customWidth="1"/>
    <col min="6664" max="6672" width="10.625" style="2" customWidth="1"/>
    <col min="6673" max="6674" width="12.625" style="2" customWidth="1"/>
    <col min="6675" max="6675" width="7.625" style="2" customWidth="1"/>
    <col min="6676" max="6678" width="9.375" style="2" customWidth="1"/>
    <col min="6679" max="6912" width="7.625" style="2"/>
    <col min="6913" max="6914" width="2.625" style="2" customWidth="1"/>
    <col min="6915" max="6915" width="5.625" style="2" customWidth="1"/>
    <col min="6916" max="6916" width="7.625" style="2" customWidth="1"/>
    <col min="6917" max="6917" width="2.625" style="2" customWidth="1"/>
    <col min="6918" max="6918" width="6.625" style="2" customWidth="1"/>
    <col min="6919" max="6919" width="10.5" style="2" customWidth="1"/>
    <col min="6920" max="6928" width="10.625" style="2" customWidth="1"/>
    <col min="6929" max="6930" width="12.625" style="2" customWidth="1"/>
    <col min="6931" max="6931" width="7.625" style="2" customWidth="1"/>
    <col min="6932" max="6934" width="9.375" style="2" customWidth="1"/>
    <col min="6935" max="7168" width="7.625" style="2"/>
    <col min="7169" max="7170" width="2.625" style="2" customWidth="1"/>
    <col min="7171" max="7171" width="5.625" style="2" customWidth="1"/>
    <col min="7172" max="7172" width="7.625" style="2" customWidth="1"/>
    <col min="7173" max="7173" width="2.625" style="2" customWidth="1"/>
    <col min="7174" max="7174" width="6.625" style="2" customWidth="1"/>
    <col min="7175" max="7175" width="10.5" style="2" customWidth="1"/>
    <col min="7176" max="7184" width="10.625" style="2" customWidth="1"/>
    <col min="7185" max="7186" width="12.625" style="2" customWidth="1"/>
    <col min="7187" max="7187" width="7.625" style="2" customWidth="1"/>
    <col min="7188" max="7190" width="9.375" style="2" customWidth="1"/>
    <col min="7191" max="7424" width="7.625" style="2"/>
    <col min="7425" max="7426" width="2.625" style="2" customWidth="1"/>
    <col min="7427" max="7427" width="5.625" style="2" customWidth="1"/>
    <col min="7428" max="7428" width="7.625" style="2" customWidth="1"/>
    <col min="7429" max="7429" width="2.625" style="2" customWidth="1"/>
    <col min="7430" max="7430" width="6.625" style="2" customWidth="1"/>
    <col min="7431" max="7431" width="10.5" style="2" customWidth="1"/>
    <col min="7432" max="7440" width="10.625" style="2" customWidth="1"/>
    <col min="7441" max="7442" width="12.625" style="2" customWidth="1"/>
    <col min="7443" max="7443" width="7.625" style="2" customWidth="1"/>
    <col min="7444" max="7446" width="9.375" style="2" customWidth="1"/>
    <col min="7447" max="7680" width="7.625" style="2"/>
    <col min="7681" max="7682" width="2.625" style="2" customWidth="1"/>
    <col min="7683" max="7683" width="5.625" style="2" customWidth="1"/>
    <col min="7684" max="7684" width="7.625" style="2" customWidth="1"/>
    <col min="7685" max="7685" width="2.625" style="2" customWidth="1"/>
    <col min="7686" max="7686" width="6.625" style="2" customWidth="1"/>
    <col min="7687" max="7687" width="10.5" style="2" customWidth="1"/>
    <col min="7688" max="7696" width="10.625" style="2" customWidth="1"/>
    <col min="7697" max="7698" width="12.625" style="2" customWidth="1"/>
    <col min="7699" max="7699" width="7.625" style="2" customWidth="1"/>
    <col min="7700" max="7702" width="9.375" style="2" customWidth="1"/>
    <col min="7703" max="7936" width="7.625" style="2"/>
    <col min="7937" max="7938" width="2.625" style="2" customWidth="1"/>
    <col min="7939" max="7939" width="5.625" style="2" customWidth="1"/>
    <col min="7940" max="7940" width="7.625" style="2" customWidth="1"/>
    <col min="7941" max="7941" width="2.625" style="2" customWidth="1"/>
    <col min="7942" max="7942" width="6.625" style="2" customWidth="1"/>
    <col min="7943" max="7943" width="10.5" style="2" customWidth="1"/>
    <col min="7944" max="7952" width="10.625" style="2" customWidth="1"/>
    <col min="7953" max="7954" width="12.625" style="2" customWidth="1"/>
    <col min="7955" max="7955" width="7.625" style="2" customWidth="1"/>
    <col min="7956" max="7958" width="9.375" style="2" customWidth="1"/>
    <col min="7959" max="8192" width="7.625" style="2"/>
    <col min="8193" max="8194" width="2.625" style="2" customWidth="1"/>
    <col min="8195" max="8195" width="5.625" style="2" customWidth="1"/>
    <col min="8196" max="8196" width="7.625" style="2" customWidth="1"/>
    <col min="8197" max="8197" width="2.625" style="2" customWidth="1"/>
    <col min="8198" max="8198" width="6.625" style="2" customWidth="1"/>
    <col min="8199" max="8199" width="10.5" style="2" customWidth="1"/>
    <col min="8200" max="8208" width="10.625" style="2" customWidth="1"/>
    <col min="8209" max="8210" width="12.625" style="2" customWidth="1"/>
    <col min="8211" max="8211" width="7.625" style="2" customWidth="1"/>
    <col min="8212" max="8214" width="9.375" style="2" customWidth="1"/>
    <col min="8215" max="8448" width="7.625" style="2"/>
    <col min="8449" max="8450" width="2.625" style="2" customWidth="1"/>
    <col min="8451" max="8451" width="5.625" style="2" customWidth="1"/>
    <col min="8452" max="8452" width="7.625" style="2" customWidth="1"/>
    <col min="8453" max="8453" width="2.625" style="2" customWidth="1"/>
    <col min="8454" max="8454" width="6.625" style="2" customWidth="1"/>
    <col min="8455" max="8455" width="10.5" style="2" customWidth="1"/>
    <col min="8456" max="8464" width="10.625" style="2" customWidth="1"/>
    <col min="8465" max="8466" width="12.625" style="2" customWidth="1"/>
    <col min="8467" max="8467" width="7.625" style="2" customWidth="1"/>
    <col min="8468" max="8470" width="9.375" style="2" customWidth="1"/>
    <col min="8471" max="8704" width="7.625" style="2"/>
    <col min="8705" max="8706" width="2.625" style="2" customWidth="1"/>
    <col min="8707" max="8707" width="5.625" style="2" customWidth="1"/>
    <col min="8708" max="8708" width="7.625" style="2" customWidth="1"/>
    <col min="8709" max="8709" width="2.625" style="2" customWidth="1"/>
    <col min="8710" max="8710" width="6.625" style="2" customWidth="1"/>
    <col min="8711" max="8711" width="10.5" style="2" customWidth="1"/>
    <col min="8712" max="8720" width="10.625" style="2" customWidth="1"/>
    <col min="8721" max="8722" width="12.625" style="2" customWidth="1"/>
    <col min="8723" max="8723" width="7.625" style="2" customWidth="1"/>
    <col min="8724" max="8726" width="9.375" style="2" customWidth="1"/>
    <col min="8727" max="8960" width="7.625" style="2"/>
    <col min="8961" max="8962" width="2.625" style="2" customWidth="1"/>
    <col min="8963" max="8963" width="5.625" style="2" customWidth="1"/>
    <col min="8964" max="8964" width="7.625" style="2" customWidth="1"/>
    <col min="8965" max="8965" width="2.625" style="2" customWidth="1"/>
    <col min="8966" max="8966" width="6.625" style="2" customWidth="1"/>
    <col min="8967" max="8967" width="10.5" style="2" customWidth="1"/>
    <col min="8968" max="8976" width="10.625" style="2" customWidth="1"/>
    <col min="8977" max="8978" width="12.625" style="2" customWidth="1"/>
    <col min="8979" max="8979" width="7.625" style="2" customWidth="1"/>
    <col min="8980" max="8982" width="9.375" style="2" customWidth="1"/>
    <col min="8983" max="9216" width="7.625" style="2"/>
    <col min="9217" max="9218" width="2.625" style="2" customWidth="1"/>
    <col min="9219" max="9219" width="5.625" style="2" customWidth="1"/>
    <col min="9220" max="9220" width="7.625" style="2" customWidth="1"/>
    <col min="9221" max="9221" width="2.625" style="2" customWidth="1"/>
    <col min="9222" max="9222" width="6.625" style="2" customWidth="1"/>
    <col min="9223" max="9223" width="10.5" style="2" customWidth="1"/>
    <col min="9224" max="9232" width="10.625" style="2" customWidth="1"/>
    <col min="9233" max="9234" width="12.625" style="2" customWidth="1"/>
    <col min="9235" max="9235" width="7.625" style="2" customWidth="1"/>
    <col min="9236" max="9238" width="9.375" style="2" customWidth="1"/>
    <col min="9239" max="9472" width="7.625" style="2"/>
    <col min="9473" max="9474" width="2.625" style="2" customWidth="1"/>
    <col min="9475" max="9475" width="5.625" style="2" customWidth="1"/>
    <col min="9476" max="9476" width="7.625" style="2" customWidth="1"/>
    <col min="9477" max="9477" width="2.625" style="2" customWidth="1"/>
    <col min="9478" max="9478" width="6.625" style="2" customWidth="1"/>
    <col min="9479" max="9479" width="10.5" style="2" customWidth="1"/>
    <col min="9480" max="9488" width="10.625" style="2" customWidth="1"/>
    <col min="9489" max="9490" width="12.625" style="2" customWidth="1"/>
    <col min="9491" max="9491" width="7.625" style="2" customWidth="1"/>
    <col min="9492" max="9494" width="9.375" style="2" customWidth="1"/>
    <col min="9495" max="9728" width="7.625" style="2"/>
    <col min="9729" max="9730" width="2.625" style="2" customWidth="1"/>
    <col min="9731" max="9731" width="5.625" style="2" customWidth="1"/>
    <col min="9732" max="9732" width="7.625" style="2" customWidth="1"/>
    <col min="9733" max="9733" width="2.625" style="2" customWidth="1"/>
    <col min="9734" max="9734" width="6.625" style="2" customWidth="1"/>
    <col min="9735" max="9735" width="10.5" style="2" customWidth="1"/>
    <col min="9736" max="9744" width="10.625" style="2" customWidth="1"/>
    <col min="9745" max="9746" width="12.625" style="2" customWidth="1"/>
    <col min="9747" max="9747" width="7.625" style="2" customWidth="1"/>
    <col min="9748" max="9750" width="9.375" style="2" customWidth="1"/>
    <col min="9751" max="9984" width="7.625" style="2"/>
    <col min="9985" max="9986" width="2.625" style="2" customWidth="1"/>
    <col min="9987" max="9987" width="5.625" style="2" customWidth="1"/>
    <col min="9988" max="9988" width="7.625" style="2" customWidth="1"/>
    <col min="9989" max="9989" width="2.625" style="2" customWidth="1"/>
    <col min="9990" max="9990" width="6.625" style="2" customWidth="1"/>
    <col min="9991" max="9991" width="10.5" style="2" customWidth="1"/>
    <col min="9992" max="10000" width="10.625" style="2" customWidth="1"/>
    <col min="10001" max="10002" width="12.625" style="2" customWidth="1"/>
    <col min="10003" max="10003" width="7.625" style="2" customWidth="1"/>
    <col min="10004" max="10006" width="9.375" style="2" customWidth="1"/>
    <col min="10007" max="10240" width="7.625" style="2"/>
    <col min="10241" max="10242" width="2.625" style="2" customWidth="1"/>
    <col min="10243" max="10243" width="5.625" style="2" customWidth="1"/>
    <col min="10244" max="10244" width="7.625" style="2" customWidth="1"/>
    <col min="10245" max="10245" width="2.625" style="2" customWidth="1"/>
    <col min="10246" max="10246" width="6.625" style="2" customWidth="1"/>
    <col min="10247" max="10247" width="10.5" style="2" customWidth="1"/>
    <col min="10248" max="10256" width="10.625" style="2" customWidth="1"/>
    <col min="10257" max="10258" width="12.625" style="2" customWidth="1"/>
    <col min="10259" max="10259" width="7.625" style="2" customWidth="1"/>
    <col min="10260" max="10262" width="9.375" style="2" customWidth="1"/>
    <col min="10263" max="10496" width="7.625" style="2"/>
    <col min="10497" max="10498" width="2.625" style="2" customWidth="1"/>
    <col min="10499" max="10499" width="5.625" style="2" customWidth="1"/>
    <col min="10500" max="10500" width="7.625" style="2" customWidth="1"/>
    <col min="10501" max="10501" width="2.625" style="2" customWidth="1"/>
    <col min="10502" max="10502" width="6.625" style="2" customWidth="1"/>
    <col min="10503" max="10503" width="10.5" style="2" customWidth="1"/>
    <col min="10504" max="10512" width="10.625" style="2" customWidth="1"/>
    <col min="10513" max="10514" width="12.625" style="2" customWidth="1"/>
    <col min="10515" max="10515" width="7.625" style="2" customWidth="1"/>
    <col min="10516" max="10518" width="9.375" style="2" customWidth="1"/>
    <col min="10519" max="10752" width="7.625" style="2"/>
    <col min="10753" max="10754" width="2.625" style="2" customWidth="1"/>
    <col min="10755" max="10755" width="5.625" style="2" customWidth="1"/>
    <col min="10756" max="10756" width="7.625" style="2" customWidth="1"/>
    <col min="10757" max="10757" width="2.625" style="2" customWidth="1"/>
    <col min="10758" max="10758" width="6.625" style="2" customWidth="1"/>
    <col min="10759" max="10759" width="10.5" style="2" customWidth="1"/>
    <col min="10760" max="10768" width="10.625" style="2" customWidth="1"/>
    <col min="10769" max="10770" width="12.625" style="2" customWidth="1"/>
    <col min="10771" max="10771" width="7.625" style="2" customWidth="1"/>
    <col min="10772" max="10774" width="9.375" style="2" customWidth="1"/>
    <col min="10775" max="11008" width="7.625" style="2"/>
    <col min="11009" max="11010" width="2.625" style="2" customWidth="1"/>
    <col min="11011" max="11011" width="5.625" style="2" customWidth="1"/>
    <col min="11012" max="11012" width="7.625" style="2" customWidth="1"/>
    <col min="11013" max="11013" width="2.625" style="2" customWidth="1"/>
    <col min="11014" max="11014" width="6.625" style="2" customWidth="1"/>
    <col min="11015" max="11015" width="10.5" style="2" customWidth="1"/>
    <col min="11016" max="11024" width="10.625" style="2" customWidth="1"/>
    <col min="11025" max="11026" width="12.625" style="2" customWidth="1"/>
    <col min="11027" max="11027" width="7.625" style="2" customWidth="1"/>
    <col min="11028" max="11030" width="9.375" style="2" customWidth="1"/>
    <col min="11031" max="11264" width="7.625" style="2"/>
    <col min="11265" max="11266" width="2.625" style="2" customWidth="1"/>
    <col min="11267" max="11267" width="5.625" style="2" customWidth="1"/>
    <col min="11268" max="11268" width="7.625" style="2" customWidth="1"/>
    <col min="11269" max="11269" width="2.625" style="2" customWidth="1"/>
    <col min="11270" max="11270" width="6.625" style="2" customWidth="1"/>
    <col min="11271" max="11271" width="10.5" style="2" customWidth="1"/>
    <col min="11272" max="11280" width="10.625" style="2" customWidth="1"/>
    <col min="11281" max="11282" width="12.625" style="2" customWidth="1"/>
    <col min="11283" max="11283" width="7.625" style="2" customWidth="1"/>
    <col min="11284" max="11286" width="9.375" style="2" customWidth="1"/>
    <col min="11287" max="11520" width="7.625" style="2"/>
    <col min="11521" max="11522" width="2.625" style="2" customWidth="1"/>
    <col min="11523" max="11523" width="5.625" style="2" customWidth="1"/>
    <col min="11524" max="11524" width="7.625" style="2" customWidth="1"/>
    <col min="11525" max="11525" width="2.625" style="2" customWidth="1"/>
    <col min="11526" max="11526" width="6.625" style="2" customWidth="1"/>
    <col min="11527" max="11527" width="10.5" style="2" customWidth="1"/>
    <col min="11528" max="11536" width="10.625" style="2" customWidth="1"/>
    <col min="11537" max="11538" width="12.625" style="2" customWidth="1"/>
    <col min="11539" max="11539" width="7.625" style="2" customWidth="1"/>
    <col min="11540" max="11542" width="9.375" style="2" customWidth="1"/>
    <col min="11543" max="11776" width="7.625" style="2"/>
    <col min="11777" max="11778" width="2.625" style="2" customWidth="1"/>
    <col min="11779" max="11779" width="5.625" style="2" customWidth="1"/>
    <col min="11780" max="11780" width="7.625" style="2" customWidth="1"/>
    <col min="11781" max="11781" width="2.625" style="2" customWidth="1"/>
    <col min="11782" max="11782" width="6.625" style="2" customWidth="1"/>
    <col min="11783" max="11783" width="10.5" style="2" customWidth="1"/>
    <col min="11784" max="11792" width="10.625" style="2" customWidth="1"/>
    <col min="11793" max="11794" width="12.625" style="2" customWidth="1"/>
    <col min="11795" max="11795" width="7.625" style="2" customWidth="1"/>
    <col min="11796" max="11798" width="9.375" style="2" customWidth="1"/>
    <col min="11799" max="12032" width="7.625" style="2"/>
    <col min="12033" max="12034" width="2.625" style="2" customWidth="1"/>
    <col min="12035" max="12035" width="5.625" style="2" customWidth="1"/>
    <col min="12036" max="12036" width="7.625" style="2" customWidth="1"/>
    <col min="12037" max="12037" width="2.625" style="2" customWidth="1"/>
    <col min="12038" max="12038" width="6.625" style="2" customWidth="1"/>
    <col min="12039" max="12039" width="10.5" style="2" customWidth="1"/>
    <col min="12040" max="12048" width="10.625" style="2" customWidth="1"/>
    <col min="12049" max="12050" width="12.625" style="2" customWidth="1"/>
    <col min="12051" max="12051" width="7.625" style="2" customWidth="1"/>
    <col min="12052" max="12054" width="9.375" style="2" customWidth="1"/>
    <col min="12055" max="12288" width="7.625" style="2"/>
    <col min="12289" max="12290" width="2.625" style="2" customWidth="1"/>
    <col min="12291" max="12291" width="5.625" style="2" customWidth="1"/>
    <col min="12292" max="12292" width="7.625" style="2" customWidth="1"/>
    <col min="12293" max="12293" width="2.625" style="2" customWidth="1"/>
    <col min="12294" max="12294" width="6.625" style="2" customWidth="1"/>
    <col min="12295" max="12295" width="10.5" style="2" customWidth="1"/>
    <col min="12296" max="12304" width="10.625" style="2" customWidth="1"/>
    <col min="12305" max="12306" width="12.625" style="2" customWidth="1"/>
    <col min="12307" max="12307" width="7.625" style="2" customWidth="1"/>
    <col min="12308" max="12310" width="9.375" style="2" customWidth="1"/>
    <col min="12311" max="12544" width="7.625" style="2"/>
    <col min="12545" max="12546" width="2.625" style="2" customWidth="1"/>
    <col min="12547" max="12547" width="5.625" style="2" customWidth="1"/>
    <col min="12548" max="12548" width="7.625" style="2" customWidth="1"/>
    <col min="12549" max="12549" width="2.625" style="2" customWidth="1"/>
    <col min="12550" max="12550" width="6.625" style="2" customWidth="1"/>
    <col min="12551" max="12551" width="10.5" style="2" customWidth="1"/>
    <col min="12552" max="12560" width="10.625" style="2" customWidth="1"/>
    <col min="12561" max="12562" width="12.625" style="2" customWidth="1"/>
    <col min="12563" max="12563" width="7.625" style="2" customWidth="1"/>
    <col min="12564" max="12566" width="9.375" style="2" customWidth="1"/>
    <col min="12567" max="12800" width="7.625" style="2"/>
    <col min="12801" max="12802" width="2.625" style="2" customWidth="1"/>
    <col min="12803" max="12803" width="5.625" style="2" customWidth="1"/>
    <col min="12804" max="12804" width="7.625" style="2" customWidth="1"/>
    <col min="12805" max="12805" width="2.625" style="2" customWidth="1"/>
    <col min="12806" max="12806" width="6.625" style="2" customWidth="1"/>
    <col min="12807" max="12807" width="10.5" style="2" customWidth="1"/>
    <col min="12808" max="12816" width="10.625" style="2" customWidth="1"/>
    <col min="12817" max="12818" width="12.625" style="2" customWidth="1"/>
    <col min="12819" max="12819" width="7.625" style="2" customWidth="1"/>
    <col min="12820" max="12822" width="9.375" style="2" customWidth="1"/>
    <col min="12823" max="13056" width="7.625" style="2"/>
    <col min="13057" max="13058" width="2.625" style="2" customWidth="1"/>
    <col min="13059" max="13059" width="5.625" style="2" customWidth="1"/>
    <col min="13060" max="13060" width="7.625" style="2" customWidth="1"/>
    <col min="13061" max="13061" width="2.625" style="2" customWidth="1"/>
    <col min="13062" max="13062" width="6.625" style="2" customWidth="1"/>
    <col min="13063" max="13063" width="10.5" style="2" customWidth="1"/>
    <col min="13064" max="13072" width="10.625" style="2" customWidth="1"/>
    <col min="13073" max="13074" width="12.625" style="2" customWidth="1"/>
    <col min="13075" max="13075" width="7.625" style="2" customWidth="1"/>
    <col min="13076" max="13078" width="9.375" style="2" customWidth="1"/>
    <col min="13079" max="13312" width="7.625" style="2"/>
    <col min="13313" max="13314" width="2.625" style="2" customWidth="1"/>
    <col min="13315" max="13315" width="5.625" style="2" customWidth="1"/>
    <col min="13316" max="13316" width="7.625" style="2" customWidth="1"/>
    <col min="13317" max="13317" width="2.625" style="2" customWidth="1"/>
    <col min="13318" max="13318" width="6.625" style="2" customWidth="1"/>
    <col min="13319" max="13319" width="10.5" style="2" customWidth="1"/>
    <col min="13320" max="13328" width="10.625" style="2" customWidth="1"/>
    <col min="13329" max="13330" width="12.625" style="2" customWidth="1"/>
    <col min="13331" max="13331" width="7.625" style="2" customWidth="1"/>
    <col min="13332" max="13334" width="9.375" style="2" customWidth="1"/>
    <col min="13335" max="13568" width="7.625" style="2"/>
    <col min="13569" max="13570" width="2.625" style="2" customWidth="1"/>
    <col min="13571" max="13571" width="5.625" style="2" customWidth="1"/>
    <col min="13572" max="13572" width="7.625" style="2" customWidth="1"/>
    <col min="13573" max="13573" width="2.625" style="2" customWidth="1"/>
    <col min="13574" max="13574" width="6.625" style="2" customWidth="1"/>
    <col min="13575" max="13575" width="10.5" style="2" customWidth="1"/>
    <col min="13576" max="13584" width="10.625" style="2" customWidth="1"/>
    <col min="13585" max="13586" width="12.625" style="2" customWidth="1"/>
    <col min="13587" max="13587" width="7.625" style="2" customWidth="1"/>
    <col min="13588" max="13590" width="9.375" style="2" customWidth="1"/>
    <col min="13591" max="13824" width="7.625" style="2"/>
    <col min="13825" max="13826" width="2.625" style="2" customWidth="1"/>
    <col min="13827" max="13827" width="5.625" style="2" customWidth="1"/>
    <col min="13828" max="13828" width="7.625" style="2" customWidth="1"/>
    <col min="13829" max="13829" width="2.625" style="2" customWidth="1"/>
    <col min="13830" max="13830" width="6.625" style="2" customWidth="1"/>
    <col min="13831" max="13831" width="10.5" style="2" customWidth="1"/>
    <col min="13832" max="13840" width="10.625" style="2" customWidth="1"/>
    <col min="13841" max="13842" width="12.625" style="2" customWidth="1"/>
    <col min="13843" max="13843" width="7.625" style="2" customWidth="1"/>
    <col min="13844" max="13846" width="9.375" style="2" customWidth="1"/>
    <col min="13847" max="14080" width="7.625" style="2"/>
    <col min="14081" max="14082" width="2.625" style="2" customWidth="1"/>
    <col min="14083" max="14083" width="5.625" style="2" customWidth="1"/>
    <col min="14084" max="14084" width="7.625" style="2" customWidth="1"/>
    <col min="14085" max="14085" width="2.625" style="2" customWidth="1"/>
    <col min="14086" max="14086" width="6.625" style="2" customWidth="1"/>
    <col min="14087" max="14087" width="10.5" style="2" customWidth="1"/>
    <col min="14088" max="14096" width="10.625" style="2" customWidth="1"/>
    <col min="14097" max="14098" width="12.625" style="2" customWidth="1"/>
    <col min="14099" max="14099" width="7.625" style="2" customWidth="1"/>
    <col min="14100" max="14102" width="9.375" style="2" customWidth="1"/>
    <col min="14103" max="14336" width="7.625" style="2"/>
    <col min="14337" max="14338" width="2.625" style="2" customWidth="1"/>
    <col min="14339" max="14339" width="5.625" style="2" customWidth="1"/>
    <col min="14340" max="14340" width="7.625" style="2" customWidth="1"/>
    <col min="14341" max="14341" width="2.625" style="2" customWidth="1"/>
    <col min="14342" max="14342" width="6.625" style="2" customWidth="1"/>
    <col min="14343" max="14343" width="10.5" style="2" customWidth="1"/>
    <col min="14344" max="14352" width="10.625" style="2" customWidth="1"/>
    <col min="14353" max="14354" width="12.625" style="2" customWidth="1"/>
    <col min="14355" max="14355" width="7.625" style="2" customWidth="1"/>
    <col min="14356" max="14358" width="9.375" style="2" customWidth="1"/>
    <col min="14359" max="14592" width="7.625" style="2"/>
    <col min="14593" max="14594" width="2.625" style="2" customWidth="1"/>
    <col min="14595" max="14595" width="5.625" style="2" customWidth="1"/>
    <col min="14596" max="14596" width="7.625" style="2" customWidth="1"/>
    <col min="14597" max="14597" width="2.625" style="2" customWidth="1"/>
    <col min="14598" max="14598" width="6.625" style="2" customWidth="1"/>
    <col min="14599" max="14599" width="10.5" style="2" customWidth="1"/>
    <col min="14600" max="14608" width="10.625" style="2" customWidth="1"/>
    <col min="14609" max="14610" width="12.625" style="2" customWidth="1"/>
    <col min="14611" max="14611" width="7.625" style="2" customWidth="1"/>
    <col min="14612" max="14614" width="9.375" style="2" customWidth="1"/>
    <col min="14615" max="14848" width="7.625" style="2"/>
    <col min="14849" max="14850" width="2.625" style="2" customWidth="1"/>
    <col min="14851" max="14851" width="5.625" style="2" customWidth="1"/>
    <col min="14852" max="14852" width="7.625" style="2" customWidth="1"/>
    <col min="14853" max="14853" width="2.625" style="2" customWidth="1"/>
    <col min="14854" max="14854" width="6.625" style="2" customWidth="1"/>
    <col min="14855" max="14855" width="10.5" style="2" customWidth="1"/>
    <col min="14856" max="14864" width="10.625" style="2" customWidth="1"/>
    <col min="14865" max="14866" width="12.625" style="2" customWidth="1"/>
    <col min="14867" max="14867" width="7.625" style="2" customWidth="1"/>
    <col min="14868" max="14870" width="9.375" style="2" customWidth="1"/>
    <col min="14871" max="15104" width="7.625" style="2"/>
    <col min="15105" max="15106" width="2.625" style="2" customWidth="1"/>
    <col min="15107" max="15107" width="5.625" style="2" customWidth="1"/>
    <col min="15108" max="15108" width="7.625" style="2" customWidth="1"/>
    <col min="15109" max="15109" width="2.625" style="2" customWidth="1"/>
    <col min="15110" max="15110" width="6.625" style="2" customWidth="1"/>
    <col min="15111" max="15111" width="10.5" style="2" customWidth="1"/>
    <col min="15112" max="15120" width="10.625" style="2" customWidth="1"/>
    <col min="15121" max="15122" width="12.625" style="2" customWidth="1"/>
    <col min="15123" max="15123" width="7.625" style="2" customWidth="1"/>
    <col min="15124" max="15126" width="9.375" style="2" customWidth="1"/>
    <col min="15127" max="15360" width="7.625" style="2"/>
    <col min="15361" max="15362" width="2.625" style="2" customWidth="1"/>
    <col min="15363" max="15363" width="5.625" style="2" customWidth="1"/>
    <col min="15364" max="15364" width="7.625" style="2" customWidth="1"/>
    <col min="15365" max="15365" width="2.625" style="2" customWidth="1"/>
    <col min="15366" max="15366" width="6.625" style="2" customWidth="1"/>
    <col min="15367" max="15367" width="10.5" style="2" customWidth="1"/>
    <col min="15368" max="15376" width="10.625" style="2" customWidth="1"/>
    <col min="15377" max="15378" width="12.625" style="2" customWidth="1"/>
    <col min="15379" max="15379" width="7.625" style="2" customWidth="1"/>
    <col min="15380" max="15382" width="9.375" style="2" customWidth="1"/>
    <col min="15383" max="15616" width="7.625" style="2"/>
    <col min="15617" max="15618" width="2.625" style="2" customWidth="1"/>
    <col min="15619" max="15619" width="5.625" style="2" customWidth="1"/>
    <col min="15620" max="15620" width="7.625" style="2" customWidth="1"/>
    <col min="15621" max="15621" width="2.625" style="2" customWidth="1"/>
    <col min="15622" max="15622" width="6.625" style="2" customWidth="1"/>
    <col min="15623" max="15623" width="10.5" style="2" customWidth="1"/>
    <col min="15624" max="15632" width="10.625" style="2" customWidth="1"/>
    <col min="15633" max="15634" width="12.625" style="2" customWidth="1"/>
    <col min="15635" max="15635" width="7.625" style="2" customWidth="1"/>
    <col min="15636" max="15638" width="9.375" style="2" customWidth="1"/>
    <col min="15639" max="15872" width="7.625" style="2"/>
    <col min="15873" max="15874" width="2.625" style="2" customWidth="1"/>
    <col min="15875" max="15875" width="5.625" style="2" customWidth="1"/>
    <col min="15876" max="15876" width="7.625" style="2" customWidth="1"/>
    <col min="15877" max="15877" width="2.625" style="2" customWidth="1"/>
    <col min="15878" max="15878" width="6.625" style="2" customWidth="1"/>
    <col min="15879" max="15879" width="10.5" style="2" customWidth="1"/>
    <col min="15880" max="15888" width="10.625" style="2" customWidth="1"/>
    <col min="15889" max="15890" width="12.625" style="2" customWidth="1"/>
    <col min="15891" max="15891" width="7.625" style="2" customWidth="1"/>
    <col min="15892" max="15894" width="9.375" style="2" customWidth="1"/>
    <col min="15895" max="16128" width="7.625" style="2"/>
    <col min="16129" max="16130" width="2.625" style="2" customWidth="1"/>
    <col min="16131" max="16131" width="5.625" style="2" customWidth="1"/>
    <col min="16132" max="16132" width="7.625" style="2" customWidth="1"/>
    <col min="16133" max="16133" width="2.625" style="2" customWidth="1"/>
    <col min="16134" max="16134" width="6.625" style="2" customWidth="1"/>
    <col min="16135" max="16135" width="10.5" style="2" customWidth="1"/>
    <col min="16136" max="16144" width="10.625" style="2" customWidth="1"/>
    <col min="16145" max="16146" width="12.625" style="2" customWidth="1"/>
    <col min="16147" max="16147" width="7.625" style="2" customWidth="1"/>
    <col min="16148" max="16150" width="9.375" style="2" customWidth="1"/>
    <col min="16151" max="16384" width="7.625" style="2"/>
  </cols>
  <sheetData>
    <row r="1" spans="1:18" s="397" customFormat="1" ht="17.100000000000001" customHeight="1" thickTop="1" thickBot="1" x14ac:dyDescent="0.2">
      <c r="A1" s="1" t="str">
        <f>"介護保険事業状況報告　平成" &amp; DBCS($A$2) &amp; "年（" &amp; DBCS($B$2) &amp; "年）" &amp; DBCS($C$2) &amp; "月※"</f>
        <v>介護保険事業状況報告　平成３０年（２０１８年）８月※</v>
      </c>
      <c r="J1" s="770" t="s">
        <v>0</v>
      </c>
      <c r="K1" s="771"/>
      <c r="L1" s="771"/>
      <c r="M1" s="771"/>
      <c r="N1" s="771"/>
      <c r="O1" s="772"/>
      <c r="P1" s="698">
        <v>43475</v>
      </c>
      <c r="Q1" s="698"/>
      <c r="R1" s="517" t="s">
        <v>1</v>
      </c>
    </row>
    <row r="2" spans="1:18" ht="17.100000000000001" customHeight="1" thickTop="1" x14ac:dyDescent="0.15">
      <c r="A2" s="4">
        <v>30</v>
      </c>
      <c r="B2" s="4">
        <v>2018</v>
      </c>
      <c r="C2" s="4">
        <v>8</v>
      </c>
      <c r="D2" s="4">
        <v>1</v>
      </c>
      <c r="E2" s="4">
        <v>31</v>
      </c>
      <c r="Q2" s="3"/>
    </row>
    <row r="3" spans="1:18" ht="17.100000000000001" customHeight="1" x14ac:dyDescent="0.15">
      <c r="A3" s="1" t="s">
        <v>2</v>
      </c>
    </row>
    <row r="4" spans="1:18" ht="17.100000000000001" customHeight="1" x14ac:dyDescent="0.15">
      <c r="B4" s="5"/>
      <c r="C4" s="5"/>
      <c r="D4" s="5"/>
      <c r="E4" s="6"/>
      <c r="F4" s="6"/>
      <c r="G4" s="6"/>
      <c r="H4" s="699" t="s">
        <v>3</v>
      </c>
      <c r="I4" s="699"/>
      <c r="K4" s="28"/>
      <c r="L4" s="28"/>
    </row>
    <row r="5" spans="1:18" ht="17.100000000000001" customHeight="1" x14ac:dyDescent="0.15">
      <c r="B5" s="700" t="str">
        <f>"平成" &amp; DBCS($A$2) &amp; "年（" &amp; DBCS($B$2) &amp; "年）" &amp; DBCS($C$2) &amp; "月末日現在"</f>
        <v>平成３０年（２０１８年）８月末日現在</v>
      </c>
      <c r="C5" s="701"/>
      <c r="D5" s="701"/>
      <c r="E5" s="701"/>
      <c r="F5" s="701"/>
      <c r="G5" s="702"/>
      <c r="H5" s="703" t="s">
        <v>4</v>
      </c>
      <c r="I5" s="704"/>
      <c r="K5" s="28"/>
      <c r="L5" s="605"/>
      <c r="Q5" s="7" t="s">
        <v>5</v>
      </c>
    </row>
    <row r="6" spans="1:18" ht="17.100000000000001" customHeight="1" x14ac:dyDescent="0.15">
      <c r="B6" s="8" t="s">
        <v>6</v>
      </c>
      <c r="C6" s="9"/>
      <c r="D6" s="9"/>
      <c r="E6" s="9"/>
      <c r="F6" s="9"/>
      <c r="G6" s="10"/>
      <c r="H6" s="11"/>
      <c r="I6" s="12">
        <v>47707</v>
      </c>
      <c r="K6" s="388"/>
      <c r="L6" s="385"/>
      <c r="Q6" s="385">
        <f>R42</f>
        <v>19628</v>
      </c>
      <c r="R6" s="705">
        <f>Q6/Q7</f>
        <v>0.2061374950114474</v>
      </c>
    </row>
    <row r="7" spans="1:18" s="397" customFormat="1" ht="16.5" customHeight="1" x14ac:dyDescent="0.15">
      <c r="B7" s="389" t="s">
        <v>208</v>
      </c>
      <c r="C7" s="390"/>
      <c r="D7" s="390"/>
      <c r="E7" s="390"/>
      <c r="F7" s="390"/>
      <c r="G7" s="391"/>
      <c r="H7" s="392"/>
      <c r="I7" s="393">
        <v>30677</v>
      </c>
      <c r="K7" s="388"/>
      <c r="L7" s="388"/>
      <c r="Q7" s="521">
        <f>I9</f>
        <v>95218</v>
      </c>
      <c r="R7" s="705"/>
    </row>
    <row r="8" spans="1:18" s="397" customFormat="1" ht="17.100000000000001" customHeight="1" x14ac:dyDescent="0.15">
      <c r="B8" s="19" t="s">
        <v>209</v>
      </c>
      <c r="C8" s="20"/>
      <c r="D8" s="20"/>
      <c r="E8" s="20"/>
      <c r="F8" s="20"/>
      <c r="G8" s="394"/>
      <c r="H8" s="395"/>
      <c r="I8" s="396">
        <v>16834</v>
      </c>
      <c r="K8" s="388"/>
      <c r="L8" s="388"/>
      <c r="Q8" s="522"/>
      <c r="R8" s="609"/>
    </row>
    <row r="9" spans="1:18" ht="17.100000000000001" customHeight="1" x14ac:dyDescent="0.15">
      <c r="B9" s="23" t="s">
        <v>9</v>
      </c>
      <c r="C9" s="24"/>
      <c r="D9" s="24"/>
      <c r="E9" s="24"/>
      <c r="F9" s="24"/>
      <c r="G9" s="25"/>
      <c r="H9" s="26"/>
      <c r="I9" s="27">
        <f>I6+I7+I8</f>
        <v>95218</v>
      </c>
    </row>
    <row r="11" spans="1:18" ht="17.100000000000001" customHeight="1" x14ac:dyDescent="0.15">
      <c r="A11" s="1" t="s">
        <v>10</v>
      </c>
    </row>
    <row r="12" spans="1:18" ht="17.100000000000001" customHeight="1" thickBot="1" x14ac:dyDescent="0.2">
      <c r="B12" s="28"/>
      <c r="C12" s="28"/>
      <c r="D12" s="28"/>
      <c r="E12" s="29"/>
      <c r="F12" s="29"/>
      <c r="G12" s="29"/>
      <c r="H12" s="29"/>
      <c r="I12" s="29"/>
      <c r="J12" s="29"/>
      <c r="K12" s="29"/>
      <c r="L12" s="29"/>
      <c r="M12" s="29"/>
      <c r="P12" s="29"/>
      <c r="Q12" s="706" t="s">
        <v>3</v>
      </c>
      <c r="R12" s="706"/>
    </row>
    <row r="13" spans="1:18" ht="17.100000000000001" customHeight="1" x14ac:dyDescent="0.15">
      <c r="A13" s="30" t="s">
        <v>11</v>
      </c>
      <c r="B13" s="707" t="s">
        <v>12</v>
      </c>
      <c r="C13" s="710" t="str">
        <f>"平成" &amp; DBCS($A$2) &amp; "年（" &amp; DBCS($B$2) &amp; "年）" &amp; DBCS($C$2) &amp; "月末日現在"</f>
        <v>平成３０年（２０１８年）８月末日現在</v>
      </c>
      <c r="D13" s="711"/>
      <c r="E13" s="711"/>
      <c r="F13" s="711"/>
      <c r="G13" s="712"/>
      <c r="H13" s="31" t="s">
        <v>13</v>
      </c>
      <c r="I13" s="32" t="s">
        <v>14</v>
      </c>
      <c r="J13" s="33" t="s">
        <v>15</v>
      </c>
      <c r="K13" s="34" t="s">
        <v>16</v>
      </c>
      <c r="L13" s="35" t="s">
        <v>17</v>
      </c>
      <c r="M13" s="35" t="s">
        <v>18</v>
      </c>
      <c r="N13" s="35" t="s">
        <v>19</v>
      </c>
      <c r="O13" s="35" t="s">
        <v>20</v>
      </c>
      <c r="P13" s="36" t="s">
        <v>21</v>
      </c>
      <c r="Q13" s="37" t="s">
        <v>15</v>
      </c>
      <c r="R13" s="38" t="s">
        <v>22</v>
      </c>
    </row>
    <row r="14" spans="1:18" ht="17.100000000000001" customHeight="1" x14ac:dyDescent="0.15">
      <c r="A14" s="4">
        <v>875</v>
      </c>
      <c r="B14" s="708"/>
      <c r="C14" s="39" t="s">
        <v>23</v>
      </c>
      <c r="D14" s="40"/>
      <c r="E14" s="40"/>
      <c r="F14" s="40"/>
      <c r="G14" s="41"/>
      <c r="H14" s="42">
        <f>H15+H16+H17+H18+H19+H20</f>
        <v>802</v>
      </c>
      <c r="I14" s="43">
        <f>I15+I16+I17+I18+I19+I20</f>
        <v>583</v>
      </c>
      <c r="J14" s="44">
        <f t="shared" ref="J14:J22" si="0">SUM(H14:I14)</f>
        <v>1385</v>
      </c>
      <c r="K14" s="45" t="s">
        <v>216</v>
      </c>
      <c r="L14" s="46">
        <f>L15+L16+L17+L18+L19+L20</f>
        <v>1394</v>
      </c>
      <c r="M14" s="46">
        <f>M15+M16+M17+M18+M19+M20</f>
        <v>976</v>
      </c>
      <c r="N14" s="46">
        <f>N15+N16+N17+N18+N19+N20</f>
        <v>716</v>
      </c>
      <c r="O14" s="46">
        <f>O15+O16+O17+O18+O19+O20</f>
        <v>690</v>
      </c>
      <c r="P14" s="46">
        <f>P15+P16+P17+P18+P19+P20</f>
        <v>523</v>
      </c>
      <c r="Q14" s="47">
        <f t="shared" ref="Q14:Q22" si="1">SUM(K14:P14)</f>
        <v>4299</v>
      </c>
      <c r="R14" s="48">
        <f t="shared" ref="R14:R22" si="2">SUM(J14,Q14)</f>
        <v>5684</v>
      </c>
    </row>
    <row r="15" spans="1:18" ht="17.100000000000001" customHeight="1" x14ac:dyDescent="0.15">
      <c r="A15" s="4">
        <v>156</v>
      </c>
      <c r="B15" s="708"/>
      <c r="C15" s="49"/>
      <c r="D15" s="50" t="s">
        <v>25</v>
      </c>
      <c r="E15" s="50"/>
      <c r="F15" s="50"/>
      <c r="G15" s="50"/>
      <c r="H15" s="51">
        <v>71</v>
      </c>
      <c r="I15" s="52">
        <v>67</v>
      </c>
      <c r="J15" s="53">
        <f t="shared" si="0"/>
        <v>138</v>
      </c>
      <c r="K15" s="54" t="s">
        <v>216</v>
      </c>
      <c r="L15" s="55">
        <v>106</v>
      </c>
      <c r="M15" s="55">
        <v>83</v>
      </c>
      <c r="N15" s="55">
        <v>47</v>
      </c>
      <c r="O15" s="55">
        <v>47</v>
      </c>
      <c r="P15" s="52">
        <v>33</v>
      </c>
      <c r="Q15" s="53">
        <f t="shared" si="1"/>
        <v>316</v>
      </c>
      <c r="R15" s="56">
        <f t="shared" si="2"/>
        <v>454</v>
      </c>
    </row>
    <row r="16" spans="1:18" ht="17.100000000000001" customHeight="1" x14ac:dyDescent="0.15">
      <c r="A16" s="4"/>
      <c r="B16" s="708"/>
      <c r="C16" s="57"/>
      <c r="D16" s="58" t="s">
        <v>27</v>
      </c>
      <c r="E16" s="58"/>
      <c r="F16" s="58"/>
      <c r="G16" s="58"/>
      <c r="H16" s="51">
        <v>116</v>
      </c>
      <c r="I16" s="52">
        <v>109</v>
      </c>
      <c r="J16" s="53">
        <f t="shared" si="0"/>
        <v>225</v>
      </c>
      <c r="K16" s="54" t="s">
        <v>216</v>
      </c>
      <c r="L16" s="55">
        <v>174</v>
      </c>
      <c r="M16" s="55">
        <v>147</v>
      </c>
      <c r="N16" s="55">
        <v>87</v>
      </c>
      <c r="O16" s="55">
        <v>72</v>
      </c>
      <c r="P16" s="52">
        <v>87</v>
      </c>
      <c r="Q16" s="53">
        <f t="shared" si="1"/>
        <v>567</v>
      </c>
      <c r="R16" s="59">
        <f t="shared" si="2"/>
        <v>792</v>
      </c>
    </row>
    <row r="17" spans="1:18" ht="17.100000000000001" customHeight="1" x14ac:dyDescent="0.15">
      <c r="A17" s="4"/>
      <c r="B17" s="708"/>
      <c r="C17" s="57"/>
      <c r="D17" s="58" t="s">
        <v>28</v>
      </c>
      <c r="E17" s="58"/>
      <c r="F17" s="58"/>
      <c r="G17" s="58"/>
      <c r="H17" s="51">
        <v>130</v>
      </c>
      <c r="I17" s="52">
        <v>103</v>
      </c>
      <c r="J17" s="53">
        <f t="shared" si="0"/>
        <v>233</v>
      </c>
      <c r="K17" s="54" t="s">
        <v>216</v>
      </c>
      <c r="L17" s="55">
        <v>236</v>
      </c>
      <c r="M17" s="55">
        <v>157</v>
      </c>
      <c r="N17" s="55">
        <v>135</v>
      </c>
      <c r="O17" s="55">
        <v>108</v>
      </c>
      <c r="P17" s="52">
        <v>76</v>
      </c>
      <c r="Q17" s="53">
        <f t="shared" si="1"/>
        <v>712</v>
      </c>
      <c r="R17" s="59">
        <f t="shared" si="2"/>
        <v>945</v>
      </c>
    </row>
    <row r="18" spans="1:18" ht="17.100000000000001" customHeight="1" x14ac:dyDescent="0.15">
      <c r="A18" s="4"/>
      <c r="B18" s="708"/>
      <c r="C18" s="57"/>
      <c r="D18" s="58" t="s">
        <v>29</v>
      </c>
      <c r="E18" s="58"/>
      <c r="F18" s="58"/>
      <c r="G18" s="58"/>
      <c r="H18" s="51">
        <v>180</v>
      </c>
      <c r="I18" s="52">
        <v>111</v>
      </c>
      <c r="J18" s="53">
        <f t="shared" si="0"/>
        <v>291</v>
      </c>
      <c r="K18" s="54" t="s">
        <v>216</v>
      </c>
      <c r="L18" s="55">
        <v>315</v>
      </c>
      <c r="M18" s="55">
        <v>212</v>
      </c>
      <c r="N18" s="55">
        <v>156</v>
      </c>
      <c r="O18" s="55">
        <v>135</v>
      </c>
      <c r="P18" s="52">
        <v>123</v>
      </c>
      <c r="Q18" s="53">
        <f t="shared" si="1"/>
        <v>941</v>
      </c>
      <c r="R18" s="59">
        <f t="shared" si="2"/>
        <v>1232</v>
      </c>
    </row>
    <row r="19" spans="1:18" ht="17.100000000000001" customHeight="1" x14ac:dyDescent="0.15">
      <c r="A19" s="4"/>
      <c r="B19" s="708"/>
      <c r="C19" s="57"/>
      <c r="D19" s="58" t="s">
        <v>30</v>
      </c>
      <c r="E19" s="58"/>
      <c r="F19" s="58"/>
      <c r="G19" s="58"/>
      <c r="H19" s="51">
        <v>187</v>
      </c>
      <c r="I19" s="52">
        <v>115</v>
      </c>
      <c r="J19" s="53">
        <f t="shared" si="0"/>
        <v>302</v>
      </c>
      <c r="K19" s="54" t="s">
        <v>216</v>
      </c>
      <c r="L19" s="55">
        <v>324</v>
      </c>
      <c r="M19" s="55">
        <v>211</v>
      </c>
      <c r="N19" s="55">
        <v>168</v>
      </c>
      <c r="O19" s="55">
        <v>177</v>
      </c>
      <c r="P19" s="52">
        <v>116</v>
      </c>
      <c r="Q19" s="53">
        <f t="shared" si="1"/>
        <v>996</v>
      </c>
      <c r="R19" s="59">
        <f t="shared" si="2"/>
        <v>1298</v>
      </c>
    </row>
    <row r="20" spans="1:18" ht="17.100000000000001" customHeight="1" x14ac:dyDescent="0.15">
      <c r="A20" s="4">
        <v>719</v>
      </c>
      <c r="B20" s="708"/>
      <c r="C20" s="60"/>
      <c r="D20" s="61" t="s">
        <v>31</v>
      </c>
      <c r="E20" s="61"/>
      <c r="F20" s="61"/>
      <c r="G20" s="61"/>
      <c r="H20" s="62">
        <v>118</v>
      </c>
      <c r="I20" s="63">
        <v>78</v>
      </c>
      <c r="J20" s="64">
        <f t="shared" si="0"/>
        <v>196</v>
      </c>
      <c r="K20" s="65" t="s">
        <v>216</v>
      </c>
      <c r="L20" s="66">
        <v>239</v>
      </c>
      <c r="M20" s="66">
        <v>166</v>
      </c>
      <c r="N20" s="66">
        <v>123</v>
      </c>
      <c r="O20" s="66">
        <v>151</v>
      </c>
      <c r="P20" s="63">
        <v>88</v>
      </c>
      <c r="Q20" s="53">
        <f t="shared" si="1"/>
        <v>767</v>
      </c>
      <c r="R20" s="67">
        <f t="shared" si="2"/>
        <v>963</v>
      </c>
    </row>
    <row r="21" spans="1:18" ht="17.100000000000001" customHeight="1" x14ac:dyDescent="0.15">
      <c r="A21" s="4">
        <v>25</v>
      </c>
      <c r="B21" s="708"/>
      <c r="C21" s="68" t="s">
        <v>33</v>
      </c>
      <c r="D21" s="68"/>
      <c r="E21" s="68"/>
      <c r="F21" s="68"/>
      <c r="G21" s="68"/>
      <c r="H21" s="42">
        <v>16</v>
      </c>
      <c r="I21" s="69">
        <v>29</v>
      </c>
      <c r="J21" s="44">
        <f t="shared" si="0"/>
        <v>45</v>
      </c>
      <c r="K21" s="45" t="s">
        <v>216</v>
      </c>
      <c r="L21" s="46">
        <v>61</v>
      </c>
      <c r="M21" s="46">
        <v>27</v>
      </c>
      <c r="N21" s="46">
        <v>18</v>
      </c>
      <c r="O21" s="46">
        <v>9</v>
      </c>
      <c r="P21" s="70">
        <v>24</v>
      </c>
      <c r="Q21" s="71">
        <f t="shared" si="1"/>
        <v>139</v>
      </c>
      <c r="R21" s="72">
        <f t="shared" si="2"/>
        <v>184</v>
      </c>
    </row>
    <row r="22" spans="1:18" ht="17.100000000000001" customHeight="1" thickBot="1" x14ac:dyDescent="0.2">
      <c r="A22" s="4">
        <v>900</v>
      </c>
      <c r="B22" s="709"/>
      <c r="C22" s="692" t="s">
        <v>34</v>
      </c>
      <c r="D22" s="693"/>
      <c r="E22" s="693"/>
      <c r="F22" s="693"/>
      <c r="G22" s="694"/>
      <c r="H22" s="73">
        <f>H14+H21</f>
        <v>818</v>
      </c>
      <c r="I22" s="74">
        <f>I14+I21</f>
        <v>612</v>
      </c>
      <c r="J22" s="75">
        <f t="shared" si="0"/>
        <v>1430</v>
      </c>
      <c r="K22" s="76" t="s">
        <v>216</v>
      </c>
      <c r="L22" s="77">
        <f>L14+L21</f>
        <v>1455</v>
      </c>
      <c r="M22" s="77">
        <f>M14+M21</f>
        <v>1003</v>
      </c>
      <c r="N22" s="77">
        <f>N14+N21</f>
        <v>734</v>
      </c>
      <c r="O22" s="77">
        <f>O14+O21</f>
        <v>699</v>
      </c>
      <c r="P22" s="74">
        <f>P14+P21</f>
        <v>547</v>
      </c>
      <c r="Q22" s="75">
        <f t="shared" si="1"/>
        <v>4438</v>
      </c>
      <c r="R22" s="78">
        <f t="shared" si="2"/>
        <v>5868</v>
      </c>
    </row>
    <row r="23" spans="1:18" ht="17.100000000000001" customHeight="1" x14ac:dyDescent="0.15">
      <c r="B23" s="689" t="s">
        <v>36</v>
      </c>
      <c r="C23" s="79"/>
      <c r="D23" s="79"/>
      <c r="E23" s="79"/>
      <c r="F23" s="79"/>
      <c r="G23" s="80"/>
      <c r="H23" s="31" t="s">
        <v>13</v>
      </c>
      <c r="I23" s="32" t="s">
        <v>14</v>
      </c>
      <c r="J23" s="33" t="s">
        <v>15</v>
      </c>
      <c r="K23" s="34" t="s">
        <v>16</v>
      </c>
      <c r="L23" s="35" t="s">
        <v>17</v>
      </c>
      <c r="M23" s="35" t="s">
        <v>18</v>
      </c>
      <c r="N23" s="35" t="s">
        <v>19</v>
      </c>
      <c r="O23" s="35" t="s">
        <v>20</v>
      </c>
      <c r="P23" s="36" t="s">
        <v>21</v>
      </c>
      <c r="Q23" s="37" t="s">
        <v>15</v>
      </c>
      <c r="R23" s="38" t="s">
        <v>22</v>
      </c>
    </row>
    <row r="24" spans="1:18" ht="17.100000000000001" customHeight="1" x14ac:dyDescent="0.15">
      <c r="B24" s="690"/>
      <c r="C24" s="39" t="s">
        <v>23</v>
      </c>
      <c r="D24" s="40"/>
      <c r="E24" s="40"/>
      <c r="F24" s="40"/>
      <c r="G24" s="41"/>
      <c r="H24" s="42">
        <f>H25+H26+H27+H28+H29+H30</f>
        <v>2050</v>
      </c>
      <c r="I24" s="43">
        <f>I25+I26+I27+I28+I29+I30</f>
        <v>1786</v>
      </c>
      <c r="J24" s="44">
        <f t="shared" ref="J24:J32" si="3">SUM(H24:I24)</f>
        <v>3836</v>
      </c>
      <c r="K24" s="45" t="s">
        <v>215</v>
      </c>
      <c r="L24" s="46">
        <f>L25+L26+L27+L28+L29+L30</f>
        <v>3041</v>
      </c>
      <c r="M24" s="46">
        <f>M25+M26+M27+M28+M29+M30</f>
        <v>2003</v>
      </c>
      <c r="N24" s="46">
        <f>N25+N26+N27+N28+N29+N30</f>
        <v>1540</v>
      </c>
      <c r="O24" s="46">
        <f>O25+O26+O27+O28+O29+O30</f>
        <v>1675</v>
      </c>
      <c r="P24" s="46">
        <f>P25+P26+P27+P28+P29+P30</f>
        <v>1531</v>
      </c>
      <c r="Q24" s="47">
        <f t="shared" ref="Q24:Q32" si="4">SUM(K24:P24)</f>
        <v>9790</v>
      </c>
      <c r="R24" s="48">
        <f t="shared" ref="R24:R32" si="5">SUM(J24,Q24)</f>
        <v>13626</v>
      </c>
    </row>
    <row r="25" spans="1:18" ht="17.100000000000001" customHeight="1" x14ac:dyDescent="0.15">
      <c r="B25" s="690"/>
      <c r="C25" s="81"/>
      <c r="D25" s="50" t="s">
        <v>25</v>
      </c>
      <c r="E25" s="50"/>
      <c r="F25" s="50"/>
      <c r="G25" s="50"/>
      <c r="H25" s="51">
        <v>70</v>
      </c>
      <c r="I25" s="52">
        <v>80</v>
      </c>
      <c r="J25" s="53">
        <f t="shared" si="3"/>
        <v>150</v>
      </c>
      <c r="K25" s="54" t="s">
        <v>215</v>
      </c>
      <c r="L25" s="55">
        <v>86</v>
      </c>
      <c r="M25" s="55">
        <v>53</v>
      </c>
      <c r="N25" s="55">
        <v>39</v>
      </c>
      <c r="O25" s="55">
        <v>38</v>
      </c>
      <c r="P25" s="52">
        <v>39</v>
      </c>
      <c r="Q25" s="53">
        <f t="shared" si="4"/>
        <v>255</v>
      </c>
      <c r="R25" s="56">
        <f t="shared" si="5"/>
        <v>405</v>
      </c>
    </row>
    <row r="26" spans="1:18" ht="17.100000000000001" customHeight="1" x14ac:dyDescent="0.15">
      <c r="B26" s="690"/>
      <c r="C26" s="50"/>
      <c r="D26" s="58" t="s">
        <v>27</v>
      </c>
      <c r="E26" s="58"/>
      <c r="F26" s="58"/>
      <c r="G26" s="58"/>
      <c r="H26" s="51">
        <v>159</v>
      </c>
      <c r="I26" s="52">
        <v>127</v>
      </c>
      <c r="J26" s="53">
        <f t="shared" si="3"/>
        <v>286</v>
      </c>
      <c r="K26" s="54" t="s">
        <v>215</v>
      </c>
      <c r="L26" s="55">
        <v>152</v>
      </c>
      <c r="M26" s="55">
        <v>127</v>
      </c>
      <c r="N26" s="55">
        <v>74</v>
      </c>
      <c r="O26" s="55">
        <v>51</v>
      </c>
      <c r="P26" s="52">
        <v>77</v>
      </c>
      <c r="Q26" s="53">
        <f t="shared" si="4"/>
        <v>481</v>
      </c>
      <c r="R26" s="59">
        <f t="shared" si="5"/>
        <v>767</v>
      </c>
    </row>
    <row r="27" spans="1:18" ht="17.100000000000001" customHeight="1" x14ac:dyDescent="0.15">
      <c r="B27" s="690"/>
      <c r="C27" s="50"/>
      <c r="D27" s="58" t="s">
        <v>28</v>
      </c>
      <c r="E27" s="58"/>
      <c r="F27" s="58"/>
      <c r="G27" s="58"/>
      <c r="H27" s="51">
        <v>323</v>
      </c>
      <c r="I27" s="52">
        <v>250</v>
      </c>
      <c r="J27" s="53">
        <f t="shared" si="3"/>
        <v>573</v>
      </c>
      <c r="K27" s="54" t="s">
        <v>215</v>
      </c>
      <c r="L27" s="55">
        <v>346</v>
      </c>
      <c r="M27" s="55">
        <v>209</v>
      </c>
      <c r="N27" s="55">
        <v>130</v>
      </c>
      <c r="O27" s="55">
        <v>123</v>
      </c>
      <c r="P27" s="52">
        <v>130</v>
      </c>
      <c r="Q27" s="53">
        <f t="shared" si="4"/>
        <v>938</v>
      </c>
      <c r="R27" s="59">
        <f t="shared" si="5"/>
        <v>1511</v>
      </c>
    </row>
    <row r="28" spans="1:18" ht="17.100000000000001" customHeight="1" x14ac:dyDescent="0.15">
      <c r="B28" s="690"/>
      <c r="C28" s="50"/>
      <c r="D28" s="58" t="s">
        <v>29</v>
      </c>
      <c r="E28" s="58"/>
      <c r="F28" s="58"/>
      <c r="G28" s="58"/>
      <c r="H28" s="51">
        <v>554</v>
      </c>
      <c r="I28" s="52">
        <v>417</v>
      </c>
      <c r="J28" s="53">
        <f t="shared" si="3"/>
        <v>971</v>
      </c>
      <c r="K28" s="54" t="s">
        <v>215</v>
      </c>
      <c r="L28" s="55">
        <v>707</v>
      </c>
      <c r="M28" s="55">
        <v>392</v>
      </c>
      <c r="N28" s="55">
        <v>254</v>
      </c>
      <c r="O28" s="55">
        <v>275</v>
      </c>
      <c r="P28" s="52">
        <v>220</v>
      </c>
      <c r="Q28" s="53">
        <f t="shared" si="4"/>
        <v>1848</v>
      </c>
      <c r="R28" s="59">
        <f t="shared" si="5"/>
        <v>2819</v>
      </c>
    </row>
    <row r="29" spans="1:18" ht="17.100000000000001" customHeight="1" x14ac:dyDescent="0.15">
      <c r="B29" s="690"/>
      <c r="C29" s="50"/>
      <c r="D29" s="58" t="s">
        <v>30</v>
      </c>
      <c r="E29" s="58"/>
      <c r="F29" s="58"/>
      <c r="G29" s="58"/>
      <c r="H29" s="51">
        <v>618</v>
      </c>
      <c r="I29" s="52">
        <v>565</v>
      </c>
      <c r="J29" s="53">
        <f t="shared" si="3"/>
        <v>1183</v>
      </c>
      <c r="K29" s="54" t="s">
        <v>215</v>
      </c>
      <c r="L29" s="55">
        <v>946</v>
      </c>
      <c r="M29" s="55">
        <v>545</v>
      </c>
      <c r="N29" s="55">
        <v>431</v>
      </c>
      <c r="O29" s="55">
        <v>464</v>
      </c>
      <c r="P29" s="52">
        <v>430</v>
      </c>
      <c r="Q29" s="53">
        <f t="shared" si="4"/>
        <v>2816</v>
      </c>
      <c r="R29" s="59">
        <f t="shared" si="5"/>
        <v>3999</v>
      </c>
    </row>
    <row r="30" spans="1:18" ht="17.100000000000001" customHeight="1" x14ac:dyDescent="0.15">
      <c r="B30" s="690"/>
      <c r="C30" s="61"/>
      <c r="D30" s="61" t="s">
        <v>31</v>
      </c>
      <c r="E30" s="61"/>
      <c r="F30" s="61"/>
      <c r="G30" s="61"/>
      <c r="H30" s="62">
        <v>326</v>
      </c>
      <c r="I30" s="63">
        <v>347</v>
      </c>
      <c r="J30" s="64">
        <f t="shared" si="3"/>
        <v>673</v>
      </c>
      <c r="K30" s="65" t="s">
        <v>215</v>
      </c>
      <c r="L30" s="66">
        <v>804</v>
      </c>
      <c r="M30" s="66">
        <v>677</v>
      </c>
      <c r="N30" s="66">
        <v>612</v>
      </c>
      <c r="O30" s="66">
        <v>724</v>
      </c>
      <c r="P30" s="63">
        <v>635</v>
      </c>
      <c r="Q30" s="64">
        <f t="shared" si="4"/>
        <v>3452</v>
      </c>
      <c r="R30" s="67">
        <f t="shared" si="5"/>
        <v>4125</v>
      </c>
    </row>
    <row r="31" spans="1:18" ht="17.100000000000001" customHeight="1" x14ac:dyDescent="0.15">
      <c r="B31" s="690"/>
      <c r="C31" s="68" t="s">
        <v>33</v>
      </c>
      <c r="D31" s="68"/>
      <c r="E31" s="68"/>
      <c r="F31" s="68"/>
      <c r="G31" s="68"/>
      <c r="H31" s="42">
        <v>13</v>
      </c>
      <c r="I31" s="69">
        <v>28</v>
      </c>
      <c r="J31" s="44">
        <f t="shared" si="3"/>
        <v>41</v>
      </c>
      <c r="K31" s="45" t="s">
        <v>215</v>
      </c>
      <c r="L31" s="46">
        <v>25</v>
      </c>
      <c r="M31" s="46">
        <v>20</v>
      </c>
      <c r="N31" s="46">
        <v>14</v>
      </c>
      <c r="O31" s="46">
        <v>14</v>
      </c>
      <c r="P31" s="70">
        <v>20</v>
      </c>
      <c r="Q31" s="71">
        <f t="shared" si="4"/>
        <v>93</v>
      </c>
      <c r="R31" s="72">
        <f t="shared" si="5"/>
        <v>134</v>
      </c>
    </row>
    <row r="32" spans="1:18" ht="17.100000000000001" customHeight="1" thickBot="1" x14ac:dyDescent="0.2">
      <c r="B32" s="691"/>
      <c r="C32" s="692" t="s">
        <v>34</v>
      </c>
      <c r="D32" s="693"/>
      <c r="E32" s="693"/>
      <c r="F32" s="693"/>
      <c r="G32" s="694"/>
      <c r="H32" s="73">
        <f>H24+H31</f>
        <v>2063</v>
      </c>
      <c r="I32" s="74">
        <f>I24+I31</f>
        <v>1814</v>
      </c>
      <c r="J32" s="75">
        <f t="shared" si="3"/>
        <v>3877</v>
      </c>
      <c r="K32" s="76" t="s">
        <v>215</v>
      </c>
      <c r="L32" s="77">
        <f>L24+L31</f>
        <v>3066</v>
      </c>
      <c r="M32" s="77">
        <f>M24+M31</f>
        <v>2023</v>
      </c>
      <c r="N32" s="77">
        <f>N24+N31</f>
        <v>1554</v>
      </c>
      <c r="O32" s="77">
        <f>O24+O31</f>
        <v>1689</v>
      </c>
      <c r="P32" s="74">
        <f>P24+P31</f>
        <v>1551</v>
      </c>
      <c r="Q32" s="75">
        <f t="shared" si="4"/>
        <v>9883</v>
      </c>
      <c r="R32" s="78">
        <f t="shared" si="5"/>
        <v>13760</v>
      </c>
    </row>
    <row r="33" spans="1:18" ht="17.100000000000001" customHeight="1" x14ac:dyDescent="0.15">
      <c r="B33" s="713" t="s">
        <v>15</v>
      </c>
      <c r="C33" s="79"/>
      <c r="D33" s="79"/>
      <c r="E33" s="79"/>
      <c r="F33" s="79"/>
      <c r="G33" s="80"/>
      <c r="H33" s="31" t="s">
        <v>13</v>
      </c>
      <c r="I33" s="32" t="s">
        <v>14</v>
      </c>
      <c r="J33" s="33" t="s">
        <v>15</v>
      </c>
      <c r="K33" s="34" t="s">
        <v>16</v>
      </c>
      <c r="L33" s="35" t="s">
        <v>17</v>
      </c>
      <c r="M33" s="35" t="s">
        <v>18</v>
      </c>
      <c r="N33" s="35" t="s">
        <v>19</v>
      </c>
      <c r="O33" s="35" t="s">
        <v>20</v>
      </c>
      <c r="P33" s="36" t="s">
        <v>21</v>
      </c>
      <c r="Q33" s="37" t="s">
        <v>15</v>
      </c>
      <c r="R33" s="38" t="s">
        <v>22</v>
      </c>
    </row>
    <row r="34" spans="1:18" ht="17.100000000000001" customHeight="1" x14ac:dyDescent="0.15">
      <c r="B34" s="714"/>
      <c r="C34" s="39" t="s">
        <v>23</v>
      </c>
      <c r="D34" s="40"/>
      <c r="E34" s="40"/>
      <c r="F34" s="40"/>
      <c r="G34" s="41"/>
      <c r="H34" s="42">
        <f t="shared" ref="H34:I41" si="6">H14+H24</f>
        <v>2852</v>
      </c>
      <c r="I34" s="43">
        <f t="shared" si="6"/>
        <v>2369</v>
      </c>
      <c r="J34" s="44">
        <f>SUM(H34:I34)</f>
        <v>5221</v>
      </c>
      <c r="K34" s="45" t="s">
        <v>215</v>
      </c>
      <c r="L34" s="82">
        <f>L14+L24</f>
        <v>4435</v>
      </c>
      <c r="M34" s="82">
        <f>M14+M24</f>
        <v>2979</v>
      </c>
      <c r="N34" s="82">
        <f>N14+N24</f>
        <v>2256</v>
      </c>
      <c r="O34" s="82">
        <f>O14+O24</f>
        <v>2365</v>
      </c>
      <c r="P34" s="82">
        <f>P14+P24</f>
        <v>2054</v>
      </c>
      <c r="Q34" s="47">
        <f t="shared" ref="Q34:Q42" si="7">SUM(K34:P34)</f>
        <v>14089</v>
      </c>
      <c r="R34" s="48">
        <f t="shared" ref="R34:R42" si="8">SUM(J34,Q34)</f>
        <v>19310</v>
      </c>
    </row>
    <row r="35" spans="1:18" ht="17.100000000000001" customHeight="1" x14ac:dyDescent="0.15">
      <c r="B35" s="714"/>
      <c r="C35" s="49"/>
      <c r="D35" s="50" t="s">
        <v>25</v>
      </c>
      <c r="E35" s="50"/>
      <c r="F35" s="50"/>
      <c r="G35" s="50"/>
      <c r="H35" s="83">
        <f t="shared" si="6"/>
        <v>141</v>
      </c>
      <c r="I35" s="84">
        <f t="shared" si="6"/>
        <v>147</v>
      </c>
      <c r="J35" s="53">
        <f>SUM(H35:I35)</f>
        <v>288</v>
      </c>
      <c r="K35" s="85" t="s">
        <v>215</v>
      </c>
      <c r="L35" s="86">
        <f t="shared" ref="L35:P41" si="9">L15+L25</f>
        <v>192</v>
      </c>
      <c r="M35" s="86">
        <f t="shared" si="9"/>
        <v>136</v>
      </c>
      <c r="N35" s="86">
        <f t="shared" si="9"/>
        <v>86</v>
      </c>
      <c r="O35" s="86">
        <f t="shared" si="9"/>
        <v>85</v>
      </c>
      <c r="P35" s="87">
        <f>P15+P25</f>
        <v>72</v>
      </c>
      <c r="Q35" s="53">
        <f>SUM(K35:P35)</f>
        <v>571</v>
      </c>
      <c r="R35" s="56">
        <f>SUM(J35,Q35)</f>
        <v>859</v>
      </c>
    </row>
    <row r="36" spans="1:18" ht="17.100000000000001" customHeight="1" x14ac:dyDescent="0.15">
      <c r="B36" s="714"/>
      <c r="C36" s="57"/>
      <c r="D36" s="58" t="s">
        <v>27</v>
      </c>
      <c r="E36" s="58"/>
      <c r="F36" s="58"/>
      <c r="G36" s="58"/>
      <c r="H36" s="88">
        <f t="shared" si="6"/>
        <v>275</v>
      </c>
      <c r="I36" s="89">
        <f t="shared" si="6"/>
        <v>236</v>
      </c>
      <c r="J36" s="53">
        <f t="shared" ref="J36:J42" si="10">SUM(H36:I36)</f>
        <v>511</v>
      </c>
      <c r="K36" s="90" t="s">
        <v>215</v>
      </c>
      <c r="L36" s="91">
        <f t="shared" si="9"/>
        <v>326</v>
      </c>
      <c r="M36" s="91">
        <f t="shared" si="9"/>
        <v>274</v>
      </c>
      <c r="N36" s="91">
        <f t="shared" si="9"/>
        <v>161</v>
      </c>
      <c r="O36" s="91">
        <f t="shared" si="9"/>
        <v>123</v>
      </c>
      <c r="P36" s="92">
        <f t="shared" si="9"/>
        <v>164</v>
      </c>
      <c r="Q36" s="53">
        <f t="shared" si="7"/>
        <v>1048</v>
      </c>
      <c r="R36" s="59">
        <f t="shared" si="8"/>
        <v>1559</v>
      </c>
    </row>
    <row r="37" spans="1:18" ht="17.100000000000001" customHeight="1" x14ac:dyDescent="0.15">
      <c r="B37" s="714"/>
      <c r="C37" s="57"/>
      <c r="D37" s="58" t="s">
        <v>28</v>
      </c>
      <c r="E37" s="58"/>
      <c r="F37" s="58"/>
      <c r="G37" s="58"/>
      <c r="H37" s="88">
        <f t="shared" si="6"/>
        <v>453</v>
      </c>
      <c r="I37" s="89">
        <f t="shared" si="6"/>
        <v>353</v>
      </c>
      <c r="J37" s="53">
        <f t="shared" si="10"/>
        <v>806</v>
      </c>
      <c r="K37" s="90" t="s">
        <v>215</v>
      </c>
      <c r="L37" s="91">
        <f t="shared" si="9"/>
        <v>582</v>
      </c>
      <c r="M37" s="91">
        <f t="shared" si="9"/>
        <v>366</v>
      </c>
      <c r="N37" s="91">
        <f t="shared" si="9"/>
        <v>265</v>
      </c>
      <c r="O37" s="91">
        <f t="shared" si="9"/>
        <v>231</v>
      </c>
      <c r="P37" s="92">
        <f t="shared" si="9"/>
        <v>206</v>
      </c>
      <c r="Q37" s="53">
        <f t="shared" si="7"/>
        <v>1650</v>
      </c>
      <c r="R37" s="59">
        <f>SUM(J37,Q37)</f>
        <v>2456</v>
      </c>
    </row>
    <row r="38" spans="1:18" ht="17.100000000000001" customHeight="1" x14ac:dyDescent="0.15">
      <c r="B38" s="714"/>
      <c r="C38" s="57"/>
      <c r="D38" s="58" t="s">
        <v>29</v>
      </c>
      <c r="E38" s="58"/>
      <c r="F38" s="58"/>
      <c r="G38" s="58"/>
      <c r="H38" s="88">
        <f t="shared" si="6"/>
        <v>734</v>
      </c>
      <c r="I38" s="89">
        <f t="shared" si="6"/>
        <v>528</v>
      </c>
      <c r="J38" s="53">
        <f t="shared" si="10"/>
        <v>1262</v>
      </c>
      <c r="K38" s="90" t="s">
        <v>215</v>
      </c>
      <c r="L38" s="91">
        <f t="shared" si="9"/>
        <v>1022</v>
      </c>
      <c r="M38" s="91">
        <f t="shared" si="9"/>
        <v>604</v>
      </c>
      <c r="N38" s="91">
        <f t="shared" si="9"/>
        <v>410</v>
      </c>
      <c r="O38" s="91">
        <f t="shared" si="9"/>
        <v>410</v>
      </c>
      <c r="P38" s="92">
        <f t="shared" si="9"/>
        <v>343</v>
      </c>
      <c r="Q38" s="53">
        <f t="shared" si="7"/>
        <v>2789</v>
      </c>
      <c r="R38" s="59">
        <f t="shared" si="8"/>
        <v>4051</v>
      </c>
    </row>
    <row r="39" spans="1:18" ht="17.100000000000001" customHeight="1" x14ac:dyDescent="0.15">
      <c r="B39" s="714"/>
      <c r="C39" s="57"/>
      <c r="D39" s="58" t="s">
        <v>30</v>
      </c>
      <c r="E39" s="58"/>
      <c r="F39" s="58"/>
      <c r="G39" s="58"/>
      <c r="H39" s="88">
        <f t="shared" si="6"/>
        <v>805</v>
      </c>
      <c r="I39" s="89">
        <f t="shared" si="6"/>
        <v>680</v>
      </c>
      <c r="J39" s="53">
        <f t="shared" si="10"/>
        <v>1485</v>
      </c>
      <c r="K39" s="90" t="s">
        <v>215</v>
      </c>
      <c r="L39" s="91">
        <f t="shared" si="9"/>
        <v>1270</v>
      </c>
      <c r="M39" s="91">
        <f t="shared" si="9"/>
        <v>756</v>
      </c>
      <c r="N39" s="91">
        <f t="shared" si="9"/>
        <v>599</v>
      </c>
      <c r="O39" s="91">
        <f t="shared" si="9"/>
        <v>641</v>
      </c>
      <c r="P39" s="92">
        <f t="shared" si="9"/>
        <v>546</v>
      </c>
      <c r="Q39" s="53">
        <f t="shared" si="7"/>
        <v>3812</v>
      </c>
      <c r="R39" s="59">
        <f t="shared" si="8"/>
        <v>5297</v>
      </c>
    </row>
    <row r="40" spans="1:18" ht="17.100000000000001" customHeight="1" x14ac:dyDescent="0.15">
      <c r="B40" s="714"/>
      <c r="C40" s="60"/>
      <c r="D40" s="61" t="s">
        <v>31</v>
      </c>
      <c r="E40" s="61"/>
      <c r="F40" s="61"/>
      <c r="G40" s="61"/>
      <c r="H40" s="62">
        <f t="shared" si="6"/>
        <v>444</v>
      </c>
      <c r="I40" s="93">
        <f t="shared" si="6"/>
        <v>425</v>
      </c>
      <c r="J40" s="64">
        <f t="shared" si="10"/>
        <v>869</v>
      </c>
      <c r="K40" s="94" t="s">
        <v>215</v>
      </c>
      <c r="L40" s="95">
        <f t="shared" si="9"/>
        <v>1043</v>
      </c>
      <c r="M40" s="95">
        <f t="shared" si="9"/>
        <v>843</v>
      </c>
      <c r="N40" s="95">
        <f t="shared" si="9"/>
        <v>735</v>
      </c>
      <c r="O40" s="95">
        <f t="shared" si="9"/>
        <v>875</v>
      </c>
      <c r="P40" s="96">
        <f t="shared" si="9"/>
        <v>723</v>
      </c>
      <c r="Q40" s="97">
        <f t="shared" si="7"/>
        <v>4219</v>
      </c>
      <c r="R40" s="67">
        <f t="shared" si="8"/>
        <v>5088</v>
      </c>
    </row>
    <row r="41" spans="1:18" ht="17.100000000000001" customHeight="1" x14ac:dyDescent="0.15">
      <c r="B41" s="714"/>
      <c r="C41" s="68" t="s">
        <v>33</v>
      </c>
      <c r="D41" s="68"/>
      <c r="E41" s="68"/>
      <c r="F41" s="68"/>
      <c r="G41" s="68"/>
      <c r="H41" s="42">
        <f t="shared" si="6"/>
        <v>29</v>
      </c>
      <c r="I41" s="43">
        <f t="shared" si="6"/>
        <v>57</v>
      </c>
      <c r="J41" s="42">
        <f>SUM(H41:I41)</f>
        <v>86</v>
      </c>
      <c r="K41" s="98" t="s">
        <v>215</v>
      </c>
      <c r="L41" s="99">
        <f>L21+L31</f>
        <v>86</v>
      </c>
      <c r="M41" s="99">
        <f t="shared" si="9"/>
        <v>47</v>
      </c>
      <c r="N41" s="99">
        <f t="shared" si="9"/>
        <v>32</v>
      </c>
      <c r="O41" s="99">
        <f t="shared" si="9"/>
        <v>23</v>
      </c>
      <c r="P41" s="100">
        <f t="shared" si="9"/>
        <v>44</v>
      </c>
      <c r="Q41" s="47">
        <f t="shared" si="7"/>
        <v>232</v>
      </c>
      <c r="R41" s="101">
        <f t="shared" si="8"/>
        <v>318</v>
      </c>
    </row>
    <row r="42" spans="1:18" ht="17.100000000000001" customHeight="1" thickBot="1" x14ac:dyDescent="0.2">
      <c r="B42" s="715"/>
      <c r="C42" s="692" t="s">
        <v>34</v>
      </c>
      <c r="D42" s="693"/>
      <c r="E42" s="693"/>
      <c r="F42" s="693"/>
      <c r="G42" s="694"/>
      <c r="H42" s="73">
        <f>H34+H41</f>
        <v>2881</v>
      </c>
      <c r="I42" s="74">
        <f>I34+I41</f>
        <v>2426</v>
      </c>
      <c r="J42" s="75">
        <f t="shared" si="10"/>
        <v>5307</v>
      </c>
      <c r="K42" s="76" t="s">
        <v>215</v>
      </c>
      <c r="L42" s="77">
        <f>L34+L41</f>
        <v>4521</v>
      </c>
      <c r="M42" s="77">
        <f>M34+M41</f>
        <v>3026</v>
      </c>
      <c r="N42" s="77">
        <f>N34+N41</f>
        <v>2288</v>
      </c>
      <c r="O42" s="77">
        <f>O34+O41</f>
        <v>2388</v>
      </c>
      <c r="P42" s="74">
        <f>P34+P41</f>
        <v>2098</v>
      </c>
      <c r="Q42" s="75">
        <f t="shared" si="7"/>
        <v>14321</v>
      </c>
      <c r="R42" s="78">
        <f t="shared" si="8"/>
        <v>19628</v>
      </c>
    </row>
    <row r="45" spans="1:18" ht="17.100000000000001" customHeight="1" x14ac:dyDescent="0.15">
      <c r="A45" s="1" t="s">
        <v>38</v>
      </c>
    </row>
    <row r="46" spans="1:18" ht="17.100000000000001" customHeight="1" x14ac:dyDescent="0.15">
      <c r="B46" s="5"/>
      <c r="C46" s="5"/>
      <c r="D46" s="5"/>
      <c r="E46" s="6"/>
      <c r="F46" s="6"/>
      <c r="G46" s="6"/>
      <c r="H46" s="6"/>
      <c r="I46" s="6"/>
      <c r="J46" s="6"/>
      <c r="K46" s="699" t="s">
        <v>39</v>
      </c>
      <c r="L46" s="699"/>
      <c r="M46" s="699"/>
      <c r="N46" s="699"/>
      <c r="O46" s="699"/>
      <c r="P46" s="699"/>
      <c r="Q46" s="699"/>
      <c r="R46" s="699"/>
    </row>
    <row r="47" spans="1:18" ht="17.100000000000001" customHeight="1" x14ac:dyDescent="0.15">
      <c r="B47" s="716" t="str">
        <f>"平成" &amp; DBCS($A$2) &amp; "年（" &amp; DBCS($B$2) &amp; "年）" &amp; DBCS($C$2) &amp; "月"</f>
        <v>平成３０年（２０１８年）８月</v>
      </c>
      <c r="C47" s="717"/>
      <c r="D47" s="717"/>
      <c r="E47" s="717"/>
      <c r="F47" s="717"/>
      <c r="G47" s="718"/>
      <c r="H47" s="722" t="s">
        <v>40</v>
      </c>
      <c r="I47" s="723"/>
      <c r="J47" s="723"/>
      <c r="K47" s="724" t="s">
        <v>41</v>
      </c>
      <c r="L47" s="725"/>
      <c r="M47" s="725"/>
      <c r="N47" s="725"/>
      <c r="O47" s="725"/>
      <c r="P47" s="725"/>
      <c r="Q47" s="726"/>
      <c r="R47" s="727" t="s">
        <v>22</v>
      </c>
    </row>
    <row r="48" spans="1:18" ht="17.100000000000001" customHeight="1" x14ac:dyDescent="0.15">
      <c r="B48" s="719"/>
      <c r="C48" s="720"/>
      <c r="D48" s="720"/>
      <c r="E48" s="720"/>
      <c r="F48" s="720"/>
      <c r="G48" s="721"/>
      <c r="H48" s="102" t="s">
        <v>13</v>
      </c>
      <c r="I48" s="103" t="s">
        <v>14</v>
      </c>
      <c r="J48" s="104" t="s">
        <v>15</v>
      </c>
      <c r="K48" s="105" t="s">
        <v>16</v>
      </c>
      <c r="L48" s="106" t="s">
        <v>17</v>
      </c>
      <c r="M48" s="106" t="s">
        <v>18</v>
      </c>
      <c r="N48" s="106" t="s">
        <v>19</v>
      </c>
      <c r="O48" s="106" t="s">
        <v>20</v>
      </c>
      <c r="P48" s="107" t="s">
        <v>21</v>
      </c>
      <c r="Q48" s="606" t="s">
        <v>15</v>
      </c>
      <c r="R48" s="728"/>
    </row>
    <row r="49" spans="1:18" ht="17.100000000000001" customHeight="1" x14ac:dyDescent="0.15">
      <c r="B49" s="8" t="s">
        <v>23</v>
      </c>
      <c r="C49" s="10"/>
      <c r="D49" s="10"/>
      <c r="E49" s="10"/>
      <c r="F49" s="10"/>
      <c r="G49" s="10"/>
      <c r="H49" s="109">
        <v>774</v>
      </c>
      <c r="I49" s="110">
        <v>1131</v>
      </c>
      <c r="J49" s="111">
        <f>SUM(H49:I49)</f>
        <v>1905</v>
      </c>
      <c r="K49" s="112"/>
      <c r="L49" s="113">
        <v>3378</v>
      </c>
      <c r="M49" s="113">
        <v>2297</v>
      </c>
      <c r="N49" s="113">
        <v>1383</v>
      </c>
      <c r="O49" s="113">
        <v>901</v>
      </c>
      <c r="P49" s="114">
        <v>474</v>
      </c>
      <c r="Q49" s="115">
        <f>SUM(K49:P49)</f>
        <v>8433</v>
      </c>
      <c r="R49" s="116">
        <f>SUM(J49,Q49)</f>
        <v>10338</v>
      </c>
    </row>
    <row r="50" spans="1:18" ht="17.100000000000001" customHeight="1" x14ac:dyDescent="0.15">
      <c r="B50" s="117" t="s">
        <v>33</v>
      </c>
      <c r="C50" s="118"/>
      <c r="D50" s="118"/>
      <c r="E50" s="118"/>
      <c r="F50" s="118"/>
      <c r="G50" s="118"/>
      <c r="H50" s="119">
        <v>9</v>
      </c>
      <c r="I50" s="120">
        <v>25</v>
      </c>
      <c r="J50" s="121">
        <f>SUM(H50:I50)</f>
        <v>34</v>
      </c>
      <c r="K50" s="122"/>
      <c r="L50" s="123">
        <v>54</v>
      </c>
      <c r="M50" s="123">
        <v>38</v>
      </c>
      <c r="N50" s="123">
        <v>25</v>
      </c>
      <c r="O50" s="123">
        <v>13</v>
      </c>
      <c r="P50" s="124">
        <v>15</v>
      </c>
      <c r="Q50" s="125">
        <f>SUM(K50:P50)</f>
        <v>145</v>
      </c>
      <c r="R50" s="126">
        <f>SUM(J50,Q50)</f>
        <v>179</v>
      </c>
    </row>
    <row r="51" spans="1:18" ht="17.100000000000001" customHeight="1" x14ac:dyDescent="0.15">
      <c r="B51" s="23" t="s">
        <v>42</v>
      </c>
      <c r="C51" s="24"/>
      <c r="D51" s="24"/>
      <c r="E51" s="24"/>
      <c r="F51" s="24"/>
      <c r="G51" s="24"/>
      <c r="H51" s="127">
        <f t="shared" ref="H51:P51" si="11">H49+H50</f>
        <v>783</v>
      </c>
      <c r="I51" s="128">
        <f t="shared" si="11"/>
        <v>1156</v>
      </c>
      <c r="J51" s="129">
        <f t="shared" si="11"/>
        <v>1939</v>
      </c>
      <c r="K51" s="130">
        <f t="shared" si="11"/>
        <v>0</v>
      </c>
      <c r="L51" s="131">
        <f t="shared" si="11"/>
        <v>3432</v>
      </c>
      <c r="M51" s="131">
        <f t="shared" si="11"/>
        <v>2335</v>
      </c>
      <c r="N51" s="131">
        <f t="shared" si="11"/>
        <v>1408</v>
      </c>
      <c r="O51" s="131">
        <f t="shared" si="11"/>
        <v>914</v>
      </c>
      <c r="P51" s="128">
        <f t="shared" si="11"/>
        <v>489</v>
      </c>
      <c r="Q51" s="129">
        <f>SUM(K51:P51)</f>
        <v>8578</v>
      </c>
      <c r="R51" s="132">
        <f>SUM(J51,Q51)</f>
        <v>10517</v>
      </c>
    </row>
    <row r="53" spans="1:18" ht="17.100000000000001" customHeight="1" x14ac:dyDescent="0.15">
      <c r="A53" s="1" t="s">
        <v>43</v>
      </c>
    </row>
    <row r="54" spans="1:18" ht="17.100000000000001" customHeight="1" x14ac:dyDescent="0.15">
      <c r="B54" s="5"/>
      <c r="C54" s="5"/>
      <c r="D54" s="5"/>
      <c r="E54" s="6"/>
      <c r="F54" s="6"/>
      <c r="G54" s="6"/>
      <c r="H54" s="6"/>
      <c r="I54" s="6"/>
      <c r="J54" s="6"/>
      <c r="K54" s="699" t="s">
        <v>39</v>
      </c>
      <c r="L54" s="699"/>
      <c r="M54" s="699"/>
      <c r="N54" s="699"/>
      <c r="O54" s="699"/>
      <c r="P54" s="699"/>
      <c r="Q54" s="699"/>
      <c r="R54" s="699"/>
    </row>
    <row r="55" spans="1:18" ht="17.100000000000001" customHeight="1" x14ac:dyDescent="0.15">
      <c r="B55" s="716" t="str">
        <f>"平成" &amp; DBCS($A$2) &amp; "年（" &amp; DBCS($B$2) &amp; "年）" &amp; DBCS($C$2) &amp; "月"</f>
        <v>平成３０年（２０１８年）８月</v>
      </c>
      <c r="C55" s="717"/>
      <c r="D55" s="717"/>
      <c r="E55" s="717"/>
      <c r="F55" s="717"/>
      <c r="G55" s="718"/>
      <c r="H55" s="722" t="s">
        <v>40</v>
      </c>
      <c r="I55" s="723"/>
      <c r="J55" s="723"/>
      <c r="K55" s="724" t="s">
        <v>41</v>
      </c>
      <c r="L55" s="725"/>
      <c r="M55" s="725"/>
      <c r="N55" s="725"/>
      <c r="O55" s="725"/>
      <c r="P55" s="725"/>
      <c r="Q55" s="726"/>
      <c r="R55" s="718" t="s">
        <v>22</v>
      </c>
    </row>
    <row r="56" spans="1:18" ht="17.100000000000001" customHeight="1" x14ac:dyDescent="0.15">
      <c r="B56" s="719"/>
      <c r="C56" s="720"/>
      <c r="D56" s="720"/>
      <c r="E56" s="720"/>
      <c r="F56" s="720"/>
      <c r="G56" s="721"/>
      <c r="H56" s="102" t="s">
        <v>13</v>
      </c>
      <c r="I56" s="103" t="s">
        <v>14</v>
      </c>
      <c r="J56" s="104" t="s">
        <v>15</v>
      </c>
      <c r="K56" s="105" t="s">
        <v>16</v>
      </c>
      <c r="L56" s="106" t="s">
        <v>17</v>
      </c>
      <c r="M56" s="106" t="s">
        <v>18</v>
      </c>
      <c r="N56" s="106" t="s">
        <v>19</v>
      </c>
      <c r="O56" s="106" t="s">
        <v>20</v>
      </c>
      <c r="P56" s="107" t="s">
        <v>21</v>
      </c>
      <c r="Q56" s="133" t="s">
        <v>15</v>
      </c>
      <c r="R56" s="721"/>
    </row>
    <row r="57" spans="1:18" ht="17.100000000000001" customHeight="1" x14ac:dyDescent="0.15">
      <c r="B57" s="8" t="s">
        <v>23</v>
      </c>
      <c r="C57" s="10"/>
      <c r="D57" s="10"/>
      <c r="E57" s="10"/>
      <c r="F57" s="10"/>
      <c r="G57" s="10"/>
      <c r="H57" s="109">
        <v>15</v>
      </c>
      <c r="I57" s="110">
        <v>18</v>
      </c>
      <c r="J57" s="111">
        <f>SUM(H57:I57)</f>
        <v>33</v>
      </c>
      <c r="K57" s="112"/>
      <c r="L57" s="113">
        <v>1230</v>
      </c>
      <c r="M57" s="113">
        <v>910</v>
      </c>
      <c r="N57" s="113">
        <v>707</v>
      </c>
      <c r="O57" s="113">
        <v>470</v>
      </c>
      <c r="P57" s="114">
        <v>218</v>
      </c>
      <c r="Q57" s="134">
        <f>SUM(K57:P57)</f>
        <v>3535</v>
      </c>
      <c r="R57" s="135">
        <f>SUM(J57,Q57)</f>
        <v>3568</v>
      </c>
    </row>
    <row r="58" spans="1:18" ht="17.100000000000001" customHeight="1" x14ac:dyDescent="0.15">
      <c r="B58" s="117" t="s">
        <v>33</v>
      </c>
      <c r="C58" s="118"/>
      <c r="D58" s="118"/>
      <c r="E58" s="118"/>
      <c r="F58" s="118"/>
      <c r="G58" s="118"/>
      <c r="H58" s="119">
        <v>0</v>
      </c>
      <c r="I58" s="120">
        <v>1</v>
      </c>
      <c r="J58" s="121">
        <f>SUM(H58:I58)</f>
        <v>1</v>
      </c>
      <c r="K58" s="122"/>
      <c r="L58" s="123">
        <v>10</v>
      </c>
      <c r="M58" s="123">
        <v>6</v>
      </c>
      <c r="N58" s="123">
        <v>6</v>
      </c>
      <c r="O58" s="123">
        <v>6</v>
      </c>
      <c r="P58" s="124">
        <v>4</v>
      </c>
      <c r="Q58" s="136">
        <f>SUM(K58:P58)</f>
        <v>32</v>
      </c>
      <c r="R58" s="137">
        <f>SUM(J58,Q58)</f>
        <v>33</v>
      </c>
    </row>
    <row r="59" spans="1:18" ht="17.100000000000001" customHeight="1" x14ac:dyDescent="0.15">
      <c r="B59" s="23" t="s">
        <v>42</v>
      </c>
      <c r="C59" s="24"/>
      <c r="D59" s="24"/>
      <c r="E59" s="24"/>
      <c r="F59" s="24"/>
      <c r="G59" s="24"/>
      <c r="H59" s="127">
        <f>H57+H58</f>
        <v>15</v>
      </c>
      <c r="I59" s="128">
        <f>I57+I58</f>
        <v>19</v>
      </c>
      <c r="J59" s="129">
        <f>SUM(H59:I59)</f>
        <v>34</v>
      </c>
      <c r="K59" s="130">
        <f t="shared" ref="K59:P59" si="12">K57+K58</f>
        <v>0</v>
      </c>
      <c r="L59" s="131">
        <f t="shared" si="12"/>
        <v>1240</v>
      </c>
      <c r="M59" s="131">
        <f t="shared" si="12"/>
        <v>916</v>
      </c>
      <c r="N59" s="131">
        <f t="shared" si="12"/>
        <v>713</v>
      </c>
      <c r="O59" s="131">
        <f t="shared" si="12"/>
        <v>476</v>
      </c>
      <c r="P59" s="128">
        <f t="shared" si="12"/>
        <v>222</v>
      </c>
      <c r="Q59" s="138">
        <f>SUM(K59:P59)</f>
        <v>3567</v>
      </c>
      <c r="R59" s="139">
        <f>SUM(J59,Q59)</f>
        <v>3601</v>
      </c>
    </row>
    <row r="61" spans="1:18" ht="17.100000000000001" customHeight="1" x14ac:dyDescent="0.15">
      <c r="A61" s="1" t="s">
        <v>44</v>
      </c>
    </row>
    <row r="62" spans="1:18" ht="17.100000000000001" customHeight="1" x14ac:dyDescent="0.15">
      <c r="A62" s="1" t="s">
        <v>45</v>
      </c>
    </row>
    <row r="63" spans="1:18" ht="17.100000000000001" customHeight="1" x14ac:dyDescent="0.15">
      <c r="B63" s="5"/>
      <c r="C63" s="5"/>
      <c r="D63" s="5"/>
      <c r="E63" s="6"/>
      <c r="F63" s="6"/>
      <c r="G63" s="6"/>
      <c r="H63" s="6"/>
      <c r="I63" s="6"/>
      <c r="J63" s="699" t="s">
        <v>39</v>
      </c>
      <c r="K63" s="699"/>
      <c r="L63" s="699"/>
      <c r="M63" s="699"/>
      <c r="N63" s="699"/>
      <c r="O63" s="699"/>
      <c r="P63" s="699"/>
      <c r="Q63" s="699"/>
    </row>
    <row r="64" spans="1:18" ht="17.100000000000001" customHeight="1" x14ac:dyDescent="0.15">
      <c r="B64" s="716" t="str">
        <f>"平成" &amp; DBCS($A$2) &amp; "年（" &amp; DBCS($B$2) &amp; "年）" &amp; DBCS($C$2) &amp; "月"</f>
        <v>平成３０年（２０１８年）８月</v>
      </c>
      <c r="C64" s="717"/>
      <c r="D64" s="717"/>
      <c r="E64" s="717"/>
      <c r="F64" s="717"/>
      <c r="G64" s="718"/>
      <c r="H64" s="722" t="s">
        <v>40</v>
      </c>
      <c r="I64" s="723"/>
      <c r="J64" s="723"/>
      <c r="K64" s="724" t="s">
        <v>41</v>
      </c>
      <c r="L64" s="725"/>
      <c r="M64" s="725"/>
      <c r="N64" s="725"/>
      <c r="O64" s="725"/>
      <c r="P64" s="726"/>
      <c r="Q64" s="718" t="s">
        <v>22</v>
      </c>
    </row>
    <row r="65" spans="1:17" ht="17.100000000000001" customHeight="1" x14ac:dyDescent="0.15">
      <c r="B65" s="719"/>
      <c r="C65" s="720"/>
      <c r="D65" s="720"/>
      <c r="E65" s="720"/>
      <c r="F65" s="720"/>
      <c r="G65" s="721"/>
      <c r="H65" s="102" t="s">
        <v>13</v>
      </c>
      <c r="I65" s="103" t="s">
        <v>14</v>
      </c>
      <c r="J65" s="104" t="s">
        <v>15</v>
      </c>
      <c r="K65" s="140" t="s">
        <v>17</v>
      </c>
      <c r="L65" s="106" t="s">
        <v>18</v>
      </c>
      <c r="M65" s="106" t="s">
        <v>19</v>
      </c>
      <c r="N65" s="106" t="s">
        <v>20</v>
      </c>
      <c r="O65" s="107" t="s">
        <v>21</v>
      </c>
      <c r="P65" s="133" t="s">
        <v>15</v>
      </c>
      <c r="Q65" s="721"/>
    </row>
    <row r="66" spans="1:17" ht="17.100000000000001" customHeight="1" x14ac:dyDescent="0.15">
      <c r="B66" s="8" t="s">
        <v>23</v>
      </c>
      <c r="C66" s="10"/>
      <c r="D66" s="10"/>
      <c r="E66" s="10"/>
      <c r="F66" s="10"/>
      <c r="G66" s="10"/>
      <c r="H66" s="109">
        <v>0</v>
      </c>
      <c r="I66" s="110">
        <v>0</v>
      </c>
      <c r="J66" s="111">
        <f>SUM(H66:I66)</f>
        <v>0</v>
      </c>
      <c r="K66" s="112">
        <v>2</v>
      </c>
      <c r="L66" s="113">
        <v>12</v>
      </c>
      <c r="M66" s="113">
        <v>190</v>
      </c>
      <c r="N66" s="113">
        <v>464</v>
      </c>
      <c r="O66" s="114">
        <v>443</v>
      </c>
      <c r="P66" s="134">
        <v>1111</v>
      </c>
      <c r="Q66" s="135">
        <f>SUM(J66,P66)</f>
        <v>1111</v>
      </c>
    </row>
    <row r="67" spans="1:17" ht="17.100000000000001" customHeight="1" x14ac:dyDescent="0.15">
      <c r="B67" s="117" t="s">
        <v>33</v>
      </c>
      <c r="C67" s="118"/>
      <c r="D67" s="118"/>
      <c r="E67" s="118"/>
      <c r="F67" s="118"/>
      <c r="G67" s="118"/>
      <c r="H67" s="119">
        <v>0</v>
      </c>
      <c r="I67" s="120">
        <v>0</v>
      </c>
      <c r="J67" s="121">
        <f>SUM(H67:I67)</f>
        <v>0</v>
      </c>
      <c r="K67" s="122">
        <v>0</v>
      </c>
      <c r="L67" s="123">
        <v>0</v>
      </c>
      <c r="M67" s="123">
        <v>0</v>
      </c>
      <c r="N67" s="123">
        <v>1</v>
      </c>
      <c r="O67" s="124">
        <v>2</v>
      </c>
      <c r="P67" s="136">
        <f>SUM(K67:O67)</f>
        <v>3</v>
      </c>
      <c r="Q67" s="137">
        <f>SUM(J67,P67)</f>
        <v>3</v>
      </c>
    </row>
    <row r="68" spans="1:17" ht="17.100000000000001" customHeight="1" x14ac:dyDescent="0.15">
      <c r="B68" s="23" t="s">
        <v>42</v>
      </c>
      <c r="C68" s="24"/>
      <c r="D68" s="24"/>
      <c r="E68" s="24"/>
      <c r="F68" s="24"/>
      <c r="G68" s="24"/>
      <c r="H68" s="127">
        <f>H66+H67</f>
        <v>0</v>
      </c>
      <c r="I68" s="128">
        <f>I66+I67</f>
        <v>0</v>
      </c>
      <c r="J68" s="129">
        <f>SUM(H68:I68)</f>
        <v>0</v>
      </c>
      <c r="K68" s="130">
        <f>K66+K67</f>
        <v>2</v>
      </c>
      <c r="L68" s="131">
        <f>L66+L67</f>
        <v>12</v>
      </c>
      <c r="M68" s="131">
        <f>M66+M67</f>
        <v>190</v>
      </c>
      <c r="N68" s="131">
        <f>N66+N67</f>
        <v>465</v>
      </c>
      <c r="O68" s="128">
        <f>O66+O67</f>
        <v>445</v>
      </c>
      <c r="P68" s="138">
        <f>SUM(K68:O68)</f>
        <v>1114</v>
      </c>
      <c r="Q68" s="139">
        <f>SUM(J68,P68)</f>
        <v>1114</v>
      </c>
    </row>
    <row r="70" spans="1:17" ht="17.100000000000001" customHeight="1" x14ac:dyDescent="0.15">
      <c r="A70" s="1" t="s">
        <v>46</v>
      </c>
    </row>
    <row r="71" spans="1:17" ht="17.100000000000001" customHeight="1" x14ac:dyDescent="0.15">
      <c r="B71" s="5"/>
      <c r="C71" s="5"/>
      <c r="D71" s="5"/>
      <c r="E71" s="6"/>
      <c r="F71" s="6"/>
      <c r="G71" s="6"/>
      <c r="H71" s="6"/>
      <c r="I71" s="6"/>
      <c r="J71" s="699" t="s">
        <v>39</v>
      </c>
      <c r="K71" s="699"/>
      <c r="L71" s="699"/>
      <c r="M71" s="699"/>
      <c r="N71" s="699"/>
      <c r="O71" s="699"/>
      <c r="P71" s="699"/>
      <c r="Q71" s="699"/>
    </row>
    <row r="72" spans="1:17" ht="17.100000000000001" customHeight="1" x14ac:dyDescent="0.15">
      <c r="B72" s="716" t="str">
        <f>"平成" &amp; DBCS($A$2) &amp; "年（" &amp; DBCS($B$2) &amp; "年）" &amp; DBCS($C$2) &amp; "月"</f>
        <v>平成３０年（２０１８年）８月</v>
      </c>
      <c r="C72" s="717"/>
      <c r="D72" s="717"/>
      <c r="E72" s="717"/>
      <c r="F72" s="717"/>
      <c r="G72" s="718"/>
      <c r="H72" s="729" t="s">
        <v>40</v>
      </c>
      <c r="I72" s="730"/>
      <c r="J72" s="730"/>
      <c r="K72" s="731" t="s">
        <v>41</v>
      </c>
      <c r="L72" s="730"/>
      <c r="M72" s="730"/>
      <c r="N72" s="730"/>
      <c r="O72" s="730"/>
      <c r="P72" s="732"/>
      <c r="Q72" s="733" t="s">
        <v>22</v>
      </c>
    </row>
    <row r="73" spans="1:17" ht="17.100000000000001" customHeight="1" x14ac:dyDescent="0.15">
      <c r="B73" s="719"/>
      <c r="C73" s="720"/>
      <c r="D73" s="720"/>
      <c r="E73" s="720"/>
      <c r="F73" s="720"/>
      <c r="G73" s="721"/>
      <c r="H73" s="141" t="s">
        <v>13</v>
      </c>
      <c r="I73" s="142" t="s">
        <v>14</v>
      </c>
      <c r="J73" s="143" t="s">
        <v>15</v>
      </c>
      <c r="K73" s="144" t="s">
        <v>17</v>
      </c>
      <c r="L73" s="145" t="s">
        <v>18</v>
      </c>
      <c r="M73" s="145" t="s">
        <v>19</v>
      </c>
      <c r="N73" s="145" t="s">
        <v>20</v>
      </c>
      <c r="O73" s="146" t="s">
        <v>21</v>
      </c>
      <c r="P73" s="147" t="s">
        <v>15</v>
      </c>
      <c r="Q73" s="734"/>
    </row>
    <row r="74" spans="1:17" ht="17.100000000000001" customHeight="1" x14ac:dyDescent="0.15">
      <c r="B74" s="8" t="s">
        <v>23</v>
      </c>
      <c r="C74" s="10"/>
      <c r="D74" s="10"/>
      <c r="E74" s="10"/>
      <c r="F74" s="10"/>
      <c r="G74" s="10"/>
      <c r="H74" s="109">
        <v>0</v>
      </c>
      <c r="I74" s="110">
        <v>0</v>
      </c>
      <c r="J74" s="111">
        <f>SUM(H74:I74)</f>
        <v>0</v>
      </c>
      <c r="K74" s="112">
        <v>55</v>
      </c>
      <c r="L74" s="113">
        <v>89</v>
      </c>
      <c r="M74" s="113">
        <v>125</v>
      </c>
      <c r="N74" s="113">
        <v>154</v>
      </c>
      <c r="O74" s="114">
        <v>89</v>
      </c>
      <c r="P74" s="134">
        <f>SUM(K74:O74)</f>
        <v>512</v>
      </c>
      <c r="Q74" s="135">
        <f>SUM(J74,P74)</f>
        <v>512</v>
      </c>
    </row>
    <row r="75" spans="1:17" ht="17.100000000000001" customHeight="1" x14ac:dyDescent="0.15">
      <c r="B75" s="117" t="s">
        <v>33</v>
      </c>
      <c r="C75" s="118"/>
      <c r="D75" s="118"/>
      <c r="E75" s="118"/>
      <c r="F75" s="118"/>
      <c r="G75" s="118"/>
      <c r="H75" s="119">
        <v>0</v>
      </c>
      <c r="I75" s="120">
        <v>0</v>
      </c>
      <c r="J75" s="121">
        <f>SUM(H75:I75)</f>
        <v>0</v>
      </c>
      <c r="K75" s="122">
        <v>1</v>
      </c>
      <c r="L75" s="123">
        <v>0</v>
      </c>
      <c r="M75" s="123">
        <v>0</v>
      </c>
      <c r="N75" s="123">
        <v>0</v>
      </c>
      <c r="O75" s="124">
        <v>0</v>
      </c>
      <c r="P75" s="136">
        <f>SUM(K75:O75)</f>
        <v>1</v>
      </c>
      <c r="Q75" s="137">
        <f>SUM(J75,P75)</f>
        <v>1</v>
      </c>
    </row>
    <row r="76" spans="1:17" ht="17.100000000000001" customHeight="1" x14ac:dyDescent="0.15">
      <c r="B76" s="23" t="s">
        <v>42</v>
      </c>
      <c r="C76" s="24"/>
      <c r="D76" s="24"/>
      <c r="E76" s="24"/>
      <c r="F76" s="24"/>
      <c r="G76" s="24"/>
      <c r="H76" s="127">
        <f>H74+H75</f>
        <v>0</v>
      </c>
      <c r="I76" s="128">
        <f>I74+I75</f>
        <v>0</v>
      </c>
      <c r="J76" s="129">
        <f>SUM(H76:I76)</f>
        <v>0</v>
      </c>
      <c r="K76" s="130">
        <f>K74+K75</f>
        <v>56</v>
      </c>
      <c r="L76" s="131">
        <f>L74+L75</f>
        <v>89</v>
      </c>
      <c r="M76" s="131">
        <f>M74+M75</f>
        <v>125</v>
      </c>
      <c r="N76" s="131">
        <f>N74+N75</f>
        <v>154</v>
      </c>
      <c r="O76" s="128">
        <f>O74+O75</f>
        <v>89</v>
      </c>
      <c r="P76" s="138">
        <f>SUM(K76:O76)</f>
        <v>513</v>
      </c>
      <c r="Q76" s="139">
        <f>SUM(J76,P76)</f>
        <v>513</v>
      </c>
    </row>
    <row r="78" spans="1:17" ht="17.100000000000001" customHeight="1" x14ac:dyDescent="0.15">
      <c r="A78" s="1" t="s">
        <v>47</v>
      </c>
    </row>
    <row r="79" spans="1:17" ht="17.100000000000001" customHeight="1" x14ac:dyDescent="0.15">
      <c r="B79" s="5"/>
      <c r="C79" s="5"/>
      <c r="D79" s="5"/>
      <c r="E79" s="6"/>
      <c r="F79" s="6"/>
      <c r="G79" s="6"/>
      <c r="H79" s="6"/>
      <c r="I79" s="6"/>
      <c r="J79" s="699" t="s">
        <v>39</v>
      </c>
      <c r="K79" s="699"/>
      <c r="L79" s="699"/>
      <c r="M79" s="699"/>
      <c r="N79" s="699"/>
      <c r="O79" s="699"/>
      <c r="P79" s="699"/>
      <c r="Q79" s="699"/>
    </row>
    <row r="80" spans="1:17" ht="17.100000000000001" customHeight="1" x14ac:dyDescent="0.15">
      <c r="B80" s="735" t="str">
        <f>"平成" &amp; DBCS($A$2) &amp; "年（" &amp; DBCS($B$2) &amp; "年）" &amp; DBCS($C$2) &amp; "月"</f>
        <v>平成３０年（２０１８年）８月</v>
      </c>
      <c r="C80" s="736"/>
      <c r="D80" s="736"/>
      <c r="E80" s="736"/>
      <c r="F80" s="736"/>
      <c r="G80" s="737"/>
      <c r="H80" s="741" t="s">
        <v>40</v>
      </c>
      <c r="I80" s="742"/>
      <c r="J80" s="742"/>
      <c r="K80" s="743" t="s">
        <v>41</v>
      </c>
      <c r="L80" s="742"/>
      <c r="M80" s="742"/>
      <c r="N80" s="742"/>
      <c r="O80" s="742"/>
      <c r="P80" s="744"/>
      <c r="Q80" s="737" t="s">
        <v>22</v>
      </c>
    </row>
    <row r="81" spans="1:18" ht="17.100000000000001" customHeight="1" x14ac:dyDescent="0.15">
      <c r="B81" s="738"/>
      <c r="C81" s="739"/>
      <c r="D81" s="739"/>
      <c r="E81" s="739"/>
      <c r="F81" s="739"/>
      <c r="G81" s="740"/>
      <c r="H81" s="148" t="s">
        <v>13</v>
      </c>
      <c r="I81" s="149" t="s">
        <v>14</v>
      </c>
      <c r="J81" s="607" t="s">
        <v>15</v>
      </c>
      <c r="K81" s="151" t="s">
        <v>17</v>
      </c>
      <c r="L81" s="152" t="s">
        <v>18</v>
      </c>
      <c r="M81" s="152" t="s">
        <v>19</v>
      </c>
      <c r="N81" s="152" t="s">
        <v>20</v>
      </c>
      <c r="O81" s="149" t="s">
        <v>21</v>
      </c>
      <c r="P81" s="153" t="s">
        <v>15</v>
      </c>
      <c r="Q81" s="740"/>
    </row>
    <row r="82" spans="1:18" ht="17.100000000000001" customHeight="1" x14ac:dyDescent="0.15">
      <c r="B82" s="8" t="s">
        <v>23</v>
      </c>
      <c r="C82" s="10"/>
      <c r="D82" s="10"/>
      <c r="E82" s="10"/>
      <c r="F82" s="10"/>
      <c r="G82" s="10"/>
      <c r="H82" s="109">
        <v>0</v>
      </c>
      <c r="I82" s="110">
        <v>0</v>
      </c>
      <c r="J82" s="111">
        <f>SUM(H82:I82)</f>
        <v>0</v>
      </c>
      <c r="K82" s="112">
        <v>0</v>
      </c>
      <c r="L82" s="113">
        <v>3</v>
      </c>
      <c r="M82" s="113">
        <v>31</v>
      </c>
      <c r="N82" s="113">
        <v>294</v>
      </c>
      <c r="O82" s="114">
        <v>477</v>
      </c>
      <c r="P82" s="134">
        <f>SUM(K82:O82)</f>
        <v>805</v>
      </c>
      <c r="Q82" s="135">
        <f>SUM(J82,P82)</f>
        <v>805</v>
      </c>
    </row>
    <row r="83" spans="1:18" ht="17.100000000000001" customHeight="1" x14ac:dyDescent="0.15">
      <c r="B83" s="117" t="s">
        <v>33</v>
      </c>
      <c r="C83" s="118"/>
      <c r="D83" s="118"/>
      <c r="E83" s="118"/>
      <c r="F83" s="118"/>
      <c r="G83" s="118"/>
      <c r="H83" s="119">
        <v>0</v>
      </c>
      <c r="I83" s="120">
        <v>0</v>
      </c>
      <c r="J83" s="121">
        <f>SUM(H83:I83)</f>
        <v>0</v>
      </c>
      <c r="K83" s="122">
        <v>0</v>
      </c>
      <c r="L83" s="123">
        <v>0</v>
      </c>
      <c r="M83" s="123">
        <v>0</v>
      </c>
      <c r="N83" s="123">
        <v>3</v>
      </c>
      <c r="O83" s="124">
        <v>8</v>
      </c>
      <c r="P83" s="136">
        <f>SUM(K83:O83)</f>
        <v>11</v>
      </c>
      <c r="Q83" s="137">
        <f>SUM(J83,P83)</f>
        <v>11</v>
      </c>
    </row>
    <row r="84" spans="1:18" ht="17.100000000000001" customHeight="1" x14ac:dyDescent="0.15">
      <c r="B84" s="23" t="s">
        <v>42</v>
      </c>
      <c r="C84" s="24"/>
      <c r="D84" s="24"/>
      <c r="E84" s="24"/>
      <c r="F84" s="24"/>
      <c r="G84" s="24"/>
      <c r="H84" s="127">
        <f>H82+H83</f>
        <v>0</v>
      </c>
      <c r="I84" s="128">
        <f>I82+I83</f>
        <v>0</v>
      </c>
      <c r="J84" s="129">
        <f>SUM(H84:I84)</f>
        <v>0</v>
      </c>
      <c r="K84" s="130">
        <f>K82+K83</f>
        <v>0</v>
      </c>
      <c r="L84" s="131">
        <f>L82+L83</f>
        <v>3</v>
      </c>
      <c r="M84" s="131">
        <f>M82+M83</f>
        <v>31</v>
      </c>
      <c r="N84" s="131">
        <f>N82+N83</f>
        <v>297</v>
      </c>
      <c r="O84" s="128">
        <f>O82+O83</f>
        <v>485</v>
      </c>
      <c r="P84" s="138">
        <f>SUM(K84:O84)</f>
        <v>816</v>
      </c>
      <c r="Q84" s="139">
        <f>SUM(J84,P84)</f>
        <v>816</v>
      </c>
    </row>
    <row r="86" spans="1:18" s="397" customFormat="1" ht="17.100000000000001" customHeight="1" x14ac:dyDescent="0.15">
      <c r="A86" s="1" t="s">
        <v>211</v>
      </c>
    </row>
    <row r="87" spans="1:18" s="397" customFormat="1" ht="17.100000000000001" customHeight="1" x14ac:dyDescent="0.15">
      <c r="B87" s="394"/>
      <c r="C87" s="394"/>
      <c r="D87" s="394"/>
      <c r="E87" s="427"/>
      <c r="F87" s="427"/>
      <c r="G87" s="427"/>
      <c r="H87" s="427"/>
      <c r="I87" s="427"/>
      <c r="J87" s="758" t="s">
        <v>39</v>
      </c>
      <c r="K87" s="758"/>
      <c r="L87" s="758"/>
      <c r="M87" s="758"/>
      <c r="N87" s="758"/>
      <c r="O87" s="758"/>
      <c r="P87" s="758"/>
      <c r="Q87" s="758"/>
    </row>
    <row r="88" spans="1:18" s="397" customFormat="1" ht="17.100000000000001" customHeight="1" x14ac:dyDescent="0.15">
      <c r="B88" s="759" t="str">
        <f>"平成" &amp; DBCS($A$2) &amp; "年（" &amp; DBCS($B$2) &amp; "年）" &amp; DBCS($C$2) &amp; "月"</f>
        <v>平成３０年（２０１８年）８月</v>
      </c>
      <c r="C88" s="760"/>
      <c r="D88" s="760"/>
      <c r="E88" s="760"/>
      <c r="F88" s="760"/>
      <c r="G88" s="761"/>
      <c r="H88" s="765" t="s">
        <v>40</v>
      </c>
      <c r="I88" s="766"/>
      <c r="J88" s="766"/>
      <c r="K88" s="767" t="s">
        <v>41</v>
      </c>
      <c r="L88" s="766"/>
      <c r="M88" s="766"/>
      <c r="N88" s="766"/>
      <c r="O88" s="766"/>
      <c r="P88" s="768"/>
      <c r="Q88" s="761" t="s">
        <v>22</v>
      </c>
    </row>
    <row r="89" spans="1:18" s="397" customFormat="1" ht="17.100000000000001" customHeight="1" x14ac:dyDescent="0.15">
      <c r="B89" s="762"/>
      <c r="C89" s="763"/>
      <c r="D89" s="763"/>
      <c r="E89" s="763"/>
      <c r="F89" s="763"/>
      <c r="G89" s="764"/>
      <c r="H89" s="428" t="s">
        <v>13</v>
      </c>
      <c r="I89" s="429" t="s">
        <v>14</v>
      </c>
      <c r="J89" s="608" t="s">
        <v>15</v>
      </c>
      <c r="K89" s="431" t="s">
        <v>17</v>
      </c>
      <c r="L89" s="432" t="s">
        <v>18</v>
      </c>
      <c r="M89" s="432" t="s">
        <v>19</v>
      </c>
      <c r="N89" s="432" t="s">
        <v>20</v>
      </c>
      <c r="O89" s="429" t="s">
        <v>21</v>
      </c>
      <c r="P89" s="433" t="s">
        <v>15</v>
      </c>
      <c r="Q89" s="764"/>
    </row>
    <row r="90" spans="1:18" s="397" customFormat="1" ht="17.100000000000001" customHeight="1" x14ac:dyDescent="0.15">
      <c r="B90" s="398" t="s">
        <v>23</v>
      </c>
      <c r="C90" s="399"/>
      <c r="D90" s="399"/>
      <c r="E90" s="399"/>
      <c r="F90" s="399"/>
      <c r="G90" s="399"/>
      <c r="H90" s="400">
        <v>0</v>
      </c>
      <c r="I90" s="401">
        <v>0</v>
      </c>
      <c r="J90" s="402">
        <f>SUM(H90:I90)</f>
        <v>0</v>
      </c>
      <c r="K90" s="403">
        <v>0</v>
      </c>
      <c r="L90" s="404">
        <v>0</v>
      </c>
      <c r="M90" s="404">
        <v>0</v>
      </c>
      <c r="N90" s="404">
        <v>0</v>
      </c>
      <c r="O90" s="405">
        <v>0</v>
      </c>
      <c r="P90" s="406">
        <f>SUM(K90:O90)</f>
        <v>0</v>
      </c>
      <c r="Q90" s="407">
        <f>SUM(J90,P90)</f>
        <v>0</v>
      </c>
    </row>
    <row r="91" spans="1:18" s="397" customFormat="1" ht="17.100000000000001" customHeight="1" x14ac:dyDescent="0.15">
      <c r="B91" s="408" t="s">
        <v>33</v>
      </c>
      <c r="C91" s="409"/>
      <c r="D91" s="409"/>
      <c r="E91" s="409"/>
      <c r="F91" s="409"/>
      <c r="G91" s="409"/>
      <c r="H91" s="410">
        <v>0</v>
      </c>
      <c r="I91" s="411">
        <v>0</v>
      </c>
      <c r="J91" s="412">
        <f>SUM(H91:I91)</f>
        <v>0</v>
      </c>
      <c r="K91" s="413">
        <v>0</v>
      </c>
      <c r="L91" s="414">
        <v>0</v>
      </c>
      <c r="M91" s="414">
        <v>0</v>
      </c>
      <c r="N91" s="414">
        <v>0</v>
      </c>
      <c r="O91" s="415">
        <v>0</v>
      </c>
      <c r="P91" s="416">
        <f>SUM(K91:O91)</f>
        <v>0</v>
      </c>
      <c r="Q91" s="417">
        <f>SUM(J91,P91)</f>
        <v>0</v>
      </c>
    </row>
    <row r="92" spans="1:18" s="397" customFormat="1" ht="17.100000000000001" customHeight="1" x14ac:dyDescent="0.15">
      <c r="B92" s="418" t="s">
        <v>42</v>
      </c>
      <c r="C92" s="419"/>
      <c r="D92" s="419"/>
      <c r="E92" s="419"/>
      <c r="F92" s="419"/>
      <c r="G92" s="419"/>
      <c r="H92" s="420">
        <f>H90+H91</f>
        <v>0</v>
      </c>
      <c r="I92" s="421">
        <f>I90+I91</f>
        <v>0</v>
      </c>
      <c r="J92" s="422">
        <f>SUM(H92:I92)</f>
        <v>0</v>
      </c>
      <c r="K92" s="423">
        <f>K90+K91</f>
        <v>0</v>
      </c>
      <c r="L92" s="424">
        <f>L90+L91</f>
        <v>0</v>
      </c>
      <c r="M92" s="424">
        <f>M90+M91</f>
        <v>0</v>
      </c>
      <c r="N92" s="424">
        <f>N90+N91</f>
        <v>0</v>
      </c>
      <c r="O92" s="421">
        <f>O90+O91</f>
        <v>0</v>
      </c>
      <c r="P92" s="425">
        <f>SUM(K92:O92)</f>
        <v>0</v>
      </c>
      <c r="Q92" s="426">
        <f>SUM(J92,P92)</f>
        <v>0</v>
      </c>
    </row>
    <row r="94" spans="1:18" s="155" customFormat="1" ht="17.100000000000001" customHeight="1" x14ac:dyDescent="0.15">
      <c r="A94" s="154" t="s">
        <v>48</v>
      </c>
      <c r="J94" s="156"/>
      <c r="K94" s="156"/>
    </row>
    <row r="95" spans="1:18" s="155" customFormat="1" ht="17.100000000000001" customHeight="1" x14ac:dyDescent="0.15">
      <c r="B95" s="2"/>
      <c r="C95" s="157"/>
      <c r="D95" s="157"/>
      <c r="E95" s="157"/>
      <c r="F95" s="6"/>
      <c r="G95" s="6"/>
      <c r="H95" s="6"/>
      <c r="I95" s="699" t="s">
        <v>49</v>
      </c>
      <c r="J95" s="699"/>
      <c r="K95" s="699"/>
      <c r="L95" s="699"/>
      <c r="M95" s="699"/>
      <c r="N95" s="699"/>
      <c r="O95" s="699"/>
      <c r="P95" s="699"/>
      <c r="Q95" s="699"/>
      <c r="R95" s="699"/>
    </row>
    <row r="96" spans="1:18" s="155" customFormat="1" ht="17.100000000000001" customHeight="1" x14ac:dyDescent="0.15">
      <c r="B96" s="716" t="str">
        <f>"平成" &amp; DBCS($A$2) &amp; "年（" &amp; DBCS($B$2) &amp; "年）" &amp; DBCS($C$2) &amp; "月"</f>
        <v>平成３０年（２０１８年）８月</v>
      </c>
      <c r="C96" s="717"/>
      <c r="D96" s="717"/>
      <c r="E96" s="717"/>
      <c r="F96" s="717"/>
      <c r="G96" s="718"/>
      <c r="H96" s="722" t="s">
        <v>40</v>
      </c>
      <c r="I96" s="723"/>
      <c r="J96" s="723"/>
      <c r="K96" s="724" t="s">
        <v>41</v>
      </c>
      <c r="L96" s="725"/>
      <c r="M96" s="725"/>
      <c r="N96" s="725"/>
      <c r="O96" s="725"/>
      <c r="P96" s="725"/>
      <c r="Q96" s="726"/>
      <c r="R96" s="727" t="s">
        <v>22</v>
      </c>
    </row>
    <row r="97" spans="2:18" s="155" customFormat="1" ht="17.100000000000001" customHeight="1" x14ac:dyDescent="0.15">
      <c r="B97" s="719"/>
      <c r="C97" s="720"/>
      <c r="D97" s="720"/>
      <c r="E97" s="720"/>
      <c r="F97" s="720"/>
      <c r="G97" s="721"/>
      <c r="H97" s="102" t="s">
        <v>13</v>
      </c>
      <c r="I97" s="103" t="s">
        <v>14</v>
      </c>
      <c r="J97" s="104" t="s">
        <v>15</v>
      </c>
      <c r="K97" s="105" t="s">
        <v>16</v>
      </c>
      <c r="L97" s="106" t="s">
        <v>17</v>
      </c>
      <c r="M97" s="106" t="s">
        <v>18</v>
      </c>
      <c r="N97" s="106" t="s">
        <v>19</v>
      </c>
      <c r="O97" s="106" t="s">
        <v>20</v>
      </c>
      <c r="P97" s="107" t="s">
        <v>21</v>
      </c>
      <c r="Q97" s="606" t="s">
        <v>15</v>
      </c>
      <c r="R97" s="728"/>
    </row>
    <row r="98" spans="2:18" s="155" customFormat="1" ht="17.100000000000001" customHeight="1" x14ac:dyDescent="0.15">
      <c r="B98" s="158" t="s">
        <v>50</v>
      </c>
      <c r="C98" s="159"/>
      <c r="D98" s="159"/>
      <c r="E98" s="159"/>
      <c r="F98" s="159"/>
      <c r="G98" s="160"/>
      <c r="H98" s="161">
        <f t="shared" ref="H98:R98" si="13">SUM(H99,H105,H108,H113,H117:H118)</f>
        <v>1656</v>
      </c>
      <c r="I98" s="162">
        <f t="shared" si="13"/>
        <v>2604</v>
      </c>
      <c r="J98" s="163">
        <f t="shared" si="13"/>
        <v>4260</v>
      </c>
      <c r="K98" s="164">
        <f t="shared" si="13"/>
        <v>0</v>
      </c>
      <c r="L98" s="165">
        <f t="shared" si="13"/>
        <v>9048</v>
      </c>
      <c r="M98" s="165">
        <f t="shared" si="13"/>
        <v>6905</v>
      </c>
      <c r="N98" s="165">
        <f t="shared" si="13"/>
        <v>4272</v>
      </c>
      <c r="O98" s="165">
        <f t="shared" si="13"/>
        <v>2900</v>
      </c>
      <c r="P98" s="166">
        <f t="shared" si="13"/>
        <v>1807</v>
      </c>
      <c r="Q98" s="167">
        <f t="shared" si="13"/>
        <v>24932</v>
      </c>
      <c r="R98" s="168">
        <f t="shared" si="13"/>
        <v>29192</v>
      </c>
    </row>
    <row r="99" spans="2:18" s="155" customFormat="1" ht="17.100000000000001" customHeight="1" x14ac:dyDescent="0.15">
      <c r="B99" s="169"/>
      <c r="C99" s="158" t="s">
        <v>51</v>
      </c>
      <c r="D99" s="159"/>
      <c r="E99" s="159"/>
      <c r="F99" s="159"/>
      <c r="G99" s="160"/>
      <c r="H99" s="161">
        <f t="shared" ref="H99:Q99" si="14">SUM(H100:H104)</f>
        <v>108</v>
      </c>
      <c r="I99" s="162">
        <f t="shared" si="14"/>
        <v>186</v>
      </c>
      <c r="J99" s="163">
        <f t="shared" si="14"/>
        <v>294</v>
      </c>
      <c r="K99" s="164">
        <f t="shared" si="14"/>
        <v>0</v>
      </c>
      <c r="L99" s="165">
        <f t="shared" si="14"/>
        <v>2263</v>
      </c>
      <c r="M99" s="165">
        <f t="shared" si="14"/>
        <v>1699</v>
      </c>
      <c r="N99" s="165">
        <f t="shared" si="14"/>
        <v>1150</v>
      </c>
      <c r="O99" s="165">
        <f t="shared" si="14"/>
        <v>886</v>
      </c>
      <c r="P99" s="166">
        <f t="shared" si="14"/>
        <v>681</v>
      </c>
      <c r="Q99" s="167">
        <f t="shared" si="14"/>
        <v>6679</v>
      </c>
      <c r="R99" s="168">
        <f t="shared" ref="R99:R104" si="15">SUM(J99,Q99)</f>
        <v>6973</v>
      </c>
    </row>
    <row r="100" spans="2:18" s="155" customFormat="1" ht="17.100000000000001" customHeight="1" x14ac:dyDescent="0.15">
      <c r="B100" s="169"/>
      <c r="C100" s="169"/>
      <c r="D100" s="49" t="s">
        <v>52</v>
      </c>
      <c r="E100" s="81"/>
      <c r="F100" s="81"/>
      <c r="G100" s="170"/>
      <c r="H100" s="171">
        <v>0</v>
      </c>
      <c r="I100" s="172">
        <v>0</v>
      </c>
      <c r="J100" s="173">
        <f>SUM(H100:I100)</f>
        <v>0</v>
      </c>
      <c r="K100" s="174">
        <v>0</v>
      </c>
      <c r="L100" s="175">
        <v>1412</v>
      </c>
      <c r="M100" s="175">
        <v>937</v>
      </c>
      <c r="N100" s="175">
        <v>515</v>
      </c>
      <c r="O100" s="175">
        <v>305</v>
      </c>
      <c r="P100" s="172">
        <v>210</v>
      </c>
      <c r="Q100" s="173">
        <f>SUM(K100:P100)</f>
        <v>3379</v>
      </c>
      <c r="R100" s="176">
        <f t="shared" si="15"/>
        <v>3379</v>
      </c>
    </row>
    <row r="101" spans="2:18" s="155" customFormat="1" ht="17.100000000000001" customHeight="1" x14ac:dyDescent="0.15">
      <c r="B101" s="169"/>
      <c r="C101" s="169"/>
      <c r="D101" s="177" t="s">
        <v>53</v>
      </c>
      <c r="E101" s="58"/>
      <c r="F101" s="58"/>
      <c r="G101" s="178"/>
      <c r="H101" s="179">
        <v>0</v>
      </c>
      <c r="I101" s="180">
        <v>0</v>
      </c>
      <c r="J101" s="181">
        <f>SUM(H101:I101)</f>
        <v>0</v>
      </c>
      <c r="K101" s="182">
        <v>0</v>
      </c>
      <c r="L101" s="183">
        <v>1</v>
      </c>
      <c r="M101" s="183">
        <v>4</v>
      </c>
      <c r="N101" s="183">
        <v>1</v>
      </c>
      <c r="O101" s="183">
        <v>9</v>
      </c>
      <c r="P101" s="180">
        <v>25</v>
      </c>
      <c r="Q101" s="181">
        <f>SUM(K101:P101)</f>
        <v>40</v>
      </c>
      <c r="R101" s="184">
        <f t="shared" si="15"/>
        <v>40</v>
      </c>
    </row>
    <row r="102" spans="2:18" s="155" customFormat="1" ht="17.100000000000001" customHeight="1" x14ac:dyDescent="0.15">
      <c r="B102" s="169"/>
      <c r="C102" s="169"/>
      <c r="D102" s="177" t="s">
        <v>54</v>
      </c>
      <c r="E102" s="58"/>
      <c r="F102" s="58"/>
      <c r="G102" s="178"/>
      <c r="H102" s="179">
        <v>49</v>
      </c>
      <c r="I102" s="180">
        <v>57</v>
      </c>
      <c r="J102" s="181">
        <f>SUM(H102:I102)</f>
        <v>106</v>
      </c>
      <c r="K102" s="182">
        <v>0</v>
      </c>
      <c r="L102" s="183">
        <v>252</v>
      </c>
      <c r="M102" s="183">
        <v>191</v>
      </c>
      <c r="N102" s="183">
        <v>137</v>
      </c>
      <c r="O102" s="183">
        <v>130</v>
      </c>
      <c r="P102" s="180">
        <v>108</v>
      </c>
      <c r="Q102" s="181">
        <f>SUM(K102:P102)</f>
        <v>818</v>
      </c>
      <c r="R102" s="184">
        <f t="shared" si="15"/>
        <v>924</v>
      </c>
    </row>
    <row r="103" spans="2:18" s="155" customFormat="1" ht="17.100000000000001" customHeight="1" x14ac:dyDescent="0.15">
      <c r="B103" s="169"/>
      <c r="C103" s="169"/>
      <c r="D103" s="177" t="s">
        <v>55</v>
      </c>
      <c r="E103" s="58"/>
      <c r="F103" s="58"/>
      <c r="G103" s="178"/>
      <c r="H103" s="179">
        <v>6</v>
      </c>
      <c r="I103" s="180">
        <v>50</v>
      </c>
      <c r="J103" s="181">
        <f>SUM(H103:I103)</f>
        <v>56</v>
      </c>
      <c r="K103" s="616">
        <v>0</v>
      </c>
      <c r="L103" s="183">
        <v>90</v>
      </c>
      <c r="M103" s="183">
        <v>104</v>
      </c>
      <c r="N103" s="183">
        <v>36</v>
      </c>
      <c r="O103" s="183">
        <v>39</v>
      </c>
      <c r="P103" s="183">
        <v>26</v>
      </c>
      <c r="Q103" s="181">
        <f>SUM(K103:P103)</f>
        <v>295</v>
      </c>
      <c r="R103" s="184">
        <f t="shared" si="15"/>
        <v>351</v>
      </c>
    </row>
    <row r="104" spans="2:18" s="155" customFormat="1" ht="17.100000000000001" customHeight="1" x14ac:dyDescent="0.15">
      <c r="B104" s="169"/>
      <c r="C104" s="169"/>
      <c r="D104" s="60" t="s">
        <v>56</v>
      </c>
      <c r="E104" s="61"/>
      <c r="F104" s="61"/>
      <c r="G104" s="185"/>
      <c r="H104" s="186">
        <v>53</v>
      </c>
      <c r="I104" s="187">
        <v>79</v>
      </c>
      <c r="J104" s="188">
        <f>SUM(H104:I104)</f>
        <v>132</v>
      </c>
      <c r="K104" s="189">
        <v>0</v>
      </c>
      <c r="L104" s="190">
        <v>508</v>
      </c>
      <c r="M104" s="190">
        <v>463</v>
      </c>
      <c r="N104" s="190">
        <v>461</v>
      </c>
      <c r="O104" s="190">
        <v>403</v>
      </c>
      <c r="P104" s="187">
        <v>312</v>
      </c>
      <c r="Q104" s="188">
        <f>SUM(K104:P104)</f>
        <v>2147</v>
      </c>
      <c r="R104" s="191">
        <f t="shared" si="15"/>
        <v>2279</v>
      </c>
    </row>
    <row r="105" spans="2:18" s="155" customFormat="1" ht="17.100000000000001" customHeight="1" x14ac:dyDescent="0.15">
      <c r="B105" s="169"/>
      <c r="C105" s="158" t="s">
        <v>57</v>
      </c>
      <c r="D105" s="159"/>
      <c r="E105" s="159"/>
      <c r="F105" s="159"/>
      <c r="G105" s="160"/>
      <c r="H105" s="161">
        <f t="shared" ref="H105:R105" si="16">SUM(H106:H107)</f>
        <v>100</v>
      </c>
      <c r="I105" s="162">
        <f t="shared" si="16"/>
        <v>162</v>
      </c>
      <c r="J105" s="163">
        <f t="shared" si="16"/>
        <v>262</v>
      </c>
      <c r="K105" s="164">
        <f t="shared" si="16"/>
        <v>0</v>
      </c>
      <c r="L105" s="165">
        <f t="shared" si="16"/>
        <v>1774</v>
      </c>
      <c r="M105" s="165">
        <f t="shared" si="16"/>
        <v>1264</v>
      </c>
      <c r="N105" s="165">
        <f t="shared" si="16"/>
        <v>709</v>
      </c>
      <c r="O105" s="165">
        <f t="shared" si="16"/>
        <v>423</v>
      </c>
      <c r="P105" s="166">
        <f t="shared" si="16"/>
        <v>205</v>
      </c>
      <c r="Q105" s="167">
        <f t="shared" si="16"/>
        <v>4375</v>
      </c>
      <c r="R105" s="168">
        <f t="shared" si="16"/>
        <v>4637</v>
      </c>
    </row>
    <row r="106" spans="2:18" s="155" customFormat="1" ht="17.100000000000001" customHeight="1" x14ac:dyDescent="0.15">
      <c r="B106" s="169"/>
      <c r="C106" s="169"/>
      <c r="D106" s="49" t="s">
        <v>58</v>
      </c>
      <c r="E106" s="81"/>
      <c r="F106" s="81"/>
      <c r="G106" s="170"/>
      <c r="H106" s="171">
        <v>0</v>
      </c>
      <c r="I106" s="172">
        <v>0</v>
      </c>
      <c r="J106" s="192">
        <f>SUM(H106:I106)</f>
        <v>0</v>
      </c>
      <c r="K106" s="174">
        <v>0</v>
      </c>
      <c r="L106" s="175">
        <v>1316</v>
      </c>
      <c r="M106" s="175">
        <v>888</v>
      </c>
      <c r="N106" s="175">
        <v>483</v>
      </c>
      <c r="O106" s="175">
        <v>301</v>
      </c>
      <c r="P106" s="172">
        <v>145</v>
      </c>
      <c r="Q106" s="173">
        <f>SUM(K106:P106)</f>
        <v>3133</v>
      </c>
      <c r="R106" s="176">
        <f>SUM(J106,Q106)</f>
        <v>3133</v>
      </c>
    </row>
    <row r="107" spans="2:18" s="155" customFormat="1" ht="17.100000000000001" customHeight="1" x14ac:dyDescent="0.15">
      <c r="B107" s="169"/>
      <c r="C107" s="169"/>
      <c r="D107" s="60" t="s">
        <v>59</v>
      </c>
      <c r="E107" s="61"/>
      <c r="F107" s="61"/>
      <c r="G107" s="185"/>
      <c r="H107" s="186">
        <v>100</v>
      </c>
      <c r="I107" s="187">
        <v>162</v>
      </c>
      <c r="J107" s="193">
        <f>SUM(H107:I107)</f>
        <v>262</v>
      </c>
      <c r="K107" s="189">
        <v>0</v>
      </c>
      <c r="L107" s="190">
        <v>458</v>
      </c>
      <c r="M107" s="190">
        <v>376</v>
      </c>
      <c r="N107" s="190">
        <v>226</v>
      </c>
      <c r="O107" s="190">
        <v>122</v>
      </c>
      <c r="P107" s="187">
        <v>60</v>
      </c>
      <c r="Q107" s="188">
        <f>SUM(K107:P107)</f>
        <v>1242</v>
      </c>
      <c r="R107" s="191">
        <f>SUM(J107,Q107)</f>
        <v>1504</v>
      </c>
    </row>
    <row r="108" spans="2:18" s="155" customFormat="1" ht="17.100000000000001" customHeight="1" x14ac:dyDescent="0.15">
      <c r="B108" s="169"/>
      <c r="C108" s="158" t="s">
        <v>60</v>
      </c>
      <c r="D108" s="159"/>
      <c r="E108" s="159"/>
      <c r="F108" s="159"/>
      <c r="G108" s="160"/>
      <c r="H108" s="161">
        <f t="shared" ref="H108:R108" si="17">SUM(H109:H112)</f>
        <v>3</v>
      </c>
      <c r="I108" s="162">
        <f t="shared" si="17"/>
        <v>9</v>
      </c>
      <c r="J108" s="163">
        <f t="shared" si="17"/>
        <v>12</v>
      </c>
      <c r="K108" s="164">
        <f t="shared" si="17"/>
        <v>0</v>
      </c>
      <c r="L108" s="165">
        <f t="shared" si="17"/>
        <v>185</v>
      </c>
      <c r="M108" s="165">
        <f t="shared" si="17"/>
        <v>213</v>
      </c>
      <c r="N108" s="165">
        <f t="shared" si="17"/>
        <v>212</v>
      </c>
      <c r="O108" s="165">
        <f t="shared" si="17"/>
        <v>139</v>
      </c>
      <c r="P108" s="166">
        <f t="shared" si="17"/>
        <v>84</v>
      </c>
      <c r="Q108" s="167">
        <f t="shared" si="17"/>
        <v>833</v>
      </c>
      <c r="R108" s="168">
        <f t="shared" si="17"/>
        <v>845</v>
      </c>
    </row>
    <row r="109" spans="2:18" s="155" customFormat="1" ht="17.100000000000001" customHeight="1" x14ac:dyDescent="0.15">
      <c r="B109" s="169"/>
      <c r="C109" s="169"/>
      <c r="D109" s="49" t="s">
        <v>61</v>
      </c>
      <c r="E109" s="81"/>
      <c r="F109" s="81"/>
      <c r="G109" s="170"/>
      <c r="H109" s="171">
        <v>3</v>
      </c>
      <c r="I109" s="172">
        <v>8</v>
      </c>
      <c r="J109" s="192">
        <f>SUM(H109:I109)</f>
        <v>11</v>
      </c>
      <c r="K109" s="174">
        <v>0</v>
      </c>
      <c r="L109" s="175">
        <v>164</v>
      </c>
      <c r="M109" s="175">
        <v>182</v>
      </c>
      <c r="N109" s="175">
        <v>168</v>
      </c>
      <c r="O109" s="175">
        <v>102</v>
      </c>
      <c r="P109" s="172">
        <v>59</v>
      </c>
      <c r="Q109" s="173">
        <f>SUM(K109:P109)</f>
        <v>675</v>
      </c>
      <c r="R109" s="176">
        <f>SUM(J109,Q109)</f>
        <v>686</v>
      </c>
    </row>
    <row r="110" spans="2:18" s="155" customFormat="1" ht="17.100000000000001" customHeight="1" x14ac:dyDescent="0.15">
      <c r="B110" s="169"/>
      <c r="C110" s="169"/>
      <c r="D110" s="177" t="s">
        <v>62</v>
      </c>
      <c r="E110" s="58"/>
      <c r="F110" s="58"/>
      <c r="G110" s="178"/>
      <c r="H110" s="179">
        <v>0</v>
      </c>
      <c r="I110" s="180">
        <v>1</v>
      </c>
      <c r="J110" s="194">
        <f>SUM(H110:I110)</f>
        <v>1</v>
      </c>
      <c r="K110" s="182">
        <v>0</v>
      </c>
      <c r="L110" s="183">
        <v>20</v>
      </c>
      <c r="M110" s="183">
        <v>31</v>
      </c>
      <c r="N110" s="183">
        <v>39</v>
      </c>
      <c r="O110" s="183">
        <v>35</v>
      </c>
      <c r="P110" s="180">
        <v>20</v>
      </c>
      <c r="Q110" s="181">
        <f>SUM(K110:P110)</f>
        <v>145</v>
      </c>
      <c r="R110" s="184">
        <f>SUM(J110,Q110)</f>
        <v>146</v>
      </c>
    </row>
    <row r="111" spans="2:18" s="155" customFormat="1" ht="17.100000000000001" customHeight="1" x14ac:dyDescent="0.15">
      <c r="B111" s="169"/>
      <c r="C111" s="222"/>
      <c r="D111" s="177" t="s">
        <v>63</v>
      </c>
      <c r="E111" s="58"/>
      <c r="F111" s="58"/>
      <c r="G111" s="178"/>
      <c r="H111" s="179">
        <v>0</v>
      </c>
      <c r="I111" s="180">
        <v>0</v>
      </c>
      <c r="J111" s="194">
        <f>SUM(H111:I111)</f>
        <v>0</v>
      </c>
      <c r="K111" s="182">
        <v>0</v>
      </c>
      <c r="L111" s="183">
        <v>1</v>
      </c>
      <c r="M111" s="183">
        <v>0</v>
      </c>
      <c r="N111" s="183">
        <v>5</v>
      </c>
      <c r="O111" s="183">
        <v>2</v>
      </c>
      <c r="P111" s="180">
        <v>5</v>
      </c>
      <c r="Q111" s="181">
        <f>SUM(K111:P111)</f>
        <v>13</v>
      </c>
      <c r="R111" s="184">
        <f>SUM(J111,Q111)</f>
        <v>13</v>
      </c>
    </row>
    <row r="112" spans="2:18" s="217" customFormat="1" ht="16.5" customHeight="1" x14ac:dyDescent="0.15">
      <c r="B112" s="206"/>
      <c r="C112" s="464"/>
      <c r="D112" s="465" t="s">
        <v>212</v>
      </c>
      <c r="E112" s="466"/>
      <c r="F112" s="466"/>
      <c r="G112" s="467"/>
      <c r="H112" s="468">
        <v>0</v>
      </c>
      <c r="I112" s="469">
        <v>0</v>
      </c>
      <c r="J112" s="470">
        <f>SUM(H112:I112)</f>
        <v>0</v>
      </c>
      <c r="K112" s="471">
        <v>0</v>
      </c>
      <c r="L112" s="472">
        <v>0</v>
      </c>
      <c r="M112" s="472">
        <v>0</v>
      </c>
      <c r="N112" s="472">
        <v>0</v>
      </c>
      <c r="O112" s="472">
        <v>0</v>
      </c>
      <c r="P112" s="469">
        <v>0</v>
      </c>
      <c r="Q112" s="473">
        <f>SUM(K112:P112)</f>
        <v>0</v>
      </c>
      <c r="R112" s="474">
        <f>SUM(J112,Q112)</f>
        <v>0</v>
      </c>
    </row>
    <row r="113" spans="2:18" s="155" customFormat="1" ht="17.100000000000001" customHeight="1" x14ac:dyDescent="0.15">
      <c r="B113" s="169"/>
      <c r="C113" s="158" t="s">
        <v>64</v>
      </c>
      <c r="D113" s="159"/>
      <c r="E113" s="159"/>
      <c r="F113" s="159"/>
      <c r="G113" s="160"/>
      <c r="H113" s="161">
        <f t="shared" ref="H113:R113" si="18">SUM(H114:H116)</f>
        <v>679</v>
      </c>
      <c r="I113" s="162">
        <f t="shared" si="18"/>
        <v>1111</v>
      </c>
      <c r="J113" s="163">
        <f t="shared" si="18"/>
        <v>1790</v>
      </c>
      <c r="K113" s="164">
        <f t="shared" si="18"/>
        <v>0</v>
      </c>
      <c r="L113" s="165">
        <f t="shared" si="18"/>
        <v>1515</v>
      </c>
      <c r="M113" s="165">
        <f t="shared" si="18"/>
        <v>1538</v>
      </c>
      <c r="N113" s="165">
        <f t="shared" si="18"/>
        <v>952</v>
      </c>
      <c r="O113" s="165">
        <f t="shared" si="18"/>
        <v>686</v>
      </c>
      <c r="P113" s="166">
        <f t="shared" si="18"/>
        <v>415</v>
      </c>
      <c r="Q113" s="167">
        <f t="shared" si="18"/>
        <v>5106</v>
      </c>
      <c r="R113" s="168">
        <f t="shared" si="18"/>
        <v>6896</v>
      </c>
    </row>
    <row r="114" spans="2:18" s="155" customFormat="1" ht="17.100000000000001" customHeight="1" x14ac:dyDescent="0.15">
      <c r="B114" s="169"/>
      <c r="C114" s="169"/>
      <c r="D114" s="49" t="s">
        <v>65</v>
      </c>
      <c r="E114" s="81"/>
      <c r="F114" s="81"/>
      <c r="G114" s="170"/>
      <c r="H114" s="171">
        <v>639</v>
      </c>
      <c r="I114" s="172">
        <v>1056</v>
      </c>
      <c r="J114" s="192">
        <f>SUM(H114:I114)</f>
        <v>1695</v>
      </c>
      <c r="K114" s="174">
        <v>0</v>
      </c>
      <c r="L114" s="175">
        <v>1450</v>
      </c>
      <c r="M114" s="175">
        <v>1499</v>
      </c>
      <c r="N114" s="175">
        <v>922</v>
      </c>
      <c r="O114" s="175">
        <v>665</v>
      </c>
      <c r="P114" s="172">
        <v>406</v>
      </c>
      <c r="Q114" s="173">
        <f>SUM(K114:P114)</f>
        <v>4942</v>
      </c>
      <c r="R114" s="176">
        <f>SUM(J114,Q114)</f>
        <v>6637</v>
      </c>
    </row>
    <row r="115" spans="2:18" s="155" customFormat="1" ht="17.100000000000001" customHeight="1" x14ac:dyDescent="0.15">
      <c r="B115" s="169"/>
      <c r="C115" s="169"/>
      <c r="D115" s="177" t="s">
        <v>66</v>
      </c>
      <c r="E115" s="58"/>
      <c r="F115" s="58"/>
      <c r="G115" s="178"/>
      <c r="H115" s="179">
        <v>15</v>
      </c>
      <c r="I115" s="180">
        <v>27</v>
      </c>
      <c r="J115" s="194">
        <f>SUM(H115:I115)</f>
        <v>42</v>
      </c>
      <c r="K115" s="182">
        <v>0</v>
      </c>
      <c r="L115" s="183">
        <v>32</v>
      </c>
      <c r="M115" s="183">
        <v>22</v>
      </c>
      <c r="N115" s="183">
        <v>18</v>
      </c>
      <c r="O115" s="183">
        <v>12</v>
      </c>
      <c r="P115" s="180">
        <v>6</v>
      </c>
      <c r="Q115" s="181">
        <f>SUM(K115:P115)</f>
        <v>90</v>
      </c>
      <c r="R115" s="184">
        <f>SUM(J115,Q115)</f>
        <v>132</v>
      </c>
    </row>
    <row r="116" spans="2:18" s="155" customFormat="1" ht="17.100000000000001" customHeight="1" x14ac:dyDescent="0.15">
      <c r="B116" s="169"/>
      <c r="C116" s="169"/>
      <c r="D116" s="60" t="s">
        <v>67</v>
      </c>
      <c r="E116" s="61"/>
      <c r="F116" s="61"/>
      <c r="G116" s="185"/>
      <c r="H116" s="186">
        <v>25</v>
      </c>
      <c r="I116" s="187">
        <v>28</v>
      </c>
      <c r="J116" s="193">
        <f>SUM(H116:I116)</f>
        <v>53</v>
      </c>
      <c r="K116" s="189">
        <v>0</v>
      </c>
      <c r="L116" s="190">
        <v>33</v>
      </c>
      <c r="M116" s="190">
        <v>17</v>
      </c>
      <c r="N116" s="190">
        <v>12</v>
      </c>
      <c r="O116" s="190">
        <v>9</v>
      </c>
      <c r="P116" s="187">
        <v>3</v>
      </c>
      <c r="Q116" s="188">
        <f>SUM(K116:P116)</f>
        <v>74</v>
      </c>
      <c r="R116" s="191">
        <f>SUM(J116,Q116)</f>
        <v>127</v>
      </c>
    </row>
    <row r="117" spans="2:18" s="155" customFormat="1" ht="17.100000000000001" customHeight="1" x14ac:dyDescent="0.15">
      <c r="B117" s="169"/>
      <c r="C117" s="196" t="s">
        <v>68</v>
      </c>
      <c r="D117" s="197"/>
      <c r="E117" s="197"/>
      <c r="F117" s="197"/>
      <c r="G117" s="198"/>
      <c r="H117" s="161">
        <v>21</v>
      </c>
      <c r="I117" s="162">
        <v>19</v>
      </c>
      <c r="J117" s="163">
        <f>SUM(H117:I117)</f>
        <v>40</v>
      </c>
      <c r="K117" s="164">
        <v>0</v>
      </c>
      <c r="L117" s="165">
        <v>123</v>
      </c>
      <c r="M117" s="165">
        <v>97</v>
      </c>
      <c r="N117" s="165">
        <v>99</v>
      </c>
      <c r="O117" s="165">
        <v>80</v>
      </c>
      <c r="P117" s="166">
        <v>43</v>
      </c>
      <c r="Q117" s="167">
        <f>SUM(K117:P117)</f>
        <v>442</v>
      </c>
      <c r="R117" s="168">
        <f>SUM(J117,Q117)</f>
        <v>482</v>
      </c>
    </row>
    <row r="118" spans="2:18" s="155" customFormat="1" ht="17.100000000000001" customHeight="1" x14ac:dyDescent="0.15">
      <c r="B118" s="195"/>
      <c r="C118" s="196" t="s">
        <v>69</v>
      </c>
      <c r="D118" s="197"/>
      <c r="E118" s="197"/>
      <c r="F118" s="197"/>
      <c r="G118" s="198"/>
      <c r="H118" s="161">
        <v>745</v>
      </c>
      <c r="I118" s="162">
        <v>1117</v>
      </c>
      <c r="J118" s="163">
        <f>SUM(H118:I118)</f>
        <v>1862</v>
      </c>
      <c r="K118" s="164">
        <v>0</v>
      </c>
      <c r="L118" s="165">
        <v>3188</v>
      </c>
      <c r="M118" s="165">
        <v>2094</v>
      </c>
      <c r="N118" s="165">
        <v>1150</v>
      </c>
      <c r="O118" s="165">
        <v>686</v>
      </c>
      <c r="P118" s="166">
        <v>379</v>
      </c>
      <c r="Q118" s="167">
        <f>SUM(K118:P118)</f>
        <v>7497</v>
      </c>
      <c r="R118" s="168">
        <f>SUM(J118,Q118)</f>
        <v>9359</v>
      </c>
    </row>
    <row r="119" spans="2:18" s="155" customFormat="1" ht="17.100000000000001" customHeight="1" x14ac:dyDescent="0.15">
      <c r="B119" s="158" t="s">
        <v>70</v>
      </c>
      <c r="C119" s="159"/>
      <c r="D119" s="159"/>
      <c r="E119" s="159"/>
      <c r="F119" s="159"/>
      <c r="G119" s="160"/>
      <c r="H119" s="161">
        <f t="shared" ref="H119:R119" si="19">SUM(H120:H128)</f>
        <v>17</v>
      </c>
      <c r="I119" s="162">
        <f t="shared" si="19"/>
        <v>23</v>
      </c>
      <c r="J119" s="163">
        <f t="shared" si="19"/>
        <v>40</v>
      </c>
      <c r="K119" s="164">
        <f>SUM(K120:K128)</f>
        <v>0</v>
      </c>
      <c r="L119" s="165">
        <f>SUM(L120:L128)</f>
        <v>1289</v>
      </c>
      <c r="M119" s="165">
        <f>SUM(M120:M128)</f>
        <v>968</v>
      </c>
      <c r="N119" s="165">
        <f t="shared" si="19"/>
        <v>751</v>
      </c>
      <c r="O119" s="165">
        <f t="shared" si="19"/>
        <v>507</v>
      </c>
      <c r="P119" s="166">
        <f t="shared" si="19"/>
        <v>228</v>
      </c>
      <c r="Q119" s="167">
        <f t="shared" si="19"/>
        <v>3743</v>
      </c>
      <c r="R119" s="168">
        <f t="shared" si="19"/>
        <v>3783</v>
      </c>
    </row>
    <row r="120" spans="2:18" s="155" customFormat="1" ht="17.100000000000001" customHeight="1" x14ac:dyDescent="0.15">
      <c r="B120" s="169"/>
      <c r="C120" s="49" t="s">
        <v>71</v>
      </c>
      <c r="D120" s="81"/>
      <c r="E120" s="81"/>
      <c r="F120" s="81"/>
      <c r="G120" s="170"/>
      <c r="H120" s="171">
        <v>0</v>
      </c>
      <c r="I120" s="172">
        <v>0</v>
      </c>
      <c r="J120" s="192">
        <f>SUM(H120:I120)</f>
        <v>0</v>
      </c>
      <c r="K120" s="199"/>
      <c r="L120" s="175">
        <v>37</v>
      </c>
      <c r="M120" s="175">
        <v>23</v>
      </c>
      <c r="N120" s="175">
        <v>10</v>
      </c>
      <c r="O120" s="175">
        <v>11</v>
      </c>
      <c r="P120" s="172">
        <v>5</v>
      </c>
      <c r="Q120" s="173">
        <f t="shared" ref="Q120:Q128" si="20">SUM(K120:P120)</f>
        <v>86</v>
      </c>
      <c r="R120" s="176">
        <f t="shared" ref="R120:R128" si="21">SUM(J120,Q120)</f>
        <v>86</v>
      </c>
    </row>
    <row r="121" spans="2:18" s="155" customFormat="1" ht="17.100000000000001" customHeight="1" x14ac:dyDescent="0.15">
      <c r="B121" s="169"/>
      <c r="C121" s="57" t="s">
        <v>72</v>
      </c>
      <c r="D121" s="50"/>
      <c r="E121" s="50"/>
      <c r="F121" s="50"/>
      <c r="G121" s="200"/>
      <c r="H121" s="179">
        <v>0</v>
      </c>
      <c r="I121" s="180">
        <v>0</v>
      </c>
      <c r="J121" s="194">
        <f t="shared" ref="J121:J128" si="22">SUM(H121:I121)</f>
        <v>0</v>
      </c>
      <c r="K121" s="201"/>
      <c r="L121" s="202">
        <v>0</v>
      </c>
      <c r="M121" s="202">
        <v>0</v>
      </c>
      <c r="N121" s="202">
        <v>1</v>
      </c>
      <c r="O121" s="202">
        <v>0</v>
      </c>
      <c r="P121" s="203">
        <v>0</v>
      </c>
      <c r="Q121" s="204">
        <f>SUM(K121:P121)</f>
        <v>1</v>
      </c>
      <c r="R121" s="205">
        <f>SUM(J121,Q121)</f>
        <v>1</v>
      </c>
    </row>
    <row r="122" spans="2:18" s="217" customFormat="1" ht="17.100000000000001" customHeight="1" x14ac:dyDescent="0.15">
      <c r="B122" s="206"/>
      <c r="C122" s="207" t="s">
        <v>73</v>
      </c>
      <c r="D122" s="208"/>
      <c r="E122" s="208"/>
      <c r="F122" s="208"/>
      <c r="G122" s="209"/>
      <c r="H122" s="210">
        <v>0</v>
      </c>
      <c r="I122" s="211">
        <v>0</v>
      </c>
      <c r="J122" s="212">
        <f t="shared" si="22"/>
        <v>0</v>
      </c>
      <c r="K122" s="213"/>
      <c r="L122" s="214">
        <v>862</v>
      </c>
      <c r="M122" s="214">
        <v>499</v>
      </c>
      <c r="N122" s="214">
        <v>312</v>
      </c>
      <c r="O122" s="214">
        <v>154</v>
      </c>
      <c r="P122" s="211">
        <v>68</v>
      </c>
      <c r="Q122" s="215">
        <f>SUM(K122:P122)</f>
        <v>1895</v>
      </c>
      <c r="R122" s="216">
        <f>SUM(J122,Q122)</f>
        <v>1895</v>
      </c>
    </row>
    <row r="123" spans="2:18" s="155" customFormat="1" ht="17.100000000000001" customHeight="1" x14ac:dyDescent="0.15">
      <c r="B123" s="169"/>
      <c r="C123" s="177" t="s">
        <v>74</v>
      </c>
      <c r="D123" s="58"/>
      <c r="E123" s="58"/>
      <c r="F123" s="58"/>
      <c r="G123" s="178"/>
      <c r="H123" s="179">
        <v>3</v>
      </c>
      <c r="I123" s="180">
        <v>2</v>
      </c>
      <c r="J123" s="194">
        <f t="shared" si="22"/>
        <v>5</v>
      </c>
      <c r="K123" s="182">
        <v>0</v>
      </c>
      <c r="L123" s="183">
        <v>96</v>
      </c>
      <c r="M123" s="183">
        <v>104</v>
      </c>
      <c r="N123" s="183">
        <v>77</v>
      </c>
      <c r="O123" s="183">
        <v>58</v>
      </c>
      <c r="P123" s="180">
        <v>22</v>
      </c>
      <c r="Q123" s="181">
        <f t="shared" si="20"/>
        <v>357</v>
      </c>
      <c r="R123" s="184">
        <f t="shared" si="21"/>
        <v>362</v>
      </c>
    </row>
    <row r="124" spans="2:18" s="155" customFormat="1" ht="17.100000000000001" customHeight="1" x14ac:dyDescent="0.15">
      <c r="B124" s="169"/>
      <c r="C124" s="177" t="s">
        <v>75</v>
      </c>
      <c r="D124" s="58"/>
      <c r="E124" s="58"/>
      <c r="F124" s="58"/>
      <c r="G124" s="178"/>
      <c r="H124" s="179">
        <v>14</v>
      </c>
      <c r="I124" s="180">
        <v>21</v>
      </c>
      <c r="J124" s="194">
        <f t="shared" si="22"/>
        <v>35</v>
      </c>
      <c r="K124" s="182">
        <v>0</v>
      </c>
      <c r="L124" s="183">
        <v>86</v>
      </c>
      <c r="M124" s="183">
        <v>76</v>
      </c>
      <c r="N124" s="183">
        <v>74</v>
      </c>
      <c r="O124" s="183">
        <v>67</v>
      </c>
      <c r="P124" s="180">
        <v>39</v>
      </c>
      <c r="Q124" s="181">
        <f t="shared" si="20"/>
        <v>342</v>
      </c>
      <c r="R124" s="184">
        <f t="shared" si="21"/>
        <v>377</v>
      </c>
    </row>
    <row r="125" spans="2:18" s="155" customFormat="1" ht="17.100000000000001" customHeight="1" x14ac:dyDescent="0.15">
      <c r="B125" s="169"/>
      <c r="C125" s="177" t="s">
        <v>76</v>
      </c>
      <c r="D125" s="58"/>
      <c r="E125" s="58"/>
      <c r="F125" s="58"/>
      <c r="G125" s="178"/>
      <c r="H125" s="179">
        <v>0</v>
      </c>
      <c r="I125" s="180">
        <v>0</v>
      </c>
      <c r="J125" s="194">
        <f t="shared" si="22"/>
        <v>0</v>
      </c>
      <c r="K125" s="218"/>
      <c r="L125" s="183">
        <v>164</v>
      </c>
      <c r="M125" s="183">
        <v>225</v>
      </c>
      <c r="N125" s="183">
        <v>219</v>
      </c>
      <c r="O125" s="183">
        <v>142</v>
      </c>
      <c r="P125" s="180">
        <v>53</v>
      </c>
      <c r="Q125" s="181">
        <f t="shared" si="20"/>
        <v>803</v>
      </c>
      <c r="R125" s="184">
        <f t="shared" si="21"/>
        <v>803</v>
      </c>
    </row>
    <row r="126" spans="2:18" s="155" customFormat="1" ht="17.100000000000001" customHeight="1" x14ac:dyDescent="0.15">
      <c r="B126" s="169"/>
      <c r="C126" s="219" t="s">
        <v>77</v>
      </c>
      <c r="D126" s="220"/>
      <c r="E126" s="220"/>
      <c r="F126" s="220"/>
      <c r="G126" s="221"/>
      <c r="H126" s="179">
        <v>0</v>
      </c>
      <c r="I126" s="180">
        <v>0</v>
      </c>
      <c r="J126" s="194">
        <f t="shared" si="22"/>
        <v>0</v>
      </c>
      <c r="K126" s="218"/>
      <c r="L126" s="183">
        <v>30</v>
      </c>
      <c r="M126" s="183">
        <v>34</v>
      </c>
      <c r="N126" s="183">
        <v>38</v>
      </c>
      <c r="O126" s="183">
        <v>31</v>
      </c>
      <c r="P126" s="180">
        <v>11</v>
      </c>
      <c r="Q126" s="181">
        <f t="shared" si="20"/>
        <v>144</v>
      </c>
      <c r="R126" s="184">
        <f t="shared" si="21"/>
        <v>144</v>
      </c>
    </row>
    <row r="127" spans="2:18" s="155" customFormat="1" ht="17.100000000000001" customHeight="1" x14ac:dyDescent="0.15">
      <c r="B127" s="222"/>
      <c r="C127" s="223" t="s">
        <v>78</v>
      </c>
      <c r="D127" s="220"/>
      <c r="E127" s="220"/>
      <c r="F127" s="220"/>
      <c r="G127" s="221"/>
      <c r="H127" s="179">
        <v>0</v>
      </c>
      <c r="I127" s="180">
        <v>0</v>
      </c>
      <c r="J127" s="194">
        <f t="shared" si="22"/>
        <v>0</v>
      </c>
      <c r="K127" s="218"/>
      <c r="L127" s="183">
        <v>0</v>
      </c>
      <c r="M127" s="183">
        <v>0</v>
      </c>
      <c r="N127" s="183">
        <v>6</v>
      </c>
      <c r="O127" s="183">
        <v>21</v>
      </c>
      <c r="P127" s="180">
        <v>18</v>
      </c>
      <c r="Q127" s="181">
        <f>SUM(K127:P127)</f>
        <v>45</v>
      </c>
      <c r="R127" s="184">
        <f>SUM(J127,Q127)</f>
        <v>45</v>
      </c>
    </row>
    <row r="128" spans="2:18" s="155" customFormat="1" ht="17.100000000000001" customHeight="1" x14ac:dyDescent="0.15">
      <c r="B128" s="224"/>
      <c r="C128" s="225" t="s">
        <v>79</v>
      </c>
      <c r="D128" s="226"/>
      <c r="E128" s="226"/>
      <c r="F128" s="226"/>
      <c r="G128" s="227"/>
      <c r="H128" s="228">
        <v>0</v>
      </c>
      <c r="I128" s="229">
        <v>0</v>
      </c>
      <c r="J128" s="230">
        <f t="shared" si="22"/>
        <v>0</v>
      </c>
      <c r="K128" s="231"/>
      <c r="L128" s="232">
        <v>14</v>
      </c>
      <c r="M128" s="232">
        <v>7</v>
      </c>
      <c r="N128" s="232">
        <v>14</v>
      </c>
      <c r="O128" s="232">
        <v>23</v>
      </c>
      <c r="P128" s="229">
        <v>12</v>
      </c>
      <c r="Q128" s="233">
        <f t="shared" si="20"/>
        <v>70</v>
      </c>
      <c r="R128" s="234">
        <f t="shared" si="21"/>
        <v>70</v>
      </c>
    </row>
    <row r="129" spans="1:18" s="155" customFormat="1" ht="17.100000000000001" customHeight="1" x14ac:dyDescent="0.15">
      <c r="B129" s="158" t="s">
        <v>80</v>
      </c>
      <c r="C129" s="159"/>
      <c r="D129" s="159"/>
      <c r="E129" s="159"/>
      <c r="F129" s="159"/>
      <c r="G129" s="160"/>
      <c r="H129" s="161">
        <f>SUM(H130:H133)</f>
        <v>0</v>
      </c>
      <c r="I129" s="162">
        <f>SUM(I130:I133)</f>
        <v>0</v>
      </c>
      <c r="J129" s="163">
        <f>SUM(J130:J133)</f>
        <v>0</v>
      </c>
      <c r="K129" s="235"/>
      <c r="L129" s="165">
        <f t="shared" ref="L129:R129" si="23">SUM(L130:L133)</f>
        <v>58</v>
      </c>
      <c r="M129" s="165">
        <f t="shared" si="23"/>
        <v>104</v>
      </c>
      <c r="N129" s="165">
        <f t="shared" si="23"/>
        <v>356</v>
      </c>
      <c r="O129" s="165">
        <f t="shared" si="23"/>
        <v>925</v>
      </c>
      <c r="P129" s="166">
        <f t="shared" si="23"/>
        <v>1024</v>
      </c>
      <c r="Q129" s="167">
        <f t="shared" si="23"/>
        <v>2467</v>
      </c>
      <c r="R129" s="168">
        <f t="shared" si="23"/>
        <v>2467</v>
      </c>
    </row>
    <row r="130" spans="1:18" s="155" customFormat="1" ht="17.100000000000001" customHeight="1" x14ac:dyDescent="0.15">
      <c r="B130" s="169"/>
      <c r="C130" s="49" t="s">
        <v>81</v>
      </c>
      <c r="D130" s="81"/>
      <c r="E130" s="81"/>
      <c r="F130" s="81"/>
      <c r="G130" s="170"/>
      <c r="H130" s="171">
        <v>0</v>
      </c>
      <c r="I130" s="172">
        <v>0</v>
      </c>
      <c r="J130" s="192">
        <f>SUM(H130:I130)</f>
        <v>0</v>
      </c>
      <c r="K130" s="199"/>
      <c r="L130" s="175">
        <v>2</v>
      </c>
      <c r="M130" s="175">
        <v>12</v>
      </c>
      <c r="N130" s="175">
        <v>191</v>
      </c>
      <c r="O130" s="175">
        <v>465</v>
      </c>
      <c r="P130" s="172">
        <v>448</v>
      </c>
      <c r="Q130" s="173">
        <f>SUM(K130:P130)</f>
        <v>1118</v>
      </c>
      <c r="R130" s="176">
        <f>SUM(J130,Q130)</f>
        <v>1118</v>
      </c>
    </row>
    <row r="131" spans="1:18" s="155" customFormat="1" ht="17.100000000000001" customHeight="1" x14ac:dyDescent="0.15">
      <c r="B131" s="169"/>
      <c r="C131" s="177" t="s">
        <v>82</v>
      </c>
      <c r="D131" s="58"/>
      <c r="E131" s="58"/>
      <c r="F131" s="58"/>
      <c r="G131" s="178"/>
      <c r="H131" s="179">
        <v>0</v>
      </c>
      <c r="I131" s="180">
        <v>0</v>
      </c>
      <c r="J131" s="194">
        <f>SUM(H131:I131)</f>
        <v>0</v>
      </c>
      <c r="K131" s="218"/>
      <c r="L131" s="183">
        <v>56</v>
      </c>
      <c r="M131" s="183">
        <v>89</v>
      </c>
      <c r="N131" s="183">
        <v>130</v>
      </c>
      <c r="O131" s="183">
        <v>156</v>
      </c>
      <c r="P131" s="180">
        <v>87</v>
      </c>
      <c r="Q131" s="181">
        <f>SUM(K131:P131)</f>
        <v>518</v>
      </c>
      <c r="R131" s="184">
        <f>SUM(J131,Q131)</f>
        <v>518</v>
      </c>
    </row>
    <row r="132" spans="1:18" s="155" customFormat="1" ht="16.5" customHeight="1" x14ac:dyDescent="0.15">
      <c r="B132" s="222"/>
      <c r="C132" s="177" t="s">
        <v>83</v>
      </c>
      <c r="D132" s="58"/>
      <c r="E132" s="58"/>
      <c r="F132" s="58"/>
      <c r="G132" s="178"/>
      <c r="H132" s="179">
        <v>0</v>
      </c>
      <c r="I132" s="180">
        <v>0</v>
      </c>
      <c r="J132" s="194">
        <f>SUM(H132:I132)</f>
        <v>0</v>
      </c>
      <c r="K132" s="218"/>
      <c r="L132" s="183">
        <v>0</v>
      </c>
      <c r="M132" s="183">
        <v>3</v>
      </c>
      <c r="N132" s="183">
        <v>35</v>
      </c>
      <c r="O132" s="183">
        <v>304</v>
      </c>
      <c r="P132" s="180">
        <v>489</v>
      </c>
      <c r="Q132" s="181">
        <f>SUM(K132:P132)</f>
        <v>831</v>
      </c>
      <c r="R132" s="184">
        <f>SUM(J132,Q132)</f>
        <v>831</v>
      </c>
    </row>
    <row r="133" spans="1:18" s="217" customFormat="1" ht="17.100000000000001" customHeight="1" x14ac:dyDescent="0.15">
      <c r="B133" s="499"/>
      <c r="C133" s="465" t="s">
        <v>213</v>
      </c>
      <c r="D133" s="466"/>
      <c r="E133" s="466"/>
      <c r="F133" s="466"/>
      <c r="G133" s="467"/>
      <c r="H133" s="468">
        <v>0</v>
      </c>
      <c r="I133" s="469">
        <v>0</v>
      </c>
      <c r="J133" s="470">
        <f>SUM(H133:I133)</f>
        <v>0</v>
      </c>
      <c r="K133" s="502"/>
      <c r="L133" s="472">
        <v>0</v>
      </c>
      <c r="M133" s="472">
        <v>0</v>
      </c>
      <c r="N133" s="472">
        <v>0</v>
      </c>
      <c r="O133" s="472">
        <v>0</v>
      </c>
      <c r="P133" s="469">
        <v>0</v>
      </c>
      <c r="Q133" s="473">
        <f>SUM(K133:P133)</f>
        <v>0</v>
      </c>
      <c r="R133" s="474">
        <f>SUM(J133,Q133)</f>
        <v>0</v>
      </c>
    </row>
    <row r="134" spans="1:18" s="155" customFormat="1" ht="17.100000000000001" customHeight="1" x14ac:dyDescent="0.15">
      <c r="B134" s="237" t="s">
        <v>84</v>
      </c>
      <c r="C134" s="40"/>
      <c r="D134" s="40"/>
      <c r="E134" s="40"/>
      <c r="F134" s="40"/>
      <c r="G134" s="41"/>
      <c r="H134" s="161">
        <f t="shared" ref="H134:R134" si="24">SUM(H98,H119,H129)</f>
        <v>1673</v>
      </c>
      <c r="I134" s="162">
        <f t="shared" si="24"/>
        <v>2627</v>
      </c>
      <c r="J134" s="163">
        <f t="shared" si="24"/>
        <v>4300</v>
      </c>
      <c r="K134" s="164">
        <f t="shared" si="24"/>
        <v>0</v>
      </c>
      <c r="L134" s="165">
        <f t="shared" si="24"/>
        <v>10395</v>
      </c>
      <c r="M134" s="165">
        <f t="shared" si="24"/>
        <v>7977</v>
      </c>
      <c r="N134" s="165">
        <f t="shared" si="24"/>
        <v>5379</v>
      </c>
      <c r="O134" s="165">
        <f t="shared" si="24"/>
        <v>4332</v>
      </c>
      <c r="P134" s="166">
        <f t="shared" si="24"/>
        <v>3059</v>
      </c>
      <c r="Q134" s="167">
        <f t="shared" si="24"/>
        <v>31142</v>
      </c>
      <c r="R134" s="168">
        <f t="shared" si="24"/>
        <v>35442</v>
      </c>
    </row>
    <row r="135" spans="1:18" s="155" customFormat="1" ht="17.100000000000001" customHeight="1" x14ac:dyDescent="0.15">
      <c r="B135" s="238"/>
      <c r="C135" s="238"/>
      <c r="D135" s="238"/>
      <c r="E135" s="238"/>
      <c r="F135" s="238"/>
      <c r="G135" s="238"/>
      <c r="H135" s="239"/>
      <c r="I135" s="239"/>
      <c r="J135" s="239"/>
      <c r="K135" s="239"/>
      <c r="L135" s="239"/>
      <c r="M135" s="239"/>
      <c r="N135" s="239"/>
      <c r="O135" s="239"/>
      <c r="P135" s="239"/>
      <c r="Q135" s="239"/>
      <c r="R135" s="239"/>
    </row>
    <row r="136" spans="1:18" s="155" customFormat="1" ht="17.100000000000001" customHeight="1" x14ac:dyDescent="0.15">
      <c r="A136" s="154" t="s">
        <v>85</v>
      </c>
      <c r="H136" s="156"/>
      <c r="I136" s="156"/>
      <c r="J136" s="156"/>
      <c r="K136" s="156"/>
    </row>
    <row r="137" spans="1:18" s="155" customFormat="1" ht="17.100000000000001" customHeight="1" x14ac:dyDescent="0.15">
      <c r="B137" s="157"/>
      <c r="C137" s="157"/>
      <c r="D137" s="157"/>
      <c r="E137" s="157"/>
      <c r="F137" s="6"/>
      <c r="G137" s="6"/>
      <c r="H137" s="6"/>
      <c r="I137" s="699" t="s">
        <v>86</v>
      </c>
      <c r="J137" s="699"/>
      <c r="K137" s="699"/>
      <c r="L137" s="699"/>
      <c r="M137" s="699"/>
      <c r="N137" s="699"/>
      <c r="O137" s="699"/>
      <c r="P137" s="699"/>
      <c r="Q137" s="699"/>
      <c r="R137" s="699"/>
    </row>
    <row r="138" spans="1:18" s="155" customFormat="1" ht="17.100000000000001" customHeight="1" x14ac:dyDescent="0.15">
      <c r="B138" s="716" t="str">
        <f>"平成" &amp; DBCS($A$2) &amp; "年（" &amp; DBCS($B$2) &amp; "年）" &amp; DBCS($C$2) &amp; "月"</f>
        <v>平成３０年（２０１８年）８月</v>
      </c>
      <c r="C138" s="717"/>
      <c r="D138" s="717"/>
      <c r="E138" s="717"/>
      <c r="F138" s="717"/>
      <c r="G138" s="718"/>
      <c r="H138" s="722" t="s">
        <v>40</v>
      </c>
      <c r="I138" s="723"/>
      <c r="J138" s="723"/>
      <c r="K138" s="724" t="s">
        <v>41</v>
      </c>
      <c r="L138" s="725"/>
      <c r="M138" s="725"/>
      <c r="N138" s="725"/>
      <c r="O138" s="725"/>
      <c r="P138" s="725"/>
      <c r="Q138" s="726"/>
      <c r="R138" s="727" t="s">
        <v>22</v>
      </c>
    </row>
    <row r="139" spans="1:18" s="155" customFormat="1" ht="17.100000000000001" customHeight="1" x14ac:dyDescent="0.15">
      <c r="B139" s="719"/>
      <c r="C139" s="720"/>
      <c r="D139" s="720"/>
      <c r="E139" s="720"/>
      <c r="F139" s="720"/>
      <c r="G139" s="721"/>
      <c r="H139" s="102" t="s">
        <v>13</v>
      </c>
      <c r="I139" s="103" t="s">
        <v>14</v>
      </c>
      <c r="J139" s="104" t="s">
        <v>15</v>
      </c>
      <c r="K139" s="105" t="s">
        <v>16</v>
      </c>
      <c r="L139" s="106" t="s">
        <v>17</v>
      </c>
      <c r="M139" s="106" t="s">
        <v>18</v>
      </c>
      <c r="N139" s="106" t="s">
        <v>19</v>
      </c>
      <c r="O139" s="106" t="s">
        <v>20</v>
      </c>
      <c r="P139" s="107" t="s">
        <v>21</v>
      </c>
      <c r="Q139" s="606" t="s">
        <v>15</v>
      </c>
      <c r="R139" s="728"/>
    </row>
    <row r="140" spans="1:18" s="155" customFormat="1" ht="17.100000000000001" customHeight="1" x14ac:dyDescent="0.15">
      <c r="B140" s="158" t="s">
        <v>50</v>
      </c>
      <c r="C140" s="159"/>
      <c r="D140" s="159"/>
      <c r="E140" s="159"/>
      <c r="F140" s="159"/>
      <c r="G140" s="160"/>
      <c r="H140" s="161">
        <f t="shared" ref="H140:R140" si="25">SUM(H141,H147,H150,H155,H159:H160)</f>
        <v>13020675</v>
      </c>
      <c r="I140" s="162">
        <f t="shared" si="25"/>
        <v>26933555</v>
      </c>
      <c r="J140" s="163">
        <f t="shared" si="25"/>
        <v>39954230</v>
      </c>
      <c r="K140" s="164">
        <f t="shared" si="25"/>
        <v>0</v>
      </c>
      <c r="L140" s="165">
        <f t="shared" si="25"/>
        <v>238152531</v>
      </c>
      <c r="M140" s="165">
        <f t="shared" si="25"/>
        <v>213392294</v>
      </c>
      <c r="N140" s="165">
        <f t="shared" si="25"/>
        <v>171145192</v>
      </c>
      <c r="O140" s="165">
        <f t="shared" si="25"/>
        <v>129525006</v>
      </c>
      <c r="P140" s="166">
        <f t="shared" si="25"/>
        <v>86827093</v>
      </c>
      <c r="Q140" s="167">
        <f t="shared" si="25"/>
        <v>839042116</v>
      </c>
      <c r="R140" s="168">
        <f t="shared" si="25"/>
        <v>878996346</v>
      </c>
    </row>
    <row r="141" spans="1:18" s="155" customFormat="1" ht="17.100000000000001" customHeight="1" x14ac:dyDescent="0.15">
      <c r="B141" s="169"/>
      <c r="C141" s="158" t="s">
        <v>51</v>
      </c>
      <c r="D141" s="159"/>
      <c r="E141" s="159"/>
      <c r="F141" s="159"/>
      <c r="G141" s="160"/>
      <c r="H141" s="161">
        <f t="shared" ref="H141:Q141" si="26">SUM(H142:H146)</f>
        <v>1536033</v>
      </c>
      <c r="I141" s="162">
        <f t="shared" si="26"/>
        <v>4456857</v>
      </c>
      <c r="J141" s="163">
        <f t="shared" si="26"/>
        <v>5992890</v>
      </c>
      <c r="K141" s="164">
        <f t="shared" si="26"/>
        <v>0</v>
      </c>
      <c r="L141" s="165">
        <f t="shared" si="26"/>
        <v>51330886</v>
      </c>
      <c r="M141" s="165">
        <f t="shared" si="26"/>
        <v>46534561</v>
      </c>
      <c r="N141" s="165">
        <f t="shared" si="26"/>
        <v>37311211</v>
      </c>
      <c r="O141" s="165">
        <f t="shared" si="26"/>
        <v>32844811</v>
      </c>
      <c r="P141" s="166">
        <f t="shared" si="26"/>
        <v>28462223</v>
      </c>
      <c r="Q141" s="167">
        <f t="shared" si="26"/>
        <v>196483692</v>
      </c>
      <c r="R141" s="168">
        <f t="shared" ref="R141:R146" si="27">SUM(J141,Q141)</f>
        <v>202476582</v>
      </c>
    </row>
    <row r="142" spans="1:18" s="155" customFormat="1" ht="17.100000000000001" customHeight="1" x14ac:dyDescent="0.15">
      <c r="B142" s="169"/>
      <c r="C142" s="169"/>
      <c r="D142" s="49" t="s">
        <v>52</v>
      </c>
      <c r="E142" s="81"/>
      <c r="F142" s="81"/>
      <c r="G142" s="170"/>
      <c r="H142" s="171">
        <v>0</v>
      </c>
      <c r="I142" s="172">
        <v>0</v>
      </c>
      <c r="J142" s="173">
        <f>SUM(H142:I142)</f>
        <v>0</v>
      </c>
      <c r="K142" s="174">
        <v>0</v>
      </c>
      <c r="L142" s="175">
        <v>35810850</v>
      </c>
      <c r="M142" s="175">
        <v>31899006</v>
      </c>
      <c r="N142" s="175">
        <v>27346800</v>
      </c>
      <c r="O142" s="175">
        <v>22276505</v>
      </c>
      <c r="P142" s="172">
        <v>19286244</v>
      </c>
      <c r="Q142" s="173">
        <f>SUM(K142:P142)</f>
        <v>136619405</v>
      </c>
      <c r="R142" s="176">
        <f t="shared" si="27"/>
        <v>136619405</v>
      </c>
    </row>
    <row r="143" spans="1:18" s="155" customFormat="1" ht="17.100000000000001" customHeight="1" x14ac:dyDescent="0.15">
      <c r="B143" s="169"/>
      <c r="C143" s="169"/>
      <c r="D143" s="177" t="s">
        <v>53</v>
      </c>
      <c r="E143" s="58"/>
      <c r="F143" s="58"/>
      <c r="G143" s="178"/>
      <c r="H143" s="179">
        <v>0</v>
      </c>
      <c r="I143" s="180">
        <v>0</v>
      </c>
      <c r="J143" s="181">
        <f>SUM(H143:I143)</f>
        <v>0</v>
      </c>
      <c r="K143" s="182">
        <v>0</v>
      </c>
      <c r="L143" s="183">
        <v>10584</v>
      </c>
      <c r="M143" s="183">
        <v>97552</v>
      </c>
      <c r="N143" s="183">
        <v>11907</v>
      </c>
      <c r="O143" s="183">
        <v>457443</v>
      </c>
      <c r="P143" s="180">
        <v>1404113</v>
      </c>
      <c r="Q143" s="181">
        <f>SUM(K143:P143)</f>
        <v>1981599</v>
      </c>
      <c r="R143" s="184">
        <f t="shared" si="27"/>
        <v>1981599</v>
      </c>
    </row>
    <row r="144" spans="1:18" s="155" customFormat="1" ht="17.100000000000001" customHeight="1" x14ac:dyDescent="0.15">
      <c r="B144" s="169"/>
      <c r="C144" s="169"/>
      <c r="D144" s="177" t="s">
        <v>54</v>
      </c>
      <c r="E144" s="58"/>
      <c r="F144" s="58"/>
      <c r="G144" s="178"/>
      <c r="H144" s="179">
        <v>985166</v>
      </c>
      <c r="I144" s="180">
        <v>1945632</v>
      </c>
      <c r="J144" s="181">
        <f>SUM(H144:I144)</f>
        <v>2930798</v>
      </c>
      <c r="K144" s="182">
        <v>0</v>
      </c>
      <c r="L144" s="183">
        <v>8816470</v>
      </c>
      <c r="M144" s="183">
        <v>7306267</v>
      </c>
      <c r="N144" s="183">
        <v>5635387</v>
      </c>
      <c r="O144" s="183">
        <v>5754002</v>
      </c>
      <c r="P144" s="180">
        <v>4912685</v>
      </c>
      <c r="Q144" s="181">
        <f>SUM(K144:P144)</f>
        <v>32424811</v>
      </c>
      <c r="R144" s="184">
        <f t="shared" si="27"/>
        <v>35355609</v>
      </c>
    </row>
    <row r="145" spans="2:18" s="155" customFormat="1" ht="17.100000000000001" customHeight="1" x14ac:dyDescent="0.15">
      <c r="B145" s="169"/>
      <c r="C145" s="169"/>
      <c r="D145" s="177" t="s">
        <v>55</v>
      </c>
      <c r="E145" s="58"/>
      <c r="F145" s="58"/>
      <c r="G145" s="178"/>
      <c r="H145" s="179">
        <v>179710</v>
      </c>
      <c r="I145" s="180">
        <v>1981840</v>
      </c>
      <c r="J145" s="181">
        <f>SUM(H145:I145)</f>
        <v>2161550</v>
      </c>
      <c r="K145" s="182">
        <v>0</v>
      </c>
      <c r="L145" s="183">
        <v>3179859</v>
      </c>
      <c r="M145" s="183">
        <v>3977132</v>
      </c>
      <c r="N145" s="183">
        <v>1371043</v>
      </c>
      <c r="O145" s="183">
        <v>1615733</v>
      </c>
      <c r="P145" s="180">
        <v>828657</v>
      </c>
      <c r="Q145" s="181">
        <f>SUM(K145:P145)</f>
        <v>10972424</v>
      </c>
      <c r="R145" s="184">
        <f t="shared" si="27"/>
        <v>13133974</v>
      </c>
    </row>
    <row r="146" spans="2:18" s="155" customFormat="1" ht="17.100000000000001" customHeight="1" x14ac:dyDescent="0.15">
      <c r="B146" s="169"/>
      <c r="C146" s="169"/>
      <c r="D146" s="60" t="s">
        <v>56</v>
      </c>
      <c r="E146" s="61"/>
      <c r="F146" s="61"/>
      <c r="G146" s="185"/>
      <c r="H146" s="186">
        <v>371157</v>
      </c>
      <c r="I146" s="187">
        <v>529385</v>
      </c>
      <c r="J146" s="188">
        <f>SUM(H146:I146)</f>
        <v>900542</v>
      </c>
      <c r="K146" s="189">
        <v>0</v>
      </c>
      <c r="L146" s="190">
        <v>3513123</v>
      </c>
      <c r="M146" s="190">
        <v>3254604</v>
      </c>
      <c r="N146" s="190">
        <v>2946074</v>
      </c>
      <c r="O146" s="190">
        <v>2741128</v>
      </c>
      <c r="P146" s="187">
        <v>2030524</v>
      </c>
      <c r="Q146" s="188">
        <f>SUM(K146:P146)</f>
        <v>14485453</v>
      </c>
      <c r="R146" s="191">
        <f t="shared" si="27"/>
        <v>15385995</v>
      </c>
    </row>
    <row r="147" spans="2:18" s="155" customFormat="1" ht="17.100000000000001" customHeight="1" x14ac:dyDescent="0.15">
      <c r="B147" s="169"/>
      <c r="C147" s="158" t="s">
        <v>57</v>
      </c>
      <c r="D147" s="159"/>
      <c r="E147" s="159"/>
      <c r="F147" s="159"/>
      <c r="G147" s="160"/>
      <c r="H147" s="161">
        <f t="shared" ref="H147:R147" si="28">SUM(H148:H149)</f>
        <v>2127526</v>
      </c>
      <c r="I147" s="162">
        <f t="shared" si="28"/>
        <v>6263456</v>
      </c>
      <c r="J147" s="163">
        <f t="shared" si="28"/>
        <v>8390982</v>
      </c>
      <c r="K147" s="164">
        <f t="shared" si="28"/>
        <v>0</v>
      </c>
      <c r="L147" s="165">
        <f t="shared" si="28"/>
        <v>108169854</v>
      </c>
      <c r="M147" s="165">
        <f t="shared" si="28"/>
        <v>95379769</v>
      </c>
      <c r="N147" s="165">
        <f t="shared" si="28"/>
        <v>69588878</v>
      </c>
      <c r="O147" s="165">
        <f t="shared" si="28"/>
        <v>48831112</v>
      </c>
      <c r="P147" s="166">
        <f t="shared" si="28"/>
        <v>27371552</v>
      </c>
      <c r="Q147" s="167">
        <f t="shared" si="28"/>
        <v>349341165</v>
      </c>
      <c r="R147" s="168">
        <f t="shared" si="28"/>
        <v>357732147</v>
      </c>
    </row>
    <row r="148" spans="2:18" s="155" customFormat="1" ht="17.100000000000001" customHeight="1" x14ac:dyDescent="0.15">
      <c r="B148" s="169"/>
      <c r="C148" s="169"/>
      <c r="D148" s="49" t="s">
        <v>58</v>
      </c>
      <c r="E148" s="81"/>
      <c r="F148" s="81"/>
      <c r="G148" s="170"/>
      <c r="H148" s="171">
        <v>0</v>
      </c>
      <c r="I148" s="172">
        <v>0</v>
      </c>
      <c r="J148" s="192">
        <f>SUM(H148:I148)</f>
        <v>0</v>
      </c>
      <c r="K148" s="174">
        <v>0</v>
      </c>
      <c r="L148" s="175">
        <v>79674373</v>
      </c>
      <c r="M148" s="175">
        <v>68031036</v>
      </c>
      <c r="N148" s="175">
        <v>48258294</v>
      </c>
      <c r="O148" s="175">
        <v>34976097</v>
      </c>
      <c r="P148" s="172">
        <v>20092613</v>
      </c>
      <c r="Q148" s="173">
        <f>SUM(K148:P148)</f>
        <v>251032413</v>
      </c>
      <c r="R148" s="176">
        <f>SUM(J148,Q148)</f>
        <v>251032413</v>
      </c>
    </row>
    <row r="149" spans="2:18" s="155" customFormat="1" ht="17.100000000000001" customHeight="1" x14ac:dyDescent="0.15">
      <c r="B149" s="169"/>
      <c r="C149" s="169"/>
      <c r="D149" s="60" t="s">
        <v>59</v>
      </c>
      <c r="E149" s="61"/>
      <c r="F149" s="61"/>
      <c r="G149" s="185"/>
      <c r="H149" s="186">
        <v>2127526</v>
      </c>
      <c r="I149" s="187">
        <v>6263456</v>
      </c>
      <c r="J149" s="193">
        <f>SUM(H149:I149)</f>
        <v>8390982</v>
      </c>
      <c r="K149" s="189">
        <v>0</v>
      </c>
      <c r="L149" s="190">
        <v>28495481</v>
      </c>
      <c r="M149" s="190">
        <v>27348733</v>
      </c>
      <c r="N149" s="190">
        <v>21330584</v>
      </c>
      <c r="O149" s="190">
        <v>13855015</v>
      </c>
      <c r="P149" s="187">
        <v>7278939</v>
      </c>
      <c r="Q149" s="188">
        <f>SUM(K149:P149)</f>
        <v>98308752</v>
      </c>
      <c r="R149" s="191">
        <f>SUM(J149,Q149)</f>
        <v>106699734</v>
      </c>
    </row>
    <row r="150" spans="2:18" s="155" customFormat="1" ht="17.100000000000001" customHeight="1" x14ac:dyDescent="0.15">
      <c r="B150" s="169"/>
      <c r="C150" s="158" t="s">
        <v>60</v>
      </c>
      <c r="D150" s="159"/>
      <c r="E150" s="159"/>
      <c r="F150" s="159"/>
      <c r="G150" s="160"/>
      <c r="H150" s="161">
        <f>SUM(H151:H154)</f>
        <v>66384</v>
      </c>
      <c r="I150" s="162">
        <f t="shared" ref="I150:Q150" si="29">SUM(I151:I154)</f>
        <v>230873</v>
      </c>
      <c r="J150" s="163">
        <f>SUM(J151:J154)</f>
        <v>297257</v>
      </c>
      <c r="K150" s="164">
        <f t="shared" si="29"/>
        <v>0</v>
      </c>
      <c r="L150" s="165">
        <f t="shared" si="29"/>
        <v>7936312</v>
      </c>
      <c r="M150" s="165">
        <f>SUM(M151:M154)</f>
        <v>11571424</v>
      </c>
      <c r="N150" s="165">
        <f t="shared" si="29"/>
        <v>15658797</v>
      </c>
      <c r="O150" s="165">
        <f t="shared" si="29"/>
        <v>10910623</v>
      </c>
      <c r="P150" s="166">
        <f>SUM(P151:P154)</f>
        <v>7210242</v>
      </c>
      <c r="Q150" s="167">
        <f t="shared" si="29"/>
        <v>53287398</v>
      </c>
      <c r="R150" s="168">
        <f>SUM(R151:R154)</f>
        <v>53584655</v>
      </c>
    </row>
    <row r="151" spans="2:18" s="155" customFormat="1" ht="17.100000000000001" customHeight="1" x14ac:dyDescent="0.15">
      <c r="B151" s="169"/>
      <c r="C151" s="169"/>
      <c r="D151" s="49" t="s">
        <v>61</v>
      </c>
      <c r="E151" s="81"/>
      <c r="F151" s="81"/>
      <c r="G151" s="170"/>
      <c r="H151" s="171">
        <v>66384</v>
      </c>
      <c r="I151" s="172">
        <v>208129</v>
      </c>
      <c r="J151" s="192">
        <f>SUM(H151:I151)</f>
        <v>274513</v>
      </c>
      <c r="K151" s="174">
        <v>0</v>
      </c>
      <c r="L151" s="175">
        <v>6871442</v>
      </c>
      <c r="M151" s="175">
        <v>9683093</v>
      </c>
      <c r="N151" s="175">
        <v>11578649</v>
      </c>
      <c r="O151" s="175">
        <v>7821456</v>
      </c>
      <c r="P151" s="172">
        <v>4763169</v>
      </c>
      <c r="Q151" s="173">
        <f>SUM(K151:P151)</f>
        <v>40717809</v>
      </c>
      <c r="R151" s="176">
        <f>SUM(J151,Q151)</f>
        <v>40992322</v>
      </c>
    </row>
    <row r="152" spans="2:18" s="155" customFormat="1" ht="17.100000000000001" customHeight="1" x14ac:dyDescent="0.15">
      <c r="B152" s="169"/>
      <c r="C152" s="169"/>
      <c r="D152" s="177" t="s">
        <v>62</v>
      </c>
      <c r="E152" s="58"/>
      <c r="F152" s="58"/>
      <c r="G152" s="178"/>
      <c r="H152" s="179">
        <v>0</v>
      </c>
      <c r="I152" s="180">
        <v>22744</v>
      </c>
      <c r="J152" s="194">
        <f>SUM(H152:I152)</f>
        <v>22744</v>
      </c>
      <c r="K152" s="182">
        <v>0</v>
      </c>
      <c r="L152" s="183">
        <v>1024793</v>
      </c>
      <c r="M152" s="183">
        <v>1888331</v>
      </c>
      <c r="N152" s="183">
        <v>3379426</v>
      </c>
      <c r="O152" s="183">
        <v>2951044</v>
      </c>
      <c r="P152" s="180">
        <v>1937574</v>
      </c>
      <c r="Q152" s="181">
        <f>SUM(K152:P152)</f>
        <v>11181168</v>
      </c>
      <c r="R152" s="184">
        <f>SUM(J152,Q152)</f>
        <v>11203912</v>
      </c>
    </row>
    <row r="153" spans="2:18" s="155" customFormat="1" ht="16.5" customHeight="1" x14ac:dyDescent="0.15">
      <c r="B153" s="169"/>
      <c r="C153" s="222"/>
      <c r="D153" s="177" t="s">
        <v>63</v>
      </c>
      <c r="E153" s="58"/>
      <c r="F153" s="58"/>
      <c r="G153" s="178"/>
      <c r="H153" s="179">
        <v>0</v>
      </c>
      <c r="I153" s="180">
        <v>0</v>
      </c>
      <c r="J153" s="194">
        <f>SUM(H153:I153)</f>
        <v>0</v>
      </c>
      <c r="K153" s="182">
        <v>0</v>
      </c>
      <c r="L153" s="183">
        <v>40077</v>
      </c>
      <c r="M153" s="183">
        <v>0</v>
      </c>
      <c r="N153" s="183">
        <v>700722</v>
      </c>
      <c r="O153" s="183">
        <v>138123</v>
      </c>
      <c r="P153" s="180">
        <v>509499</v>
      </c>
      <c r="Q153" s="181">
        <f>SUM(K153:P153)</f>
        <v>1388421</v>
      </c>
      <c r="R153" s="184">
        <f>SUM(J153,Q153)</f>
        <v>1388421</v>
      </c>
    </row>
    <row r="154" spans="2:18" s="217" customFormat="1" ht="16.5" customHeight="1" x14ac:dyDescent="0.15">
      <c r="B154" s="206"/>
      <c r="C154" s="464"/>
      <c r="D154" s="465" t="s">
        <v>212</v>
      </c>
      <c r="E154" s="466"/>
      <c r="F154" s="466"/>
      <c r="G154" s="467"/>
      <c r="H154" s="468">
        <v>0</v>
      </c>
      <c r="I154" s="469">
        <v>0</v>
      </c>
      <c r="J154" s="470">
        <f>SUM(H154:I154)</f>
        <v>0</v>
      </c>
      <c r="K154" s="471">
        <v>0</v>
      </c>
      <c r="L154" s="472">
        <v>0</v>
      </c>
      <c r="M154" s="472">
        <v>0</v>
      </c>
      <c r="N154" s="472">
        <v>0</v>
      </c>
      <c r="O154" s="472">
        <v>0</v>
      </c>
      <c r="P154" s="469">
        <v>0</v>
      </c>
      <c r="Q154" s="473">
        <f>SUM(K154:P154)</f>
        <v>0</v>
      </c>
      <c r="R154" s="474">
        <f>SUM(J154,Q154)</f>
        <v>0</v>
      </c>
    </row>
    <row r="155" spans="2:18" s="155" customFormat="1" ht="17.100000000000001" customHeight="1" x14ac:dyDescent="0.15">
      <c r="B155" s="169"/>
      <c r="C155" s="158" t="s">
        <v>64</v>
      </c>
      <c r="D155" s="159"/>
      <c r="E155" s="159"/>
      <c r="F155" s="159"/>
      <c r="G155" s="160"/>
      <c r="H155" s="161">
        <f t="shared" ref="H155:R155" si="30">SUM(H156:H158)</f>
        <v>4856648</v>
      </c>
      <c r="I155" s="162">
        <f t="shared" si="30"/>
        <v>9364921</v>
      </c>
      <c r="J155" s="163">
        <f t="shared" si="30"/>
        <v>14221569</v>
      </c>
      <c r="K155" s="164">
        <f t="shared" si="30"/>
        <v>0</v>
      </c>
      <c r="L155" s="165">
        <f t="shared" si="30"/>
        <v>12456595</v>
      </c>
      <c r="M155" s="165">
        <f t="shared" si="30"/>
        <v>17808283</v>
      </c>
      <c r="N155" s="165">
        <f t="shared" si="30"/>
        <v>12063451</v>
      </c>
      <c r="O155" s="165">
        <f t="shared" si="30"/>
        <v>10868763</v>
      </c>
      <c r="P155" s="166">
        <f t="shared" si="30"/>
        <v>8568208</v>
      </c>
      <c r="Q155" s="167">
        <f t="shared" si="30"/>
        <v>61765300</v>
      </c>
      <c r="R155" s="168">
        <f t="shared" si="30"/>
        <v>75986869</v>
      </c>
    </row>
    <row r="156" spans="2:18" s="155" customFormat="1" ht="17.100000000000001" customHeight="1" x14ac:dyDescent="0.15">
      <c r="B156" s="169"/>
      <c r="C156" s="169"/>
      <c r="D156" s="49" t="s">
        <v>65</v>
      </c>
      <c r="E156" s="81"/>
      <c r="F156" s="81"/>
      <c r="G156" s="170"/>
      <c r="H156" s="171">
        <v>3211798</v>
      </c>
      <c r="I156" s="172">
        <v>7281813</v>
      </c>
      <c r="J156" s="192">
        <f>SUM(H156:I156)</f>
        <v>10493611</v>
      </c>
      <c r="K156" s="174">
        <v>0</v>
      </c>
      <c r="L156" s="175">
        <v>9538280</v>
      </c>
      <c r="M156" s="175">
        <v>16384857</v>
      </c>
      <c r="N156" s="175">
        <v>11258464</v>
      </c>
      <c r="O156" s="175">
        <v>10029488</v>
      </c>
      <c r="P156" s="172">
        <v>8096588</v>
      </c>
      <c r="Q156" s="173">
        <f>SUM(K156:P156)</f>
        <v>55307677</v>
      </c>
      <c r="R156" s="176">
        <f>SUM(J156,Q156)</f>
        <v>65801288</v>
      </c>
    </row>
    <row r="157" spans="2:18" s="155" customFormat="1" ht="17.100000000000001" customHeight="1" x14ac:dyDescent="0.15">
      <c r="B157" s="169"/>
      <c r="C157" s="169"/>
      <c r="D157" s="177" t="s">
        <v>66</v>
      </c>
      <c r="E157" s="58"/>
      <c r="F157" s="58"/>
      <c r="G157" s="178"/>
      <c r="H157" s="179">
        <v>289367</v>
      </c>
      <c r="I157" s="180">
        <v>497843</v>
      </c>
      <c r="J157" s="194">
        <f>SUM(H157:I157)</f>
        <v>787210</v>
      </c>
      <c r="K157" s="182">
        <v>0</v>
      </c>
      <c r="L157" s="183">
        <v>713523</v>
      </c>
      <c r="M157" s="183">
        <v>471171</v>
      </c>
      <c r="N157" s="183">
        <v>400887</v>
      </c>
      <c r="O157" s="183">
        <v>296485</v>
      </c>
      <c r="P157" s="180">
        <v>231158</v>
      </c>
      <c r="Q157" s="181">
        <f>SUM(K157:P157)</f>
        <v>2113224</v>
      </c>
      <c r="R157" s="184">
        <f>SUM(J157,Q157)</f>
        <v>2900434</v>
      </c>
    </row>
    <row r="158" spans="2:18" s="155" customFormat="1" ht="17.100000000000001" customHeight="1" x14ac:dyDescent="0.15">
      <c r="B158" s="169"/>
      <c r="C158" s="169"/>
      <c r="D158" s="60" t="s">
        <v>67</v>
      </c>
      <c r="E158" s="61"/>
      <c r="F158" s="61"/>
      <c r="G158" s="185"/>
      <c r="H158" s="186">
        <v>1355483</v>
      </c>
      <c r="I158" s="187">
        <v>1585265</v>
      </c>
      <c r="J158" s="193">
        <f>SUM(H158:I158)</f>
        <v>2940748</v>
      </c>
      <c r="K158" s="189">
        <v>0</v>
      </c>
      <c r="L158" s="190">
        <v>2204792</v>
      </c>
      <c r="M158" s="190">
        <v>952255</v>
      </c>
      <c r="N158" s="190">
        <v>404100</v>
      </c>
      <c r="O158" s="190">
        <v>542790</v>
      </c>
      <c r="P158" s="187">
        <v>240462</v>
      </c>
      <c r="Q158" s="188">
        <f>SUM(K158:P158)</f>
        <v>4344399</v>
      </c>
      <c r="R158" s="191">
        <f>SUM(J158,Q158)</f>
        <v>7285147</v>
      </c>
    </row>
    <row r="159" spans="2:18" s="155" customFormat="1" ht="16.5" customHeight="1" x14ac:dyDescent="0.15">
      <c r="B159" s="169"/>
      <c r="C159" s="196" t="s">
        <v>68</v>
      </c>
      <c r="D159" s="197"/>
      <c r="E159" s="197"/>
      <c r="F159" s="197"/>
      <c r="G159" s="198"/>
      <c r="H159" s="161">
        <v>1152584</v>
      </c>
      <c r="I159" s="162">
        <v>1724348</v>
      </c>
      <c r="J159" s="163">
        <f>SUM(H159:I159)</f>
        <v>2876932</v>
      </c>
      <c r="K159" s="164">
        <v>0</v>
      </c>
      <c r="L159" s="165">
        <v>18575560</v>
      </c>
      <c r="M159" s="165">
        <v>16205870</v>
      </c>
      <c r="N159" s="165">
        <v>18859108</v>
      </c>
      <c r="O159" s="165">
        <v>15582070</v>
      </c>
      <c r="P159" s="166">
        <v>9445377</v>
      </c>
      <c r="Q159" s="167">
        <f>SUM(K159:P159)</f>
        <v>78667985</v>
      </c>
      <c r="R159" s="168">
        <f>SUM(J159,Q159)</f>
        <v>81544917</v>
      </c>
    </row>
    <row r="160" spans="2:18" s="155" customFormat="1" ht="17.100000000000001" customHeight="1" x14ac:dyDescent="0.15">
      <c r="B160" s="195"/>
      <c r="C160" s="196" t="s">
        <v>69</v>
      </c>
      <c r="D160" s="197"/>
      <c r="E160" s="197"/>
      <c r="F160" s="197"/>
      <c r="G160" s="198"/>
      <c r="H160" s="161">
        <v>3281500</v>
      </c>
      <c r="I160" s="162">
        <v>4893100</v>
      </c>
      <c r="J160" s="163">
        <f>SUM(H160:I160)</f>
        <v>8174600</v>
      </c>
      <c r="K160" s="164">
        <v>0</v>
      </c>
      <c r="L160" s="165">
        <v>39683324</v>
      </c>
      <c r="M160" s="165">
        <v>25892387</v>
      </c>
      <c r="N160" s="165">
        <v>17663747</v>
      </c>
      <c r="O160" s="165">
        <v>10487627</v>
      </c>
      <c r="P160" s="166">
        <v>5769491</v>
      </c>
      <c r="Q160" s="167">
        <f>SUM(K160:P160)</f>
        <v>99496576</v>
      </c>
      <c r="R160" s="168">
        <f>SUM(J160,Q160)</f>
        <v>107671176</v>
      </c>
    </row>
    <row r="161" spans="2:18" s="155" customFormat="1" ht="17.100000000000001" customHeight="1" x14ac:dyDescent="0.15">
      <c r="B161" s="158" t="s">
        <v>70</v>
      </c>
      <c r="C161" s="159"/>
      <c r="D161" s="159"/>
      <c r="E161" s="159"/>
      <c r="F161" s="159"/>
      <c r="G161" s="160"/>
      <c r="H161" s="161">
        <f t="shared" ref="H161:R161" si="31">SUM(H162:H170)</f>
        <v>709877</v>
      </c>
      <c r="I161" s="162">
        <f t="shared" si="31"/>
        <v>1749308</v>
      </c>
      <c r="J161" s="163">
        <f t="shared" si="31"/>
        <v>2459185</v>
      </c>
      <c r="K161" s="164">
        <f t="shared" si="31"/>
        <v>0</v>
      </c>
      <c r="L161" s="165">
        <f t="shared" si="31"/>
        <v>126885165</v>
      </c>
      <c r="M161" s="165">
        <f t="shared" si="31"/>
        <v>133146370</v>
      </c>
      <c r="N161" s="165">
        <f t="shared" si="31"/>
        <v>130856970</v>
      </c>
      <c r="O161" s="165">
        <f t="shared" si="31"/>
        <v>102730889</v>
      </c>
      <c r="P161" s="166">
        <f t="shared" si="31"/>
        <v>50926950</v>
      </c>
      <c r="Q161" s="167">
        <f>SUM(Q162:Q170)</f>
        <v>544546344</v>
      </c>
      <c r="R161" s="168">
        <f t="shared" si="31"/>
        <v>547005529</v>
      </c>
    </row>
    <row r="162" spans="2:18" s="155" customFormat="1" ht="17.100000000000001" customHeight="1" x14ac:dyDescent="0.15">
      <c r="B162" s="169"/>
      <c r="C162" s="240" t="s">
        <v>87</v>
      </c>
      <c r="D162" s="241"/>
      <c r="E162" s="241"/>
      <c r="F162" s="241"/>
      <c r="G162" s="242"/>
      <c r="H162" s="171">
        <v>0</v>
      </c>
      <c r="I162" s="172">
        <v>0</v>
      </c>
      <c r="J162" s="192">
        <f t="shared" ref="J162:J170" si="32">SUM(H162:I162)</f>
        <v>0</v>
      </c>
      <c r="K162" s="243"/>
      <c r="L162" s="244">
        <v>2518371</v>
      </c>
      <c r="M162" s="244">
        <v>2471427</v>
      </c>
      <c r="N162" s="244">
        <v>1599331</v>
      </c>
      <c r="O162" s="244">
        <v>2291301</v>
      </c>
      <c r="P162" s="245">
        <v>1291491</v>
      </c>
      <c r="Q162" s="246">
        <f>SUM(K162:P162)</f>
        <v>10171921</v>
      </c>
      <c r="R162" s="247">
        <f>SUM(J162,Q162)</f>
        <v>10171921</v>
      </c>
    </row>
    <row r="163" spans="2:18" s="155" customFormat="1" ht="17.100000000000001" customHeight="1" x14ac:dyDescent="0.15">
      <c r="B163" s="169"/>
      <c r="C163" s="177" t="s">
        <v>72</v>
      </c>
      <c r="D163" s="58"/>
      <c r="E163" s="58"/>
      <c r="F163" s="58"/>
      <c r="G163" s="178"/>
      <c r="H163" s="179">
        <v>0</v>
      </c>
      <c r="I163" s="180">
        <v>0</v>
      </c>
      <c r="J163" s="194">
        <f t="shared" si="32"/>
        <v>0</v>
      </c>
      <c r="K163" s="218"/>
      <c r="L163" s="183">
        <v>0</v>
      </c>
      <c r="M163" s="183">
        <v>0</v>
      </c>
      <c r="N163" s="183">
        <v>128286</v>
      </c>
      <c r="O163" s="183">
        <v>0</v>
      </c>
      <c r="P163" s="180">
        <v>0</v>
      </c>
      <c r="Q163" s="181">
        <f t="shared" ref="Q163:Q170" si="33">SUM(K163:P163)</f>
        <v>128286</v>
      </c>
      <c r="R163" s="184">
        <f t="shared" ref="R163:R170" si="34">SUM(J163,Q163)</f>
        <v>128286</v>
      </c>
    </row>
    <row r="164" spans="2:18" s="217" customFormat="1" ht="17.100000000000001" customHeight="1" x14ac:dyDescent="0.15">
      <c r="B164" s="206"/>
      <c r="C164" s="207" t="s">
        <v>73</v>
      </c>
      <c r="D164" s="208"/>
      <c r="E164" s="208"/>
      <c r="F164" s="208"/>
      <c r="G164" s="209"/>
      <c r="H164" s="210">
        <v>0</v>
      </c>
      <c r="I164" s="211">
        <v>0</v>
      </c>
      <c r="J164" s="212">
        <f>SUM(H164:I164)</f>
        <v>0</v>
      </c>
      <c r="K164" s="213"/>
      <c r="L164" s="214">
        <v>60193207</v>
      </c>
      <c r="M164" s="214">
        <v>45450885</v>
      </c>
      <c r="N164" s="214">
        <v>36908454</v>
      </c>
      <c r="O164" s="214">
        <v>20355234</v>
      </c>
      <c r="P164" s="211">
        <v>10762288</v>
      </c>
      <c r="Q164" s="215">
        <f>SUM(K164:P164)</f>
        <v>173670068</v>
      </c>
      <c r="R164" s="216">
        <f>SUM(J164,Q164)</f>
        <v>173670068</v>
      </c>
    </row>
    <row r="165" spans="2:18" s="155" customFormat="1" ht="17.100000000000001" customHeight="1" x14ac:dyDescent="0.15">
      <c r="B165" s="169"/>
      <c r="C165" s="177" t="s">
        <v>74</v>
      </c>
      <c r="D165" s="58"/>
      <c r="E165" s="58"/>
      <c r="F165" s="58"/>
      <c r="G165" s="178"/>
      <c r="H165" s="179">
        <v>89658</v>
      </c>
      <c r="I165" s="180">
        <v>97848</v>
      </c>
      <c r="J165" s="194">
        <f t="shared" si="32"/>
        <v>187506</v>
      </c>
      <c r="K165" s="182">
        <v>0</v>
      </c>
      <c r="L165" s="183">
        <v>9838028</v>
      </c>
      <c r="M165" s="183">
        <v>12310572</v>
      </c>
      <c r="N165" s="183">
        <v>10773677</v>
      </c>
      <c r="O165" s="183">
        <v>10447278</v>
      </c>
      <c r="P165" s="180">
        <v>3959200</v>
      </c>
      <c r="Q165" s="181">
        <f t="shared" si="33"/>
        <v>47328755</v>
      </c>
      <c r="R165" s="184">
        <f t="shared" si="34"/>
        <v>47516261</v>
      </c>
    </row>
    <row r="166" spans="2:18" s="155" customFormat="1" ht="17.100000000000001" customHeight="1" x14ac:dyDescent="0.15">
      <c r="B166" s="169"/>
      <c r="C166" s="177" t="s">
        <v>75</v>
      </c>
      <c r="D166" s="58"/>
      <c r="E166" s="58"/>
      <c r="F166" s="58"/>
      <c r="G166" s="178"/>
      <c r="H166" s="179">
        <v>620219</v>
      </c>
      <c r="I166" s="180">
        <v>1651460</v>
      </c>
      <c r="J166" s="194">
        <f t="shared" si="32"/>
        <v>2271679</v>
      </c>
      <c r="K166" s="182">
        <v>0</v>
      </c>
      <c r="L166" s="183">
        <v>10668286</v>
      </c>
      <c r="M166" s="183">
        <v>12537936</v>
      </c>
      <c r="N166" s="183">
        <v>16963323</v>
      </c>
      <c r="O166" s="183">
        <v>16670678</v>
      </c>
      <c r="P166" s="180">
        <v>10873406</v>
      </c>
      <c r="Q166" s="181">
        <f t="shared" si="33"/>
        <v>67713629</v>
      </c>
      <c r="R166" s="184">
        <f t="shared" si="34"/>
        <v>69985308</v>
      </c>
    </row>
    <row r="167" spans="2:18" s="155" customFormat="1" ht="17.100000000000001" customHeight="1" x14ac:dyDescent="0.15">
      <c r="B167" s="169"/>
      <c r="C167" s="177" t="s">
        <v>76</v>
      </c>
      <c r="D167" s="58"/>
      <c r="E167" s="58"/>
      <c r="F167" s="58"/>
      <c r="G167" s="178"/>
      <c r="H167" s="179">
        <v>0</v>
      </c>
      <c r="I167" s="180">
        <v>0</v>
      </c>
      <c r="J167" s="194">
        <f t="shared" si="32"/>
        <v>0</v>
      </c>
      <c r="K167" s="218"/>
      <c r="L167" s="183">
        <v>37147616</v>
      </c>
      <c r="M167" s="183">
        <v>53445793</v>
      </c>
      <c r="N167" s="183">
        <v>52960294</v>
      </c>
      <c r="O167" s="183">
        <v>35398840</v>
      </c>
      <c r="P167" s="180">
        <v>12518397</v>
      </c>
      <c r="Q167" s="181">
        <f t="shared" si="33"/>
        <v>191470940</v>
      </c>
      <c r="R167" s="184">
        <f t="shared" si="34"/>
        <v>191470940</v>
      </c>
    </row>
    <row r="168" spans="2:18" s="155" customFormat="1" ht="17.100000000000001" customHeight="1" x14ac:dyDescent="0.15">
      <c r="B168" s="169"/>
      <c r="C168" s="219" t="s">
        <v>77</v>
      </c>
      <c r="D168" s="220"/>
      <c r="E168" s="220"/>
      <c r="F168" s="220"/>
      <c r="G168" s="221"/>
      <c r="H168" s="179">
        <v>0</v>
      </c>
      <c r="I168" s="180">
        <v>0</v>
      </c>
      <c r="J168" s="194">
        <f t="shared" si="32"/>
        <v>0</v>
      </c>
      <c r="K168" s="218"/>
      <c r="L168" s="183">
        <v>4602162</v>
      </c>
      <c r="M168" s="183">
        <v>5707503</v>
      </c>
      <c r="N168" s="183">
        <v>6740577</v>
      </c>
      <c r="O168" s="183">
        <v>6182048</v>
      </c>
      <c r="P168" s="180">
        <v>2507018</v>
      </c>
      <c r="Q168" s="181">
        <f t="shared" si="33"/>
        <v>25739308</v>
      </c>
      <c r="R168" s="184">
        <f t="shared" si="34"/>
        <v>25739308</v>
      </c>
    </row>
    <row r="169" spans="2:18" s="155" customFormat="1" ht="17.100000000000001" customHeight="1" x14ac:dyDescent="0.15">
      <c r="B169" s="222"/>
      <c r="C169" s="223" t="s">
        <v>78</v>
      </c>
      <c r="D169" s="220"/>
      <c r="E169" s="220"/>
      <c r="F169" s="220"/>
      <c r="G169" s="221"/>
      <c r="H169" s="179">
        <v>0</v>
      </c>
      <c r="I169" s="180">
        <v>0</v>
      </c>
      <c r="J169" s="194">
        <f t="shared" si="32"/>
        <v>0</v>
      </c>
      <c r="K169" s="218"/>
      <c r="L169" s="183">
        <v>0</v>
      </c>
      <c r="M169" s="183">
        <v>0</v>
      </c>
      <c r="N169" s="183">
        <v>1336986</v>
      </c>
      <c r="O169" s="183">
        <v>5047802</v>
      </c>
      <c r="P169" s="180">
        <v>5485542</v>
      </c>
      <c r="Q169" s="181">
        <f>SUM(K169:P169)</f>
        <v>11870330</v>
      </c>
      <c r="R169" s="184">
        <f>SUM(J169,Q169)</f>
        <v>11870330</v>
      </c>
    </row>
    <row r="170" spans="2:18" s="155" customFormat="1" ht="17.100000000000001" customHeight="1" x14ac:dyDescent="0.15">
      <c r="B170" s="224"/>
      <c r="C170" s="225" t="s">
        <v>79</v>
      </c>
      <c r="D170" s="226"/>
      <c r="E170" s="226"/>
      <c r="F170" s="226"/>
      <c r="G170" s="227"/>
      <c r="H170" s="228">
        <v>0</v>
      </c>
      <c r="I170" s="229">
        <v>0</v>
      </c>
      <c r="J170" s="230">
        <f t="shared" si="32"/>
        <v>0</v>
      </c>
      <c r="K170" s="231"/>
      <c r="L170" s="232">
        <v>1917495</v>
      </c>
      <c r="M170" s="232">
        <v>1222254</v>
      </c>
      <c r="N170" s="232">
        <v>3446042</v>
      </c>
      <c r="O170" s="232">
        <v>6337708</v>
      </c>
      <c r="P170" s="229">
        <v>3529608</v>
      </c>
      <c r="Q170" s="233">
        <f t="shared" si="33"/>
        <v>16453107</v>
      </c>
      <c r="R170" s="234">
        <f t="shared" si="34"/>
        <v>16453107</v>
      </c>
    </row>
    <row r="171" spans="2:18" s="155" customFormat="1" ht="17.100000000000001" customHeight="1" x14ac:dyDescent="0.15">
      <c r="B171" s="158" t="s">
        <v>80</v>
      </c>
      <c r="C171" s="159"/>
      <c r="D171" s="159"/>
      <c r="E171" s="159"/>
      <c r="F171" s="159"/>
      <c r="G171" s="160"/>
      <c r="H171" s="161">
        <f>SUM(H172:H175)</f>
        <v>0</v>
      </c>
      <c r="I171" s="162">
        <f>SUM(I172:I175)</f>
        <v>0</v>
      </c>
      <c r="J171" s="163">
        <f>SUM(J172:J175)</f>
        <v>0</v>
      </c>
      <c r="K171" s="235"/>
      <c r="L171" s="165">
        <f t="shared" ref="L171:R171" si="35">SUM(L172:L175)</f>
        <v>12732831</v>
      </c>
      <c r="M171" s="165">
        <f t="shared" si="35"/>
        <v>23515324</v>
      </c>
      <c r="N171" s="165">
        <f t="shared" si="35"/>
        <v>87825479</v>
      </c>
      <c r="O171" s="165">
        <f t="shared" si="35"/>
        <v>260224374</v>
      </c>
      <c r="P171" s="166">
        <f t="shared" si="35"/>
        <v>322681382</v>
      </c>
      <c r="Q171" s="167">
        <f t="shared" si="35"/>
        <v>706979390</v>
      </c>
      <c r="R171" s="168">
        <f t="shared" si="35"/>
        <v>706979390</v>
      </c>
    </row>
    <row r="172" spans="2:18" s="155" customFormat="1" ht="17.100000000000001" customHeight="1" x14ac:dyDescent="0.15">
      <c r="B172" s="169"/>
      <c r="C172" s="49" t="s">
        <v>81</v>
      </c>
      <c r="D172" s="81"/>
      <c r="E172" s="81"/>
      <c r="F172" s="81"/>
      <c r="G172" s="170"/>
      <c r="H172" s="171">
        <v>0</v>
      </c>
      <c r="I172" s="172">
        <v>0</v>
      </c>
      <c r="J172" s="192">
        <f>SUM(H172:I172)</f>
        <v>0</v>
      </c>
      <c r="K172" s="199"/>
      <c r="L172" s="175">
        <v>378381</v>
      </c>
      <c r="M172" s="175">
        <v>2432943</v>
      </c>
      <c r="N172" s="175">
        <v>42892788</v>
      </c>
      <c r="O172" s="175">
        <v>111959633</v>
      </c>
      <c r="P172" s="172">
        <v>117029604</v>
      </c>
      <c r="Q172" s="173">
        <f>SUM(K172:P172)</f>
        <v>274693349</v>
      </c>
      <c r="R172" s="176">
        <f>SUM(J172,Q172)</f>
        <v>274693349</v>
      </c>
    </row>
    <row r="173" spans="2:18" s="155" customFormat="1" ht="17.100000000000001" customHeight="1" x14ac:dyDescent="0.15">
      <c r="B173" s="169"/>
      <c r="C173" s="177" t="s">
        <v>82</v>
      </c>
      <c r="D173" s="58"/>
      <c r="E173" s="58"/>
      <c r="F173" s="58"/>
      <c r="G173" s="178"/>
      <c r="H173" s="179">
        <v>0</v>
      </c>
      <c r="I173" s="180">
        <v>0</v>
      </c>
      <c r="J173" s="194">
        <f>SUM(H173:I173)</f>
        <v>0</v>
      </c>
      <c r="K173" s="218"/>
      <c r="L173" s="183">
        <v>12354450</v>
      </c>
      <c r="M173" s="183">
        <v>20300444</v>
      </c>
      <c r="N173" s="183">
        <v>33412613</v>
      </c>
      <c r="O173" s="183">
        <v>42287014</v>
      </c>
      <c r="P173" s="180">
        <v>25188280</v>
      </c>
      <c r="Q173" s="181">
        <f>SUM(K173:P173)</f>
        <v>133542801</v>
      </c>
      <c r="R173" s="184">
        <f>SUM(J173,Q173)</f>
        <v>133542801</v>
      </c>
    </row>
    <row r="174" spans="2:18" s="155" customFormat="1" ht="17.100000000000001" customHeight="1" x14ac:dyDescent="0.15">
      <c r="B174" s="222"/>
      <c r="C174" s="177" t="s">
        <v>83</v>
      </c>
      <c r="D174" s="58"/>
      <c r="E174" s="58"/>
      <c r="F174" s="58"/>
      <c r="G174" s="178"/>
      <c r="H174" s="179">
        <v>0</v>
      </c>
      <c r="I174" s="180">
        <v>0</v>
      </c>
      <c r="J174" s="194">
        <f>SUM(H174:I174)</f>
        <v>0</v>
      </c>
      <c r="K174" s="218"/>
      <c r="L174" s="183">
        <v>0</v>
      </c>
      <c r="M174" s="183">
        <v>781937</v>
      </c>
      <c r="N174" s="183">
        <v>11520078</v>
      </c>
      <c r="O174" s="183">
        <v>105977727</v>
      </c>
      <c r="P174" s="180">
        <v>180463498</v>
      </c>
      <c r="Q174" s="181">
        <f>SUM(K174:P174)</f>
        <v>298743240</v>
      </c>
      <c r="R174" s="184">
        <f>SUM(J174,Q174)</f>
        <v>298743240</v>
      </c>
    </row>
    <row r="175" spans="2:18" s="217" customFormat="1" ht="17.100000000000001" customHeight="1" x14ac:dyDescent="0.15">
      <c r="B175" s="499"/>
      <c r="C175" s="465" t="s">
        <v>213</v>
      </c>
      <c r="D175" s="466"/>
      <c r="E175" s="466"/>
      <c r="F175" s="466"/>
      <c r="G175" s="467"/>
      <c r="H175" s="468">
        <v>0</v>
      </c>
      <c r="I175" s="469">
        <v>0</v>
      </c>
      <c r="J175" s="470">
        <f>SUM(H175:I175)</f>
        <v>0</v>
      </c>
      <c r="K175" s="502"/>
      <c r="L175" s="472">
        <v>0</v>
      </c>
      <c r="M175" s="472">
        <v>0</v>
      </c>
      <c r="N175" s="472">
        <v>0</v>
      </c>
      <c r="O175" s="472">
        <v>0</v>
      </c>
      <c r="P175" s="469">
        <v>0</v>
      </c>
      <c r="Q175" s="473">
        <f>SUM(K175:P175)</f>
        <v>0</v>
      </c>
      <c r="R175" s="474">
        <f>SUM(J175,Q175)</f>
        <v>0</v>
      </c>
    </row>
    <row r="176" spans="2:18" s="155" customFormat="1" ht="17.100000000000001" customHeight="1" x14ac:dyDescent="0.15">
      <c r="B176" s="237" t="s">
        <v>84</v>
      </c>
      <c r="C176" s="40"/>
      <c r="D176" s="40"/>
      <c r="E176" s="40"/>
      <c r="F176" s="40"/>
      <c r="G176" s="41"/>
      <c r="H176" s="161">
        <f t="shared" ref="H176:R176" si="36">SUM(H140,H161,H171)</f>
        <v>13730552</v>
      </c>
      <c r="I176" s="162">
        <f t="shared" si="36"/>
        <v>28682863</v>
      </c>
      <c r="J176" s="163">
        <f t="shared" si="36"/>
        <v>42413415</v>
      </c>
      <c r="K176" s="164">
        <f t="shared" si="36"/>
        <v>0</v>
      </c>
      <c r="L176" s="165">
        <f t="shared" si="36"/>
        <v>377770527</v>
      </c>
      <c r="M176" s="165">
        <f t="shared" si="36"/>
        <v>370053988</v>
      </c>
      <c r="N176" s="165">
        <f t="shared" si="36"/>
        <v>389827641</v>
      </c>
      <c r="O176" s="165">
        <f t="shared" si="36"/>
        <v>492480269</v>
      </c>
      <c r="P176" s="166">
        <f t="shared" si="36"/>
        <v>460435425</v>
      </c>
      <c r="Q176" s="167">
        <f t="shared" si="36"/>
        <v>2090567850</v>
      </c>
      <c r="R176" s="168">
        <f t="shared" si="36"/>
        <v>2132981265</v>
      </c>
    </row>
    <row r="177" spans="2:18" s="155" customFormat="1" ht="3.75" customHeight="1" x14ac:dyDescent="0.15">
      <c r="B177" s="238"/>
      <c r="C177" s="238"/>
      <c r="D177" s="238"/>
      <c r="E177" s="238"/>
      <c r="F177" s="238"/>
      <c r="G177" s="238"/>
      <c r="H177" s="239"/>
      <c r="I177" s="239"/>
      <c r="J177" s="239"/>
      <c r="K177" s="239"/>
      <c r="L177" s="239"/>
      <c r="M177" s="239"/>
      <c r="N177" s="239"/>
      <c r="O177" s="239"/>
      <c r="P177" s="239"/>
      <c r="Q177" s="239"/>
      <c r="R177" s="239"/>
    </row>
    <row r="178" spans="2:18" s="155" customFormat="1" ht="3.75" customHeight="1" x14ac:dyDescent="0.15">
      <c r="B178" s="238"/>
      <c r="C178" s="238"/>
      <c r="D178" s="238"/>
      <c r="E178" s="238"/>
      <c r="F178" s="238"/>
      <c r="G178" s="238"/>
      <c r="H178" s="239"/>
      <c r="I178" s="239"/>
      <c r="J178" s="239"/>
      <c r="K178" s="239"/>
      <c r="L178" s="239"/>
      <c r="M178" s="239"/>
      <c r="N178" s="239"/>
      <c r="O178" s="239"/>
      <c r="P178" s="239"/>
      <c r="Q178" s="239"/>
      <c r="R178" s="239"/>
    </row>
  </sheetData>
  <mergeCells count="54">
    <mergeCell ref="R6:R7"/>
    <mergeCell ref="J1:O1"/>
    <mergeCell ref="P1:Q1"/>
    <mergeCell ref="H4:I4"/>
    <mergeCell ref="B5:G5"/>
    <mergeCell ref="H5:I5"/>
    <mergeCell ref="Q12:R12"/>
    <mergeCell ref="B13:B22"/>
    <mergeCell ref="C13:G13"/>
    <mergeCell ref="C22:G22"/>
    <mergeCell ref="B23:B32"/>
    <mergeCell ref="C32:G32"/>
    <mergeCell ref="B33:B42"/>
    <mergeCell ref="C42:G42"/>
    <mergeCell ref="K46:R46"/>
    <mergeCell ref="B47:G48"/>
    <mergeCell ref="H47:J47"/>
    <mergeCell ref="K47:Q47"/>
    <mergeCell ref="R47:R48"/>
    <mergeCell ref="B72:G73"/>
    <mergeCell ref="H72:J72"/>
    <mergeCell ref="K72:P72"/>
    <mergeCell ref="Q72:Q73"/>
    <mergeCell ref="K54:R54"/>
    <mergeCell ref="B55:G56"/>
    <mergeCell ref="H55:J55"/>
    <mergeCell ref="K55:Q55"/>
    <mergeCell ref="R55:R56"/>
    <mergeCell ref="J63:Q63"/>
    <mergeCell ref="B64:G65"/>
    <mergeCell ref="H64:J64"/>
    <mergeCell ref="K64:P64"/>
    <mergeCell ref="Q64:Q65"/>
    <mergeCell ref="J71:Q71"/>
    <mergeCell ref="B96:G97"/>
    <mergeCell ref="H96:J96"/>
    <mergeCell ref="K96:Q96"/>
    <mergeCell ref="R96:R97"/>
    <mergeCell ref="J79:Q79"/>
    <mergeCell ref="B80:G81"/>
    <mergeCell ref="H80:J80"/>
    <mergeCell ref="K80:P80"/>
    <mergeCell ref="Q80:Q81"/>
    <mergeCell ref="J87:Q87"/>
    <mergeCell ref="B88:G89"/>
    <mergeCell ref="H88:J88"/>
    <mergeCell ref="K88:P88"/>
    <mergeCell ref="Q88:Q89"/>
    <mergeCell ref="I95:R95"/>
    <mergeCell ref="I137:R137"/>
    <mergeCell ref="B138:G139"/>
    <mergeCell ref="H138:J138"/>
    <mergeCell ref="K138:Q138"/>
    <mergeCell ref="R138:R139"/>
  </mergeCells>
  <phoneticPr fontId="5"/>
  <pageMargins left="0.35433070866141736" right="0.78740157480314965" top="0.59055118110236227" bottom="0.39370078740157483" header="0.39370078740157483" footer="0.39370078740157483"/>
  <pageSetup paperSize="9" scale="68" fitToHeight="0" orientation="landscape" r:id="rId1"/>
  <headerFooter alignWithMargins="0">
    <oddFooter>&amp;P ページ</oddFooter>
  </headerFooter>
  <rowBreaks count="3" manualBreakCount="3">
    <brk id="44" max="17" man="1"/>
    <brk id="93" max="16383" man="1"/>
    <brk id="135"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8"/>
  <sheetViews>
    <sheetView view="pageBreakPreview" zoomScaleNormal="55" zoomScaleSheetLayoutView="100" workbookViewId="0"/>
  </sheetViews>
  <sheetFormatPr defaultColWidth="7.625" defaultRowHeight="17.100000000000001" customHeight="1" x14ac:dyDescent="0.15"/>
  <cols>
    <col min="1" max="2" width="2.625" style="2" customWidth="1"/>
    <col min="3" max="3" width="5.625" style="2" customWidth="1"/>
    <col min="4" max="4" width="7.625" style="2" customWidth="1"/>
    <col min="5" max="5" width="2.625" style="2" customWidth="1"/>
    <col min="6" max="6" width="6.625" style="2" customWidth="1"/>
    <col min="7" max="7" width="10.5" style="2" customWidth="1"/>
    <col min="8" max="16" width="10.625" style="2" customWidth="1"/>
    <col min="17" max="18" width="12.625" style="2" customWidth="1"/>
    <col min="19" max="19" width="7.625" style="2" customWidth="1"/>
    <col min="20" max="22" width="9.375" style="2" customWidth="1"/>
    <col min="23" max="256" width="7.625" style="2"/>
    <col min="257" max="258" width="2.625" style="2" customWidth="1"/>
    <col min="259" max="259" width="5.625" style="2" customWidth="1"/>
    <col min="260" max="260" width="7.625" style="2" customWidth="1"/>
    <col min="261" max="261" width="2.625" style="2" customWidth="1"/>
    <col min="262" max="262" width="6.625" style="2" customWidth="1"/>
    <col min="263" max="263" width="10.5" style="2" customWidth="1"/>
    <col min="264" max="272" width="10.625" style="2" customWidth="1"/>
    <col min="273" max="274" width="12.625" style="2" customWidth="1"/>
    <col min="275" max="275" width="7.625" style="2" customWidth="1"/>
    <col min="276" max="278" width="9.375" style="2" customWidth="1"/>
    <col min="279" max="512" width="7.625" style="2"/>
    <col min="513" max="514" width="2.625" style="2" customWidth="1"/>
    <col min="515" max="515" width="5.625" style="2" customWidth="1"/>
    <col min="516" max="516" width="7.625" style="2" customWidth="1"/>
    <col min="517" max="517" width="2.625" style="2" customWidth="1"/>
    <col min="518" max="518" width="6.625" style="2" customWidth="1"/>
    <col min="519" max="519" width="10.5" style="2" customWidth="1"/>
    <col min="520" max="528" width="10.625" style="2" customWidth="1"/>
    <col min="529" max="530" width="12.625" style="2" customWidth="1"/>
    <col min="531" max="531" width="7.625" style="2" customWidth="1"/>
    <col min="532" max="534" width="9.375" style="2" customWidth="1"/>
    <col min="535" max="768" width="7.625" style="2"/>
    <col min="769" max="770" width="2.625" style="2" customWidth="1"/>
    <col min="771" max="771" width="5.625" style="2" customWidth="1"/>
    <col min="772" max="772" width="7.625" style="2" customWidth="1"/>
    <col min="773" max="773" width="2.625" style="2" customWidth="1"/>
    <col min="774" max="774" width="6.625" style="2" customWidth="1"/>
    <col min="775" max="775" width="10.5" style="2" customWidth="1"/>
    <col min="776" max="784" width="10.625" style="2" customWidth="1"/>
    <col min="785" max="786" width="12.625" style="2" customWidth="1"/>
    <col min="787" max="787" width="7.625" style="2" customWidth="1"/>
    <col min="788" max="790" width="9.375" style="2" customWidth="1"/>
    <col min="791" max="1024" width="7.625" style="2"/>
    <col min="1025" max="1026" width="2.625" style="2" customWidth="1"/>
    <col min="1027" max="1027" width="5.625" style="2" customWidth="1"/>
    <col min="1028" max="1028" width="7.625" style="2" customWidth="1"/>
    <col min="1029" max="1029" width="2.625" style="2" customWidth="1"/>
    <col min="1030" max="1030" width="6.625" style="2" customWidth="1"/>
    <col min="1031" max="1031" width="10.5" style="2" customWidth="1"/>
    <col min="1032" max="1040" width="10.625" style="2" customWidth="1"/>
    <col min="1041" max="1042" width="12.625" style="2" customWidth="1"/>
    <col min="1043" max="1043" width="7.625" style="2" customWidth="1"/>
    <col min="1044" max="1046" width="9.375" style="2" customWidth="1"/>
    <col min="1047" max="1280" width="7.625" style="2"/>
    <col min="1281" max="1282" width="2.625" style="2" customWidth="1"/>
    <col min="1283" max="1283" width="5.625" style="2" customWidth="1"/>
    <col min="1284" max="1284" width="7.625" style="2" customWidth="1"/>
    <col min="1285" max="1285" width="2.625" style="2" customWidth="1"/>
    <col min="1286" max="1286" width="6.625" style="2" customWidth="1"/>
    <col min="1287" max="1287" width="10.5" style="2" customWidth="1"/>
    <col min="1288" max="1296" width="10.625" style="2" customWidth="1"/>
    <col min="1297" max="1298" width="12.625" style="2" customWidth="1"/>
    <col min="1299" max="1299" width="7.625" style="2" customWidth="1"/>
    <col min="1300" max="1302" width="9.375" style="2" customWidth="1"/>
    <col min="1303" max="1536" width="7.625" style="2"/>
    <col min="1537" max="1538" width="2.625" style="2" customWidth="1"/>
    <col min="1539" max="1539" width="5.625" style="2" customWidth="1"/>
    <col min="1540" max="1540" width="7.625" style="2" customWidth="1"/>
    <col min="1541" max="1541" width="2.625" style="2" customWidth="1"/>
    <col min="1542" max="1542" width="6.625" style="2" customWidth="1"/>
    <col min="1543" max="1543" width="10.5" style="2" customWidth="1"/>
    <col min="1544" max="1552" width="10.625" style="2" customWidth="1"/>
    <col min="1553" max="1554" width="12.625" style="2" customWidth="1"/>
    <col min="1555" max="1555" width="7.625" style="2" customWidth="1"/>
    <col min="1556" max="1558" width="9.375" style="2" customWidth="1"/>
    <col min="1559" max="1792" width="7.625" style="2"/>
    <col min="1793" max="1794" width="2.625" style="2" customWidth="1"/>
    <col min="1795" max="1795" width="5.625" style="2" customWidth="1"/>
    <col min="1796" max="1796" width="7.625" style="2" customWidth="1"/>
    <col min="1797" max="1797" width="2.625" style="2" customWidth="1"/>
    <col min="1798" max="1798" width="6.625" style="2" customWidth="1"/>
    <col min="1799" max="1799" width="10.5" style="2" customWidth="1"/>
    <col min="1800" max="1808" width="10.625" style="2" customWidth="1"/>
    <col min="1809" max="1810" width="12.625" style="2" customWidth="1"/>
    <col min="1811" max="1811" width="7.625" style="2" customWidth="1"/>
    <col min="1812" max="1814" width="9.375" style="2" customWidth="1"/>
    <col min="1815" max="2048" width="7.625" style="2"/>
    <col min="2049" max="2050" width="2.625" style="2" customWidth="1"/>
    <col min="2051" max="2051" width="5.625" style="2" customWidth="1"/>
    <col min="2052" max="2052" width="7.625" style="2" customWidth="1"/>
    <col min="2053" max="2053" width="2.625" style="2" customWidth="1"/>
    <col min="2054" max="2054" width="6.625" style="2" customWidth="1"/>
    <col min="2055" max="2055" width="10.5" style="2" customWidth="1"/>
    <col min="2056" max="2064" width="10.625" style="2" customWidth="1"/>
    <col min="2065" max="2066" width="12.625" style="2" customWidth="1"/>
    <col min="2067" max="2067" width="7.625" style="2" customWidth="1"/>
    <col min="2068" max="2070" width="9.375" style="2" customWidth="1"/>
    <col min="2071" max="2304" width="7.625" style="2"/>
    <col min="2305" max="2306" width="2.625" style="2" customWidth="1"/>
    <col min="2307" max="2307" width="5.625" style="2" customWidth="1"/>
    <col min="2308" max="2308" width="7.625" style="2" customWidth="1"/>
    <col min="2309" max="2309" width="2.625" style="2" customWidth="1"/>
    <col min="2310" max="2310" width="6.625" style="2" customWidth="1"/>
    <col min="2311" max="2311" width="10.5" style="2" customWidth="1"/>
    <col min="2312" max="2320" width="10.625" style="2" customWidth="1"/>
    <col min="2321" max="2322" width="12.625" style="2" customWidth="1"/>
    <col min="2323" max="2323" width="7.625" style="2" customWidth="1"/>
    <col min="2324" max="2326" width="9.375" style="2" customWidth="1"/>
    <col min="2327" max="2560" width="7.625" style="2"/>
    <col min="2561" max="2562" width="2.625" style="2" customWidth="1"/>
    <col min="2563" max="2563" width="5.625" style="2" customWidth="1"/>
    <col min="2564" max="2564" width="7.625" style="2" customWidth="1"/>
    <col min="2565" max="2565" width="2.625" style="2" customWidth="1"/>
    <col min="2566" max="2566" width="6.625" style="2" customWidth="1"/>
    <col min="2567" max="2567" width="10.5" style="2" customWidth="1"/>
    <col min="2568" max="2576" width="10.625" style="2" customWidth="1"/>
    <col min="2577" max="2578" width="12.625" style="2" customWidth="1"/>
    <col min="2579" max="2579" width="7.625" style="2" customWidth="1"/>
    <col min="2580" max="2582" width="9.375" style="2" customWidth="1"/>
    <col min="2583" max="2816" width="7.625" style="2"/>
    <col min="2817" max="2818" width="2.625" style="2" customWidth="1"/>
    <col min="2819" max="2819" width="5.625" style="2" customWidth="1"/>
    <col min="2820" max="2820" width="7.625" style="2" customWidth="1"/>
    <col min="2821" max="2821" width="2.625" style="2" customWidth="1"/>
    <col min="2822" max="2822" width="6.625" style="2" customWidth="1"/>
    <col min="2823" max="2823" width="10.5" style="2" customWidth="1"/>
    <col min="2824" max="2832" width="10.625" style="2" customWidth="1"/>
    <col min="2833" max="2834" width="12.625" style="2" customWidth="1"/>
    <col min="2835" max="2835" width="7.625" style="2" customWidth="1"/>
    <col min="2836" max="2838" width="9.375" style="2" customWidth="1"/>
    <col min="2839" max="3072" width="7.625" style="2"/>
    <col min="3073" max="3074" width="2.625" style="2" customWidth="1"/>
    <col min="3075" max="3075" width="5.625" style="2" customWidth="1"/>
    <col min="3076" max="3076" width="7.625" style="2" customWidth="1"/>
    <col min="3077" max="3077" width="2.625" style="2" customWidth="1"/>
    <col min="3078" max="3078" width="6.625" style="2" customWidth="1"/>
    <col min="3079" max="3079" width="10.5" style="2" customWidth="1"/>
    <col min="3080" max="3088" width="10.625" style="2" customWidth="1"/>
    <col min="3089" max="3090" width="12.625" style="2" customWidth="1"/>
    <col min="3091" max="3091" width="7.625" style="2" customWidth="1"/>
    <col min="3092" max="3094" width="9.375" style="2" customWidth="1"/>
    <col min="3095" max="3328" width="7.625" style="2"/>
    <col min="3329" max="3330" width="2.625" style="2" customWidth="1"/>
    <col min="3331" max="3331" width="5.625" style="2" customWidth="1"/>
    <col min="3332" max="3332" width="7.625" style="2" customWidth="1"/>
    <col min="3333" max="3333" width="2.625" style="2" customWidth="1"/>
    <col min="3334" max="3334" width="6.625" style="2" customWidth="1"/>
    <col min="3335" max="3335" width="10.5" style="2" customWidth="1"/>
    <col min="3336" max="3344" width="10.625" style="2" customWidth="1"/>
    <col min="3345" max="3346" width="12.625" style="2" customWidth="1"/>
    <col min="3347" max="3347" width="7.625" style="2" customWidth="1"/>
    <col min="3348" max="3350" width="9.375" style="2" customWidth="1"/>
    <col min="3351" max="3584" width="7.625" style="2"/>
    <col min="3585" max="3586" width="2.625" style="2" customWidth="1"/>
    <col min="3587" max="3587" width="5.625" style="2" customWidth="1"/>
    <col min="3588" max="3588" width="7.625" style="2" customWidth="1"/>
    <col min="3589" max="3589" width="2.625" style="2" customWidth="1"/>
    <col min="3590" max="3590" width="6.625" style="2" customWidth="1"/>
    <col min="3591" max="3591" width="10.5" style="2" customWidth="1"/>
    <col min="3592" max="3600" width="10.625" style="2" customWidth="1"/>
    <col min="3601" max="3602" width="12.625" style="2" customWidth="1"/>
    <col min="3603" max="3603" width="7.625" style="2" customWidth="1"/>
    <col min="3604" max="3606" width="9.375" style="2" customWidth="1"/>
    <col min="3607" max="3840" width="7.625" style="2"/>
    <col min="3841" max="3842" width="2.625" style="2" customWidth="1"/>
    <col min="3843" max="3843" width="5.625" style="2" customWidth="1"/>
    <col min="3844" max="3844" width="7.625" style="2" customWidth="1"/>
    <col min="3845" max="3845" width="2.625" style="2" customWidth="1"/>
    <col min="3846" max="3846" width="6.625" style="2" customWidth="1"/>
    <col min="3847" max="3847" width="10.5" style="2" customWidth="1"/>
    <col min="3848" max="3856" width="10.625" style="2" customWidth="1"/>
    <col min="3857" max="3858" width="12.625" style="2" customWidth="1"/>
    <col min="3859" max="3859" width="7.625" style="2" customWidth="1"/>
    <col min="3860" max="3862" width="9.375" style="2" customWidth="1"/>
    <col min="3863" max="4096" width="7.625" style="2"/>
    <col min="4097" max="4098" width="2.625" style="2" customWidth="1"/>
    <col min="4099" max="4099" width="5.625" style="2" customWidth="1"/>
    <col min="4100" max="4100" width="7.625" style="2" customWidth="1"/>
    <col min="4101" max="4101" width="2.625" style="2" customWidth="1"/>
    <col min="4102" max="4102" width="6.625" style="2" customWidth="1"/>
    <col min="4103" max="4103" width="10.5" style="2" customWidth="1"/>
    <col min="4104" max="4112" width="10.625" style="2" customWidth="1"/>
    <col min="4113" max="4114" width="12.625" style="2" customWidth="1"/>
    <col min="4115" max="4115" width="7.625" style="2" customWidth="1"/>
    <col min="4116" max="4118" width="9.375" style="2" customWidth="1"/>
    <col min="4119" max="4352" width="7.625" style="2"/>
    <col min="4353" max="4354" width="2.625" style="2" customWidth="1"/>
    <col min="4355" max="4355" width="5.625" style="2" customWidth="1"/>
    <col min="4356" max="4356" width="7.625" style="2" customWidth="1"/>
    <col min="4357" max="4357" width="2.625" style="2" customWidth="1"/>
    <col min="4358" max="4358" width="6.625" style="2" customWidth="1"/>
    <col min="4359" max="4359" width="10.5" style="2" customWidth="1"/>
    <col min="4360" max="4368" width="10.625" style="2" customWidth="1"/>
    <col min="4369" max="4370" width="12.625" style="2" customWidth="1"/>
    <col min="4371" max="4371" width="7.625" style="2" customWidth="1"/>
    <col min="4372" max="4374" width="9.375" style="2" customWidth="1"/>
    <col min="4375" max="4608" width="7.625" style="2"/>
    <col min="4609" max="4610" width="2.625" style="2" customWidth="1"/>
    <col min="4611" max="4611" width="5.625" style="2" customWidth="1"/>
    <col min="4612" max="4612" width="7.625" style="2" customWidth="1"/>
    <col min="4613" max="4613" width="2.625" style="2" customWidth="1"/>
    <col min="4614" max="4614" width="6.625" style="2" customWidth="1"/>
    <col min="4615" max="4615" width="10.5" style="2" customWidth="1"/>
    <col min="4616" max="4624" width="10.625" style="2" customWidth="1"/>
    <col min="4625" max="4626" width="12.625" style="2" customWidth="1"/>
    <col min="4627" max="4627" width="7.625" style="2" customWidth="1"/>
    <col min="4628" max="4630" width="9.375" style="2" customWidth="1"/>
    <col min="4631" max="4864" width="7.625" style="2"/>
    <col min="4865" max="4866" width="2.625" style="2" customWidth="1"/>
    <col min="4867" max="4867" width="5.625" style="2" customWidth="1"/>
    <col min="4868" max="4868" width="7.625" style="2" customWidth="1"/>
    <col min="4869" max="4869" width="2.625" style="2" customWidth="1"/>
    <col min="4870" max="4870" width="6.625" style="2" customWidth="1"/>
    <col min="4871" max="4871" width="10.5" style="2" customWidth="1"/>
    <col min="4872" max="4880" width="10.625" style="2" customWidth="1"/>
    <col min="4881" max="4882" width="12.625" style="2" customWidth="1"/>
    <col min="4883" max="4883" width="7.625" style="2" customWidth="1"/>
    <col min="4884" max="4886" width="9.375" style="2" customWidth="1"/>
    <col min="4887" max="5120" width="7.625" style="2"/>
    <col min="5121" max="5122" width="2.625" style="2" customWidth="1"/>
    <col min="5123" max="5123" width="5.625" style="2" customWidth="1"/>
    <col min="5124" max="5124" width="7.625" style="2" customWidth="1"/>
    <col min="5125" max="5125" width="2.625" style="2" customWidth="1"/>
    <col min="5126" max="5126" width="6.625" style="2" customWidth="1"/>
    <col min="5127" max="5127" width="10.5" style="2" customWidth="1"/>
    <col min="5128" max="5136" width="10.625" style="2" customWidth="1"/>
    <col min="5137" max="5138" width="12.625" style="2" customWidth="1"/>
    <col min="5139" max="5139" width="7.625" style="2" customWidth="1"/>
    <col min="5140" max="5142" width="9.375" style="2" customWidth="1"/>
    <col min="5143" max="5376" width="7.625" style="2"/>
    <col min="5377" max="5378" width="2.625" style="2" customWidth="1"/>
    <col min="5379" max="5379" width="5.625" style="2" customWidth="1"/>
    <col min="5380" max="5380" width="7.625" style="2" customWidth="1"/>
    <col min="5381" max="5381" width="2.625" style="2" customWidth="1"/>
    <col min="5382" max="5382" width="6.625" style="2" customWidth="1"/>
    <col min="5383" max="5383" width="10.5" style="2" customWidth="1"/>
    <col min="5384" max="5392" width="10.625" style="2" customWidth="1"/>
    <col min="5393" max="5394" width="12.625" style="2" customWidth="1"/>
    <col min="5395" max="5395" width="7.625" style="2" customWidth="1"/>
    <col min="5396" max="5398" width="9.375" style="2" customWidth="1"/>
    <col min="5399" max="5632" width="7.625" style="2"/>
    <col min="5633" max="5634" width="2.625" style="2" customWidth="1"/>
    <col min="5635" max="5635" width="5.625" style="2" customWidth="1"/>
    <col min="5636" max="5636" width="7.625" style="2" customWidth="1"/>
    <col min="5637" max="5637" width="2.625" style="2" customWidth="1"/>
    <col min="5638" max="5638" width="6.625" style="2" customWidth="1"/>
    <col min="5639" max="5639" width="10.5" style="2" customWidth="1"/>
    <col min="5640" max="5648" width="10.625" style="2" customWidth="1"/>
    <col min="5649" max="5650" width="12.625" style="2" customWidth="1"/>
    <col min="5651" max="5651" width="7.625" style="2" customWidth="1"/>
    <col min="5652" max="5654" width="9.375" style="2" customWidth="1"/>
    <col min="5655" max="5888" width="7.625" style="2"/>
    <col min="5889" max="5890" width="2.625" style="2" customWidth="1"/>
    <col min="5891" max="5891" width="5.625" style="2" customWidth="1"/>
    <col min="5892" max="5892" width="7.625" style="2" customWidth="1"/>
    <col min="5893" max="5893" width="2.625" style="2" customWidth="1"/>
    <col min="5894" max="5894" width="6.625" style="2" customWidth="1"/>
    <col min="5895" max="5895" width="10.5" style="2" customWidth="1"/>
    <col min="5896" max="5904" width="10.625" style="2" customWidth="1"/>
    <col min="5905" max="5906" width="12.625" style="2" customWidth="1"/>
    <col min="5907" max="5907" width="7.625" style="2" customWidth="1"/>
    <col min="5908" max="5910" width="9.375" style="2" customWidth="1"/>
    <col min="5911" max="6144" width="7.625" style="2"/>
    <col min="6145" max="6146" width="2.625" style="2" customWidth="1"/>
    <col min="6147" max="6147" width="5.625" style="2" customWidth="1"/>
    <col min="6148" max="6148" width="7.625" style="2" customWidth="1"/>
    <col min="6149" max="6149" width="2.625" style="2" customWidth="1"/>
    <col min="6150" max="6150" width="6.625" style="2" customWidth="1"/>
    <col min="6151" max="6151" width="10.5" style="2" customWidth="1"/>
    <col min="6152" max="6160" width="10.625" style="2" customWidth="1"/>
    <col min="6161" max="6162" width="12.625" style="2" customWidth="1"/>
    <col min="6163" max="6163" width="7.625" style="2" customWidth="1"/>
    <col min="6164" max="6166" width="9.375" style="2" customWidth="1"/>
    <col min="6167" max="6400" width="7.625" style="2"/>
    <col min="6401" max="6402" width="2.625" style="2" customWidth="1"/>
    <col min="6403" max="6403" width="5.625" style="2" customWidth="1"/>
    <col min="6404" max="6404" width="7.625" style="2" customWidth="1"/>
    <col min="6405" max="6405" width="2.625" style="2" customWidth="1"/>
    <col min="6406" max="6406" width="6.625" style="2" customWidth="1"/>
    <col min="6407" max="6407" width="10.5" style="2" customWidth="1"/>
    <col min="6408" max="6416" width="10.625" style="2" customWidth="1"/>
    <col min="6417" max="6418" width="12.625" style="2" customWidth="1"/>
    <col min="6419" max="6419" width="7.625" style="2" customWidth="1"/>
    <col min="6420" max="6422" width="9.375" style="2" customWidth="1"/>
    <col min="6423" max="6656" width="7.625" style="2"/>
    <col min="6657" max="6658" width="2.625" style="2" customWidth="1"/>
    <col min="6659" max="6659" width="5.625" style="2" customWidth="1"/>
    <col min="6660" max="6660" width="7.625" style="2" customWidth="1"/>
    <col min="6661" max="6661" width="2.625" style="2" customWidth="1"/>
    <col min="6662" max="6662" width="6.625" style="2" customWidth="1"/>
    <col min="6663" max="6663" width="10.5" style="2" customWidth="1"/>
    <col min="6664" max="6672" width="10.625" style="2" customWidth="1"/>
    <col min="6673" max="6674" width="12.625" style="2" customWidth="1"/>
    <col min="6675" max="6675" width="7.625" style="2" customWidth="1"/>
    <col min="6676" max="6678" width="9.375" style="2" customWidth="1"/>
    <col min="6679" max="6912" width="7.625" style="2"/>
    <col min="6913" max="6914" width="2.625" style="2" customWidth="1"/>
    <col min="6915" max="6915" width="5.625" style="2" customWidth="1"/>
    <col min="6916" max="6916" width="7.625" style="2" customWidth="1"/>
    <col min="6917" max="6917" width="2.625" style="2" customWidth="1"/>
    <col min="6918" max="6918" width="6.625" style="2" customWidth="1"/>
    <col min="6919" max="6919" width="10.5" style="2" customWidth="1"/>
    <col min="6920" max="6928" width="10.625" style="2" customWidth="1"/>
    <col min="6929" max="6930" width="12.625" style="2" customWidth="1"/>
    <col min="6931" max="6931" width="7.625" style="2" customWidth="1"/>
    <col min="6932" max="6934" width="9.375" style="2" customWidth="1"/>
    <col min="6935" max="7168" width="7.625" style="2"/>
    <col min="7169" max="7170" width="2.625" style="2" customWidth="1"/>
    <col min="7171" max="7171" width="5.625" style="2" customWidth="1"/>
    <col min="7172" max="7172" width="7.625" style="2" customWidth="1"/>
    <col min="7173" max="7173" width="2.625" style="2" customWidth="1"/>
    <col min="7174" max="7174" width="6.625" style="2" customWidth="1"/>
    <col min="7175" max="7175" width="10.5" style="2" customWidth="1"/>
    <col min="7176" max="7184" width="10.625" style="2" customWidth="1"/>
    <col min="7185" max="7186" width="12.625" style="2" customWidth="1"/>
    <col min="7187" max="7187" width="7.625" style="2" customWidth="1"/>
    <col min="7188" max="7190" width="9.375" style="2" customWidth="1"/>
    <col min="7191" max="7424" width="7.625" style="2"/>
    <col min="7425" max="7426" width="2.625" style="2" customWidth="1"/>
    <col min="7427" max="7427" width="5.625" style="2" customWidth="1"/>
    <col min="7428" max="7428" width="7.625" style="2" customWidth="1"/>
    <col min="7429" max="7429" width="2.625" style="2" customWidth="1"/>
    <col min="7430" max="7430" width="6.625" style="2" customWidth="1"/>
    <col min="7431" max="7431" width="10.5" style="2" customWidth="1"/>
    <col min="7432" max="7440" width="10.625" style="2" customWidth="1"/>
    <col min="7441" max="7442" width="12.625" style="2" customWidth="1"/>
    <col min="7443" max="7443" width="7.625" style="2" customWidth="1"/>
    <col min="7444" max="7446" width="9.375" style="2" customWidth="1"/>
    <col min="7447" max="7680" width="7.625" style="2"/>
    <col min="7681" max="7682" width="2.625" style="2" customWidth="1"/>
    <col min="7683" max="7683" width="5.625" style="2" customWidth="1"/>
    <col min="7684" max="7684" width="7.625" style="2" customWidth="1"/>
    <col min="7685" max="7685" width="2.625" style="2" customWidth="1"/>
    <col min="7686" max="7686" width="6.625" style="2" customWidth="1"/>
    <col min="7687" max="7687" width="10.5" style="2" customWidth="1"/>
    <col min="7688" max="7696" width="10.625" style="2" customWidth="1"/>
    <col min="7697" max="7698" width="12.625" style="2" customWidth="1"/>
    <col min="7699" max="7699" width="7.625" style="2" customWidth="1"/>
    <col min="7700" max="7702" width="9.375" style="2" customWidth="1"/>
    <col min="7703" max="7936" width="7.625" style="2"/>
    <col min="7937" max="7938" width="2.625" style="2" customWidth="1"/>
    <col min="7939" max="7939" width="5.625" style="2" customWidth="1"/>
    <col min="7940" max="7940" width="7.625" style="2" customWidth="1"/>
    <col min="7941" max="7941" width="2.625" style="2" customWidth="1"/>
    <col min="7942" max="7942" width="6.625" style="2" customWidth="1"/>
    <col min="7943" max="7943" width="10.5" style="2" customWidth="1"/>
    <col min="7944" max="7952" width="10.625" style="2" customWidth="1"/>
    <col min="7953" max="7954" width="12.625" style="2" customWidth="1"/>
    <col min="7955" max="7955" width="7.625" style="2" customWidth="1"/>
    <col min="7956" max="7958" width="9.375" style="2" customWidth="1"/>
    <col min="7959" max="8192" width="7.625" style="2"/>
    <col min="8193" max="8194" width="2.625" style="2" customWidth="1"/>
    <col min="8195" max="8195" width="5.625" style="2" customWidth="1"/>
    <col min="8196" max="8196" width="7.625" style="2" customWidth="1"/>
    <col min="8197" max="8197" width="2.625" style="2" customWidth="1"/>
    <col min="8198" max="8198" width="6.625" style="2" customWidth="1"/>
    <col min="8199" max="8199" width="10.5" style="2" customWidth="1"/>
    <col min="8200" max="8208" width="10.625" style="2" customWidth="1"/>
    <col min="8209" max="8210" width="12.625" style="2" customWidth="1"/>
    <col min="8211" max="8211" width="7.625" style="2" customWidth="1"/>
    <col min="8212" max="8214" width="9.375" style="2" customWidth="1"/>
    <col min="8215" max="8448" width="7.625" style="2"/>
    <col min="8449" max="8450" width="2.625" style="2" customWidth="1"/>
    <col min="8451" max="8451" width="5.625" style="2" customWidth="1"/>
    <col min="8452" max="8452" width="7.625" style="2" customWidth="1"/>
    <col min="8453" max="8453" width="2.625" style="2" customWidth="1"/>
    <col min="8454" max="8454" width="6.625" style="2" customWidth="1"/>
    <col min="8455" max="8455" width="10.5" style="2" customWidth="1"/>
    <col min="8456" max="8464" width="10.625" style="2" customWidth="1"/>
    <col min="8465" max="8466" width="12.625" style="2" customWidth="1"/>
    <col min="8467" max="8467" width="7.625" style="2" customWidth="1"/>
    <col min="8468" max="8470" width="9.375" style="2" customWidth="1"/>
    <col min="8471" max="8704" width="7.625" style="2"/>
    <col min="8705" max="8706" width="2.625" style="2" customWidth="1"/>
    <col min="8707" max="8707" width="5.625" style="2" customWidth="1"/>
    <col min="8708" max="8708" width="7.625" style="2" customWidth="1"/>
    <col min="8709" max="8709" width="2.625" style="2" customWidth="1"/>
    <col min="8710" max="8710" width="6.625" style="2" customWidth="1"/>
    <col min="8711" max="8711" width="10.5" style="2" customWidth="1"/>
    <col min="8712" max="8720" width="10.625" style="2" customWidth="1"/>
    <col min="8721" max="8722" width="12.625" style="2" customWidth="1"/>
    <col min="8723" max="8723" width="7.625" style="2" customWidth="1"/>
    <col min="8724" max="8726" width="9.375" style="2" customWidth="1"/>
    <col min="8727" max="8960" width="7.625" style="2"/>
    <col min="8961" max="8962" width="2.625" style="2" customWidth="1"/>
    <col min="8963" max="8963" width="5.625" style="2" customWidth="1"/>
    <col min="8964" max="8964" width="7.625" style="2" customWidth="1"/>
    <col min="8965" max="8965" width="2.625" style="2" customWidth="1"/>
    <col min="8966" max="8966" width="6.625" style="2" customWidth="1"/>
    <col min="8967" max="8967" width="10.5" style="2" customWidth="1"/>
    <col min="8968" max="8976" width="10.625" style="2" customWidth="1"/>
    <col min="8977" max="8978" width="12.625" style="2" customWidth="1"/>
    <col min="8979" max="8979" width="7.625" style="2" customWidth="1"/>
    <col min="8980" max="8982" width="9.375" style="2" customWidth="1"/>
    <col min="8983" max="9216" width="7.625" style="2"/>
    <col min="9217" max="9218" width="2.625" style="2" customWidth="1"/>
    <col min="9219" max="9219" width="5.625" style="2" customWidth="1"/>
    <col min="9220" max="9220" width="7.625" style="2" customWidth="1"/>
    <col min="9221" max="9221" width="2.625" style="2" customWidth="1"/>
    <col min="9222" max="9222" width="6.625" style="2" customWidth="1"/>
    <col min="9223" max="9223" width="10.5" style="2" customWidth="1"/>
    <col min="9224" max="9232" width="10.625" style="2" customWidth="1"/>
    <col min="9233" max="9234" width="12.625" style="2" customWidth="1"/>
    <col min="9235" max="9235" width="7.625" style="2" customWidth="1"/>
    <col min="9236" max="9238" width="9.375" style="2" customWidth="1"/>
    <col min="9239" max="9472" width="7.625" style="2"/>
    <col min="9473" max="9474" width="2.625" style="2" customWidth="1"/>
    <col min="9475" max="9475" width="5.625" style="2" customWidth="1"/>
    <col min="9476" max="9476" width="7.625" style="2" customWidth="1"/>
    <col min="9477" max="9477" width="2.625" style="2" customWidth="1"/>
    <col min="9478" max="9478" width="6.625" style="2" customWidth="1"/>
    <col min="9479" max="9479" width="10.5" style="2" customWidth="1"/>
    <col min="9480" max="9488" width="10.625" style="2" customWidth="1"/>
    <col min="9489" max="9490" width="12.625" style="2" customWidth="1"/>
    <col min="9491" max="9491" width="7.625" style="2" customWidth="1"/>
    <col min="9492" max="9494" width="9.375" style="2" customWidth="1"/>
    <col min="9495" max="9728" width="7.625" style="2"/>
    <col min="9729" max="9730" width="2.625" style="2" customWidth="1"/>
    <col min="9731" max="9731" width="5.625" style="2" customWidth="1"/>
    <col min="9732" max="9732" width="7.625" style="2" customWidth="1"/>
    <col min="9733" max="9733" width="2.625" style="2" customWidth="1"/>
    <col min="9734" max="9734" width="6.625" style="2" customWidth="1"/>
    <col min="9735" max="9735" width="10.5" style="2" customWidth="1"/>
    <col min="9736" max="9744" width="10.625" style="2" customWidth="1"/>
    <col min="9745" max="9746" width="12.625" style="2" customWidth="1"/>
    <col min="9747" max="9747" width="7.625" style="2" customWidth="1"/>
    <col min="9748" max="9750" width="9.375" style="2" customWidth="1"/>
    <col min="9751" max="9984" width="7.625" style="2"/>
    <col min="9985" max="9986" width="2.625" style="2" customWidth="1"/>
    <col min="9987" max="9987" width="5.625" style="2" customWidth="1"/>
    <col min="9988" max="9988" width="7.625" style="2" customWidth="1"/>
    <col min="9989" max="9989" width="2.625" style="2" customWidth="1"/>
    <col min="9990" max="9990" width="6.625" style="2" customWidth="1"/>
    <col min="9991" max="9991" width="10.5" style="2" customWidth="1"/>
    <col min="9992" max="10000" width="10.625" style="2" customWidth="1"/>
    <col min="10001" max="10002" width="12.625" style="2" customWidth="1"/>
    <col min="10003" max="10003" width="7.625" style="2" customWidth="1"/>
    <col min="10004" max="10006" width="9.375" style="2" customWidth="1"/>
    <col min="10007" max="10240" width="7.625" style="2"/>
    <col min="10241" max="10242" width="2.625" style="2" customWidth="1"/>
    <col min="10243" max="10243" width="5.625" style="2" customWidth="1"/>
    <col min="10244" max="10244" width="7.625" style="2" customWidth="1"/>
    <col min="10245" max="10245" width="2.625" style="2" customWidth="1"/>
    <col min="10246" max="10246" width="6.625" style="2" customWidth="1"/>
    <col min="10247" max="10247" width="10.5" style="2" customWidth="1"/>
    <col min="10248" max="10256" width="10.625" style="2" customWidth="1"/>
    <col min="10257" max="10258" width="12.625" style="2" customWidth="1"/>
    <col min="10259" max="10259" width="7.625" style="2" customWidth="1"/>
    <col min="10260" max="10262" width="9.375" style="2" customWidth="1"/>
    <col min="10263" max="10496" width="7.625" style="2"/>
    <col min="10497" max="10498" width="2.625" style="2" customWidth="1"/>
    <col min="10499" max="10499" width="5.625" style="2" customWidth="1"/>
    <col min="10500" max="10500" width="7.625" style="2" customWidth="1"/>
    <col min="10501" max="10501" width="2.625" style="2" customWidth="1"/>
    <col min="10502" max="10502" width="6.625" style="2" customWidth="1"/>
    <col min="10503" max="10503" width="10.5" style="2" customWidth="1"/>
    <col min="10504" max="10512" width="10.625" style="2" customWidth="1"/>
    <col min="10513" max="10514" width="12.625" style="2" customWidth="1"/>
    <col min="10515" max="10515" width="7.625" style="2" customWidth="1"/>
    <col min="10516" max="10518" width="9.375" style="2" customWidth="1"/>
    <col min="10519" max="10752" width="7.625" style="2"/>
    <col min="10753" max="10754" width="2.625" style="2" customWidth="1"/>
    <col min="10755" max="10755" width="5.625" style="2" customWidth="1"/>
    <col min="10756" max="10756" width="7.625" style="2" customWidth="1"/>
    <col min="10757" max="10757" width="2.625" style="2" customWidth="1"/>
    <col min="10758" max="10758" width="6.625" style="2" customWidth="1"/>
    <col min="10759" max="10759" width="10.5" style="2" customWidth="1"/>
    <col min="10760" max="10768" width="10.625" style="2" customWidth="1"/>
    <col min="10769" max="10770" width="12.625" style="2" customWidth="1"/>
    <col min="10771" max="10771" width="7.625" style="2" customWidth="1"/>
    <col min="10772" max="10774" width="9.375" style="2" customWidth="1"/>
    <col min="10775" max="11008" width="7.625" style="2"/>
    <col min="11009" max="11010" width="2.625" style="2" customWidth="1"/>
    <col min="11011" max="11011" width="5.625" style="2" customWidth="1"/>
    <col min="11012" max="11012" width="7.625" style="2" customWidth="1"/>
    <col min="11013" max="11013" width="2.625" style="2" customWidth="1"/>
    <col min="11014" max="11014" width="6.625" style="2" customWidth="1"/>
    <col min="11015" max="11015" width="10.5" style="2" customWidth="1"/>
    <col min="11016" max="11024" width="10.625" style="2" customWidth="1"/>
    <col min="11025" max="11026" width="12.625" style="2" customWidth="1"/>
    <col min="11027" max="11027" width="7.625" style="2" customWidth="1"/>
    <col min="11028" max="11030" width="9.375" style="2" customWidth="1"/>
    <col min="11031" max="11264" width="7.625" style="2"/>
    <col min="11265" max="11266" width="2.625" style="2" customWidth="1"/>
    <col min="11267" max="11267" width="5.625" style="2" customWidth="1"/>
    <col min="11268" max="11268" width="7.625" style="2" customWidth="1"/>
    <col min="11269" max="11269" width="2.625" style="2" customWidth="1"/>
    <col min="11270" max="11270" width="6.625" style="2" customWidth="1"/>
    <col min="11271" max="11271" width="10.5" style="2" customWidth="1"/>
    <col min="11272" max="11280" width="10.625" style="2" customWidth="1"/>
    <col min="11281" max="11282" width="12.625" style="2" customWidth="1"/>
    <col min="11283" max="11283" width="7.625" style="2" customWidth="1"/>
    <col min="11284" max="11286" width="9.375" style="2" customWidth="1"/>
    <col min="11287" max="11520" width="7.625" style="2"/>
    <col min="11521" max="11522" width="2.625" style="2" customWidth="1"/>
    <col min="11523" max="11523" width="5.625" style="2" customWidth="1"/>
    <col min="11524" max="11524" width="7.625" style="2" customWidth="1"/>
    <col min="11525" max="11525" width="2.625" style="2" customWidth="1"/>
    <col min="11526" max="11526" width="6.625" style="2" customWidth="1"/>
    <col min="11527" max="11527" width="10.5" style="2" customWidth="1"/>
    <col min="11528" max="11536" width="10.625" style="2" customWidth="1"/>
    <col min="11537" max="11538" width="12.625" style="2" customWidth="1"/>
    <col min="11539" max="11539" width="7.625" style="2" customWidth="1"/>
    <col min="11540" max="11542" width="9.375" style="2" customWidth="1"/>
    <col min="11543" max="11776" width="7.625" style="2"/>
    <col min="11777" max="11778" width="2.625" style="2" customWidth="1"/>
    <col min="11779" max="11779" width="5.625" style="2" customWidth="1"/>
    <col min="11780" max="11780" width="7.625" style="2" customWidth="1"/>
    <col min="11781" max="11781" width="2.625" style="2" customWidth="1"/>
    <col min="11782" max="11782" width="6.625" style="2" customWidth="1"/>
    <col min="11783" max="11783" width="10.5" style="2" customWidth="1"/>
    <col min="11784" max="11792" width="10.625" style="2" customWidth="1"/>
    <col min="11793" max="11794" width="12.625" style="2" customWidth="1"/>
    <col min="11795" max="11795" width="7.625" style="2" customWidth="1"/>
    <col min="11796" max="11798" width="9.375" style="2" customWidth="1"/>
    <col min="11799" max="12032" width="7.625" style="2"/>
    <col min="12033" max="12034" width="2.625" style="2" customWidth="1"/>
    <col min="12035" max="12035" width="5.625" style="2" customWidth="1"/>
    <col min="12036" max="12036" width="7.625" style="2" customWidth="1"/>
    <col min="12037" max="12037" width="2.625" style="2" customWidth="1"/>
    <col min="12038" max="12038" width="6.625" style="2" customWidth="1"/>
    <col min="12039" max="12039" width="10.5" style="2" customWidth="1"/>
    <col min="12040" max="12048" width="10.625" style="2" customWidth="1"/>
    <col min="12049" max="12050" width="12.625" style="2" customWidth="1"/>
    <col min="12051" max="12051" width="7.625" style="2" customWidth="1"/>
    <col min="12052" max="12054" width="9.375" style="2" customWidth="1"/>
    <col min="12055" max="12288" width="7.625" style="2"/>
    <col min="12289" max="12290" width="2.625" style="2" customWidth="1"/>
    <col min="12291" max="12291" width="5.625" style="2" customWidth="1"/>
    <col min="12292" max="12292" width="7.625" style="2" customWidth="1"/>
    <col min="12293" max="12293" width="2.625" style="2" customWidth="1"/>
    <col min="12294" max="12294" width="6.625" style="2" customWidth="1"/>
    <col min="12295" max="12295" width="10.5" style="2" customWidth="1"/>
    <col min="12296" max="12304" width="10.625" style="2" customWidth="1"/>
    <col min="12305" max="12306" width="12.625" style="2" customWidth="1"/>
    <col min="12307" max="12307" width="7.625" style="2" customWidth="1"/>
    <col min="12308" max="12310" width="9.375" style="2" customWidth="1"/>
    <col min="12311" max="12544" width="7.625" style="2"/>
    <col min="12545" max="12546" width="2.625" style="2" customWidth="1"/>
    <col min="12547" max="12547" width="5.625" style="2" customWidth="1"/>
    <col min="12548" max="12548" width="7.625" style="2" customWidth="1"/>
    <col min="12549" max="12549" width="2.625" style="2" customWidth="1"/>
    <col min="12550" max="12550" width="6.625" style="2" customWidth="1"/>
    <col min="12551" max="12551" width="10.5" style="2" customWidth="1"/>
    <col min="12552" max="12560" width="10.625" style="2" customWidth="1"/>
    <col min="12561" max="12562" width="12.625" style="2" customWidth="1"/>
    <col min="12563" max="12563" width="7.625" style="2" customWidth="1"/>
    <col min="12564" max="12566" width="9.375" style="2" customWidth="1"/>
    <col min="12567" max="12800" width="7.625" style="2"/>
    <col min="12801" max="12802" width="2.625" style="2" customWidth="1"/>
    <col min="12803" max="12803" width="5.625" style="2" customWidth="1"/>
    <col min="12804" max="12804" width="7.625" style="2" customWidth="1"/>
    <col min="12805" max="12805" width="2.625" style="2" customWidth="1"/>
    <col min="12806" max="12806" width="6.625" style="2" customWidth="1"/>
    <col min="12807" max="12807" width="10.5" style="2" customWidth="1"/>
    <col min="12808" max="12816" width="10.625" style="2" customWidth="1"/>
    <col min="12817" max="12818" width="12.625" style="2" customWidth="1"/>
    <col min="12819" max="12819" width="7.625" style="2" customWidth="1"/>
    <col min="12820" max="12822" width="9.375" style="2" customWidth="1"/>
    <col min="12823" max="13056" width="7.625" style="2"/>
    <col min="13057" max="13058" width="2.625" style="2" customWidth="1"/>
    <col min="13059" max="13059" width="5.625" style="2" customWidth="1"/>
    <col min="13060" max="13060" width="7.625" style="2" customWidth="1"/>
    <col min="13061" max="13061" width="2.625" style="2" customWidth="1"/>
    <col min="13062" max="13062" width="6.625" style="2" customWidth="1"/>
    <col min="13063" max="13063" width="10.5" style="2" customWidth="1"/>
    <col min="13064" max="13072" width="10.625" style="2" customWidth="1"/>
    <col min="13073" max="13074" width="12.625" style="2" customWidth="1"/>
    <col min="13075" max="13075" width="7.625" style="2" customWidth="1"/>
    <col min="13076" max="13078" width="9.375" style="2" customWidth="1"/>
    <col min="13079" max="13312" width="7.625" style="2"/>
    <col min="13313" max="13314" width="2.625" style="2" customWidth="1"/>
    <col min="13315" max="13315" width="5.625" style="2" customWidth="1"/>
    <col min="13316" max="13316" width="7.625" style="2" customWidth="1"/>
    <col min="13317" max="13317" width="2.625" style="2" customWidth="1"/>
    <col min="13318" max="13318" width="6.625" style="2" customWidth="1"/>
    <col min="13319" max="13319" width="10.5" style="2" customWidth="1"/>
    <col min="13320" max="13328" width="10.625" style="2" customWidth="1"/>
    <col min="13329" max="13330" width="12.625" style="2" customWidth="1"/>
    <col min="13331" max="13331" width="7.625" style="2" customWidth="1"/>
    <col min="13332" max="13334" width="9.375" style="2" customWidth="1"/>
    <col min="13335" max="13568" width="7.625" style="2"/>
    <col min="13569" max="13570" width="2.625" style="2" customWidth="1"/>
    <col min="13571" max="13571" width="5.625" style="2" customWidth="1"/>
    <col min="13572" max="13572" width="7.625" style="2" customWidth="1"/>
    <col min="13573" max="13573" width="2.625" style="2" customWidth="1"/>
    <col min="13574" max="13574" width="6.625" style="2" customWidth="1"/>
    <col min="13575" max="13575" width="10.5" style="2" customWidth="1"/>
    <col min="13576" max="13584" width="10.625" style="2" customWidth="1"/>
    <col min="13585" max="13586" width="12.625" style="2" customWidth="1"/>
    <col min="13587" max="13587" width="7.625" style="2" customWidth="1"/>
    <col min="13588" max="13590" width="9.375" style="2" customWidth="1"/>
    <col min="13591" max="13824" width="7.625" style="2"/>
    <col min="13825" max="13826" width="2.625" style="2" customWidth="1"/>
    <col min="13827" max="13827" width="5.625" style="2" customWidth="1"/>
    <col min="13828" max="13828" width="7.625" style="2" customWidth="1"/>
    <col min="13829" max="13829" width="2.625" style="2" customWidth="1"/>
    <col min="13830" max="13830" width="6.625" style="2" customWidth="1"/>
    <col min="13831" max="13831" width="10.5" style="2" customWidth="1"/>
    <col min="13832" max="13840" width="10.625" style="2" customWidth="1"/>
    <col min="13841" max="13842" width="12.625" style="2" customWidth="1"/>
    <col min="13843" max="13843" width="7.625" style="2" customWidth="1"/>
    <col min="13844" max="13846" width="9.375" style="2" customWidth="1"/>
    <col min="13847" max="14080" width="7.625" style="2"/>
    <col min="14081" max="14082" width="2.625" style="2" customWidth="1"/>
    <col min="14083" max="14083" width="5.625" style="2" customWidth="1"/>
    <col min="14084" max="14084" width="7.625" style="2" customWidth="1"/>
    <col min="14085" max="14085" width="2.625" style="2" customWidth="1"/>
    <col min="14086" max="14086" width="6.625" style="2" customWidth="1"/>
    <col min="14087" max="14087" width="10.5" style="2" customWidth="1"/>
    <col min="14088" max="14096" width="10.625" style="2" customWidth="1"/>
    <col min="14097" max="14098" width="12.625" style="2" customWidth="1"/>
    <col min="14099" max="14099" width="7.625" style="2" customWidth="1"/>
    <col min="14100" max="14102" width="9.375" style="2" customWidth="1"/>
    <col min="14103" max="14336" width="7.625" style="2"/>
    <col min="14337" max="14338" width="2.625" style="2" customWidth="1"/>
    <col min="14339" max="14339" width="5.625" style="2" customWidth="1"/>
    <col min="14340" max="14340" width="7.625" style="2" customWidth="1"/>
    <col min="14341" max="14341" width="2.625" style="2" customWidth="1"/>
    <col min="14342" max="14342" width="6.625" style="2" customWidth="1"/>
    <col min="14343" max="14343" width="10.5" style="2" customWidth="1"/>
    <col min="14344" max="14352" width="10.625" style="2" customWidth="1"/>
    <col min="14353" max="14354" width="12.625" style="2" customWidth="1"/>
    <col min="14355" max="14355" width="7.625" style="2" customWidth="1"/>
    <col min="14356" max="14358" width="9.375" style="2" customWidth="1"/>
    <col min="14359" max="14592" width="7.625" style="2"/>
    <col min="14593" max="14594" width="2.625" style="2" customWidth="1"/>
    <col min="14595" max="14595" width="5.625" style="2" customWidth="1"/>
    <col min="14596" max="14596" width="7.625" style="2" customWidth="1"/>
    <col min="14597" max="14597" width="2.625" style="2" customWidth="1"/>
    <col min="14598" max="14598" width="6.625" style="2" customWidth="1"/>
    <col min="14599" max="14599" width="10.5" style="2" customWidth="1"/>
    <col min="14600" max="14608" width="10.625" style="2" customWidth="1"/>
    <col min="14609" max="14610" width="12.625" style="2" customWidth="1"/>
    <col min="14611" max="14611" width="7.625" style="2" customWidth="1"/>
    <col min="14612" max="14614" width="9.375" style="2" customWidth="1"/>
    <col min="14615" max="14848" width="7.625" style="2"/>
    <col min="14849" max="14850" width="2.625" style="2" customWidth="1"/>
    <col min="14851" max="14851" width="5.625" style="2" customWidth="1"/>
    <col min="14852" max="14852" width="7.625" style="2" customWidth="1"/>
    <col min="14853" max="14853" width="2.625" style="2" customWidth="1"/>
    <col min="14854" max="14854" width="6.625" style="2" customWidth="1"/>
    <col min="14855" max="14855" width="10.5" style="2" customWidth="1"/>
    <col min="14856" max="14864" width="10.625" style="2" customWidth="1"/>
    <col min="14865" max="14866" width="12.625" style="2" customWidth="1"/>
    <col min="14867" max="14867" width="7.625" style="2" customWidth="1"/>
    <col min="14868" max="14870" width="9.375" style="2" customWidth="1"/>
    <col min="14871" max="15104" width="7.625" style="2"/>
    <col min="15105" max="15106" width="2.625" style="2" customWidth="1"/>
    <col min="15107" max="15107" width="5.625" style="2" customWidth="1"/>
    <col min="15108" max="15108" width="7.625" style="2" customWidth="1"/>
    <col min="15109" max="15109" width="2.625" style="2" customWidth="1"/>
    <col min="15110" max="15110" width="6.625" style="2" customWidth="1"/>
    <col min="15111" max="15111" width="10.5" style="2" customWidth="1"/>
    <col min="15112" max="15120" width="10.625" style="2" customWidth="1"/>
    <col min="15121" max="15122" width="12.625" style="2" customWidth="1"/>
    <col min="15123" max="15123" width="7.625" style="2" customWidth="1"/>
    <col min="15124" max="15126" width="9.375" style="2" customWidth="1"/>
    <col min="15127" max="15360" width="7.625" style="2"/>
    <col min="15361" max="15362" width="2.625" style="2" customWidth="1"/>
    <col min="15363" max="15363" width="5.625" style="2" customWidth="1"/>
    <col min="15364" max="15364" width="7.625" style="2" customWidth="1"/>
    <col min="15365" max="15365" width="2.625" style="2" customWidth="1"/>
    <col min="15366" max="15366" width="6.625" style="2" customWidth="1"/>
    <col min="15367" max="15367" width="10.5" style="2" customWidth="1"/>
    <col min="15368" max="15376" width="10.625" style="2" customWidth="1"/>
    <col min="15377" max="15378" width="12.625" style="2" customWidth="1"/>
    <col min="15379" max="15379" width="7.625" style="2" customWidth="1"/>
    <col min="15380" max="15382" width="9.375" style="2" customWidth="1"/>
    <col min="15383" max="15616" width="7.625" style="2"/>
    <col min="15617" max="15618" width="2.625" style="2" customWidth="1"/>
    <col min="15619" max="15619" width="5.625" style="2" customWidth="1"/>
    <col min="15620" max="15620" width="7.625" style="2" customWidth="1"/>
    <col min="15621" max="15621" width="2.625" style="2" customWidth="1"/>
    <col min="15622" max="15622" width="6.625" style="2" customWidth="1"/>
    <col min="15623" max="15623" width="10.5" style="2" customWidth="1"/>
    <col min="15624" max="15632" width="10.625" style="2" customWidth="1"/>
    <col min="15633" max="15634" width="12.625" style="2" customWidth="1"/>
    <col min="15635" max="15635" width="7.625" style="2" customWidth="1"/>
    <col min="15636" max="15638" width="9.375" style="2" customWidth="1"/>
    <col min="15639" max="15872" width="7.625" style="2"/>
    <col min="15873" max="15874" width="2.625" style="2" customWidth="1"/>
    <col min="15875" max="15875" width="5.625" style="2" customWidth="1"/>
    <col min="15876" max="15876" width="7.625" style="2" customWidth="1"/>
    <col min="15877" max="15877" width="2.625" style="2" customWidth="1"/>
    <col min="15878" max="15878" width="6.625" style="2" customWidth="1"/>
    <col min="15879" max="15879" width="10.5" style="2" customWidth="1"/>
    <col min="15880" max="15888" width="10.625" style="2" customWidth="1"/>
    <col min="15889" max="15890" width="12.625" style="2" customWidth="1"/>
    <col min="15891" max="15891" width="7.625" style="2" customWidth="1"/>
    <col min="15892" max="15894" width="9.375" style="2" customWidth="1"/>
    <col min="15895" max="16128" width="7.625" style="2"/>
    <col min="16129" max="16130" width="2.625" style="2" customWidth="1"/>
    <col min="16131" max="16131" width="5.625" style="2" customWidth="1"/>
    <col min="16132" max="16132" width="7.625" style="2" customWidth="1"/>
    <col min="16133" max="16133" width="2.625" style="2" customWidth="1"/>
    <col min="16134" max="16134" width="6.625" style="2" customWidth="1"/>
    <col min="16135" max="16135" width="10.5" style="2" customWidth="1"/>
    <col min="16136" max="16144" width="10.625" style="2" customWidth="1"/>
    <col min="16145" max="16146" width="12.625" style="2" customWidth="1"/>
    <col min="16147" max="16147" width="7.625" style="2" customWidth="1"/>
    <col min="16148" max="16150" width="9.375" style="2" customWidth="1"/>
    <col min="16151" max="16384" width="7.625" style="2"/>
  </cols>
  <sheetData>
    <row r="1" spans="1:21" ht="17.100000000000001" customHeight="1" thickTop="1" thickBot="1" x14ac:dyDescent="0.2">
      <c r="A1" s="1" t="str">
        <f>"介護保険事業状況報告　平成" &amp; DBCS($A$2) &amp; "年（" &amp; DBCS($B$2) &amp; "年）" &amp; DBCS($C$2) &amp; "月※"</f>
        <v>介護保険事業状況報告　平成３０年（２０１８年）９月※</v>
      </c>
      <c r="B1" s="397"/>
      <c r="C1" s="397"/>
      <c r="D1" s="397"/>
      <c r="E1" s="397"/>
      <c r="F1" s="397"/>
      <c r="G1" s="397"/>
      <c r="H1" s="397"/>
      <c r="J1" s="695" t="s">
        <v>0</v>
      </c>
      <c r="K1" s="696"/>
      <c r="L1" s="696"/>
      <c r="M1" s="696"/>
      <c r="N1" s="696"/>
      <c r="O1" s="697"/>
      <c r="P1" s="698">
        <v>43475</v>
      </c>
      <c r="Q1" s="698"/>
      <c r="R1" s="3" t="s">
        <v>1</v>
      </c>
    </row>
    <row r="2" spans="1:21" ht="17.100000000000001" customHeight="1" thickTop="1" x14ac:dyDescent="0.15">
      <c r="A2" s="4">
        <v>30</v>
      </c>
      <c r="B2" s="4">
        <v>2018</v>
      </c>
      <c r="C2" s="4">
        <v>9</v>
      </c>
      <c r="D2" s="4">
        <v>1</v>
      </c>
      <c r="E2" s="4">
        <v>30</v>
      </c>
      <c r="Q2" s="3"/>
    </row>
    <row r="3" spans="1:21" ht="17.100000000000001" customHeight="1" x14ac:dyDescent="0.15">
      <c r="A3" s="1" t="s">
        <v>2</v>
      </c>
    </row>
    <row r="4" spans="1:21" ht="17.100000000000001" customHeight="1" x14ac:dyDescent="0.15">
      <c r="B4" s="5"/>
      <c r="C4" s="5"/>
      <c r="D4" s="5"/>
      <c r="E4" s="6"/>
      <c r="F4" s="6"/>
      <c r="G4" s="6"/>
      <c r="H4" s="699" t="s">
        <v>3</v>
      </c>
      <c r="I4" s="699"/>
    </row>
    <row r="5" spans="1:21" ht="17.100000000000001" customHeight="1" x14ac:dyDescent="0.15">
      <c r="B5" s="700" t="str">
        <f>"平成" &amp; DBCS($A$2) &amp; "年（" &amp; DBCS($B$2) &amp; "年）" &amp; DBCS($C$2) &amp; "月末日現在"</f>
        <v>平成３０年（２０１８年）９月末日現在</v>
      </c>
      <c r="C5" s="701"/>
      <c r="D5" s="701"/>
      <c r="E5" s="701"/>
      <c r="F5" s="701"/>
      <c r="G5" s="702"/>
      <c r="H5" s="703" t="s">
        <v>4</v>
      </c>
      <c r="I5" s="704"/>
      <c r="K5" s="28"/>
      <c r="L5" s="605"/>
      <c r="Q5" s="7" t="s">
        <v>5</v>
      </c>
    </row>
    <row r="6" spans="1:21" ht="17.100000000000001" customHeight="1" x14ac:dyDescent="0.15">
      <c r="B6" s="8" t="s">
        <v>6</v>
      </c>
      <c r="C6" s="9"/>
      <c r="D6" s="9"/>
      <c r="E6" s="9"/>
      <c r="F6" s="9"/>
      <c r="G6" s="10"/>
      <c r="H6" s="11"/>
      <c r="I6" s="12">
        <v>47676</v>
      </c>
      <c r="K6" s="388"/>
      <c r="L6" s="385"/>
      <c r="Q6" s="385">
        <f>R42</f>
        <v>19623</v>
      </c>
      <c r="R6" s="705">
        <f>Q6/Q7</f>
        <v>0.20582558895718392</v>
      </c>
    </row>
    <row r="7" spans="1:21" ht="17.100000000000001" customHeight="1" x14ac:dyDescent="0.15">
      <c r="B7" s="389" t="s">
        <v>208</v>
      </c>
      <c r="C7" s="390"/>
      <c r="D7" s="390"/>
      <c r="E7" s="610"/>
      <c r="F7" s="610"/>
      <c r="G7" s="611"/>
      <c r="H7" s="612"/>
      <c r="I7" s="393">
        <v>30787</v>
      </c>
      <c r="K7" s="28"/>
      <c r="L7" s="28"/>
      <c r="Q7" s="385">
        <f>I9</f>
        <v>95338</v>
      </c>
      <c r="R7" s="705"/>
    </row>
    <row r="8" spans="1:21" ht="17.100000000000001" customHeight="1" x14ac:dyDescent="0.15">
      <c r="B8" s="19" t="s">
        <v>209</v>
      </c>
      <c r="C8" s="20"/>
      <c r="D8" s="613"/>
      <c r="E8" s="613"/>
      <c r="F8" s="613"/>
      <c r="G8" s="614"/>
      <c r="H8" s="615"/>
      <c r="I8" s="396">
        <v>16875</v>
      </c>
      <c r="Q8" s="13"/>
      <c r="R8" s="604"/>
    </row>
    <row r="9" spans="1:21" ht="17.100000000000001" customHeight="1" x14ac:dyDescent="0.15">
      <c r="B9" s="23" t="s">
        <v>9</v>
      </c>
      <c r="C9" s="24"/>
      <c r="D9" s="24"/>
      <c r="E9" s="24"/>
      <c r="F9" s="24"/>
      <c r="G9" s="25"/>
      <c r="H9" s="26"/>
      <c r="I9" s="27">
        <f>I6+I7+I8</f>
        <v>95338</v>
      </c>
    </row>
    <row r="11" spans="1:21" ht="17.100000000000001" customHeight="1" x14ac:dyDescent="0.15">
      <c r="A11" s="1" t="s">
        <v>10</v>
      </c>
    </row>
    <row r="12" spans="1:21" ht="17.100000000000001" customHeight="1" thickBot="1" x14ac:dyDescent="0.2">
      <c r="B12" s="28"/>
      <c r="C12" s="28"/>
      <c r="D12" s="28"/>
      <c r="E12" s="29"/>
      <c r="F12" s="29"/>
      <c r="G12" s="29"/>
      <c r="H12" s="29"/>
      <c r="I12" s="29"/>
      <c r="J12" s="29"/>
      <c r="K12" s="29"/>
      <c r="L12" s="29"/>
      <c r="M12" s="29"/>
      <c r="P12" s="29"/>
      <c r="Q12" s="706" t="s">
        <v>3</v>
      </c>
      <c r="R12" s="706"/>
      <c r="U12" s="397"/>
    </row>
    <row r="13" spans="1:21" ht="17.100000000000001" customHeight="1" x14ac:dyDescent="0.15">
      <c r="A13" s="30" t="s">
        <v>11</v>
      </c>
      <c r="B13" s="707" t="s">
        <v>12</v>
      </c>
      <c r="C13" s="710" t="str">
        <f>"平成" &amp; DBCS($A$2) &amp; "年（" &amp; DBCS($B$2) &amp; "年）" &amp; DBCS($C$2) &amp; "月末日現在"</f>
        <v>平成３０年（２０１８年）９月末日現在</v>
      </c>
      <c r="D13" s="711"/>
      <c r="E13" s="711"/>
      <c r="F13" s="711"/>
      <c r="G13" s="712"/>
      <c r="H13" s="31" t="s">
        <v>13</v>
      </c>
      <c r="I13" s="32" t="s">
        <v>14</v>
      </c>
      <c r="J13" s="33" t="s">
        <v>15</v>
      </c>
      <c r="K13" s="34" t="s">
        <v>16</v>
      </c>
      <c r="L13" s="35" t="s">
        <v>17</v>
      </c>
      <c r="M13" s="35" t="s">
        <v>18</v>
      </c>
      <c r="N13" s="35" t="s">
        <v>19</v>
      </c>
      <c r="O13" s="35" t="s">
        <v>20</v>
      </c>
      <c r="P13" s="36" t="s">
        <v>21</v>
      </c>
      <c r="Q13" s="37" t="s">
        <v>15</v>
      </c>
      <c r="R13" s="38" t="s">
        <v>22</v>
      </c>
    </row>
    <row r="14" spans="1:21" ht="17.100000000000001" customHeight="1" x14ac:dyDescent="0.15">
      <c r="A14" s="4">
        <v>875</v>
      </c>
      <c r="B14" s="708"/>
      <c r="C14" s="39" t="s">
        <v>23</v>
      </c>
      <c r="D14" s="40"/>
      <c r="E14" s="40"/>
      <c r="F14" s="40"/>
      <c r="G14" s="41"/>
      <c r="H14" s="42">
        <f>H15+H16+H17+H18+H19+H20</f>
        <v>792</v>
      </c>
      <c r="I14" s="43">
        <f>I15+I16+I17+I18+I19+I20</f>
        <v>591</v>
      </c>
      <c r="J14" s="44">
        <f t="shared" ref="J14:J22" si="0">SUM(H14:I14)</f>
        <v>1383</v>
      </c>
      <c r="K14" s="45" t="s">
        <v>24</v>
      </c>
      <c r="L14" s="46">
        <f>L15+L16+L17+L18+L19+L20</f>
        <v>1401</v>
      </c>
      <c r="M14" s="46">
        <f>M15+M16+M17+M18+M19+M20</f>
        <v>970</v>
      </c>
      <c r="N14" s="46">
        <f>N15+N16+N17+N18+N19+N20</f>
        <v>732</v>
      </c>
      <c r="O14" s="46">
        <f>O15+O16+O17+O18+O19+O20</f>
        <v>685</v>
      </c>
      <c r="P14" s="46">
        <f>P15+P16+P17+P18+P19+P20</f>
        <v>515</v>
      </c>
      <c r="Q14" s="47">
        <f t="shared" ref="Q14:Q22" si="1">SUM(K14:P14)</f>
        <v>4303</v>
      </c>
      <c r="R14" s="48">
        <f t="shared" ref="R14:R22" si="2">SUM(J14,Q14)</f>
        <v>5686</v>
      </c>
    </row>
    <row r="15" spans="1:21" ht="17.100000000000001" customHeight="1" x14ac:dyDescent="0.15">
      <c r="A15" s="4">
        <v>156</v>
      </c>
      <c r="B15" s="708"/>
      <c r="C15" s="49"/>
      <c r="D15" s="50" t="s">
        <v>25</v>
      </c>
      <c r="E15" s="50"/>
      <c r="F15" s="50"/>
      <c r="G15" s="50"/>
      <c r="H15" s="51">
        <v>72</v>
      </c>
      <c r="I15" s="52">
        <v>67</v>
      </c>
      <c r="J15" s="53">
        <f t="shared" si="0"/>
        <v>139</v>
      </c>
      <c r="K15" s="54" t="s">
        <v>24</v>
      </c>
      <c r="L15" s="55">
        <v>103</v>
      </c>
      <c r="M15" s="55">
        <v>88</v>
      </c>
      <c r="N15" s="55">
        <v>44</v>
      </c>
      <c r="O15" s="55">
        <v>46</v>
      </c>
      <c r="P15" s="52">
        <v>35</v>
      </c>
      <c r="Q15" s="53">
        <f t="shared" si="1"/>
        <v>316</v>
      </c>
      <c r="R15" s="56">
        <f t="shared" si="2"/>
        <v>455</v>
      </c>
    </row>
    <row r="16" spans="1:21" ht="17.100000000000001" customHeight="1" x14ac:dyDescent="0.15">
      <c r="A16" s="4"/>
      <c r="B16" s="708"/>
      <c r="C16" s="57"/>
      <c r="D16" s="58" t="s">
        <v>27</v>
      </c>
      <c r="E16" s="58"/>
      <c r="F16" s="58"/>
      <c r="G16" s="58"/>
      <c r="H16" s="51">
        <v>113</v>
      </c>
      <c r="I16" s="52">
        <v>109</v>
      </c>
      <c r="J16" s="53">
        <f t="shared" si="0"/>
        <v>222</v>
      </c>
      <c r="K16" s="54" t="s">
        <v>24</v>
      </c>
      <c r="L16" s="55">
        <v>170</v>
      </c>
      <c r="M16" s="55">
        <v>148</v>
      </c>
      <c r="N16" s="55">
        <v>89</v>
      </c>
      <c r="O16" s="55">
        <v>71</v>
      </c>
      <c r="P16" s="52">
        <v>82</v>
      </c>
      <c r="Q16" s="53">
        <f t="shared" si="1"/>
        <v>560</v>
      </c>
      <c r="R16" s="59">
        <f t="shared" si="2"/>
        <v>782</v>
      </c>
    </row>
    <row r="17" spans="1:18" ht="17.100000000000001" customHeight="1" x14ac:dyDescent="0.15">
      <c r="A17" s="4"/>
      <c r="B17" s="708"/>
      <c r="C17" s="57"/>
      <c r="D17" s="58" t="s">
        <v>28</v>
      </c>
      <c r="E17" s="58"/>
      <c r="F17" s="58"/>
      <c r="G17" s="58"/>
      <c r="H17" s="51">
        <v>131</v>
      </c>
      <c r="I17" s="52">
        <v>112</v>
      </c>
      <c r="J17" s="53">
        <f t="shared" si="0"/>
        <v>243</v>
      </c>
      <c r="K17" s="54" t="s">
        <v>24</v>
      </c>
      <c r="L17" s="55">
        <v>231</v>
      </c>
      <c r="M17" s="55">
        <v>161</v>
      </c>
      <c r="N17" s="55">
        <v>132</v>
      </c>
      <c r="O17" s="55">
        <v>106</v>
      </c>
      <c r="P17" s="52">
        <v>83</v>
      </c>
      <c r="Q17" s="53">
        <f t="shared" si="1"/>
        <v>713</v>
      </c>
      <c r="R17" s="59">
        <f t="shared" si="2"/>
        <v>956</v>
      </c>
    </row>
    <row r="18" spans="1:18" ht="17.100000000000001" customHeight="1" x14ac:dyDescent="0.15">
      <c r="A18" s="4"/>
      <c r="B18" s="708"/>
      <c r="C18" s="57"/>
      <c r="D18" s="58" t="s">
        <v>29</v>
      </c>
      <c r="E18" s="58"/>
      <c r="F18" s="58"/>
      <c r="G18" s="58"/>
      <c r="H18" s="51">
        <v>182</v>
      </c>
      <c r="I18" s="52">
        <v>114</v>
      </c>
      <c r="J18" s="53">
        <f t="shared" si="0"/>
        <v>296</v>
      </c>
      <c r="K18" s="54" t="s">
        <v>24</v>
      </c>
      <c r="L18" s="55">
        <v>321</v>
      </c>
      <c r="M18" s="55">
        <v>203</v>
      </c>
      <c r="N18" s="55">
        <v>160</v>
      </c>
      <c r="O18" s="55">
        <v>134</v>
      </c>
      <c r="P18" s="52">
        <v>119</v>
      </c>
      <c r="Q18" s="53">
        <f t="shared" si="1"/>
        <v>937</v>
      </c>
      <c r="R18" s="59">
        <f t="shared" si="2"/>
        <v>1233</v>
      </c>
    </row>
    <row r="19" spans="1:18" ht="17.100000000000001" customHeight="1" x14ac:dyDescent="0.15">
      <c r="A19" s="4"/>
      <c r="B19" s="708"/>
      <c r="C19" s="57"/>
      <c r="D19" s="58" t="s">
        <v>30</v>
      </c>
      <c r="E19" s="58"/>
      <c r="F19" s="58"/>
      <c r="G19" s="58"/>
      <c r="H19" s="51">
        <v>181</v>
      </c>
      <c r="I19" s="52">
        <v>112</v>
      </c>
      <c r="J19" s="53">
        <f t="shared" si="0"/>
        <v>293</v>
      </c>
      <c r="K19" s="54" t="s">
        <v>24</v>
      </c>
      <c r="L19" s="55">
        <v>325</v>
      </c>
      <c r="M19" s="55">
        <v>203</v>
      </c>
      <c r="N19" s="55">
        <v>177</v>
      </c>
      <c r="O19" s="55">
        <v>173</v>
      </c>
      <c r="P19" s="52">
        <v>107</v>
      </c>
      <c r="Q19" s="53">
        <f t="shared" si="1"/>
        <v>985</v>
      </c>
      <c r="R19" s="59">
        <f t="shared" si="2"/>
        <v>1278</v>
      </c>
    </row>
    <row r="20" spans="1:18" ht="17.100000000000001" customHeight="1" x14ac:dyDescent="0.15">
      <c r="A20" s="4">
        <v>719</v>
      </c>
      <c r="B20" s="708"/>
      <c r="C20" s="60"/>
      <c r="D20" s="61" t="s">
        <v>31</v>
      </c>
      <c r="E20" s="61"/>
      <c r="F20" s="61"/>
      <c r="G20" s="61"/>
      <c r="H20" s="62">
        <v>113</v>
      </c>
      <c r="I20" s="63">
        <v>77</v>
      </c>
      <c r="J20" s="64">
        <f t="shared" si="0"/>
        <v>190</v>
      </c>
      <c r="K20" s="65" t="s">
        <v>24</v>
      </c>
      <c r="L20" s="66">
        <v>251</v>
      </c>
      <c r="M20" s="66">
        <v>167</v>
      </c>
      <c r="N20" s="66">
        <v>130</v>
      </c>
      <c r="O20" s="66">
        <v>155</v>
      </c>
      <c r="P20" s="63">
        <v>89</v>
      </c>
      <c r="Q20" s="53">
        <f t="shared" si="1"/>
        <v>792</v>
      </c>
      <c r="R20" s="67">
        <f t="shared" si="2"/>
        <v>982</v>
      </c>
    </row>
    <row r="21" spans="1:18" ht="17.100000000000001" customHeight="1" x14ac:dyDescent="0.15">
      <c r="A21" s="4">
        <v>25</v>
      </c>
      <c r="B21" s="708"/>
      <c r="C21" s="68" t="s">
        <v>33</v>
      </c>
      <c r="D21" s="68"/>
      <c r="E21" s="68"/>
      <c r="F21" s="68"/>
      <c r="G21" s="68"/>
      <c r="H21" s="42">
        <v>18</v>
      </c>
      <c r="I21" s="69">
        <v>28</v>
      </c>
      <c r="J21" s="44">
        <f t="shared" si="0"/>
        <v>46</v>
      </c>
      <c r="K21" s="45" t="s">
        <v>24</v>
      </c>
      <c r="L21" s="46">
        <v>60</v>
      </c>
      <c r="M21" s="46">
        <v>28</v>
      </c>
      <c r="N21" s="46">
        <v>17</v>
      </c>
      <c r="O21" s="46">
        <v>7</v>
      </c>
      <c r="P21" s="70">
        <v>25</v>
      </c>
      <c r="Q21" s="71">
        <f t="shared" si="1"/>
        <v>137</v>
      </c>
      <c r="R21" s="72">
        <f t="shared" si="2"/>
        <v>183</v>
      </c>
    </row>
    <row r="22" spans="1:18" ht="17.100000000000001" customHeight="1" thickBot="1" x14ac:dyDescent="0.2">
      <c r="A22" s="4">
        <v>900</v>
      </c>
      <c r="B22" s="709"/>
      <c r="C22" s="692" t="s">
        <v>34</v>
      </c>
      <c r="D22" s="693"/>
      <c r="E22" s="693"/>
      <c r="F22" s="693"/>
      <c r="G22" s="694"/>
      <c r="H22" s="73">
        <f>H14+H21</f>
        <v>810</v>
      </c>
      <c r="I22" s="74">
        <f>I14+I21</f>
        <v>619</v>
      </c>
      <c r="J22" s="75">
        <f t="shared" si="0"/>
        <v>1429</v>
      </c>
      <c r="K22" s="76" t="s">
        <v>24</v>
      </c>
      <c r="L22" s="77">
        <f>L14+L21</f>
        <v>1461</v>
      </c>
      <c r="M22" s="77">
        <f>M14+M21</f>
        <v>998</v>
      </c>
      <c r="N22" s="77">
        <f>N14+N21</f>
        <v>749</v>
      </c>
      <c r="O22" s="77">
        <f>O14+O21</f>
        <v>692</v>
      </c>
      <c r="P22" s="74">
        <f>P14+P21</f>
        <v>540</v>
      </c>
      <c r="Q22" s="75">
        <f t="shared" si="1"/>
        <v>4440</v>
      </c>
      <c r="R22" s="78">
        <f t="shared" si="2"/>
        <v>5869</v>
      </c>
    </row>
    <row r="23" spans="1:18" ht="17.100000000000001" customHeight="1" x14ac:dyDescent="0.15">
      <c r="B23" s="689" t="s">
        <v>36</v>
      </c>
      <c r="C23" s="79"/>
      <c r="D23" s="79"/>
      <c r="E23" s="79"/>
      <c r="F23" s="79"/>
      <c r="G23" s="80"/>
      <c r="H23" s="31" t="s">
        <v>13</v>
      </c>
      <c r="I23" s="32" t="s">
        <v>14</v>
      </c>
      <c r="J23" s="33" t="s">
        <v>15</v>
      </c>
      <c r="K23" s="34" t="s">
        <v>16</v>
      </c>
      <c r="L23" s="35" t="s">
        <v>17</v>
      </c>
      <c r="M23" s="35" t="s">
        <v>18</v>
      </c>
      <c r="N23" s="35" t="s">
        <v>19</v>
      </c>
      <c r="O23" s="35" t="s">
        <v>20</v>
      </c>
      <c r="P23" s="36" t="s">
        <v>21</v>
      </c>
      <c r="Q23" s="37" t="s">
        <v>15</v>
      </c>
      <c r="R23" s="38" t="s">
        <v>22</v>
      </c>
    </row>
    <row r="24" spans="1:18" ht="17.100000000000001" customHeight="1" x14ac:dyDescent="0.15">
      <c r="B24" s="690"/>
      <c r="C24" s="39" t="s">
        <v>23</v>
      </c>
      <c r="D24" s="40"/>
      <c r="E24" s="40"/>
      <c r="F24" s="40"/>
      <c r="G24" s="41"/>
      <c r="H24" s="42">
        <f>H25+H26+H27+H28+H29+H30</f>
        <v>2055</v>
      </c>
      <c r="I24" s="43">
        <f>I25+I26+I27+I28+I29+I30</f>
        <v>1775</v>
      </c>
      <c r="J24" s="44">
        <f t="shared" ref="J24:J32" si="3">SUM(H24:I24)</f>
        <v>3830</v>
      </c>
      <c r="K24" s="45" t="s">
        <v>215</v>
      </c>
      <c r="L24" s="46">
        <f>L25+L26+L27+L28+L29+L30</f>
        <v>3073</v>
      </c>
      <c r="M24" s="46">
        <f>M25+M26+M27+M28+M29+M30</f>
        <v>1970</v>
      </c>
      <c r="N24" s="46">
        <f>N25+N26+N27+N28+N29+N30</f>
        <v>1539</v>
      </c>
      <c r="O24" s="46">
        <f>O25+O26+O27+O28+O29+O30</f>
        <v>1683</v>
      </c>
      <c r="P24" s="46">
        <f>P25+P26+P27+P28+P29+P30</f>
        <v>1530</v>
      </c>
      <c r="Q24" s="47">
        <f t="shared" ref="Q24:Q32" si="4">SUM(K24:P24)</f>
        <v>9795</v>
      </c>
      <c r="R24" s="48">
        <f t="shared" ref="R24:R32" si="5">SUM(J24,Q24)</f>
        <v>13625</v>
      </c>
    </row>
    <row r="25" spans="1:18" ht="17.100000000000001" customHeight="1" x14ac:dyDescent="0.15">
      <c r="B25" s="690"/>
      <c r="C25" s="81"/>
      <c r="D25" s="50" t="s">
        <v>25</v>
      </c>
      <c r="E25" s="50"/>
      <c r="F25" s="50"/>
      <c r="G25" s="50"/>
      <c r="H25" s="51">
        <v>74</v>
      </c>
      <c r="I25" s="52">
        <v>79</v>
      </c>
      <c r="J25" s="53">
        <f t="shared" si="3"/>
        <v>153</v>
      </c>
      <c r="K25" s="54" t="s">
        <v>215</v>
      </c>
      <c r="L25" s="55">
        <v>88</v>
      </c>
      <c r="M25" s="55">
        <v>53</v>
      </c>
      <c r="N25" s="55">
        <v>39</v>
      </c>
      <c r="O25" s="55">
        <v>32</v>
      </c>
      <c r="P25" s="52">
        <v>38</v>
      </c>
      <c r="Q25" s="53">
        <f t="shared" si="4"/>
        <v>250</v>
      </c>
      <c r="R25" s="56">
        <f t="shared" si="5"/>
        <v>403</v>
      </c>
    </row>
    <row r="26" spans="1:18" ht="17.100000000000001" customHeight="1" x14ac:dyDescent="0.15">
      <c r="B26" s="690"/>
      <c r="C26" s="50"/>
      <c r="D26" s="58" t="s">
        <v>27</v>
      </c>
      <c r="E26" s="58"/>
      <c r="F26" s="58"/>
      <c r="G26" s="58"/>
      <c r="H26" s="51">
        <v>155</v>
      </c>
      <c r="I26" s="52">
        <v>129</v>
      </c>
      <c r="J26" s="53">
        <f t="shared" si="3"/>
        <v>284</v>
      </c>
      <c r="K26" s="54" t="s">
        <v>215</v>
      </c>
      <c r="L26" s="55">
        <v>148</v>
      </c>
      <c r="M26" s="55">
        <v>130</v>
      </c>
      <c r="N26" s="55">
        <v>73</v>
      </c>
      <c r="O26" s="55">
        <v>53</v>
      </c>
      <c r="P26" s="52">
        <v>81</v>
      </c>
      <c r="Q26" s="53">
        <f t="shared" si="4"/>
        <v>485</v>
      </c>
      <c r="R26" s="59">
        <f t="shared" si="5"/>
        <v>769</v>
      </c>
    </row>
    <row r="27" spans="1:18" ht="17.100000000000001" customHeight="1" x14ac:dyDescent="0.15">
      <c r="B27" s="690"/>
      <c r="C27" s="50"/>
      <c r="D27" s="58" t="s">
        <v>28</v>
      </c>
      <c r="E27" s="58"/>
      <c r="F27" s="58"/>
      <c r="G27" s="58"/>
      <c r="H27" s="51">
        <v>328</v>
      </c>
      <c r="I27" s="52">
        <v>244</v>
      </c>
      <c r="J27" s="53">
        <f t="shared" si="3"/>
        <v>572</v>
      </c>
      <c r="K27" s="54" t="s">
        <v>215</v>
      </c>
      <c r="L27" s="55">
        <v>350</v>
      </c>
      <c r="M27" s="55">
        <v>197</v>
      </c>
      <c r="N27" s="55">
        <v>125</v>
      </c>
      <c r="O27" s="55">
        <v>124</v>
      </c>
      <c r="P27" s="52">
        <v>136</v>
      </c>
      <c r="Q27" s="53">
        <f t="shared" si="4"/>
        <v>932</v>
      </c>
      <c r="R27" s="59">
        <f t="shared" si="5"/>
        <v>1504</v>
      </c>
    </row>
    <row r="28" spans="1:18" ht="17.100000000000001" customHeight="1" x14ac:dyDescent="0.15">
      <c r="B28" s="690"/>
      <c r="C28" s="50"/>
      <c r="D28" s="58" t="s">
        <v>29</v>
      </c>
      <c r="E28" s="58"/>
      <c r="F28" s="58"/>
      <c r="G28" s="58"/>
      <c r="H28" s="51">
        <v>553</v>
      </c>
      <c r="I28" s="52">
        <v>421</v>
      </c>
      <c r="J28" s="53">
        <f t="shared" si="3"/>
        <v>974</v>
      </c>
      <c r="K28" s="54" t="s">
        <v>215</v>
      </c>
      <c r="L28" s="55">
        <v>709</v>
      </c>
      <c r="M28" s="55">
        <v>386</v>
      </c>
      <c r="N28" s="55">
        <v>249</v>
      </c>
      <c r="O28" s="55">
        <v>279</v>
      </c>
      <c r="P28" s="52">
        <v>218</v>
      </c>
      <c r="Q28" s="53">
        <f t="shared" si="4"/>
        <v>1841</v>
      </c>
      <c r="R28" s="59">
        <f t="shared" si="5"/>
        <v>2815</v>
      </c>
    </row>
    <row r="29" spans="1:18" ht="17.100000000000001" customHeight="1" x14ac:dyDescent="0.15">
      <c r="B29" s="690"/>
      <c r="C29" s="50"/>
      <c r="D29" s="58" t="s">
        <v>30</v>
      </c>
      <c r="E29" s="58"/>
      <c r="F29" s="58"/>
      <c r="G29" s="58"/>
      <c r="H29" s="51">
        <v>615</v>
      </c>
      <c r="I29" s="52">
        <v>565</v>
      </c>
      <c r="J29" s="53">
        <f t="shared" si="3"/>
        <v>1180</v>
      </c>
      <c r="K29" s="54" t="s">
        <v>215</v>
      </c>
      <c r="L29" s="55">
        <v>948</v>
      </c>
      <c r="M29" s="55">
        <v>537</v>
      </c>
      <c r="N29" s="55">
        <v>437</v>
      </c>
      <c r="O29" s="55">
        <v>465</v>
      </c>
      <c r="P29" s="52">
        <v>415</v>
      </c>
      <c r="Q29" s="53">
        <f t="shared" si="4"/>
        <v>2802</v>
      </c>
      <c r="R29" s="59">
        <f t="shared" si="5"/>
        <v>3982</v>
      </c>
    </row>
    <row r="30" spans="1:18" ht="17.100000000000001" customHeight="1" x14ac:dyDescent="0.15">
      <c r="B30" s="690"/>
      <c r="C30" s="61"/>
      <c r="D30" s="61" t="s">
        <v>31</v>
      </c>
      <c r="E30" s="61"/>
      <c r="F30" s="61"/>
      <c r="G30" s="61"/>
      <c r="H30" s="62">
        <v>330</v>
      </c>
      <c r="I30" s="63">
        <v>337</v>
      </c>
      <c r="J30" s="64">
        <f t="shared" si="3"/>
        <v>667</v>
      </c>
      <c r="K30" s="65" t="s">
        <v>215</v>
      </c>
      <c r="L30" s="66">
        <v>830</v>
      </c>
      <c r="M30" s="66">
        <v>667</v>
      </c>
      <c r="N30" s="66">
        <v>616</v>
      </c>
      <c r="O30" s="66">
        <v>730</v>
      </c>
      <c r="P30" s="63">
        <v>642</v>
      </c>
      <c r="Q30" s="64">
        <f t="shared" si="4"/>
        <v>3485</v>
      </c>
      <c r="R30" s="67">
        <f t="shared" si="5"/>
        <v>4152</v>
      </c>
    </row>
    <row r="31" spans="1:18" ht="17.100000000000001" customHeight="1" x14ac:dyDescent="0.15">
      <c r="B31" s="690"/>
      <c r="C31" s="68" t="s">
        <v>33</v>
      </c>
      <c r="D31" s="68"/>
      <c r="E31" s="68"/>
      <c r="F31" s="68"/>
      <c r="G31" s="68"/>
      <c r="H31" s="42">
        <v>13</v>
      </c>
      <c r="I31" s="69">
        <v>29</v>
      </c>
      <c r="J31" s="44">
        <f t="shared" si="3"/>
        <v>42</v>
      </c>
      <c r="K31" s="45" t="s">
        <v>215</v>
      </c>
      <c r="L31" s="46">
        <v>22</v>
      </c>
      <c r="M31" s="46">
        <v>19</v>
      </c>
      <c r="N31" s="46">
        <v>13</v>
      </c>
      <c r="O31" s="46">
        <v>14</v>
      </c>
      <c r="P31" s="70">
        <v>19</v>
      </c>
      <c r="Q31" s="71">
        <f t="shared" si="4"/>
        <v>87</v>
      </c>
      <c r="R31" s="72">
        <f t="shared" si="5"/>
        <v>129</v>
      </c>
    </row>
    <row r="32" spans="1:18" ht="17.100000000000001" customHeight="1" thickBot="1" x14ac:dyDescent="0.2">
      <c r="B32" s="691"/>
      <c r="C32" s="692" t="s">
        <v>34</v>
      </c>
      <c r="D32" s="693"/>
      <c r="E32" s="693"/>
      <c r="F32" s="693"/>
      <c r="G32" s="694"/>
      <c r="H32" s="73">
        <f>H24+H31</f>
        <v>2068</v>
      </c>
      <c r="I32" s="74">
        <f>I24+I31</f>
        <v>1804</v>
      </c>
      <c r="J32" s="75">
        <f t="shared" si="3"/>
        <v>3872</v>
      </c>
      <c r="K32" s="76" t="s">
        <v>215</v>
      </c>
      <c r="L32" s="77">
        <f>L24+L31</f>
        <v>3095</v>
      </c>
      <c r="M32" s="77">
        <f>M24+M31</f>
        <v>1989</v>
      </c>
      <c r="N32" s="77">
        <f>N24+N31</f>
        <v>1552</v>
      </c>
      <c r="O32" s="77">
        <f>O24+O31</f>
        <v>1697</v>
      </c>
      <c r="P32" s="74">
        <f>P24+P31</f>
        <v>1549</v>
      </c>
      <c r="Q32" s="75">
        <f t="shared" si="4"/>
        <v>9882</v>
      </c>
      <c r="R32" s="78">
        <f t="shared" si="5"/>
        <v>13754</v>
      </c>
    </row>
    <row r="33" spans="1:18" ht="17.100000000000001" customHeight="1" x14ac:dyDescent="0.15">
      <c r="B33" s="713" t="s">
        <v>15</v>
      </c>
      <c r="C33" s="79"/>
      <c r="D33" s="79"/>
      <c r="E33" s="79"/>
      <c r="F33" s="79"/>
      <c r="G33" s="80"/>
      <c r="H33" s="31" t="s">
        <v>13</v>
      </c>
      <c r="I33" s="32" t="s">
        <v>14</v>
      </c>
      <c r="J33" s="33" t="s">
        <v>15</v>
      </c>
      <c r="K33" s="34" t="s">
        <v>16</v>
      </c>
      <c r="L33" s="35" t="s">
        <v>17</v>
      </c>
      <c r="M33" s="35" t="s">
        <v>18</v>
      </c>
      <c r="N33" s="35" t="s">
        <v>19</v>
      </c>
      <c r="O33" s="35" t="s">
        <v>20</v>
      </c>
      <c r="P33" s="36" t="s">
        <v>21</v>
      </c>
      <c r="Q33" s="37" t="s">
        <v>15</v>
      </c>
      <c r="R33" s="38" t="s">
        <v>22</v>
      </c>
    </row>
    <row r="34" spans="1:18" ht="17.100000000000001" customHeight="1" x14ac:dyDescent="0.15">
      <c r="B34" s="714"/>
      <c r="C34" s="39" t="s">
        <v>23</v>
      </c>
      <c r="D34" s="40"/>
      <c r="E34" s="40"/>
      <c r="F34" s="40"/>
      <c r="G34" s="41"/>
      <c r="H34" s="42">
        <f t="shared" ref="H34:I41" si="6">H14+H24</f>
        <v>2847</v>
      </c>
      <c r="I34" s="43">
        <f t="shared" si="6"/>
        <v>2366</v>
      </c>
      <c r="J34" s="44">
        <f>SUM(H34:I34)</f>
        <v>5213</v>
      </c>
      <c r="K34" s="45" t="s">
        <v>215</v>
      </c>
      <c r="L34" s="82">
        <f>L14+L24</f>
        <v>4474</v>
      </c>
      <c r="M34" s="82">
        <f>M14+M24</f>
        <v>2940</v>
      </c>
      <c r="N34" s="82">
        <f>N14+N24</f>
        <v>2271</v>
      </c>
      <c r="O34" s="82">
        <f>O14+O24</f>
        <v>2368</v>
      </c>
      <c r="P34" s="82">
        <f>P14+P24</f>
        <v>2045</v>
      </c>
      <c r="Q34" s="47">
        <f t="shared" ref="Q34:Q42" si="7">SUM(K34:P34)</f>
        <v>14098</v>
      </c>
      <c r="R34" s="48">
        <f t="shared" ref="R34:R42" si="8">SUM(J34,Q34)</f>
        <v>19311</v>
      </c>
    </row>
    <row r="35" spans="1:18" ht="17.100000000000001" customHeight="1" x14ac:dyDescent="0.15">
      <c r="B35" s="714"/>
      <c r="C35" s="49"/>
      <c r="D35" s="50" t="s">
        <v>25</v>
      </c>
      <c r="E35" s="50"/>
      <c r="F35" s="50"/>
      <c r="G35" s="50"/>
      <c r="H35" s="83">
        <f t="shared" si="6"/>
        <v>146</v>
      </c>
      <c r="I35" s="84">
        <f t="shared" si="6"/>
        <v>146</v>
      </c>
      <c r="J35" s="53">
        <f>SUM(H35:I35)</f>
        <v>292</v>
      </c>
      <c r="K35" s="85" t="s">
        <v>215</v>
      </c>
      <c r="L35" s="86">
        <f t="shared" ref="L35:P41" si="9">L15+L25</f>
        <v>191</v>
      </c>
      <c r="M35" s="86">
        <f t="shared" si="9"/>
        <v>141</v>
      </c>
      <c r="N35" s="86">
        <f t="shared" si="9"/>
        <v>83</v>
      </c>
      <c r="O35" s="86">
        <f t="shared" si="9"/>
        <v>78</v>
      </c>
      <c r="P35" s="87">
        <f>P15+P25</f>
        <v>73</v>
      </c>
      <c r="Q35" s="53">
        <f>SUM(K35:P35)</f>
        <v>566</v>
      </c>
      <c r="R35" s="56">
        <f>SUM(J35,Q35)</f>
        <v>858</v>
      </c>
    </row>
    <row r="36" spans="1:18" ht="17.100000000000001" customHeight="1" x14ac:dyDescent="0.15">
      <c r="B36" s="714"/>
      <c r="C36" s="57"/>
      <c r="D36" s="58" t="s">
        <v>27</v>
      </c>
      <c r="E36" s="58"/>
      <c r="F36" s="58"/>
      <c r="G36" s="58"/>
      <c r="H36" s="88">
        <f t="shared" si="6"/>
        <v>268</v>
      </c>
      <c r="I36" s="89">
        <f t="shared" si="6"/>
        <v>238</v>
      </c>
      <c r="J36" s="53">
        <f t="shared" ref="J36:J42" si="10">SUM(H36:I36)</f>
        <v>506</v>
      </c>
      <c r="K36" s="90" t="s">
        <v>215</v>
      </c>
      <c r="L36" s="91">
        <f t="shared" si="9"/>
        <v>318</v>
      </c>
      <c r="M36" s="91">
        <f t="shared" si="9"/>
        <v>278</v>
      </c>
      <c r="N36" s="91">
        <f t="shared" si="9"/>
        <v>162</v>
      </c>
      <c r="O36" s="91">
        <f t="shared" si="9"/>
        <v>124</v>
      </c>
      <c r="P36" s="92">
        <f t="shared" si="9"/>
        <v>163</v>
      </c>
      <c r="Q36" s="53">
        <f t="shared" si="7"/>
        <v>1045</v>
      </c>
      <c r="R36" s="59">
        <f t="shared" si="8"/>
        <v>1551</v>
      </c>
    </row>
    <row r="37" spans="1:18" ht="17.100000000000001" customHeight="1" x14ac:dyDescent="0.15">
      <c r="B37" s="714"/>
      <c r="C37" s="57"/>
      <c r="D37" s="58" t="s">
        <v>28</v>
      </c>
      <c r="E37" s="58"/>
      <c r="F37" s="58"/>
      <c r="G37" s="58"/>
      <c r="H37" s="88">
        <f t="shared" si="6"/>
        <v>459</v>
      </c>
      <c r="I37" s="89">
        <f t="shared" si="6"/>
        <v>356</v>
      </c>
      <c r="J37" s="53">
        <f t="shared" si="10"/>
        <v>815</v>
      </c>
      <c r="K37" s="90" t="s">
        <v>215</v>
      </c>
      <c r="L37" s="91">
        <f t="shared" si="9"/>
        <v>581</v>
      </c>
      <c r="M37" s="91">
        <f t="shared" si="9"/>
        <v>358</v>
      </c>
      <c r="N37" s="91">
        <f t="shared" si="9"/>
        <v>257</v>
      </c>
      <c r="O37" s="91">
        <f t="shared" si="9"/>
        <v>230</v>
      </c>
      <c r="P37" s="92">
        <f t="shared" si="9"/>
        <v>219</v>
      </c>
      <c r="Q37" s="53">
        <f t="shared" si="7"/>
        <v>1645</v>
      </c>
      <c r="R37" s="59">
        <f>SUM(J37,Q37)</f>
        <v>2460</v>
      </c>
    </row>
    <row r="38" spans="1:18" ht="17.100000000000001" customHeight="1" x14ac:dyDescent="0.15">
      <c r="B38" s="714"/>
      <c r="C38" s="57"/>
      <c r="D38" s="58" t="s">
        <v>29</v>
      </c>
      <c r="E38" s="58"/>
      <c r="F38" s="58"/>
      <c r="G38" s="58"/>
      <c r="H38" s="88">
        <f t="shared" si="6"/>
        <v>735</v>
      </c>
      <c r="I38" s="89">
        <f t="shared" si="6"/>
        <v>535</v>
      </c>
      <c r="J38" s="53">
        <f t="shared" si="10"/>
        <v>1270</v>
      </c>
      <c r="K38" s="90" t="s">
        <v>215</v>
      </c>
      <c r="L38" s="91">
        <f t="shared" si="9"/>
        <v>1030</v>
      </c>
      <c r="M38" s="91">
        <f t="shared" si="9"/>
        <v>589</v>
      </c>
      <c r="N38" s="91">
        <f t="shared" si="9"/>
        <v>409</v>
      </c>
      <c r="O38" s="91">
        <f t="shared" si="9"/>
        <v>413</v>
      </c>
      <c r="P38" s="92">
        <f t="shared" si="9"/>
        <v>337</v>
      </c>
      <c r="Q38" s="53">
        <f t="shared" si="7"/>
        <v>2778</v>
      </c>
      <c r="R38" s="59">
        <f t="shared" si="8"/>
        <v>4048</v>
      </c>
    </row>
    <row r="39" spans="1:18" ht="17.100000000000001" customHeight="1" x14ac:dyDescent="0.15">
      <c r="B39" s="714"/>
      <c r="C39" s="57"/>
      <c r="D39" s="58" t="s">
        <v>30</v>
      </c>
      <c r="E39" s="58"/>
      <c r="F39" s="58"/>
      <c r="G39" s="58"/>
      <c r="H39" s="88">
        <f t="shared" si="6"/>
        <v>796</v>
      </c>
      <c r="I39" s="89">
        <f t="shared" si="6"/>
        <v>677</v>
      </c>
      <c r="J39" s="53">
        <f t="shared" si="10"/>
        <v>1473</v>
      </c>
      <c r="K39" s="90" t="s">
        <v>215</v>
      </c>
      <c r="L39" s="91">
        <f t="shared" si="9"/>
        <v>1273</v>
      </c>
      <c r="M39" s="91">
        <f t="shared" si="9"/>
        <v>740</v>
      </c>
      <c r="N39" s="91">
        <f t="shared" si="9"/>
        <v>614</v>
      </c>
      <c r="O39" s="91">
        <f t="shared" si="9"/>
        <v>638</v>
      </c>
      <c r="P39" s="92">
        <f t="shared" si="9"/>
        <v>522</v>
      </c>
      <c r="Q39" s="53">
        <f t="shared" si="7"/>
        <v>3787</v>
      </c>
      <c r="R39" s="59">
        <f t="shared" si="8"/>
        <v>5260</v>
      </c>
    </row>
    <row r="40" spans="1:18" ht="17.100000000000001" customHeight="1" x14ac:dyDescent="0.15">
      <c r="B40" s="714"/>
      <c r="C40" s="60"/>
      <c r="D40" s="61" t="s">
        <v>31</v>
      </c>
      <c r="E40" s="61"/>
      <c r="F40" s="61"/>
      <c r="G40" s="61"/>
      <c r="H40" s="62">
        <f t="shared" si="6"/>
        <v>443</v>
      </c>
      <c r="I40" s="93">
        <f t="shared" si="6"/>
        <v>414</v>
      </c>
      <c r="J40" s="64">
        <f t="shared" si="10"/>
        <v>857</v>
      </c>
      <c r="K40" s="94" t="s">
        <v>215</v>
      </c>
      <c r="L40" s="95">
        <f t="shared" si="9"/>
        <v>1081</v>
      </c>
      <c r="M40" s="95">
        <f t="shared" si="9"/>
        <v>834</v>
      </c>
      <c r="N40" s="95">
        <f t="shared" si="9"/>
        <v>746</v>
      </c>
      <c r="O40" s="95">
        <f t="shared" si="9"/>
        <v>885</v>
      </c>
      <c r="P40" s="96">
        <f t="shared" si="9"/>
        <v>731</v>
      </c>
      <c r="Q40" s="97">
        <f t="shared" si="7"/>
        <v>4277</v>
      </c>
      <c r="R40" s="67">
        <f t="shared" si="8"/>
        <v>5134</v>
      </c>
    </row>
    <row r="41" spans="1:18" ht="17.100000000000001" customHeight="1" x14ac:dyDescent="0.15">
      <c r="B41" s="714"/>
      <c r="C41" s="68" t="s">
        <v>33</v>
      </c>
      <c r="D41" s="68"/>
      <c r="E41" s="68"/>
      <c r="F41" s="68"/>
      <c r="G41" s="68"/>
      <c r="H41" s="42">
        <f t="shared" si="6"/>
        <v>31</v>
      </c>
      <c r="I41" s="43">
        <f t="shared" si="6"/>
        <v>57</v>
      </c>
      <c r="J41" s="42">
        <f>SUM(H41:I41)</f>
        <v>88</v>
      </c>
      <c r="K41" s="98" t="s">
        <v>215</v>
      </c>
      <c r="L41" s="99">
        <f>L21+L31</f>
        <v>82</v>
      </c>
      <c r="M41" s="99">
        <f t="shared" si="9"/>
        <v>47</v>
      </c>
      <c r="N41" s="99">
        <f t="shared" si="9"/>
        <v>30</v>
      </c>
      <c r="O41" s="99">
        <f t="shared" si="9"/>
        <v>21</v>
      </c>
      <c r="P41" s="100">
        <f t="shared" si="9"/>
        <v>44</v>
      </c>
      <c r="Q41" s="47">
        <f t="shared" si="7"/>
        <v>224</v>
      </c>
      <c r="R41" s="101">
        <f t="shared" si="8"/>
        <v>312</v>
      </c>
    </row>
    <row r="42" spans="1:18" ht="17.100000000000001" customHeight="1" thickBot="1" x14ac:dyDescent="0.2">
      <c r="B42" s="715"/>
      <c r="C42" s="692" t="s">
        <v>34</v>
      </c>
      <c r="D42" s="693"/>
      <c r="E42" s="693"/>
      <c r="F42" s="693"/>
      <c r="G42" s="694"/>
      <c r="H42" s="73">
        <f>H34+H41</f>
        <v>2878</v>
      </c>
      <c r="I42" s="74">
        <f>I34+I41</f>
        <v>2423</v>
      </c>
      <c r="J42" s="75">
        <f t="shared" si="10"/>
        <v>5301</v>
      </c>
      <c r="K42" s="76" t="s">
        <v>215</v>
      </c>
      <c r="L42" s="77">
        <f>L34+L41</f>
        <v>4556</v>
      </c>
      <c r="M42" s="77">
        <f>M34+M41</f>
        <v>2987</v>
      </c>
      <c r="N42" s="77">
        <f>N34+N41</f>
        <v>2301</v>
      </c>
      <c r="O42" s="77">
        <f>O34+O41</f>
        <v>2389</v>
      </c>
      <c r="P42" s="74">
        <f>P34+P41</f>
        <v>2089</v>
      </c>
      <c r="Q42" s="75">
        <f t="shared" si="7"/>
        <v>14322</v>
      </c>
      <c r="R42" s="78">
        <f t="shared" si="8"/>
        <v>19623</v>
      </c>
    </row>
    <row r="45" spans="1:18" ht="17.100000000000001" customHeight="1" x14ac:dyDescent="0.15">
      <c r="A45" s="1" t="s">
        <v>38</v>
      </c>
    </row>
    <row r="46" spans="1:18" ht="17.100000000000001" customHeight="1" x14ac:dyDescent="0.15">
      <c r="B46" s="5"/>
      <c r="C46" s="5"/>
      <c r="D46" s="5"/>
      <c r="E46" s="6"/>
      <c r="F46" s="6"/>
      <c r="G46" s="6"/>
      <c r="H46" s="6"/>
      <c r="I46" s="6"/>
      <c r="J46" s="6"/>
      <c r="K46" s="699" t="s">
        <v>39</v>
      </c>
      <c r="L46" s="699"/>
      <c r="M46" s="699"/>
      <c r="N46" s="699"/>
      <c r="O46" s="699"/>
      <c r="P46" s="699"/>
      <c r="Q46" s="699"/>
      <c r="R46" s="699"/>
    </row>
    <row r="47" spans="1:18" ht="17.100000000000001" customHeight="1" x14ac:dyDescent="0.15">
      <c r="B47" s="716" t="str">
        <f>"平成" &amp; DBCS($A$2) &amp; "年（" &amp; DBCS($B$2) &amp; "年）" &amp; DBCS($C$2) &amp; "月"</f>
        <v>平成３０年（２０１８年）９月</v>
      </c>
      <c r="C47" s="717"/>
      <c r="D47" s="717"/>
      <c r="E47" s="717"/>
      <c r="F47" s="717"/>
      <c r="G47" s="718"/>
      <c r="H47" s="722" t="s">
        <v>40</v>
      </c>
      <c r="I47" s="723"/>
      <c r="J47" s="723"/>
      <c r="K47" s="724" t="s">
        <v>41</v>
      </c>
      <c r="L47" s="725"/>
      <c r="M47" s="725"/>
      <c r="N47" s="725"/>
      <c r="O47" s="725"/>
      <c r="P47" s="725"/>
      <c r="Q47" s="726"/>
      <c r="R47" s="727" t="s">
        <v>22</v>
      </c>
    </row>
    <row r="48" spans="1:18" ht="17.100000000000001" customHeight="1" x14ac:dyDescent="0.15">
      <c r="B48" s="719"/>
      <c r="C48" s="720"/>
      <c r="D48" s="720"/>
      <c r="E48" s="720"/>
      <c r="F48" s="720"/>
      <c r="G48" s="721"/>
      <c r="H48" s="102" t="s">
        <v>13</v>
      </c>
      <c r="I48" s="103" t="s">
        <v>14</v>
      </c>
      <c r="J48" s="104" t="s">
        <v>15</v>
      </c>
      <c r="K48" s="105" t="s">
        <v>16</v>
      </c>
      <c r="L48" s="106" t="s">
        <v>17</v>
      </c>
      <c r="M48" s="106" t="s">
        <v>18</v>
      </c>
      <c r="N48" s="106" t="s">
        <v>19</v>
      </c>
      <c r="O48" s="106" t="s">
        <v>20</v>
      </c>
      <c r="P48" s="107" t="s">
        <v>21</v>
      </c>
      <c r="Q48" s="606" t="s">
        <v>15</v>
      </c>
      <c r="R48" s="728"/>
    </row>
    <row r="49" spans="1:18" ht="17.100000000000001" customHeight="1" x14ac:dyDescent="0.15">
      <c r="B49" s="8" t="s">
        <v>23</v>
      </c>
      <c r="C49" s="10"/>
      <c r="D49" s="10"/>
      <c r="E49" s="10"/>
      <c r="F49" s="10"/>
      <c r="G49" s="10"/>
      <c r="H49" s="109">
        <v>787</v>
      </c>
      <c r="I49" s="110">
        <v>1143</v>
      </c>
      <c r="J49" s="111">
        <f>SUM(H49:I49)</f>
        <v>1930</v>
      </c>
      <c r="K49" s="112">
        <v>0</v>
      </c>
      <c r="L49" s="113">
        <v>3387</v>
      </c>
      <c r="M49" s="113">
        <v>2300</v>
      </c>
      <c r="N49" s="113">
        <v>1364</v>
      </c>
      <c r="O49" s="113">
        <v>897</v>
      </c>
      <c r="P49" s="114">
        <v>469</v>
      </c>
      <c r="Q49" s="115">
        <f>SUM(K49:P49)</f>
        <v>8417</v>
      </c>
      <c r="R49" s="116">
        <f>SUM(J49,Q49)</f>
        <v>10347</v>
      </c>
    </row>
    <row r="50" spans="1:18" ht="17.100000000000001" customHeight="1" x14ac:dyDescent="0.15">
      <c r="B50" s="117" t="s">
        <v>33</v>
      </c>
      <c r="C50" s="118"/>
      <c r="D50" s="118"/>
      <c r="E50" s="118"/>
      <c r="F50" s="118"/>
      <c r="G50" s="118"/>
      <c r="H50" s="119">
        <v>8</v>
      </c>
      <c r="I50" s="120">
        <v>25</v>
      </c>
      <c r="J50" s="121">
        <f>SUM(H50:I50)</f>
        <v>33</v>
      </c>
      <c r="K50" s="122">
        <v>0</v>
      </c>
      <c r="L50" s="123">
        <v>57</v>
      </c>
      <c r="M50" s="123">
        <v>38</v>
      </c>
      <c r="N50" s="123">
        <v>27</v>
      </c>
      <c r="O50" s="123">
        <v>11</v>
      </c>
      <c r="P50" s="124">
        <v>15</v>
      </c>
      <c r="Q50" s="125">
        <f>SUM(K50:P50)</f>
        <v>148</v>
      </c>
      <c r="R50" s="126">
        <f>SUM(J50,Q50)</f>
        <v>181</v>
      </c>
    </row>
    <row r="51" spans="1:18" ht="17.100000000000001" customHeight="1" x14ac:dyDescent="0.15">
      <c r="B51" s="23" t="s">
        <v>42</v>
      </c>
      <c r="C51" s="24"/>
      <c r="D51" s="24"/>
      <c r="E51" s="24"/>
      <c r="F51" s="24"/>
      <c r="G51" s="24"/>
      <c r="H51" s="127">
        <f t="shared" ref="H51:P51" si="11">H49+H50</f>
        <v>795</v>
      </c>
      <c r="I51" s="128">
        <f t="shared" si="11"/>
        <v>1168</v>
      </c>
      <c r="J51" s="129">
        <f t="shared" si="11"/>
        <v>1963</v>
      </c>
      <c r="K51" s="130">
        <f t="shared" si="11"/>
        <v>0</v>
      </c>
      <c r="L51" s="131">
        <f t="shared" si="11"/>
        <v>3444</v>
      </c>
      <c r="M51" s="131">
        <f t="shared" si="11"/>
        <v>2338</v>
      </c>
      <c r="N51" s="131">
        <f t="shared" si="11"/>
        <v>1391</v>
      </c>
      <c r="O51" s="131">
        <f t="shared" si="11"/>
        <v>908</v>
      </c>
      <c r="P51" s="128">
        <f t="shared" si="11"/>
        <v>484</v>
      </c>
      <c r="Q51" s="129">
        <f>SUM(K51:P51)</f>
        <v>8565</v>
      </c>
      <c r="R51" s="132">
        <f>SUM(J51,Q51)</f>
        <v>10528</v>
      </c>
    </row>
    <row r="53" spans="1:18" ht="17.100000000000001" customHeight="1" x14ac:dyDescent="0.15">
      <c r="A53" s="1" t="s">
        <v>43</v>
      </c>
    </row>
    <row r="54" spans="1:18" ht="17.100000000000001" customHeight="1" x14ac:dyDescent="0.15">
      <c r="B54" s="5"/>
      <c r="C54" s="5"/>
      <c r="D54" s="5"/>
      <c r="E54" s="6"/>
      <c r="F54" s="6"/>
      <c r="G54" s="6"/>
      <c r="H54" s="6"/>
      <c r="I54" s="6"/>
      <c r="J54" s="6"/>
      <c r="K54" s="699" t="s">
        <v>39</v>
      </c>
      <c r="L54" s="699"/>
      <c r="M54" s="699"/>
      <c r="N54" s="699"/>
      <c r="O54" s="699"/>
      <c r="P54" s="699"/>
      <c r="Q54" s="699"/>
      <c r="R54" s="699"/>
    </row>
    <row r="55" spans="1:18" ht="17.100000000000001" customHeight="1" x14ac:dyDescent="0.15">
      <c r="B55" s="716" t="str">
        <f>"平成" &amp; DBCS($A$2) &amp; "年（" &amp; DBCS($B$2) &amp; "年）" &amp; DBCS($C$2) &amp; "月"</f>
        <v>平成３０年（２０１８年）９月</v>
      </c>
      <c r="C55" s="717"/>
      <c r="D55" s="717"/>
      <c r="E55" s="717"/>
      <c r="F55" s="717"/>
      <c r="G55" s="718"/>
      <c r="H55" s="722" t="s">
        <v>40</v>
      </c>
      <c r="I55" s="723"/>
      <c r="J55" s="723"/>
      <c r="K55" s="724" t="s">
        <v>41</v>
      </c>
      <c r="L55" s="725"/>
      <c r="M55" s="725"/>
      <c r="N55" s="725"/>
      <c r="O55" s="725"/>
      <c r="P55" s="725"/>
      <c r="Q55" s="726"/>
      <c r="R55" s="718" t="s">
        <v>22</v>
      </c>
    </row>
    <row r="56" spans="1:18" ht="17.100000000000001" customHeight="1" x14ac:dyDescent="0.15">
      <c r="B56" s="719"/>
      <c r="C56" s="720"/>
      <c r="D56" s="720"/>
      <c r="E56" s="720"/>
      <c r="F56" s="720"/>
      <c r="G56" s="721"/>
      <c r="H56" s="102" t="s">
        <v>13</v>
      </c>
      <c r="I56" s="103" t="s">
        <v>14</v>
      </c>
      <c r="J56" s="104" t="s">
        <v>15</v>
      </c>
      <c r="K56" s="105" t="s">
        <v>16</v>
      </c>
      <c r="L56" s="106" t="s">
        <v>17</v>
      </c>
      <c r="M56" s="106" t="s">
        <v>18</v>
      </c>
      <c r="N56" s="106" t="s">
        <v>19</v>
      </c>
      <c r="O56" s="106" t="s">
        <v>20</v>
      </c>
      <c r="P56" s="107" t="s">
        <v>21</v>
      </c>
      <c r="Q56" s="133" t="s">
        <v>15</v>
      </c>
      <c r="R56" s="721"/>
    </row>
    <row r="57" spans="1:18" ht="17.100000000000001" customHeight="1" x14ac:dyDescent="0.15">
      <c r="B57" s="8" t="s">
        <v>23</v>
      </c>
      <c r="C57" s="10"/>
      <c r="D57" s="10"/>
      <c r="E57" s="10"/>
      <c r="F57" s="10"/>
      <c r="G57" s="10"/>
      <c r="H57" s="109">
        <v>15</v>
      </c>
      <c r="I57" s="110">
        <v>18</v>
      </c>
      <c r="J57" s="111">
        <f>SUM(H57:I57)</f>
        <v>33</v>
      </c>
      <c r="K57" s="112">
        <v>0</v>
      </c>
      <c r="L57" s="113">
        <v>1246</v>
      </c>
      <c r="M57" s="113">
        <v>934</v>
      </c>
      <c r="N57" s="113">
        <v>696</v>
      </c>
      <c r="O57" s="113">
        <v>477</v>
      </c>
      <c r="P57" s="114">
        <v>219</v>
      </c>
      <c r="Q57" s="134">
        <f>SUM(K57:P57)</f>
        <v>3572</v>
      </c>
      <c r="R57" s="135">
        <f>SUM(J57,Q57)</f>
        <v>3605</v>
      </c>
    </row>
    <row r="58" spans="1:18" ht="17.100000000000001" customHeight="1" x14ac:dyDescent="0.15">
      <c r="B58" s="117" t="s">
        <v>33</v>
      </c>
      <c r="C58" s="118"/>
      <c r="D58" s="118"/>
      <c r="E58" s="118"/>
      <c r="F58" s="118"/>
      <c r="G58" s="118"/>
      <c r="H58" s="119">
        <v>0</v>
      </c>
      <c r="I58" s="120">
        <v>1</v>
      </c>
      <c r="J58" s="121">
        <f>SUM(H58:I58)</f>
        <v>1</v>
      </c>
      <c r="K58" s="122">
        <v>0</v>
      </c>
      <c r="L58" s="123">
        <v>11</v>
      </c>
      <c r="M58" s="123">
        <v>5</v>
      </c>
      <c r="N58" s="123">
        <v>7</v>
      </c>
      <c r="O58" s="123">
        <v>3</v>
      </c>
      <c r="P58" s="124">
        <v>5</v>
      </c>
      <c r="Q58" s="136">
        <f>SUM(K58:P58)</f>
        <v>31</v>
      </c>
      <c r="R58" s="137">
        <f>SUM(J58,Q58)</f>
        <v>32</v>
      </c>
    </row>
    <row r="59" spans="1:18" ht="17.100000000000001" customHeight="1" x14ac:dyDescent="0.15">
      <c r="B59" s="23" t="s">
        <v>42</v>
      </c>
      <c r="C59" s="24"/>
      <c r="D59" s="24"/>
      <c r="E59" s="24"/>
      <c r="F59" s="24"/>
      <c r="G59" s="24"/>
      <c r="H59" s="127">
        <f>H57+H58</f>
        <v>15</v>
      </c>
      <c r="I59" s="128">
        <f>I57+I58</f>
        <v>19</v>
      </c>
      <c r="J59" s="129">
        <f>SUM(H59:I59)</f>
        <v>34</v>
      </c>
      <c r="K59" s="130">
        <f t="shared" ref="K59:P59" si="12">K57+K58</f>
        <v>0</v>
      </c>
      <c r="L59" s="131">
        <f t="shared" si="12"/>
        <v>1257</v>
      </c>
      <c r="M59" s="131">
        <f t="shared" si="12"/>
        <v>939</v>
      </c>
      <c r="N59" s="131">
        <f t="shared" si="12"/>
        <v>703</v>
      </c>
      <c r="O59" s="131">
        <f t="shared" si="12"/>
        <v>480</v>
      </c>
      <c r="P59" s="128">
        <f t="shared" si="12"/>
        <v>224</v>
      </c>
      <c r="Q59" s="138">
        <f>SUM(K59:P59)</f>
        <v>3603</v>
      </c>
      <c r="R59" s="139">
        <f>SUM(J59,Q59)</f>
        <v>3637</v>
      </c>
    </row>
    <row r="61" spans="1:18" ht="17.100000000000001" customHeight="1" x14ac:dyDescent="0.15">
      <c r="A61" s="1" t="s">
        <v>44</v>
      </c>
    </row>
    <row r="62" spans="1:18" ht="17.100000000000001" customHeight="1" x14ac:dyDescent="0.15">
      <c r="A62" s="1" t="s">
        <v>45</v>
      </c>
    </row>
    <row r="63" spans="1:18" ht="17.100000000000001" customHeight="1" x14ac:dyDescent="0.15">
      <c r="B63" s="5"/>
      <c r="C63" s="5"/>
      <c r="D63" s="5"/>
      <c r="E63" s="6"/>
      <c r="F63" s="6"/>
      <c r="G63" s="6"/>
      <c r="H63" s="6"/>
      <c r="I63" s="6"/>
      <c r="J63" s="699" t="s">
        <v>39</v>
      </c>
      <c r="K63" s="699"/>
      <c r="L63" s="699"/>
      <c r="M63" s="699"/>
      <c r="N63" s="699"/>
      <c r="O63" s="699"/>
      <c r="P63" s="699"/>
      <c r="Q63" s="699"/>
    </row>
    <row r="64" spans="1:18" ht="17.100000000000001" customHeight="1" x14ac:dyDescent="0.15">
      <c r="B64" s="716" t="str">
        <f>"平成" &amp; DBCS($A$2) &amp; "年（" &amp; DBCS($B$2) &amp; "年）" &amp; DBCS($C$2) &amp; "月"</f>
        <v>平成３０年（２０１８年）９月</v>
      </c>
      <c r="C64" s="717"/>
      <c r="D64" s="717"/>
      <c r="E64" s="717"/>
      <c r="F64" s="717"/>
      <c r="G64" s="718"/>
      <c r="H64" s="722" t="s">
        <v>40</v>
      </c>
      <c r="I64" s="723"/>
      <c r="J64" s="723"/>
      <c r="K64" s="724" t="s">
        <v>41</v>
      </c>
      <c r="L64" s="725"/>
      <c r="M64" s="725"/>
      <c r="N64" s="725"/>
      <c r="O64" s="725"/>
      <c r="P64" s="726"/>
      <c r="Q64" s="718" t="s">
        <v>22</v>
      </c>
    </row>
    <row r="65" spans="1:17" ht="17.100000000000001" customHeight="1" x14ac:dyDescent="0.15">
      <c r="B65" s="719"/>
      <c r="C65" s="720"/>
      <c r="D65" s="720"/>
      <c r="E65" s="720"/>
      <c r="F65" s="720"/>
      <c r="G65" s="721"/>
      <c r="H65" s="102" t="s">
        <v>13</v>
      </c>
      <c r="I65" s="103" t="s">
        <v>14</v>
      </c>
      <c r="J65" s="104" t="s">
        <v>15</v>
      </c>
      <c r="K65" s="140" t="s">
        <v>17</v>
      </c>
      <c r="L65" s="106" t="s">
        <v>18</v>
      </c>
      <c r="M65" s="106" t="s">
        <v>19</v>
      </c>
      <c r="N65" s="106" t="s">
        <v>20</v>
      </c>
      <c r="O65" s="107" t="s">
        <v>21</v>
      </c>
      <c r="P65" s="133" t="s">
        <v>15</v>
      </c>
      <c r="Q65" s="721"/>
    </row>
    <row r="66" spans="1:17" ht="17.100000000000001" customHeight="1" x14ac:dyDescent="0.15">
      <c r="B66" s="8" t="s">
        <v>23</v>
      </c>
      <c r="C66" s="10"/>
      <c r="D66" s="10"/>
      <c r="E66" s="10"/>
      <c r="F66" s="10"/>
      <c r="G66" s="10"/>
      <c r="H66" s="109">
        <v>0</v>
      </c>
      <c r="I66" s="110">
        <v>0</v>
      </c>
      <c r="J66" s="111">
        <f>SUM(H66:I66)</f>
        <v>0</v>
      </c>
      <c r="K66" s="112">
        <v>2</v>
      </c>
      <c r="L66" s="113">
        <v>12</v>
      </c>
      <c r="M66" s="113">
        <v>182</v>
      </c>
      <c r="N66" s="113">
        <v>472</v>
      </c>
      <c r="O66" s="114">
        <v>433</v>
      </c>
      <c r="P66" s="134">
        <f>SUM(K66:O66)</f>
        <v>1101</v>
      </c>
      <c r="Q66" s="135">
        <f>SUM(J66,P66)</f>
        <v>1101</v>
      </c>
    </row>
    <row r="67" spans="1:17" ht="17.100000000000001" customHeight="1" x14ac:dyDescent="0.15">
      <c r="B67" s="117" t="s">
        <v>33</v>
      </c>
      <c r="C67" s="118"/>
      <c r="D67" s="118"/>
      <c r="E67" s="118"/>
      <c r="F67" s="118"/>
      <c r="G67" s="118"/>
      <c r="H67" s="119">
        <v>0</v>
      </c>
      <c r="I67" s="120">
        <v>0</v>
      </c>
      <c r="J67" s="121">
        <f>SUM(H67:I67)</f>
        <v>0</v>
      </c>
      <c r="K67" s="122">
        <v>0</v>
      </c>
      <c r="L67" s="123">
        <v>0</v>
      </c>
      <c r="M67" s="123">
        <v>0</v>
      </c>
      <c r="N67" s="123">
        <v>1</v>
      </c>
      <c r="O67" s="124">
        <v>2</v>
      </c>
      <c r="P67" s="136">
        <f>SUM(K67:O67)</f>
        <v>3</v>
      </c>
      <c r="Q67" s="137">
        <f>SUM(J67,P67)</f>
        <v>3</v>
      </c>
    </row>
    <row r="68" spans="1:17" ht="17.100000000000001" customHeight="1" x14ac:dyDescent="0.15">
      <c r="B68" s="23" t="s">
        <v>42</v>
      </c>
      <c r="C68" s="24"/>
      <c r="D68" s="24"/>
      <c r="E68" s="24"/>
      <c r="F68" s="24"/>
      <c r="G68" s="24"/>
      <c r="H68" s="127">
        <f>H66+H67</f>
        <v>0</v>
      </c>
      <c r="I68" s="128">
        <f>I66+I67</f>
        <v>0</v>
      </c>
      <c r="J68" s="129">
        <f>SUM(H68:I68)</f>
        <v>0</v>
      </c>
      <c r="K68" s="130">
        <f>K66+K67</f>
        <v>2</v>
      </c>
      <c r="L68" s="131">
        <f>L66+L67</f>
        <v>12</v>
      </c>
      <c r="M68" s="131">
        <f>M66+M67</f>
        <v>182</v>
      </c>
      <c r="N68" s="131">
        <f>N66+N67</f>
        <v>473</v>
      </c>
      <c r="O68" s="128">
        <f>O66+O67</f>
        <v>435</v>
      </c>
      <c r="P68" s="138">
        <f>SUM(K68:O68)</f>
        <v>1104</v>
      </c>
      <c r="Q68" s="139">
        <f>SUM(J68,P68)</f>
        <v>1104</v>
      </c>
    </row>
    <row r="70" spans="1:17" ht="17.100000000000001" customHeight="1" x14ac:dyDescent="0.15">
      <c r="A70" s="1" t="s">
        <v>46</v>
      </c>
    </row>
    <row r="71" spans="1:17" ht="17.100000000000001" customHeight="1" x14ac:dyDescent="0.15">
      <c r="B71" s="5"/>
      <c r="C71" s="5"/>
      <c r="D71" s="5"/>
      <c r="E71" s="6"/>
      <c r="F71" s="6"/>
      <c r="G71" s="6"/>
      <c r="H71" s="6"/>
      <c r="I71" s="6"/>
      <c r="J71" s="699" t="s">
        <v>39</v>
      </c>
      <c r="K71" s="699"/>
      <c r="L71" s="699"/>
      <c r="M71" s="699"/>
      <c r="N71" s="699"/>
      <c r="O71" s="699"/>
      <c r="P71" s="699"/>
      <c r="Q71" s="699"/>
    </row>
    <row r="72" spans="1:17" ht="17.100000000000001" customHeight="1" x14ac:dyDescent="0.15">
      <c r="B72" s="716" t="str">
        <f>"平成" &amp; DBCS($A$2) &amp; "年（" &amp; DBCS($B$2) &amp; "年）" &amp; DBCS($C$2) &amp; "月"</f>
        <v>平成３０年（２０１８年）９月</v>
      </c>
      <c r="C72" s="717"/>
      <c r="D72" s="717"/>
      <c r="E72" s="717"/>
      <c r="F72" s="717"/>
      <c r="G72" s="718"/>
      <c r="H72" s="729" t="s">
        <v>40</v>
      </c>
      <c r="I72" s="730"/>
      <c r="J72" s="730"/>
      <c r="K72" s="731" t="s">
        <v>41</v>
      </c>
      <c r="L72" s="730"/>
      <c r="M72" s="730"/>
      <c r="N72" s="730"/>
      <c r="O72" s="730"/>
      <c r="P72" s="732"/>
      <c r="Q72" s="733" t="s">
        <v>22</v>
      </c>
    </row>
    <row r="73" spans="1:17" ht="17.100000000000001" customHeight="1" x14ac:dyDescent="0.15">
      <c r="B73" s="719"/>
      <c r="C73" s="720"/>
      <c r="D73" s="720"/>
      <c r="E73" s="720"/>
      <c r="F73" s="720"/>
      <c r="G73" s="721"/>
      <c r="H73" s="141" t="s">
        <v>13</v>
      </c>
      <c r="I73" s="142" t="s">
        <v>14</v>
      </c>
      <c r="J73" s="143" t="s">
        <v>15</v>
      </c>
      <c r="K73" s="144" t="s">
        <v>17</v>
      </c>
      <c r="L73" s="145" t="s">
        <v>18</v>
      </c>
      <c r="M73" s="145" t="s">
        <v>19</v>
      </c>
      <c r="N73" s="145" t="s">
        <v>20</v>
      </c>
      <c r="O73" s="146" t="s">
        <v>21</v>
      </c>
      <c r="P73" s="147" t="s">
        <v>15</v>
      </c>
      <c r="Q73" s="734"/>
    </row>
    <row r="74" spans="1:17" ht="17.100000000000001" customHeight="1" x14ac:dyDescent="0.15">
      <c r="B74" s="8" t="s">
        <v>23</v>
      </c>
      <c r="C74" s="10"/>
      <c r="D74" s="10"/>
      <c r="E74" s="10"/>
      <c r="F74" s="10"/>
      <c r="G74" s="10"/>
      <c r="H74" s="109">
        <v>0</v>
      </c>
      <c r="I74" s="110">
        <v>0</v>
      </c>
      <c r="J74" s="111">
        <f>SUM(H74:I74)</f>
        <v>0</v>
      </c>
      <c r="K74" s="112">
        <v>56</v>
      </c>
      <c r="L74" s="113">
        <v>90</v>
      </c>
      <c r="M74" s="113">
        <v>126</v>
      </c>
      <c r="N74" s="113">
        <v>161</v>
      </c>
      <c r="O74" s="114">
        <v>88</v>
      </c>
      <c r="P74" s="134">
        <f>SUM(K74:O74)</f>
        <v>521</v>
      </c>
      <c r="Q74" s="135">
        <f>SUM(J74,P74)</f>
        <v>521</v>
      </c>
    </row>
    <row r="75" spans="1:17" ht="17.100000000000001" customHeight="1" x14ac:dyDescent="0.15">
      <c r="B75" s="117" t="s">
        <v>33</v>
      </c>
      <c r="C75" s="118"/>
      <c r="D75" s="118"/>
      <c r="E75" s="118"/>
      <c r="F75" s="118"/>
      <c r="G75" s="118"/>
      <c r="H75" s="119">
        <v>0</v>
      </c>
      <c r="I75" s="120">
        <v>0</v>
      </c>
      <c r="J75" s="121">
        <f>SUM(H75:I75)</f>
        <v>0</v>
      </c>
      <c r="K75" s="122">
        <v>1</v>
      </c>
      <c r="L75" s="123">
        <v>0</v>
      </c>
      <c r="M75" s="123">
        <v>0</v>
      </c>
      <c r="N75" s="123">
        <v>0</v>
      </c>
      <c r="O75" s="124">
        <v>0</v>
      </c>
      <c r="P75" s="136">
        <f>SUM(K75:O75)</f>
        <v>1</v>
      </c>
      <c r="Q75" s="137">
        <f>SUM(J75,P75)</f>
        <v>1</v>
      </c>
    </row>
    <row r="76" spans="1:17" ht="17.100000000000001" customHeight="1" x14ac:dyDescent="0.15">
      <c r="B76" s="23" t="s">
        <v>42</v>
      </c>
      <c r="C76" s="24"/>
      <c r="D76" s="24"/>
      <c r="E76" s="24"/>
      <c r="F76" s="24"/>
      <c r="G76" s="24"/>
      <c r="H76" s="127">
        <f>H74+H75</f>
        <v>0</v>
      </c>
      <c r="I76" s="128">
        <f>I74+I75</f>
        <v>0</v>
      </c>
      <c r="J76" s="129">
        <f>SUM(H76:I76)</f>
        <v>0</v>
      </c>
      <c r="K76" s="130">
        <f>K74+K75</f>
        <v>57</v>
      </c>
      <c r="L76" s="131">
        <f>L74+L75</f>
        <v>90</v>
      </c>
      <c r="M76" s="131">
        <f>M74+M75</f>
        <v>126</v>
      </c>
      <c r="N76" s="131">
        <f>N74+N75</f>
        <v>161</v>
      </c>
      <c r="O76" s="128">
        <f>O74+O75</f>
        <v>88</v>
      </c>
      <c r="P76" s="138">
        <f>SUM(K76:O76)</f>
        <v>522</v>
      </c>
      <c r="Q76" s="139">
        <f>SUM(J76,P76)</f>
        <v>522</v>
      </c>
    </row>
    <row r="78" spans="1:17" ht="17.100000000000001" customHeight="1" x14ac:dyDescent="0.15">
      <c r="A78" s="1" t="s">
        <v>47</v>
      </c>
    </row>
    <row r="79" spans="1:17" ht="17.100000000000001" customHeight="1" x14ac:dyDescent="0.15">
      <c r="B79" s="5"/>
      <c r="C79" s="5"/>
      <c r="D79" s="5"/>
      <c r="E79" s="6"/>
      <c r="F79" s="6"/>
      <c r="G79" s="6"/>
      <c r="H79" s="6"/>
      <c r="I79" s="6"/>
      <c r="J79" s="699" t="s">
        <v>39</v>
      </c>
      <c r="K79" s="699"/>
      <c r="L79" s="699"/>
      <c r="M79" s="699"/>
      <c r="N79" s="699"/>
      <c r="O79" s="699"/>
      <c r="P79" s="699"/>
      <c r="Q79" s="699"/>
    </row>
    <row r="80" spans="1:17" ht="17.100000000000001" customHeight="1" x14ac:dyDescent="0.15">
      <c r="B80" s="735" t="str">
        <f>"平成" &amp; DBCS($A$2) &amp; "年（" &amp; DBCS($B$2) &amp; "年）" &amp; DBCS($C$2) &amp; "月"</f>
        <v>平成３０年（２０１８年）９月</v>
      </c>
      <c r="C80" s="736"/>
      <c r="D80" s="736"/>
      <c r="E80" s="736"/>
      <c r="F80" s="736"/>
      <c r="G80" s="737"/>
      <c r="H80" s="741" t="s">
        <v>40</v>
      </c>
      <c r="I80" s="742"/>
      <c r="J80" s="742"/>
      <c r="K80" s="743" t="s">
        <v>41</v>
      </c>
      <c r="L80" s="742"/>
      <c r="M80" s="742"/>
      <c r="N80" s="742"/>
      <c r="O80" s="742"/>
      <c r="P80" s="744"/>
      <c r="Q80" s="737" t="s">
        <v>22</v>
      </c>
    </row>
    <row r="81" spans="1:18" ht="17.100000000000001" customHeight="1" x14ac:dyDescent="0.15">
      <c r="B81" s="738"/>
      <c r="C81" s="739"/>
      <c r="D81" s="739"/>
      <c r="E81" s="739"/>
      <c r="F81" s="739"/>
      <c r="G81" s="740"/>
      <c r="H81" s="148" t="s">
        <v>13</v>
      </c>
      <c r="I81" s="149" t="s">
        <v>14</v>
      </c>
      <c r="J81" s="607" t="s">
        <v>15</v>
      </c>
      <c r="K81" s="151" t="s">
        <v>17</v>
      </c>
      <c r="L81" s="152" t="s">
        <v>18</v>
      </c>
      <c r="M81" s="152" t="s">
        <v>19</v>
      </c>
      <c r="N81" s="152" t="s">
        <v>20</v>
      </c>
      <c r="O81" s="149" t="s">
        <v>21</v>
      </c>
      <c r="P81" s="153" t="s">
        <v>15</v>
      </c>
      <c r="Q81" s="740"/>
    </row>
    <row r="82" spans="1:18" ht="17.100000000000001" customHeight="1" x14ac:dyDescent="0.15">
      <c r="B82" s="8" t="s">
        <v>23</v>
      </c>
      <c r="C82" s="10"/>
      <c r="D82" s="10"/>
      <c r="E82" s="10"/>
      <c r="F82" s="10"/>
      <c r="G82" s="10"/>
      <c r="H82" s="109">
        <v>0</v>
      </c>
      <c r="I82" s="110">
        <v>0</v>
      </c>
      <c r="J82" s="111">
        <f>SUM(H82:I82)</f>
        <v>0</v>
      </c>
      <c r="K82" s="112">
        <v>0</v>
      </c>
      <c r="L82" s="113">
        <v>4</v>
      </c>
      <c r="M82" s="113">
        <v>33</v>
      </c>
      <c r="N82" s="113">
        <v>287</v>
      </c>
      <c r="O82" s="114">
        <v>475</v>
      </c>
      <c r="P82" s="134">
        <f>SUM(K82:O82)</f>
        <v>799</v>
      </c>
      <c r="Q82" s="135">
        <f>SUM(J82,P82)</f>
        <v>799</v>
      </c>
    </row>
    <row r="83" spans="1:18" ht="17.100000000000001" customHeight="1" x14ac:dyDescent="0.15">
      <c r="B83" s="117" t="s">
        <v>33</v>
      </c>
      <c r="C83" s="118"/>
      <c r="D83" s="118"/>
      <c r="E83" s="118"/>
      <c r="F83" s="118"/>
      <c r="G83" s="118"/>
      <c r="H83" s="119">
        <v>0</v>
      </c>
      <c r="I83" s="120">
        <v>0</v>
      </c>
      <c r="J83" s="121">
        <f>SUM(H83:I83)</f>
        <v>0</v>
      </c>
      <c r="K83" s="122">
        <v>0</v>
      </c>
      <c r="L83" s="123">
        <v>0</v>
      </c>
      <c r="M83" s="123">
        <v>0</v>
      </c>
      <c r="N83" s="123">
        <v>3</v>
      </c>
      <c r="O83" s="124">
        <v>7</v>
      </c>
      <c r="P83" s="136">
        <f>SUM(K83:O83)</f>
        <v>10</v>
      </c>
      <c r="Q83" s="137">
        <f>SUM(J83,P83)</f>
        <v>10</v>
      </c>
    </row>
    <row r="84" spans="1:18" ht="17.100000000000001" customHeight="1" x14ac:dyDescent="0.15">
      <c r="B84" s="23" t="s">
        <v>42</v>
      </c>
      <c r="C84" s="24"/>
      <c r="D84" s="24"/>
      <c r="E84" s="24"/>
      <c r="F84" s="24"/>
      <c r="G84" s="24"/>
      <c r="H84" s="127">
        <f>H82+H83</f>
        <v>0</v>
      </c>
      <c r="I84" s="128">
        <f>I82+I83</f>
        <v>0</v>
      </c>
      <c r="J84" s="129">
        <f>SUM(H84:I84)</f>
        <v>0</v>
      </c>
      <c r="K84" s="130">
        <f>K82+K83</f>
        <v>0</v>
      </c>
      <c r="L84" s="131">
        <f>L82+L83</f>
        <v>4</v>
      </c>
      <c r="M84" s="131">
        <f>M82+M83</f>
        <v>33</v>
      </c>
      <c r="N84" s="131">
        <f>N82+N83</f>
        <v>290</v>
      </c>
      <c r="O84" s="128">
        <f>O82+O83</f>
        <v>482</v>
      </c>
      <c r="P84" s="138">
        <f>SUM(K84:O84)</f>
        <v>809</v>
      </c>
      <c r="Q84" s="139">
        <f>SUM(J84,P84)</f>
        <v>809</v>
      </c>
    </row>
    <row r="86" spans="1:18" s="397" customFormat="1" ht="17.100000000000001" customHeight="1" x14ac:dyDescent="0.15">
      <c r="A86" s="1" t="s">
        <v>211</v>
      </c>
    </row>
    <row r="87" spans="1:18" s="397" customFormat="1" ht="17.100000000000001" customHeight="1" x14ac:dyDescent="0.15">
      <c r="B87" s="394"/>
      <c r="C87" s="394"/>
      <c r="D87" s="394"/>
      <c r="E87" s="427"/>
      <c r="F87" s="427"/>
      <c r="G87" s="427"/>
      <c r="H87" s="427"/>
      <c r="I87" s="427"/>
      <c r="J87" s="758" t="s">
        <v>39</v>
      </c>
      <c r="K87" s="758"/>
      <c r="L87" s="758"/>
      <c r="M87" s="758"/>
      <c r="N87" s="758"/>
      <c r="O87" s="758"/>
      <c r="P87" s="758"/>
      <c r="Q87" s="758"/>
    </row>
    <row r="88" spans="1:18" s="397" customFormat="1" ht="17.100000000000001" customHeight="1" x14ac:dyDescent="0.15">
      <c r="B88" s="759" t="str">
        <f>"平成" &amp; DBCS($A$2) &amp; "年（" &amp; DBCS($B$2) &amp; "年）" &amp; DBCS($C$2) &amp; "月"</f>
        <v>平成３０年（２０１８年）９月</v>
      </c>
      <c r="C88" s="760"/>
      <c r="D88" s="760"/>
      <c r="E88" s="760"/>
      <c r="F88" s="760"/>
      <c r="G88" s="761"/>
      <c r="H88" s="765" t="s">
        <v>40</v>
      </c>
      <c r="I88" s="766"/>
      <c r="J88" s="766"/>
      <c r="K88" s="767" t="s">
        <v>41</v>
      </c>
      <c r="L88" s="766"/>
      <c r="M88" s="766"/>
      <c r="N88" s="766"/>
      <c r="O88" s="766"/>
      <c r="P88" s="768"/>
      <c r="Q88" s="761" t="s">
        <v>22</v>
      </c>
    </row>
    <row r="89" spans="1:18" s="397" customFormat="1" ht="17.100000000000001" customHeight="1" x14ac:dyDescent="0.15">
      <c r="B89" s="762"/>
      <c r="C89" s="763"/>
      <c r="D89" s="763"/>
      <c r="E89" s="763"/>
      <c r="F89" s="763"/>
      <c r="G89" s="764"/>
      <c r="H89" s="428" t="s">
        <v>13</v>
      </c>
      <c r="I89" s="429" t="s">
        <v>14</v>
      </c>
      <c r="J89" s="608" t="s">
        <v>15</v>
      </c>
      <c r="K89" s="431" t="s">
        <v>17</v>
      </c>
      <c r="L89" s="432" t="s">
        <v>18</v>
      </c>
      <c r="M89" s="432" t="s">
        <v>19</v>
      </c>
      <c r="N89" s="432" t="s">
        <v>20</v>
      </c>
      <c r="O89" s="429" t="s">
        <v>21</v>
      </c>
      <c r="P89" s="433" t="s">
        <v>15</v>
      </c>
      <c r="Q89" s="764"/>
    </row>
    <row r="90" spans="1:18" s="397" customFormat="1" ht="17.100000000000001" customHeight="1" x14ac:dyDescent="0.15">
      <c r="B90" s="398" t="s">
        <v>23</v>
      </c>
      <c r="C90" s="399"/>
      <c r="D90" s="399"/>
      <c r="E90" s="399"/>
      <c r="F90" s="399"/>
      <c r="G90" s="399"/>
      <c r="H90" s="400">
        <v>0</v>
      </c>
      <c r="I90" s="401">
        <v>0</v>
      </c>
      <c r="J90" s="402">
        <f>SUM(H90:I90)</f>
        <v>0</v>
      </c>
      <c r="K90" s="403">
        <v>0</v>
      </c>
      <c r="L90" s="404">
        <v>0</v>
      </c>
      <c r="M90" s="404">
        <v>0</v>
      </c>
      <c r="N90" s="404">
        <v>0</v>
      </c>
      <c r="O90" s="405">
        <v>0</v>
      </c>
      <c r="P90" s="406">
        <f>SUM(K90:O90)</f>
        <v>0</v>
      </c>
      <c r="Q90" s="407">
        <f>SUM(J90,P90)</f>
        <v>0</v>
      </c>
    </row>
    <row r="91" spans="1:18" s="397" customFormat="1" ht="17.100000000000001" customHeight="1" x14ac:dyDescent="0.15">
      <c r="B91" s="408" t="s">
        <v>33</v>
      </c>
      <c r="C91" s="409"/>
      <c r="D91" s="409"/>
      <c r="E91" s="409"/>
      <c r="F91" s="409"/>
      <c r="G91" s="409"/>
      <c r="H91" s="410">
        <v>0</v>
      </c>
      <c r="I91" s="411">
        <v>0</v>
      </c>
      <c r="J91" s="412">
        <f>SUM(H91:I91)</f>
        <v>0</v>
      </c>
      <c r="K91" s="413">
        <v>0</v>
      </c>
      <c r="L91" s="414">
        <v>0</v>
      </c>
      <c r="M91" s="414">
        <v>0</v>
      </c>
      <c r="N91" s="414">
        <v>0</v>
      </c>
      <c r="O91" s="415">
        <v>0</v>
      </c>
      <c r="P91" s="416">
        <f>SUM(K91:O91)</f>
        <v>0</v>
      </c>
      <c r="Q91" s="417">
        <f>SUM(J91,P91)</f>
        <v>0</v>
      </c>
    </row>
    <row r="92" spans="1:18" s="397" customFormat="1" ht="17.100000000000001" customHeight="1" x14ac:dyDescent="0.15">
      <c r="B92" s="418" t="s">
        <v>42</v>
      </c>
      <c r="C92" s="419"/>
      <c r="D92" s="419"/>
      <c r="E92" s="419"/>
      <c r="F92" s="419"/>
      <c r="G92" s="419"/>
      <c r="H92" s="420">
        <f>H90+H91</f>
        <v>0</v>
      </c>
      <c r="I92" s="421">
        <f>I90+I91</f>
        <v>0</v>
      </c>
      <c r="J92" s="422">
        <f>SUM(H92:I92)</f>
        <v>0</v>
      </c>
      <c r="K92" s="423">
        <f>K90+K91</f>
        <v>0</v>
      </c>
      <c r="L92" s="424">
        <f>L90+L91</f>
        <v>0</v>
      </c>
      <c r="M92" s="424">
        <f>M90+M91</f>
        <v>0</v>
      </c>
      <c r="N92" s="424">
        <f>N90+N91</f>
        <v>0</v>
      </c>
      <c r="O92" s="421">
        <f>O90+O91</f>
        <v>0</v>
      </c>
      <c r="P92" s="425">
        <f>SUM(K92:O92)</f>
        <v>0</v>
      </c>
      <c r="Q92" s="426">
        <f>SUM(J92,P92)</f>
        <v>0</v>
      </c>
    </row>
    <row r="94" spans="1:18" s="155" customFormat="1" ht="17.100000000000001" customHeight="1" x14ac:dyDescent="0.15">
      <c r="A94" s="154" t="s">
        <v>48</v>
      </c>
      <c r="J94" s="156"/>
      <c r="K94" s="156"/>
    </row>
    <row r="95" spans="1:18" s="155" customFormat="1" ht="17.100000000000001" customHeight="1" x14ac:dyDescent="0.15">
      <c r="B95" s="2"/>
      <c r="C95" s="157"/>
      <c r="D95" s="157"/>
      <c r="E95" s="157"/>
      <c r="F95" s="6"/>
      <c r="G95" s="6"/>
      <c r="H95" s="6"/>
      <c r="I95" s="699" t="s">
        <v>49</v>
      </c>
      <c r="J95" s="699"/>
      <c r="K95" s="699"/>
      <c r="L95" s="699"/>
      <c r="M95" s="699"/>
      <c r="N95" s="699"/>
      <c r="O95" s="699"/>
      <c r="P95" s="699"/>
      <c r="Q95" s="699"/>
      <c r="R95" s="699"/>
    </row>
    <row r="96" spans="1:18" s="155" customFormat="1" ht="17.100000000000001" customHeight="1" x14ac:dyDescent="0.15">
      <c r="B96" s="716" t="str">
        <f>"平成" &amp; DBCS($A$2) &amp; "年（" &amp; DBCS($B$2) &amp; "年）" &amp; DBCS($C$2) &amp; "月"</f>
        <v>平成３０年（２０１８年）９月</v>
      </c>
      <c r="C96" s="717"/>
      <c r="D96" s="717"/>
      <c r="E96" s="717"/>
      <c r="F96" s="717"/>
      <c r="G96" s="718"/>
      <c r="H96" s="722" t="s">
        <v>40</v>
      </c>
      <c r="I96" s="723"/>
      <c r="J96" s="723"/>
      <c r="K96" s="724" t="s">
        <v>41</v>
      </c>
      <c r="L96" s="725"/>
      <c r="M96" s="725"/>
      <c r="N96" s="725"/>
      <c r="O96" s="725"/>
      <c r="P96" s="725"/>
      <c r="Q96" s="726"/>
      <c r="R96" s="727" t="s">
        <v>22</v>
      </c>
    </row>
    <row r="97" spans="2:18" s="155" customFormat="1" ht="17.100000000000001" customHeight="1" x14ac:dyDescent="0.15">
      <c r="B97" s="719"/>
      <c r="C97" s="720"/>
      <c r="D97" s="720"/>
      <c r="E97" s="720"/>
      <c r="F97" s="720"/>
      <c r="G97" s="721"/>
      <c r="H97" s="102" t="s">
        <v>13</v>
      </c>
      <c r="I97" s="103" t="s">
        <v>14</v>
      </c>
      <c r="J97" s="104" t="s">
        <v>15</v>
      </c>
      <c r="K97" s="105" t="s">
        <v>16</v>
      </c>
      <c r="L97" s="106" t="s">
        <v>17</v>
      </c>
      <c r="M97" s="106" t="s">
        <v>18</v>
      </c>
      <c r="N97" s="106" t="s">
        <v>19</v>
      </c>
      <c r="O97" s="106" t="s">
        <v>20</v>
      </c>
      <c r="P97" s="107" t="s">
        <v>21</v>
      </c>
      <c r="Q97" s="606" t="s">
        <v>15</v>
      </c>
      <c r="R97" s="728"/>
    </row>
    <row r="98" spans="2:18" s="155" customFormat="1" ht="17.100000000000001" customHeight="1" x14ac:dyDescent="0.15">
      <c r="B98" s="158" t="s">
        <v>50</v>
      </c>
      <c r="C98" s="159"/>
      <c r="D98" s="159"/>
      <c r="E98" s="159"/>
      <c r="F98" s="159"/>
      <c r="G98" s="160"/>
      <c r="H98" s="161">
        <f t="shared" ref="H98:R98" si="13">SUM(H99,H105,H108,H113,H117:H118)</f>
        <v>1651</v>
      </c>
      <c r="I98" s="162">
        <f t="shared" si="13"/>
        <v>2597</v>
      </c>
      <c r="J98" s="163">
        <f t="shared" si="13"/>
        <v>4248</v>
      </c>
      <c r="K98" s="164">
        <f t="shared" si="13"/>
        <v>0</v>
      </c>
      <c r="L98" s="165">
        <f t="shared" si="13"/>
        <v>9034</v>
      </c>
      <c r="M98" s="165">
        <f t="shared" si="13"/>
        <v>6819</v>
      </c>
      <c r="N98" s="165">
        <f t="shared" si="13"/>
        <v>4230</v>
      </c>
      <c r="O98" s="165">
        <f t="shared" si="13"/>
        <v>2920</v>
      </c>
      <c r="P98" s="166">
        <f t="shared" si="13"/>
        <v>1783</v>
      </c>
      <c r="Q98" s="167">
        <f t="shared" si="13"/>
        <v>24786</v>
      </c>
      <c r="R98" s="168">
        <f t="shared" si="13"/>
        <v>29034</v>
      </c>
    </row>
    <row r="99" spans="2:18" s="155" customFormat="1" ht="17.100000000000001" customHeight="1" x14ac:dyDescent="0.15">
      <c r="B99" s="169"/>
      <c r="C99" s="158" t="s">
        <v>51</v>
      </c>
      <c r="D99" s="159"/>
      <c r="E99" s="159"/>
      <c r="F99" s="159"/>
      <c r="G99" s="160"/>
      <c r="H99" s="161">
        <f t="shared" ref="H99:Q99" si="14">SUM(H100:H104)</f>
        <v>93</v>
      </c>
      <c r="I99" s="162">
        <f t="shared" si="14"/>
        <v>197</v>
      </c>
      <c r="J99" s="163">
        <f t="shared" si="14"/>
        <v>290</v>
      </c>
      <c r="K99" s="164">
        <f t="shared" si="14"/>
        <v>0</v>
      </c>
      <c r="L99" s="165">
        <f t="shared" si="14"/>
        <v>2263</v>
      </c>
      <c r="M99" s="165">
        <f t="shared" si="14"/>
        <v>1663</v>
      </c>
      <c r="N99" s="165">
        <f t="shared" si="14"/>
        <v>1159</v>
      </c>
      <c r="O99" s="165">
        <f t="shared" si="14"/>
        <v>905</v>
      </c>
      <c r="P99" s="166">
        <f t="shared" si="14"/>
        <v>668</v>
      </c>
      <c r="Q99" s="167">
        <f t="shared" si="14"/>
        <v>6658</v>
      </c>
      <c r="R99" s="168">
        <f t="shared" ref="R99:R104" si="15">SUM(J99,Q99)</f>
        <v>6948</v>
      </c>
    </row>
    <row r="100" spans="2:18" s="155" customFormat="1" ht="17.100000000000001" customHeight="1" x14ac:dyDescent="0.15">
      <c r="B100" s="169"/>
      <c r="C100" s="169"/>
      <c r="D100" s="49" t="s">
        <v>52</v>
      </c>
      <c r="E100" s="81"/>
      <c r="F100" s="81"/>
      <c r="G100" s="170"/>
      <c r="H100" s="171">
        <v>0</v>
      </c>
      <c r="I100" s="172">
        <v>0</v>
      </c>
      <c r="J100" s="173">
        <f>SUM(H100:I100)</f>
        <v>0</v>
      </c>
      <c r="K100" s="174">
        <v>0</v>
      </c>
      <c r="L100" s="175">
        <v>1405</v>
      </c>
      <c r="M100" s="175">
        <v>928</v>
      </c>
      <c r="N100" s="175">
        <v>520</v>
      </c>
      <c r="O100" s="175">
        <v>318</v>
      </c>
      <c r="P100" s="172">
        <v>210</v>
      </c>
      <c r="Q100" s="173">
        <f>SUM(K100:P100)</f>
        <v>3381</v>
      </c>
      <c r="R100" s="176">
        <f t="shared" si="15"/>
        <v>3381</v>
      </c>
    </row>
    <row r="101" spans="2:18" s="155" customFormat="1" ht="17.100000000000001" customHeight="1" x14ac:dyDescent="0.15">
      <c r="B101" s="169"/>
      <c r="C101" s="169"/>
      <c r="D101" s="177" t="s">
        <v>53</v>
      </c>
      <c r="E101" s="58"/>
      <c r="F101" s="58"/>
      <c r="G101" s="178"/>
      <c r="H101" s="179">
        <v>0</v>
      </c>
      <c r="I101" s="180">
        <v>0</v>
      </c>
      <c r="J101" s="181">
        <f>SUM(H101:I101)</f>
        <v>0</v>
      </c>
      <c r="K101" s="182">
        <v>0</v>
      </c>
      <c r="L101" s="183">
        <v>0</v>
      </c>
      <c r="M101" s="183">
        <v>4</v>
      </c>
      <c r="N101" s="183">
        <v>2</v>
      </c>
      <c r="O101" s="183">
        <v>9</v>
      </c>
      <c r="P101" s="180">
        <v>24</v>
      </c>
      <c r="Q101" s="181">
        <f>SUM(K101:P101)</f>
        <v>39</v>
      </c>
      <c r="R101" s="184">
        <f t="shared" si="15"/>
        <v>39</v>
      </c>
    </row>
    <row r="102" spans="2:18" s="155" customFormat="1" ht="17.100000000000001" customHeight="1" x14ac:dyDescent="0.15">
      <c r="B102" s="169"/>
      <c r="C102" s="169"/>
      <c r="D102" s="177" t="s">
        <v>54</v>
      </c>
      <c r="E102" s="58"/>
      <c r="F102" s="58"/>
      <c r="G102" s="178"/>
      <c r="H102" s="179">
        <v>35</v>
      </c>
      <c r="I102" s="180">
        <v>61</v>
      </c>
      <c r="J102" s="181">
        <f>SUM(H102:I102)</f>
        <v>96</v>
      </c>
      <c r="K102" s="182">
        <v>0</v>
      </c>
      <c r="L102" s="183">
        <v>257</v>
      </c>
      <c r="M102" s="183">
        <v>191</v>
      </c>
      <c r="N102" s="183">
        <v>143</v>
      </c>
      <c r="O102" s="183">
        <v>132</v>
      </c>
      <c r="P102" s="180">
        <v>103</v>
      </c>
      <c r="Q102" s="181">
        <f>SUM(K102:P102)</f>
        <v>826</v>
      </c>
      <c r="R102" s="184">
        <f t="shared" si="15"/>
        <v>922</v>
      </c>
    </row>
    <row r="103" spans="2:18" s="155" customFormat="1" ht="17.100000000000001" customHeight="1" x14ac:dyDescent="0.15">
      <c r="B103" s="169"/>
      <c r="C103" s="169"/>
      <c r="D103" s="177" t="s">
        <v>55</v>
      </c>
      <c r="E103" s="58"/>
      <c r="F103" s="58"/>
      <c r="G103" s="178"/>
      <c r="H103" s="179">
        <v>6</v>
      </c>
      <c r="I103" s="180">
        <v>54</v>
      </c>
      <c r="J103" s="181">
        <f>SUM(H103:I103)</f>
        <v>60</v>
      </c>
      <c r="K103" s="182">
        <v>0</v>
      </c>
      <c r="L103" s="183">
        <v>91</v>
      </c>
      <c r="M103" s="183">
        <v>93</v>
      </c>
      <c r="N103" s="183">
        <v>33</v>
      </c>
      <c r="O103" s="183">
        <v>39</v>
      </c>
      <c r="P103" s="180">
        <v>30</v>
      </c>
      <c r="Q103" s="181">
        <f>SUM(K103:P103)</f>
        <v>286</v>
      </c>
      <c r="R103" s="184">
        <f t="shared" si="15"/>
        <v>346</v>
      </c>
    </row>
    <row r="104" spans="2:18" s="155" customFormat="1" ht="17.100000000000001" customHeight="1" x14ac:dyDescent="0.15">
      <c r="B104" s="169"/>
      <c r="C104" s="169"/>
      <c r="D104" s="60" t="s">
        <v>56</v>
      </c>
      <c r="E104" s="61"/>
      <c r="F104" s="61"/>
      <c r="G104" s="185"/>
      <c r="H104" s="186">
        <v>52</v>
      </c>
      <c r="I104" s="187">
        <v>82</v>
      </c>
      <c r="J104" s="188">
        <f>SUM(H104:I104)</f>
        <v>134</v>
      </c>
      <c r="K104" s="189">
        <v>0</v>
      </c>
      <c r="L104" s="190">
        <v>510</v>
      </c>
      <c r="M104" s="190">
        <v>447</v>
      </c>
      <c r="N104" s="190">
        <v>461</v>
      </c>
      <c r="O104" s="190">
        <v>407</v>
      </c>
      <c r="P104" s="187">
        <v>301</v>
      </c>
      <c r="Q104" s="188">
        <f>SUM(K104:P104)</f>
        <v>2126</v>
      </c>
      <c r="R104" s="191">
        <f t="shared" si="15"/>
        <v>2260</v>
      </c>
    </row>
    <row r="105" spans="2:18" s="155" customFormat="1" ht="17.100000000000001" customHeight="1" x14ac:dyDescent="0.15">
      <c r="B105" s="169"/>
      <c r="C105" s="158" t="s">
        <v>57</v>
      </c>
      <c r="D105" s="159"/>
      <c r="E105" s="159"/>
      <c r="F105" s="159"/>
      <c r="G105" s="160"/>
      <c r="H105" s="161">
        <f t="shared" ref="H105:R105" si="16">SUM(H106:H107)</f>
        <v>99</v>
      </c>
      <c r="I105" s="162">
        <f t="shared" si="16"/>
        <v>170</v>
      </c>
      <c r="J105" s="163">
        <f t="shared" si="16"/>
        <v>269</v>
      </c>
      <c r="K105" s="164">
        <f t="shared" si="16"/>
        <v>0</v>
      </c>
      <c r="L105" s="165">
        <f t="shared" si="16"/>
        <v>1752</v>
      </c>
      <c r="M105" s="165">
        <f t="shared" si="16"/>
        <v>1255</v>
      </c>
      <c r="N105" s="165">
        <f t="shared" si="16"/>
        <v>715</v>
      </c>
      <c r="O105" s="165">
        <f t="shared" si="16"/>
        <v>426</v>
      </c>
      <c r="P105" s="166">
        <f t="shared" si="16"/>
        <v>211</v>
      </c>
      <c r="Q105" s="167">
        <f t="shared" si="16"/>
        <v>4359</v>
      </c>
      <c r="R105" s="168">
        <f t="shared" si="16"/>
        <v>4628</v>
      </c>
    </row>
    <row r="106" spans="2:18" s="155" customFormat="1" ht="17.100000000000001" customHeight="1" x14ac:dyDescent="0.15">
      <c r="B106" s="169"/>
      <c r="C106" s="169"/>
      <c r="D106" s="49" t="s">
        <v>58</v>
      </c>
      <c r="E106" s="81"/>
      <c r="F106" s="81"/>
      <c r="G106" s="170"/>
      <c r="H106" s="171">
        <v>0</v>
      </c>
      <c r="I106" s="172">
        <v>0</v>
      </c>
      <c r="J106" s="192">
        <f>SUM(H106:I106)</f>
        <v>0</v>
      </c>
      <c r="K106" s="174">
        <v>0</v>
      </c>
      <c r="L106" s="175">
        <v>1302</v>
      </c>
      <c r="M106" s="175">
        <v>863</v>
      </c>
      <c r="N106" s="175">
        <v>493</v>
      </c>
      <c r="O106" s="175">
        <v>300</v>
      </c>
      <c r="P106" s="172">
        <v>144</v>
      </c>
      <c r="Q106" s="173">
        <f>SUM(K106:P106)</f>
        <v>3102</v>
      </c>
      <c r="R106" s="176">
        <f>SUM(J106,Q106)</f>
        <v>3102</v>
      </c>
    </row>
    <row r="107" spans="2:18" s="155" customFormat="1" ht="17.100000000000001" customHeight="1" x14ac:dyDescent="0.15">
      <c r="B107" s="169"/>
      <c r="C107" s="169"/>
      <c r="D107" s="60" t="s">
        <v>59</v>
      </c>
      <c r="E107" s="61"/>
      <c r="F107" s="61"/>
      <c r="G107" s="185"/>
      <c r="H107" s="186">
        <v>99</v>
      </c>
      <c r="I107" s="187">
        <v>170</v>
      </c>
      <c r="J107" s="193">
        <f>SUM(H107:I107)</f>
        <v>269</v>
      </c>
      <c r="K107" s="189">
        <v>0</v>
      </c>
      <c r="L107" s="190">
        <v>450</v>
      </c>
      <c r="M107" s="190">
        <v>392</v>
      </c>
      <c r="N107" s="190">
        <v>222</v>
      </c>
      <c r="O107" s="190">
        <v>126</v>
      </c>
      <c r="P107" s="187">
        <v>67</v>
      </c>
      <c r="Q107" s="188">
        <f>SUM(K107:P107)</f>
        <v>1257</v>
      </c>
      <c r="R107" s="191">
        <f>SUM(J107,Q107)</f>
        <v>1526</v>
      </c>
    </row>
    <row r="108" spans="2:18" s="155" customFormat="1" ht="16.5" customHeight="1" x14ac:dyDescent="0.15">
      <c r="B108" s="169"/>
      <c r="C108" s="158" t="s">
        <v>60</v>
      </c>
      <c r="D108" s="159"/>
      <c r="E108" s="159"/>
      <c r="F108" s="159"/>
      <c r="G108" s="160"/>
      <c r="H108" s="161">
        <f t="shared" ref="H108:R108" si="17">SUM(H109:H112)</f>
        <v>4</v>
      </c>
      <c r="I108" s="162">
        <f t="shared" si="17"/>
        <v>16</v>
      </c>
      <c r="J108" s="163">
        <f t="shared" si="17"/>
        <v>20</v>
      </c>
      <c r="K108" s="164">
        <f t="shared" si="17"/>
        <v>0</v>
      </c>
      <c r="L108" s="165">
        <f t="shared" si="17"/>
        <v>179</v>
      </c>
      <c r="M108" s="165">
        <f t="shared" si="17"/>
        <v>212</v>
      </c>
      <c r="N108" s="165">
        <f t="shared" si="17"/>
        <v>211</v>
      </c>
      <c r="O108" s="165">
        <f t="shared" si="17"/>
        <v>142</v>
      </c>
      <c r="P108" s="166">
        <f t="shared" si="17"/>
        <v>84</v>
      </c>
      <c r="Q108" s="167">
        <f t="shared" si="17"/>
        <v>828</v>
      </c>
      <c r="R108" s="168">
        <f t="shared" si="17"/>
        <v>848</v>
      </c>
    </row>
    <row r="109" spans="2:18" s="155" customFormat="1" ht="17.100000000000001" customHeight="1" x14ac:dyDescent="0.15">
      <c r="B109" s="169"/>
      <c r="C109" s="169"/>
      <c r="D109" s="49" t="s">
        <v>61</v>
      </c>
      <c r="E109" s="81"/>
      <c r="F109" s="81"/>
      <c r="G109" s="170"/>
      <c r="H109" s="171">
        <v>4</v>
      </c>
      <c r="I109" s="172">
        <v>15</v>
      </c>
      <c r="J109" s="192">
        <f>SUM(H109:I109)</f>
        <v>19</v>
      </c>
      <c r="K109" s="174">
        <v>0</v>
      </c>
      <c r="L109" s="175">
        <v>153</v>
      </c>
      <c r="M109" s="175">
        <v>184</v>
      </c>
      <c r="N109" s="175">
        <v>179</v>
      </c>
      <c r="O109" s="175">
        <v>104</v>
      </c>
      <c r="P109" s="172">
        <v>57</v>
      </c>
      <c r="Q109" s="173">
        <f>SUM(K109:P109)</f>
        <v>677</v>
      </c>
      <c r="R109" s="176">
        <f>SUM(J109,Q109)</f>
        <v>696</v>
      </c>
    </row>
    <row r="110" spans="2:18" s="155" customFormat="1" ht="17.100000000000001" customHeight="1" x14ac:dyDescent="0.15">
      <c r="B110" s="169"/>
      <c r="C110" s="169"/>
      <c r="D110" s="177" t="s">
        <v>62</v>
      </c>
      <c r="E110" s="58"/>
      <c r="F110" s="58"/>
      <c r="G110" s="178"/>
      <c r="H110" s="179">
        <v>0</v>
      </c>
      <c r="I110" s="180">
        <v>1</v>
      </c>
      <c r="J110" s="194">
        <f>SUM(H110:I110)</f>
        <v>1</v>
      </c>
      <c r="K110" s="182">
        <v>0</v>
      </c>
      <c r="L110" s="183">
        <v>24</v>
      </c>
      <c r="M110" s="183">
        <v>26</v>
      </c>
      <c r="N110" s="183">
        <v>29</v>
      </c>
      <c r="O110" s="183">
        <v>37</v>
      </c>
      <c r="P110" s="180">
        <v>23</v>
      </c>
      <c r="Q110" s="181">
        <f>SUM(K110:P110)</f>
        <v>139</v>
      </c>
      <c r="R110" s="184">
        <f>SUM(J110,Q110)</f>
        <v>140</v>
      </c>
    </row>
    <row r="111" spans="2:18" s="155" customFormat="1" ht="17.100000000000001" customHeight="1" x14ac:dyDescent="0.15">
      <c r="B111" s="169"/>
      <c r="C111" s="222"/>
      <c r="D111" s="177" t="s">
        <v>63</v>
      </c>
      <c r="E111" s="58"/>
      <c r="F111" s="58"/>
      <c r="G111" s="178"/>
      <c r="H111" s="179">
        <v>0</v>
      </c>
      <c r="I111" s="180">
        <v>0</v>
      </c>
      <c r="J111" s="194">
        <f>SUM(H111:I111)</f>
        <v>0</v>
      </c>
      <c r="K111" s="182">
        <v>0</v>
      </c>
      <c r="L111" s="183">
        <v>2</v>
      </c>
      <c r="M111" s="183">
        <v>2</v>
      </c>
      <c r="N111" s="183">
        <v>3</v>
      </c>
      <c r="O111" s="183">
        <v>1</v>
      </c>
      <c r="P111" s="180">
        <v>4</v>
      </c>
      <c r="Q111" s="181">
        <f>SUM(K111:P111)</f>
        <v>12</v>
      </c>
      <c r="R111" s="184">
        <f>SUM(J111,Q111)</f>
        <v>12</v>
      </c>
    </row>
    <row r="112" spans="2:18" s="217" customFormat="1" ht="16.5" customHeight="1" x14ac:dyDescent="0.15">
      <c r="B112" s="206"/>
      <c r="C112" s="464"/>
      <c r="D112" s="465" t="s">
        <v>212</v>
      </c>
      <c r="E112" s="466"/>
      <c r="F112" s="466"/>
      <c r="G112" s="467"/>
      <c r="H112" s="468">
        <v>0</v>
      </c>
      <c r="I112" s="469">
        <v>0</v>
      </c>
      <c r="J112" s="470">
        <f>SUM(H112:I112)</f>
        <v>0</v>
      </c>
      <c r="K112" s="471">
        <v>0</v>
      </c>
      <c r="L112" s="472">
        <v>0</v>
      </c>
      <c r="M112" s="472">
        <v>0</v>
      </c>
      <c r="N112" s="472">
        <v>0</v>
      </c>
      <c r="O112" s="472">
        <v>0</v>
      </c>
      <c r="P112" s="469">
        <v>0</v>
      </c>
      <c r="Q112" s="473">
        <f>SUM(K112:P112)</f>
        <v>0</v>
      </c>
      <c r="R112" s="474">
        <f>SUM(J112,Q112)</f>
        <v>0</v>
      </c>
    </row>
    <row r="113" spans="2:18" s="155" customFormat="1" ht="17.100000000000001" customHeight="1" x14ac:dyDescent="0.15">
      <c r="B113" s="169"/>
      <c r="C113" s="158" t="s">
        <v>64</v>
      </c>
      <c r="D113" s="159"/>
      <c r="E113" s="159"/>
      <c r="F113" s="159"/>
      <c r="G113" s="160"/>
      <c r="H113" s="161">
        <f t="shared" ref="H113:R113" si="18">SUM(H114:H116)</f>
        <v>687</v>
      </c>
      <c r="I113" s="162">
        <f t="shared" si="18"/>
        <v>1071</v>
      </c>
      <c r="J113" s="163">
        <f t="shared" si="18"/>
        <v>1758</v>
      </c>
      <c r="K113" s="164">
        <f t="shared" si="18"/>
        <v>0</v>
      </c>
      <c r="L113" s="165">
        <f t="shared" si="18"/>
        <v>1509</v>
      </c>
      <c r="M113" s="165">
        <f t="shared" si="18"/>
        <v>1490</v>
      </c>
      <c r="N113" s="165">
        <f t="shared" si="18"/>
        <v>916</v>
      </c>
      <c r="O113" s="165">
        <f t="shared" si="18"/>
        <v>683</v>
      </c>
      <c r="P113" s="166">
        <f t="shared" si="18"/>
        <v>413</v>
      </c>
      <c r="Q113" s="167">
        <f t="shared" si="18"/>
        <v>5011</v>
      </c>
      <c r="R113" s="168">
        <f t="shared" si="18"/>
        <v>6769</v>
      </c>
    </row>
    <row r="114" spans="2:18" s="155" customFormat="1" ht="17.100000000000001" customHeight="1" x14ac:dyDescent="0.15">
      <c r="B114" s="169"/>
      <c r="C114" s="169"/>
      <c r="D114" s="49" t="s">
        <v>65</v>
      </c>
      <c r="E114" s="81"/>
      <c r="F114" s="81"/>
      <c r="G114" s="170"/>
      <c r="H114" s="171">
        <v>652</v>
      </c>
      <c r="I114" s="172">
        <v>1025</v>
      </c>
      <c r="J114" s="192">
        <f>SUM(H114:I114)</f>
        <v>1677</v>
      </c>
      <c r="K114" s="174">
        <v>0</v>
      </c>
      <c r="L114" s="175">
        <v>1448</v>
      </c>
      <c r="M114" s="175">
        <v>1460</v>
      </c>
      <c r="N114" s="175">
        <v>889</v>
      </c>
      <c r="O114" s="175">
        <v>665</v>
      </c>
      <c r="P114" s="172">
        <v>407</v>
      </c>
      <c r="Q114" s="173">
        <f>SUM(K114:P114)</f>
        <v>4869</v>
      </c>
      <c r="R114" s="176">
        <f>SUM(J114,Q114)</f>
        <v>6546</v>
      </c>
    </row>
    <row r="115" spans="2:18" s="155" customFormat="1" ht="17.100000000000001" customHeight="1" x14ac:dyDescent="0.15">
      <c r="B115" s="169"/>
      <c r="C115" s="169"/>
      <c r="D115" s="177" t="s">
        <v>66</v>
      </c>
      <c r="E115" s="58"/>
      <c r="F115" s="58"/>
      <c r="G115" s="178"/>
      <c r="H115" s="179">
        <v>12</v>
      </c>
      <c r="I115" s="180">
        <v>22</v>
      </c>
      <c r="J115" s="194">
        <f>SUM(H115:I115)</f>
        <v>34</v>
      </c>
      <c r="K115" s="182">
        <v>0</v>
      </c>
      <c r="L115" s="183">
        <v>24</v>
      </c>
      <c r="M115" s="183">
        <v>17</v>
      </c>
      <c r="N115" s="183">
        <v>14</v>
      </c>
      <c r="O115" s="183">
        <v>10</v>
      </c>
      <c r="P115" s="180">
        <v>5</v>
      </c>
      <c r="Q115" s="181">
        <f>SUM(K115:P115)</f>
        <v>70</v>
      </c>
      <c r="R115" s="184">
        <f>SUM(J115,Q115)</f>
        <v>104</v>
      </c>
    </row>
    <row r="116" spans="2:18" s="155" customFormat="1" ht="17.100000000000001" customHeight="1" x14ac:dyDescent="0.15">
      <c r="B116" s="169"/>
      <c r="C116" s="169"/>
      <c r="D116" s="60" t="s">
        <v>67</v>
      </c>
      <c r="E116" s="61"/>
      <c r="F116" s="61"/>
      <c r="G116" s="185"/>
      <c r="H116" s="186">
        <v>23</v>
      </c>
      <c r="I116" s="187">
        <v>24</v>
      </c>
      <c r="J116" s="193">
        <f>SUM(H116:I116)</f>
        <v>47</v>
      </c>
      <c r="K116" s="189">
        <v>0</v>
      </c>
      <c r="L116" s="190">
        <v>37</v>
      </c>
      <c r="M116" s="190">
        <v>13</v>
      </c>
      <c r="N116" s="190">
        <v>13</v>
      </c>
      <c r="O116" s="190">
        <v>8</v>
      </c>
      <c r="P116" s="187">
        <v>1</v>
      </c>
      <c r="Q116" s="188">
        <f>SUM(K116:P116)</f>
        <v>72</v>
      </c>
      <c r="R116" s="191">
        <f>SUM(J116,Q116)</f>
        <v>119</v>
      </c>
    </row>
    <row r="117" spans="2:18" s="155" customFormat="1" ht="17.100000000000001" customHeight="1" x14ac:dyDescent="0.15">
      <c r="B117" s="169"/>
      <c r="C117" s="196" t="s">
        <v>68</v>
      </c>
      <c r="D117" s="197"/>
      <c r="E117" s="197"/>
      <c r="F117" s="197"/>
      <c r="G117" s="198"/>
      <c r="H117" s="161">
        <v>22</v>
      </c>
      <c r="I117" s="162">
        <v>17</v>
      </c>
      <c r="J117" s="163">
        <f>SUM(H117:I117)</f>
        <v>39</v>
      </c>
      <c r="K117" s="164">
        <v>0</v>
      </c>
      <c r="L117" s="165">
        <v>127</v>
      </c>
      <c r="M117" s="165">
        <v>96</v>
      </c>
      <c r="N117" s="165">
        <v>97</v>
      </c>
      <c r="O117" s="165">
        <v>76</v>
      </c>
      <c r="P117" s="166">
        <v>37</v>
      </c>
      <c r="Q117" s="167">
        <f>SUM(K117:P117)</f>
        <v>433</v>
      </c>
      <c r="R117" s="168">
        <f>SUM(J117,Q117)</f>
        <v>472</v>
      </c>
    </row>
    <row r="118" spans="2:18" s="155" customFormat="1" ht="16.5" customHeight="1" x14ac:dyDescent="0.15">
      <c r="B118" s="195"/>
      <c r="C118" s="196" t="s">
        <v>69</v>
      </c>
      <c r="D118" s="197"/>
      <c r="E118" s="197"/>
      <c r="F118" s="197"/>
      <c r="G118" s="198"/>
      <c r="H118" s="161">
        <v>746</v>
      </c>
      <c r="I118" s="162">
        <v>1126</v>
      </c>
      <c r="J118" s="163">
        <f>SUM(H118:I118)</f>
        <v>1872</v>
      </c>
      <c r="K118" s="164">
        <v>0</v>
      </c>
      <c r="L118" s="165">
        <v>3204</v>
      </c>
      <c r="M118" s="165">
        <v>2103</v>
      </c>
      <c r="N118" s="165">
        <v>1132</v>
      </c>
      <c r="O118" s="165">
        <v>688</v>
      </c>
      <c r="P118" s="166">
        <v>370</v>
      </c>
      <c r="Q118" s="167">
        <f>SUM(K118:P118)</f>
        <v>7497</v>
      </c>
      <c r="R118" s="168">
        <f>SUM(J118,Q118)</f>
        <v>9369</v>
      </c>
    </row>
    <row r="119" spans="2:18" s="155" customFormat="1" ht="17.100000000000001" customHeight="1" x14ac:dyDescent="0.15">
      <c r="B119" s="158" t="s">
        <v>70</v>
      </c>
      <c r="C119" s="159"/>
      <c r="D119" s="159"/>
      <c r="E119" s="159"/>
      <c r="F119" s="159"/>
      <c r="G119" s="160"/>
      <c r="H119" s="161">
        <f t="shared" ref="H119:R119" si="19">SUM(H120:H128)</f>
        <v>15</v>
      </c>
      <c r="I119" s="162">
        <f t="shared" si="19"/>
        <v>19</v>
      </c>
      <c r="J119" s="163">
        <f t="shared" si="19"/>
        <v>34</v>
      </c>
      <c r="K119" s="164">
        <f>SUM(K120:K128)</f>
        <v>0</v>
      </c>
      <c r="L119" s="165">
        <f>SUM(L120:L128)</f>
        <v>1318</v>
      </c>
      <c r="M119" s="165">
        <f>SUM(M120:M128)</f>
        <v>993</v>
      </c>
      <c r="N119" s="165">
        <f t="shared" si="19"/>
        <v>733</v>
      </c>
      <c r="O119" s="165">
        <f t="shared" si="19"/>
        <v>499</v>
      </c>
      <c r="P119" s="166">
        <f t="shared" si="19"/>
        <v>231</v>
      </c>
      <c r="Q119" s="167">
        <f t="shared" si="19"/>
        <v>3774</v>
      </c>
      <c r="R119" s="168">
        <f t="shared" si="19"/>
        <v>3808</v>
      </c>
    </row>
    <row r="120" spans="2:18" s="155" customFormat="1" ht="17.100000000000001" customHeight="1" x14ac:dyDescent="0.15">
      <c r="B120" s="169"/>
      <c r="C120" s="49" t="s">
        <v>71</v>
      </c>
      <c r="D120" s="81"/>
      <c r="E120" s="81"/>
      <c r="F120" s="81"/>
      <c r="G120" s="170"/>
      <c r="H120" s="171">
        <v>0</v>
      </c>
      <c r="I120" s="172">
        <v>0</v>
      </c>
      <c r="J120" s="192">
        <f>SUM(H120:I120)</f>
        <v>0</v>
      </c>
      <c r="K120" s="199"/>
      <c r="L120" s="175">
        <v>46</v>
      </c>
      <c r="M120" s="175">
        <v>25</v>
      </c>
      <c r="N120" s="175">
        <v>9</v>
      </c>
      <c r="O120" s="175">
        <v>10</v>
      </c>
      <c r="P120" s="172">
        <v>5</v>
      </c>
      <c r="Q120" s="173">
        <f t="shared" ref="Q120:Q128" si="20">SUM(K120:P120)</f>
        <v>95</v>
      </c>
      <c r="R120" s="176">
        <f t="shared" ref="R120:R128" si="21">SUM(J120,Q120)</f>
        <v>95</v>
      </c>
    </row>
    <row r="121" spans="2:18" s="155" customFormat="1" ht="17.100000000000001" customHeight="1" x14ac:dyDescent="0.15">
      <c r="B121" s="169"/>
      <c r="C121" s="57" t="s">
        <v>72</v>
      </c>
      <c r="D121" s="50"/>
      <c r="E121" s="50"/>
      <c r="F121" s="50"/>
      <c r="G121" s="200"/>
      <c r="H121" s="179">
        <v>0</v>
      </c>
      <c r="I121" s="180">
        <v>0</v>
      </c>
      <c r="J121" s="194">
        <f t="shared" ref="J121:J128" si="22">SUM(H121:I121)</f>
        <v>0</v>
      </c>
      <c r="K121" s="201"/>
      <c r="L121" s="202">
        <v>0</v>
      </c>
      <c r="M121" s="202">
        <v>0</v>
      </c>
      <c r="N121" s="202">
        <v>1</v>
      </c>
      <c r="O121" s="202">
        <v>0</v>
      </c>
      <c r="P121" s="203">
        <v>0</v>
      </c>
      <c r="Q121" s="204">
        <f>SUM(K121:P121)</f>
        <v>1</v>
      </c>
      <c r="R121" s="205">
        <f>SUM(J121,Q121)</f>
        <v>1</v>
      </c>
    </row>
    <row r="122" spans="2:18" s="217" customFormat="1" ht="17.100000000000001" customHeight="1" x14ac:dyDescent="0.15">
      <c r="B122" s="206"/>
      <c r="C122" s="207" t="s">
        <v>73</v>
      </c>
      <c r="D122" s="208"/>
      <c r="E122" s="208"/>
      <c r="F122" s="208"/>
      <c r="G122" s="209"/>
      <c r="H122" s="210">
        <v>0</v>
      </c>
      <c r="I122" s="211">
        <v>0</v>
      </c>
      <c r="J122" s="212">
        <f t="shared" si="22"/>
        <v>0</v>
      </c>
      <c r="K122" s="213"/>
      <c r="L122" s="214">
        <v>881</v>
      </c>
      <c r="M122" s="214">
        <v>534</v>
      </c>
      <c r="N122" s="214">
        <v>300</v>
      </c>
      <c r="O122" s="214">
        <v>153</v>
      </c>
      <c r="P122" s="211">
        <v>66</v>
      </c>
      <c r="Q122" s="215">
        <f>SUM(K122:P122)</f>
        <v>1934</v>
      </c>
      <c r="R122" s="216">
        <f>SUM(J122,Q122)</f>
        <v>1934</v>
      </c>
    </row>
    <row r="123" spans="2:18" s="155" customFormat="1" ht="17.100000000000001" customHeight="1" x14ac:dyDescent="0.15">
      <c r="B123" s="169"/>
      <c r="C123" s="177" t="s">
        <v>74</v>
      </c>
      <c r="D123" s="58"/>
      <c r="E123" s="58"/>
      <c r="F123" s="58"/>
      <c r="G123" s="178"/>
      <c r="H123" s="179">
        <v>2</v>
      </c>
      <c r="I123" s="180">
        <v>2</v>
      </c>
      <c r="J123" s="194">
        <f t="shared" si="22"/>
        <v>4</v>
      </c>
      <c r="K123" s="182">
        <v>0</v>
      </c>
      <c r="L123" s="183">
        <v>95</v>
      </c>
      <c r="M123" s="183">
        <v>100</v>
      </c>
      <c r="N123" s="183">
        <v>76</v>
      </c>
      <c r="O123" s="183">
        <v>56</v>
      </c>
      <c r="P123" s="180">
        <v>23</v>
      </c>
      <c r="Q123" s="181">
        <f t="shared" si="20"/>
        <v>350</v>
      </c>
      <c r="R123" s="184">
        <f t="shared" si="21"/>
        <v>354</v>
      </c>
    </row>
    <row r="124" spans="2:18" s="155" customFormat="1" ht="17.100000000000001" customHeight="1" x14ac:dyDescent="0.15">
      <c r="B124" s="169"/>
      <c r="C124" s="177" t="s">
        <v>75</v>
      </c>
      <c r="D124" s="58"/>
      <c r="E124" s="58"/>
      <c r="F124" s="58"/>
      <c r="G124" s="178"/>
      <c r="H124" s="179">
        <v>13</v>
      </c>
      <c r="I124" s="180">
        <v>17</v>
      </c>
      <c r="J124" s="194">
        <f t="shared" si="22"/>
        <v>30</v>
      </c>
      <c r="K124" s="182">
        <v>0</v>
      </c>
      <c r="L124" s="183">
        <v>83</v>
      </c>
      <c r="M124" s="183">
        <v>75</v>
      </c>
      <c r="N124" s="183">
        <v>66</v>
      </c>
      <c r="O124" s="183">
        <v>61</v>
      </c>
      <c r="P124" s="180">
        <v>42</v>
      </c>
      <c r="Q124" s="181">
        <f t="shared" si="20"/>
        <v>327</v>
      </c>
      <c r="R124" s="184">
        <f t="shared" si="21"/>
        <v>357</v>
      </c>
    </row>
    <row r="125" spans="2:18" s="155" customFormat="1" ht="17.100000000000001" customHeight="1" x14ac:dyDescent="0.15">
      <c r="B125" s="169"/>
      <c r="C125" s="177" t="s">
        <v>76</v>
      </c>
      <c r="D125" s="58"/>
      <c r="E125" s="58"/>
      <c r="F125" s="58"/>
      <c r="G125" s="178"/>
      <c r="H125" s="179">
        <v>0</v>
      </c>
      <c r="I125" s="180">
        <v>0</v>
      </c>
      <c r="J125" s="194">
        <f t="shared" si="22"/>
        <v>0</v>
      </c>
      <c r="K125" s="218"/>
      <c r="L125" s="183">
        <v>167</v>
      </c>
      <c r="M125" s="183">
        <v>218</v>
      </c>
      <c r="N125" s="183">
        <v>220</v>
      </c>
      <c r="O125" s="183">
        <v>143</v>
      </c>
      <c r="P125" s="180">
        <v>49</v>
      </c>
      <c r="Q125" s="181">
        <f t="shared" si="20"/>
        <v>797</v>
      </c>
      <c r="R125" s="184">
        <f t="shared" si="21"/>
        <v>797</v>
      </c>
    </row>
    <row r="126" spans="2:18" s="155" customFormat="1" ht="17.100000000000001" customHeight="1" x14ac:dyDescent="0.15">
      <c r="B126" s="169"/>
      <c r="C126" s="219" t="s">
        <v>77</v>
      </c>
      <c r="D126" s="220"/>
      <c r="E126" s="220"/>
      <c r="F126" s="220"/>
      <c r="G126" s="221"/>
      <c r="H126" s="179">
        <v>0</v>
      </c>
      <c r="I126" s="180">
        <v>0</v>
      </c>
      <c r="J126" s="194">
        <f t="shared" si="22"/>
        <v>0</v>
      </c>
      <c r="K126" s="218"/>
      <c r="L126" s="183">
        <v>30</v>
      </c>
      <c r="M126" s="183">
        <v>30</v>
      </c>
      <c r="N126" s="183">
        <v>38</v>
      </c>
      <c r="O126" s="183">
        <v>29</v>
      </c>
      <c r="P126" s="180">
        <v>11</v>
      </c>
      <c r="Q126" s="181">
        <f t="shared" si="20"/>
        <v>138</v>
      </c>
      <c r="R126" s="184">
        <f t="shared" si="21"/>
        <v>138</v>
      </c>
    </row>
    <row r="127" spans="2:18" s="155" customFormat="1" ht="17.100000000000001" customHeight="1" x14ac:dyDescent="0.15">
      <c r="B127" s="222"/>
      <c r="C127" s="223" t="s">
        <v>78</v>
      </c>
      <c r="D127" s="220"/>
      <c r="E127" s="220"/>
      <c r="F127" s="220"/>
      <c r="G127" s="221"/>
      <c r="H127" s="179">
        <v>0</v>
      </c>
      <c r="I127" s="180">
        <v>0</v>
      </c>
      <c r="J127" s="194">
        <f t="shared" si="22"/>
        <v>0</v>
      </c>
      <c r="K127" s="218"/>
      <c r="L127" s="183">
        <v>0</v>
      </c>
      <c r="M127" s="183">
        <v>1</v>
      </c>
      <c r="N127" s="183">
        <v>9</v>
      </c>
      <c r="O127" s="183">
        <v>23</v>
      </c>
      <c r="P127" s="180">
        <v>20</v>
      </c>
      <c r="Q127" s="181">
        <f>SUM(K127:P127)</f>
        <v>53</v>
      </c>
      <c r="R127" s="184">
        <f>SUM(J127,Q127)</f>
        <v>53</v>
      </c>
    </row>
    <row r="128" spans="2:18" s="155" customFormat="1" ht="17.100000000000001" customHeight="1" x14ac:dyDescent="0.15">
      <c r="B128" s="224"/>
      <c r="C128" s="225" t="s">
        <v>79</v>
      </c>
      <c r="D128" s="226"/>
      <c r="E128" s="226"/>
      <c r="F128" s="226"/>
      <c r="G128" s="227"/>
      <c r="H128" s="228">
        <v>0</v>
      </c>
      <c r="I128" s="229">
        <v>0</v>
      </c>
      <c r="J128" s="230">
        <f t="shared" si="22"/>
        <v>0</v>
      </c>
      <c r="K128" s="231"/>
      <c r="L128" s="232">
        <v>16</v>
      </c>
      <c r="M128" s="232">
        <v>10</v>
      </c>
      <c r="N128" s="232">
        <v>14</v>
      </c>
      <c r="O128" s="232">
        <v>24</v>
      </c>
      <c r="P128" s="229">
        <v>15</v>
      </c>
      <c r="Q128" s="233">
        <f t="shared" si="20"/>
        <v>79</v>
      </c>
      <c r="R128" s="234">
        <f t="shared" si="21"/>
        <v>79</v>
      </c>
    </row>
    <row r="129" spans="1:18" s="155" customFormat="1" ht="16.5" customHeight="1" x14ac:dyDescent="0.15">
      <c r="B129" s="158" t="s">
        <v>80</v>
      </c>
      <c r="C129" s="159"/>
      <c r="D129" s="159"/>
      <c r="E129" s="159"/>
      <c r="F129" s="159"/>
      <c r="G129" s="160"/>
      <c r="H129" s="161">
        <f>SUM(H130:H133)</f>
        <v>0</v>
      </c>
      <c r="I129" s="162">
        <f>SUM(I130:I133)</f>
        <v>0</v>
      </c>
      <c r="J129" s="163">
        <f>SUM(J130:J133)</f>
        <v>0</v>
      </c>
      <c r="K129" s="235"/>
      <c r="L129" s="165">
        <f t="shared" ref="L129:R129" si="23">SUM(L130:L133)</f>
        <v>59</v>
      </c>
      <c r="M129" s="165">
        <f t="shared" si="23"/>
        <v>109</v>
      </c>
      <c r="N129" s="165">
        <f t="shared" si="23"/>
        <v>346</v>
      </c>
      <c r="O129" s="165">
        <f t="shared" si="23"/>
        <v>946</v>
      </c>
      <c r="P129" s="166">
        <f t="shared" si="23"/>
        <v>1005</v>
      </c>
      <c r="Q129" s="167">
        <f t="shared" si="23"/>
        <v>2465</v>
      </c>
      <c r="R129" s="168">
        <f t="shared" si="23"/>
        <v>2465</v>
      </c>
    </row>
    <row r="130" spans="1:18" s="155" customFormat="1" ht="17.100000000000001" customHeight="1" x14ac:dyDescent="0.15">
      <c r="B130" s="169"/>
      <c r="C130" s="49" t="s">
        <v>81</v>
      </c>
      <c r="D130" s="81"/>
      <c r="E130" s="81"/>
      <c r="F130" s="81"/>
      <c r="G130" s="170"/>
      <c r="H130" s="171">
        <v>0</v>
      </c>
      <c r="I130" s="172">
        <v>0</v>
      </c>
      <c r="J130" s="192">
        <f>SUM(H130:I130)</f>
        <v>0</v>
      </c>
      <c r="K130" s="199"/>
      <c r="L130" s="175">
        <v>2</v>
      </c>
      <c r="M130" s="175">
        <v>12</v>
      </c>
      <c r="N130" s="175">
        <v>183</v>
      </c>
      <c r="O130" s="175">
        <v>479</v>
      </c>
      <c r="P130" s="172">
        <v>436</v>
      </c>
      <c r="Q130" s="173">
        <f>SUM(K130:P130)</f>
        <v>1112</v>
      </c>
      <c r="R130" s="176">
        <f>SUM(J130,Q130)</f>
        <v>1112</v>
      </c>
    </row>
    <row r="131" spans="1:18" s="155" customFormat="1" ht="17.100000000000001" customHeight="1" x14ac:dyDescent="0.15">
      <c r="B131" s="169"/>
      <c r="C131" s="177" t="s">
        <v>82</v>
      </c>
      <c r="D131" s="58"/>
      <c r="E131" s="58"/>
      <c r="F131" s="58"/>
      <c r="G131" s="178"/>
      <c r="H131" s="179">
        <v>0</v>
      </c>
      <c r="I131" s="180">
        <v>0</v>
      </c>
      <c r="J131" s="194">
        <f>SUM(H131:I131)</f>
        <v>0</v>
      </c>
      <c r="K131" s="218"/>
      <c r="L131" s="183">
        <v>57</v>
      </c>
      <c r="M131" s="183">
        <v>93</v>
      </c>
      <c r="N131" s="183">
        <v>126</v>
      </c>
      <c r="O131" s="183">
        <v>175</v>
      </c>
      <c r="P131" s="180">
        <v>89</v>
      </c>
      <c r="Q131" s="181">
        <f>SUM(K131:P131)</f>
        <v>540</v>
      </c>
      <c r="R131" s="184">
        <f>SUM(J131,Q131)</f>
        <v>540</v>
      </c>
    </row>
    <row r="132" spans="1:18" s="155" customFormat="1" ht="16.5" customHeight="1" x14ac:dyDescent="0.15">
      <c r="B132" s="222"/>
      <c r="C132" s="177" t="s">
        <v>83</v>
      </c>
      <c r="D132" s="58"/>
      <c r="E132" s="58"/>
      <c r="F132" s="58"/>
      <c r="G132" s="178"/>
      <c r="H132" s="179">
        <v>0</v>
      </c>
      <c r="I132" s="180">
        <v>0</v>
      </c>
      <c r="J132" s="194">
        <f>SUM(H132:I132)</f>
        <v>0</v>
      </c>
      <c r="K132" s="218"/>
      <c r="L132" s="183">
        <v>0</v>
      </c>
      <c r="M132" s="183">
        <v>4</v>
      </c>
      <c r="N132" s="183">
        <v>37</v>
      </c>
      <c r="O132" s="183">
        <v>292</v>
      </c>
      <c r="P132" s="180">
        <v>480</v>
      </c>
      <c r="Q132" s="181">
        <f>SUM(K132:P132)</f>
        <v>813</v>
      </c>
      <c r="R132" s="184">
        <f>SUM(J132,Q132)</f>
        <v>813</v>
      </c>
    </row>
    <row r="133" spans="1:18" s="217" customFormat="1" ht="17.100000000000001" customHeight="1" x14ac:dyDescent="0.15">
      <c r="B133" s="499"/>
      <c r="C133" s="465" t="s">
        <v>213</v>
      </c>
      <c r="D133" s="466"/>
      <c r="E133" s="466"/>
      <c r="F133" s="466"/>
      <c r="G133" s="467"/>
      <c r="H133" s="468">
        <v>0</v>
      </c>
      <c r="I133" s="469">
        <v>0</v>
      </c>
      <c r="J133" s="470">
        <f>SUM(H133:I133)</f>
        <v>0</v>
      </c>
      <c r="K133" s="502"/>
      <c r="L133" s="472">
        <v>0</v>
      </c>
      <c r="M133" s="472">
        <v>0</v>
      </c>
      <c r="N133" s="472">
        <v>0</v>
      </c>
      <c r="O133" s="472">
        <v>0</v>
      </c>
      <c r="P133" s="469">
        <v>0</v>
      </c>
      <c r="Q133" s="473">
        <f>SUM(K133:P133)</f>
        <v>0</v>
      </c>
      <c r="R133" s="474">
        <f>SUM(J133,Q133)</f>
        <v>0</v>
      </c>
    </row>
    <row r="134" spans="1:18" s="155" customFormat="1" ht="17.100000000000001" customHeight="1" x14ac:dyDescent="0.15">
      <c r="B134" s="237" t="s">
        <v>84</v>
      </c>
      <c r="C134" s="40"/>
      <c r="D134" s="40"/>
      <c r="E134" s="40"/>
      <c r="F134" s="40"/>
      <c r="G134" s="41"/>
      <c r="H134" s="161">
        <f t="shared" ref="H134:R134" si="24">SUM(H98,H119,H129)</f>
        <v>1666</v>
      </c>
      <c r="I134" s="162">
        <f t="shared" si="24"/>
        <v>2616</v>
      </c>
      <c r="J134" s="163">
        <f t="shared" si="24"/>
        <v>4282</v>
      </c>
      <c r="K134" s="164">
        <f t="shared" si="24"/>
        <v>0</v>
      </c>
      <c r="L134" s="165">
        <f t="shared" si="24"/>
        <v>10411</v>
      </c>
      <c r="M134" s="165">
        <f t="shared" si="24"/>
        <v>7921</v>
      </c>
      <c r="N134" s="165">
        <f t="shared" si="24"/>
        <v>5309</v>
      </c>
      <c r="O134" s="165">
        <f t="shared" si="24"/>
        <v>4365</v>
      </c>
      <c r="P134" s="166">
        <f t="shared" si="24"/>
        <v>3019</v>
      </c>
      <c r="Q134" s="167">
        <f t="shared" si="24"/>
        <v>31025</v>
      </c>
      <c r="R134" s="168">
        <f t="shared" si="24"/>
        <v>35307</v>
      </c>
    </row>
    <row r="135" spans="1:18" s="155" customFormat="1" ht="17.100000000000001" customHeight="1" x14ac:dyDescent="0.15">
      <c r="B135" s="238"/>
      <c r="C135" s="238"/>
      <c r="D135" s="238"/>
      <c r="E135" s="238"/>
      <c r="F135" s="238"/>
      <c r="G135" s="238"/>
      <c r="H135" s="239"/>
      <c r="I135" s="239"/>
      <c r="J135" s="239"/>
      <c r="K135" s="239"/>
      <c r="L135" s="239"/>
      <c r="M135" s="239"/>
      <c r="N135" s="239"/>
      <c r="O135" s="239"/>
      <c r="P135" s="239"/>
      <c r="Q135" s="239"/>
      <c r="R135" s="239"/>
    </row>
    <row r="136" spans="1:18" s="155" customFormat="1" ht="17.100000000000001" customHeight="1" x14ac:dyDescent="0.15">
      <c r="A136" s="154" t="s">
        <v>85</v>
      </c>
      <c r="H136" s="156"/>
      <c r="I136" s="156"/>
      <c r="J136" s="156"/>
      <c r="K136" s="156"/>
    </row>
    <row r="137" spans="1:18" s="155" customFormat="1" ht="17.100000000000001" customHeight="1" x14ac:dyDescent="0.15">
      <c r="B137" s="157"/>
      <c r="C137" s="157"/>
      <c r="D137" s="157"/>
      <c r="E137" s="157"/>
      <c r="F137" s="6"/>
      <c r="G137" s="6"/>
      <c r="H137" s="6"/>
      <c r="I137" s="699" t="s">
        <v>86</v>
      </c>
      <c r="J137" s="699"/>
      <c r="K137" s="699"/>
      <c r="L137" s="699"/>
      <c r="M137" s="699"/>
      <c r="N137" s="699"/>
      <c r="O137" s="699"/>
      <c r="P137" s="699"/>
      <c r="Q137" s="699"/>
      <c r="R137" s="699"/>
    </row>
    <row r="138" spans="1:18" s="155" customFormat="1" ht="17.100000000000001" customHeight="1" x14ac:dyDescent="0.15">
      <c r="B138" s="716" t="str">
        <f>"平成" &amp; DBCS($A$2) &amp; "年（" &amp; DBCS($B$2) &amp; "年）" &amp; DBCS($C$2) &amp; "月"</f>
        <v>平成３０年（２０１８年）９月</v>
      </c>
      <c r="C138" s="717"/>
      <c r="D138" s="717"/>
      <c r="E138" s="717"/>
      <c r="F138" s="717"/>
      <c r="G138" s="718"/>
      <c r="H138" s="722" t="s">
        <v>40</v>
      </c>
      <c r="I138" s="723"/>
      <c r="J138" s="723"/>
      <c r="K138" s="724" t="s">
        <v>41</v>
      </c>
      <c r="L138" s="725"/>
      <c r="M138" s="725"/>
      <c r="N138" s="725"/>
      <c r="O138" s="725"/>
      <c r="P138" s="725"/>
      <c r="Q138" s="726"/>
      <c r="R138" s="727" t="s">
        <v>22</v>
      </c>
    </row>
    <row r="139" spans="1:18" s="155" customFormat="1" ht="17.100000000000001" customHeight="1" x14ac:dyDescent="0.15">
      <c r="B139" s="719"/>
      <c r="C139" s="720"/>
      <c r="D139" s="720"/>
      <c r="E139" s="720"/>
      <c r="F139" s="720"/>
      <c r="G139" s="721"/>
      <c r="H139" s="102" t="s">
        <v>13</v>
      </c>
      <c r="I139" s="103" t="s">
        <v>14</v>
      </c>
      <c r="J139" s="104" t="s">
        <v>15</v>
      </c>
      <c r="K139" s="105" t="s">
        <v>16</v>
      </c>
      <c r="L139" s="106" t="s">
        <v>17</v>
      </c>
      <c r="M139" s="106" t="s">
        <v>18</v>
      </c>
      <c r="N139" s="106" t="s">
        <v>19</v>
      </c>
      <c r="O139" s="106" t="s">
        <v>20</v>
      </c>
      <c r="P139" s="107" t="s">
        <v>21</v>
      </c>
      <c r="Q139" s="606" t="s">
        <v>15</v>
      </c>
      <c r="R139" s="728"/>
    </row>
    <row r="140" spans="1:18" s="155" customFormat="1" ht="17.100000000000001" customHeight="1" x14ac:dyDescent="0.15">
      <c r="B140" s="158" t="s">
        <v>50</v>
      </c>
      <c r="C140" s="159"/>
      <c r="D140" s="159"/>
      <c r="E140" s="159"/>
      <c r="F140" s="159"/>
      <c r="G140" s="160"/>
      <c r="H140" s="161">
        <f t="shared" ref="H140:R140" si="25">SUM(H141,H147,H150,H155,H159:H160)</f>
        <v>12708281</v>
      </c>
      <c r="I140" s="162">
        <f t="shared" si="25"/>
        <v>26978282</v>
      </c>
      <c r="J140" s="163">
        <f t="shared" si="25"/>
        <v>39686563</v>
      </c>
      <c r="K140" s="164">
        <f t="shared" si="25"/>
        <v>0</v>
      </c>
      <c r="L140" s="165">
        <f t="shared" si="25"/>
        <v>236420261</v>
      </c>
      <c r="M140" s="165">
        <f t="shared" si="25"/>
        <v>211381116</v>
      </c>
      <c r="N140" s="165">
        <f t="shared" si="25"/>
        <v>172299397</v>
      </c>
      <c r="O140" s="165">
        <f t="shared" si="25"/>
        <v>131158959</v>
      </c>
      <c r="P140" s="166">
        <f t="shared" si="25"/>
        <v>84679981</v>
      </c>
      <c r="Q140" s="167">
        <f t="shared" si="25"/>
        <v>835939714</v>
      </c>
      <c r="R140" s="168">
        <f t="shared" si="25"/>
        <v>875626277</v>
      </c>
    </row>
    <row r="141" spans="1:18" s="155" customFormat="1" ht="17.100000000000001" customHeight="1" x14ac:dyDescent="0.15">
      <c r="B141" s="169"/>
      <c r="C141" s="158" t="s">
        <v>51</v>
      </c>
      <c r="D141" s="159"/>
      <c r="E141" s="159"/>
      <c r="F141" s="159"/>
      <c r="G141" s="160"/>
      <c r="H141" s="161">
        <f t="shared" ref="H141:Q141" si="26">SUM(H142:H146)</f>
        <v>1344114</v>
      </c>
      <c r="I141" s="162">
        <f t="shared" si="26"/>
        <v>4453534</v>
      </c>
      <c r="J141" s="163">
        <f t="shared" si="26"/>
        <v>5797648</v>
      </c>
      <c r="K141" s="164">
        <f t="shared" si="26"/>
        <v>0</v>
      </c>
      <c r="L141" s="165">
        <f t="shared" si="26"/>
        <v>51914295</v>
      </c>
      <c r="M141" s="165">
        <f t="shared" si="26"/>
        <v>45514321</v>
      </c>
      <c r="N141" s="165">
        <f t="shared" si="26"/>
        <v>37581735</v>
      </c>
      <c r="O141" s="165">
        <f t="shared" si="26"/>
        <v>33896720</v>
      </c>
      <c r="P141" s="166">
        <f t="shared" si="26"/>
        <v>27270564</v>
      </c>
      <c r="Q141" s="167">
        <f t="shared" si="26"/>
        <v>196177635</v>
      </c>
      <c r="R141" s="168">
        <f t="shared" ref="R141:R146" si="27">SUM(J141,Q141)</f>
        <v>201975283</v>
      </c>
    </row>
    <row r="142" spans="1:18" s="155" customFormat="1" ht="17.100000000000001" customHeight="1" x14ac:dyDescent="0.15">
      <c r="B142" s="169"/>
      <c r="C142" s="169"/>
      <c r="D142" s="49" t="s">
        <v>52</v>
      </c>
      <c r="E142" s="81"/>
      <c r="F142" s="81"/>
      <c r="G142" s="170"/>
      <c r="H142" s="171">
        <v>0</v>
      </c>
      <c r="I142" s="172">
        <v>0</v>
      </c>
      <c r="J142" s="173">
        <f>SUM(H142:I142)</f>
        <v>0</v>
      </c>
      <c r="K142" s="174">
        <v>0</v>
      </c>
      <c r="L142" s="175">
        <v>35949481</v>
      </c>
      <c r="M142" s="175">
        <v>31042310</v>
      </c>
      <c r="N142" s="175">
        <v>27126113</v>
      </c>
      <c r="O142" s="175">
        <v>23193566</v>
      </c>
      <c r="P142" s="172">
        <v>18244662</v>
      </c>
      <c r="Q142" s="173">
        <f>SUM(K142:P142)</f>
        <v>135556132</v>
      </c>
      <c r="R142" s="176">
        <f t="shared" si="27"/>
        <v>135556132</v>
      </c>
    </row>
    <row r="143" spans="1:18" s="155" customFormat="1" ht="17.100000000000001" customHeight="1" x14ac:dyDescent="0.15">
      <c r="B143" s="169"/>
      <c r="C143" s="169"/>
      <c r="D143" s="177" t="s">
        <v>53</v>
      </c>
      <c r="E143" s="58"/>
      <c r="F143" s="58"/>
      <c r="G143" s="178"/>
      <c r="H143" s="179">
        <v>0</v>
      </c>
      <c r="I143" s="180">
        <v>0</v>
      </c>
      <c r="J143" s="181">
        <f>SUM(H143:I143)</f>
        <v>0</v>
      </c>
      <c r="K143" s="182">
        <v>0</v>
      </c>
      <c r="L143" s="183">
        <v>0</v>
      </c>
      <c r="M143" s="183">
        <v>126907</v>
      </c>
      <c r="N143" s="183">
        <v>36396</v>
      </c>
      <c r="O143" s="183">
        <v>454221</v>
      </c>
      <c r="P143" s="180">
        <v>1373762</v>
      </c>
      <c r="Q143" s="181">
        <f>SUM(K143:P143)</f>
        <v>1991286</v>
      </c>
      <c r="R143" s="184">
        <f t="shared" si="27"/>
        <v>1991286</v>
      </c>
    </row>
    <row r="144" spans="1:18" s="155" customFormat="1" ht="17.100000000000001" customHeight="1" x14ac:dyDescent="0.15">
      <c r="B144" s="169"/>
      <c r="C144" s="169"/>
      <c r="D144" s="177" t="s">
        <v>54</v>
      </c>
      <c r="E144" s="58"/>
      <c r="F144" s="58"/>
      <c r="G144" s="178"/>
      <c r="H144" s="179">
        <v>841882</v>
      </c>
      <c r="I144" s="180">
        <v>1892712</v>
      </c>
      <c r="J144" s="181">
        <f>SUM(H144:I144)</f>
        <v>2734594</v>
      </c>
      <c r="K144" s="182">
        <v>0</v>
      </c>
      <c r="L144" s="183">
        <v>8933819</v>
      </c>
      <c r="M144" s="183">
        <v>7550361</v>
      </c>
      <c r="N144" s="183">
        <v>6123759</v>
      </c>
      <c r="O144" s="183">
        <v>5948334</v>
      </c>
      <c r="P144" s="180">
        <v>4484615</v>
      </c>
      <c r="Q144" s="181">
        <f>SUM(K144:P144)</f>
        <v>33040888</v>
      </c>
      <c r="R144" s="184">
        <f t="shared" si="27"/>
        <v>35775482</v>
      </c>
    </row>
    <row r="145" spans="2:18" s="155" customFormat="1" ht="17.100000000000001" customHeight="1" x14ac:dyDescent="0.15">
      <c r="B145" s="169"/>
      <c r="C145" s="169"/>
      <c r="D145" s="177" t="s">
        <v>55</v>
      </c>
      <c r="E145" s="58"/>
      <c r="F145" s="58"/>
      <c r="G145" s="178"/>
      <c r="H145" s="179">
        <v>143998</v>
      </c>
      <c r="I145" s="180">
        <v>2032484</v>
      </c>
      <c r="J145" s="181">
        <f>SUM(H145:I145)</f>
        <v>2176482</v>
      </c>
      <c r="K145" s="182">
        <v>0</v>
      </c>
      <c r="L145" s="183">
        <v>3457219</v>
      </c>
      <c r="M145" s="183">
        <v>3658212</v>
      </c>
      <c r="N145" s="183">
        <v>1324755</v>
      </c>
      <c r="O145" s="183">
        <v>1564885</v>
      </c>
      <c r="P145" s="180">
        <v>1141102</v>
      </c>
      <c r="Q145" s="181">
        <f>SUM(K145:P145)</f>
        <v>11146173</v>
      </c>
      <c r="R145" s="184">
        <f t="shared" si="27"/>
        <v>13322655</v>
      </c>
    </row>
    <row r="146" spans="2:18" s="155" customFormat="1" ht="17.100000000000001" customHeight="1" x14ac:dyDescent="0.15">
      <c r="B146" s="169"/>
      <c r="C146" s="169"/>
      <c r="D146" s="60" t="s">
        <v>56</v>
      </c>
      <c r="E146" s="61"/>
      <c r="F146" s="61"/>
      <c r="G146" s="185"/>
      <c r="H146" s="186">
        <v>358234</v>
      </c>
      <c r="I146" s="187">
        <v>528338</v>
      </c>
      <c r="J146" s="188">
        <f>SUM(H146:I146)</f>
        <v>886572</v>
      </c>
      <c r="K146" s="189">
        <v>0</v>
      </c>
      <c r="L146" s="190">
        <v>3573776</v>
      </c>
      <c r="M146" s="190">
        <v>3136531</v>
      </c>
      <c r="N146" s="190">
        <v>2970712</v>
      </c>
      <c r="O146" s="190">
        <v>2735714</v>
      </c>
      <c r="P146" s="187">
        <v>2026423</v>
      </c>
      <c r="Q146" s="188">
        <f>SUM(K146:P146)</f>
        <v>14443156</v>
      </c>
      <c r="R146" s="191">
        <f t="shared" si="27"/>
        <v>15329728</v>
      </c>
    </row>
    <row r="147" spans="2:18" s="155" customFormat="1" ht="17.100000000000001" customHeight="1" x14ac:dyDescent="0.15">
      <c r="B147" s="169"/>
      <c r="C147" s="158" t="s">
        <v>57</v>
      </c>
      <c r="D147" s="159"/>
      <c r="E147" s="159"/>
      <c r="F147" s="159"/>
      <c r="G147" s="160"/>
      <c r="H147" s="161">
        <f t="shared" ref="H147:R147" si="28">SUM(H148:H149)</f>
        <v>2096369</v>
      </c>
      <c r="I147" s="162">
        <f t="shared" si="28"/>
        <v>6599868</v>
      </c>
      <c r="J147" s="163">
        <f t="shared" si="28"/>
        <v>8696237</v>
      </c>
      <c r="K147" s="164">
        <f t="shared" si="28"/>
        <v>0</v>
      </c>
      <c r="L147" s="165">
        <f t="shared" si="28"/>
        <v>105218641</v>
      </c>
      <c r="M147" s="165">
        <f t="shared" si="28"/>
        <v>93753611</v>
      </c>
      <c r="N147" s="165">
        <f t="shared" si="28"/>
        <v>71444886</v>
      </c>
      <c r="O147" s="165">
        <f t="shared" si="28"/>
        <v>48149016</v>
      </c>
      <c r="P147" s="166">
        <f t="shared" si="28"/>
        <v>27379736</v>
      </c>
      <c r="Q147" s="167">
        <f t="shared" si="28"/>
        <v>345945890</v>
      </c>
      <c r="R147" s="168">
        <f t="shared" si="28"/>
        <v>354642127</v>
      </c>
    </row>
    <row r="148" spans="2:18" s="155" customFormat="1" ht="17.100000000000001" customHeight="1" x14ac:dyDescent="0.15">
      <c r="B148" s="169"/>
      <c r="C148" s="169"/>
      <c r="D148" s="49" t="s">
        <v>58</v>
      </c>
      <c r="E148" s="81"/>
      <c r="F148" s="81"/>
      <c r="G148" s="170"/>
      <c r="H148" s="171">
        <v>0</v>
      </c>
      <c r="I148" s="172">
        <v>0</v>
      </c>
      <c r="J148" s="192">
        <f>SUM(H148:I148)</f>
        <v>0</v>
      </c>
      <c r="K148" s="174">
        <v>0</v>
      </c>
      <c r="L148" s="175">
        <v>78112162</v>
      </c>
      <c r="M148" s="175">
        <v>66257210</v>
      </c>
      <c r="N148" s="175">
        <v>50339377</v>
      </c>
      <c r="O148" s="175">
        <v>35381018</v>
      </c>
      <c r="P148" s="172">
        <v>19470607</v>
      </c>
      <c r="Q148" s="173">
        <f>SUM(K148:P148)</f>
        <v>249560374</v>
      </c>
      <c r="R148" s="176">
        <f>SUM(J148,Q148)</f>
        <v>249560374</v>
      </c>
    </row>
    <row r="149" spans="2:18" s="155" customFormat="1" ht="17.100000000000001" customHeight="1" x14ac:dyDescent="0.15">
      <c r="B149" s="169"/>
      <c r="C149" s="169"/>
      <c r="D149" s="60" t="s">
        <v>59</v>
      </c>
      <c r="E149" s="61"/>
      <c r="F149" s="61"/>
      <c r="G149" s="185"/>
      <c r="H149" s="186">
        <v>2096369</v>
      </c>
      <c r="I149" s="187">
        <v>6599868</v>
      </c>
      <c r="J149" s="193">
        <f>SUM(H149:I149)</f>
        <v>8696237</v>
      </c>
      <c r="K149" s="189">
        <v>0</v>
      </c>
      <c r="L149" s="190">
        <v>27106479</v>
      </c>
      <c r="M149" s="190">
        <v>27496401</v>
      </c>
      <c r="N149" s="190">
        <v>21105509</v>
      </c>
      <c r="O149" s="190">
        <v>12767998</v>
      </c>
      <c r="P149" s="187">
        <v>7909129</v>
      </c>
      <c r="Q149" s="188">
        <f>SUM(K149:P149)</f>
        <v>96385516</v>
      </c>
      <c r="R149" s="191">
        <f>SUM(J149,Q149)</f>
        <v>105081753</v>
      </c>
    </row>
    <row r="150" spans="2:18" s="155" customFormat="1" ht="17.100000000000001" customHeight="1" x14ac:dyDescent="0.15">
      <c r="B150" s="169"/>
      <c r="C150" s="158" t="s">
        <v>60</v>
      </c>
      <c r="D150" s="159"/>
      <c r="E150" s="159"/>
      <c r="F150" s="159"/>
      <c r="G150" s="160"/>
      <c r="H150" s="161">
        <f>SUM(H151:H154)</f>
        <v>60732</v>
      </c>
      <c r="I150" s="162">
        <f t="shared" ref="I150:Q150" si="29">SUM(I151:I154)</f>
        <v>517803</v>
      </c>
      <c r="J150" s="163">
        <f>SUM(J151:J154)</f>
        <v>578535</v>
      </c>
      <c r="K150" s="164">
        <f t="shared" si="29"/>
        <v>0</v>
      </c>
      <c r="L150" s="165">
        <f t="shared" si="29"/>
        <v>8004946</v>
      </c>
      <c r="M150" s="165">
        <f>SUM(M151:M154)</f>
        <v>12292908</v>
      </c>
      <c r="N150" s="165">
        <f t="shared" si="29"/>
        <v>15082609</v>
      </c>
      <c r="O150" s="165">
        <f t="shared" si="29"/>
        <v>11785504</v>
      </c>
      <c r="P150" s="166">
        <f>SUM(P151:P154)</f>
        <v>7140141</v>
      </c>
      <c r="Q150" s="167">
        <f t="shared" si="29"/>
        <v>54306108</v>
      </c>
      <c r="R150" s="168">
        <f>SUM(R151:R154)</f>
        <v>54884643</v>
      </c>
    </row>
    <row r="151" spans="2:18" s="155" customFormat="1" ht="17.100000000000001" customHeight="1" x14ac:dyDescent="0.15">
      <c r="B151" s="169"/>
      <c r="C151" s="169"/>
      <c r="D151" s="49" t="s">
        <v>61</v>
      </c>
      <c r="E151" s="81"/>
      <c r="F151" s="81"/>
      <c r="G151" s="170"/>
      <c r="H151" s="171">
        <v>60732</v>
      </c>
      <c r="I151" s="172">
        <v>497035</v>
      </c>
      <c r="J151" s="192">
        <f>SUM(H151:I151)</f>
        <v>557767</v>
      </c>
      <c r="K151" s="174">
        <v>0</v>
      </c>
      <c r="L151" s="175">
        <v>6663473</v>
      </c>
      <c r="M151" s="175">
        <v>10724436</v>
      </c>
      <c r="N151" s="175">
        <v>12382777</v>
      </c>
      <c r="O151" s="175">
        <v>8682035</v>
      </c>
      <c r="P151" s="172">
        <v>4517062</v>
      </c>
      <c r="Q151" s="173">
        <f>SUM(K151:P151)</f>
        <v>42969783</v>
      </c>
      <c r="R151" s="176">
        <f>SUM(J151,Q151)</f>
        <v>43527550</v>
      </c>
    </row>
    <row r="152" spans="2:18" s="155" customFormat="1" ht="17.100000000000001" customHeight="1" x14ac:dyDescent="0.15">
      <c r="B152" s="169"/>
      <c r="C152" s="169"/>
      <c r="D152" s="177" t="s">
        <v>62</v>
      </c>
      <c r="E152" s="58"/>
      <c r="F152" s="58"/>
      <c r="G152" s="178"/>
      <c r="H152" s="179">
        <v>0</v>
      </c>
      <c r="I152" s="180">
        <v>20768</v>
      </c>
      <c r="J152" s="194">
        <f>SUM(H152:I152)</f>
        <v>20768</v>
      </c>
      <c r="K152" s="182">
        <v>0</v>
      </c>
      <c r="L152" s="183">
        <v>1285970</v>
      </c>
      <c r="M152" s="183">
        <v>1503447</v>
      </c>
      <c r="N152" s="183">
        <v>2381727</v>
      </c>
      <c r="O152" s="183">
        <v>3040604</v>
      </c>
      <c r="P152" s="180">
        <v>2117045</v>
      </c>
      <c r="Q152" s="181">
        <f>SUM(K152:P152)</f>
        <v>10328793</v>
      </c>
      <c r="R152" s="184">
        <f>SUM(J152,Q152)</f>
        <v>10349561</v>
      </c>
    </row>
    <row r="153" spans="2:18" s="155" customFormat="1" ht="16.5" customHeight="1" x14ac:dyDescent="0.15">
      <c r="B153" s="169"/>
      <c r="C153" s="222"/>
      <c r="D153" s="177" t="s">
        <v>63</v>
      </c>
      <c r="E153" s="58"/>
      <c r="F153" s="58"/>
      <c r="G153" s="178"/>
      <c r="H153" s="179">
        <v>0</v>
      </c>
      <c r="I153" s="180">
        <v>0</v>
      </c>
      <c r="J153" s="194">
        <f>SUM(H153:I153)</f>
        <v>0</v>
      </c>
      <c r="K153" s="182">
        <v>0</v>
      </c>
      <c r="L153" s="183">
        <v>55503</v>
      </c>
      <c r="M153" s="183">
        <v>65025</v>
      </c>
      <c r="N153" s="183">
        <v>318105</v>
      </c>
      <c r="O153" s="183">
        <v>62865</v>
      </c>
      <c r="P153" s="180">
        <v>506034</v>
      </c>
      <c r="Q153" s="181">
        <f>SUM(K153:P153)</f>
        <v>1007532</v>
      </c>
      <c r="R153" s="184">
        <f>SUM(J153,Q153)</f>
        <v>1007532</v>
      </c>
    </row>
    <row r="154" spans="2:18" s="217" customFormat="1" ht="16.5" customHeight="1" x14ac:dyDescent="0.15">
      <c r="B154" s="206"/>
      <c r="C154" s="464"/>
      <c r="D154" s="465" t="s">
        <v>212</v>
      </c>
      <c r="E154" s="466"/>
      <c r="F154" s="466"/>
      <c r="G154" s="467"/>
      <c r="H154" s="468">
        <v>0</v>
      </c>
      <c r="I154" s="469">
        <v>0</v>
      </c>
      <c r="J154" s="470">
        <f>SUM(H154:I154)</f>
        <v>0</v>
      </c>
      <c r="K154" s="471">
        <v>0</v>
      </c>
      <c r="L154" s="472">
        <v>0</v>
      </c>
      <c r="M154" s="472">
        <v>0</v>
      </c>
      <c r="N154" s="472">
        <v>0</v>
      </c>
      <c r="O154" s="472">
        <v>0</v>
      </c>
      <c r="P154" s="469">
        <v>0</v>
      </c>
      <c r="Q154" s="473">
        <f>SUM(K154:P154)</f>
        <v>0</v>
      </c>
      <c r="R154" s="474">
        <f>SUM(J154,Q154)</f>
        <v>0</v>
      </c>
    </row>
    <row r="155" spans="2:18" s="155" customFormat="1" ht="17.100000000000001" customHeight="1" x14ac:dyDescent="0.15">
      <c r="B155" s="169"/>
      <c r="C155" s="158" t="s">
        <v>64</v>
      </c>
      <c r="D155" s="159"/>
      <c r="E155" s="159"/>
      <c r="F155" s="159"/>
      <c r="G155" s="160"/>
      <c r="H155" s="161">
        <f t="shared" ref="H155:R155" si="30">SUM(H156:H158)</f>
        <v>4630380</v>
      </c>
      <c r="I155" s="162">
        <f t="shared" si="30"/>
        <v>8800191</v>
      </c>
      <c r="J155" s="163">
        <f t="shared" si="30"/>
        <v>13430571</v>
      </c>
      <c r="K155" s="164">
        <f t="shared" si="30"/>
        <v>0</v>
      </c>
      <c r="L155" s="165">
        <f t="shared" si="30"/>
        <v>12379168</v>
      </c>
      <c r="M155" s="165">
        <f t="shared" si="30"/>
        <v>16872731</v>
      </c>
      <c r="N155" s="165">
        <f t="shared" si="30"/>
        <v>11750367</v>
      </c>
      <c r="O155" s="165">
        <f t="shared" si="30"/>
        <v>10833999</v>
      </c>
      <c r="P155" s="166">
        <f t="shared" si="30"/>
        <v>8714410</v>
      </c>
      <c r="Q155" s="167">
        <f t="shared" si="30"/>
        <v>60550675</v>
      </c>
      <c r="R155" s="168">
        <f t="shared" si="30"/>
        <v>73981246</v>
      </c>
    </row>
    <row r="156" spans="2:18" s="155" customFormat="1" ht="17.100000000000001" customHeight="1" x14ac:dyDescent="0.15">
      <c r="B156" s="169"/>
      <c r="C156" s="169"/>
      <c r="D156" s="49" t="s">
        <v>65</v>
      </c>
      <c r="E156" s="81"/>
      <c r="F156" s="81"/>
      <c r="G156" s="170"/>
      <c r="H156" s="171">
        <v>3246203</v>
      </c>
      <c r="I156" s="172">
        <v>6921575</v>
      </c>
      <c r="J156" s="192">
        <f>SUM(H156:I156)</f>
        <v>10167778</v>
      </c>
      <c r="K156" s="174">
        <v>0</v>
      </c>
      <c r="L156" s="175">
        <v>9462273</v>
      </c>
      <c r="M156" s="175">
        <v>16005909</v>
      </c>
      <c r="N156" s="175">
        <v>10780472</v>
      </c>
      <c r="O156" s="175">
        <v>10130009</v>
      </c>
      <c r="P156" s="172">
        <v>8298448</v>
      </c>
      <c r="Q156" s="173">
        <f>SUM(K156:P156)</f>
        <v>54677111</v>
      </c>
      <c r="R156" s="176">
        <f>SUM(J156,Q156)</f>
        <v>64844889</v>
      </c>
    </row>
    <row r="157" spans="2:18" s="155" customFormat="1" ht="17.100000000000001" customHeight="1" x14ac:dyDescent="0.15">
      <c r="B157" s="169"/>
      <c r="C157" s="169"/>
      <c r="D157" s="177" t="s">
        <v>66</v>
      </c>
      <c r="E157" s="58"/>
      <c r="F157" s="58"/>
      <c r="G157" s="178"/>
      <c r="H157" s="179">
        <v>254020</v>
      </c>
      <c r="I157" s="180">
        <v>393053</v>
      </c>
      <c r="J157" s="194">
        <f>SUM(H157:I157)</f>
        <v>647073</v>
      </c>
      <c r="K157" s="182">
        <v>0</v>
      </c>
      <c r="L157" s="183">
        <v>520147</v>
      </c>
      <c r="M157" s="183">
        <v>442285</v>
      </c>
      <c r="N157" s="183">
        <v>318562</v>
      </c>
      <c r="O157" s="183">
        <v>245146</v>
      </c>
      <c r="P157" s="180">
        <v>235962</v>
      </c>
      <c r="Q157" s="181">
        <f>SUM(K157:P157)</f>
        <v>1762102</v>
      </c>
      <c r="R157" s="184">
        <f>SUM(J157,Q157)</f>
        <v>2409175</v>
      </c>
    </row>
    <row r="158" spans="2:18" s="155" customFormat="1" ht="17.100000000000001" customHeight="1" x14ac:dyDescent="0.15">
      <c r="B158" s="169"/>
      <c r="C158" s="169"/>
      <c r="D158" s="60" t="s">
        <v>67</v>
      </c>
      <c r="E158" s="61"/>
      <c r="F158" s="61"/>
      <c r="G158" s="185"/>
      <c r="H158" s="186">
        <v>1130157</v>
      </c>
      <c r="I158" s="187">
        <v>1485563</v>
      </c>
      <c r="J158" s="193">
        <f>SUM(H158:I158)</f>
        <v>2615720</v>
      </c>
      <c r="K158" s="189">
        <v>0</v>
      </c>
      <c r="L158" s="190">
        <v>2396748</v>
      </c>
      <c r="M158" s="190">
        <v>424537</v>
      </c>
      <c r="N158" s="190">
        <v>651333</v>
      </c>
      <c r="O158" s="190">
        <v>458844</v>
      </c>
      <c r="P158" s="187">
        <v>180000</v>
      </c>
      <c r="Q158" s="188">
        <f>SUM(K158:P158)</f>
        <v>4111462</v>
      </c>
      <c r="R158" s="191">
        <f>SUM(J158,Q158)</f>
        <v>6727182</v>
      </c>
    </row>
    <row r="159" spans="2:18" s="155" customFormat="1" ht="17.100000000000001" customHeight="1" x14ac:dyDescent="0.15">
      <c r="B159" s="169"/>
      <c r="C159" s="196" t="s">
        <v>68</v>
      </c>
      <c r="D159" s="197"/>
      <c r="E159" s="197"/>
      <c r="F159" s="197"/>
      <c r="G159" s="198"/>
      <c r="H159" s="161">
        <v>1263886</v>
      </c>
      <c r="I159" s="162">
        <v>1651086</v>
      </c>
      <c r="J159" s="163">
        <f>SUM(H159:I159)</f>
        <v>2914972</v>
      </c>
      <c r="K159" s="164">
        <v>0</v>
      </c>
      <c r="L159" s="165">
        <v>19110504</v>
      </c>
      <c r="M159" s="165">
        <v>16915394</v>
      </c>
      <c r="N159" s="165">
        <v>19166633</v>
      </c>
      <c r="O159" s="165">
        <v>15956911</v>
      </c>
      <c r="P159" s="166">
        <v>8529325</v>
      </c>
      <c r="Q159" s="167">
        <f>SUM(K159:P159)</f>
        <v>79678767</v>
      </c>
      <c r="R159" s="168">
        <f>SUM(J159,Q159)</f>
        <v>82593739</v>
      </c>
    </row>
    <row r="160" spans="2:18" s="155" customFormat="1" ht="17.100000000000001" customHeight="1" x14ac:dyDescent="0.15">
      <c r="B160" s="195"/>
      <c r="C160" s="196" t="s">
        <v>69</v>
      </c>
      <c r="D160" s="197"/>
      <c r="E160" s="197"/>
      <c r="F160" s="197"/>
      <c r="G160" s="198"/>
      <c r="H160" s="161">
        <v>3312800</v>
      </c>
      <c r="I160" s="162">
        <v>4955800</v>
      </c>
      <c r="J160" s="163">
        <f>SUM(H160:I160)</f>
        <v>8268600</v>
      </c>
      <c r="K160" s="164">
        <v>0</v>
      </c>
      <c r="L160" s="165">
        <v>39792707</v>
      </c>
      <c r="M160" s="165">
        <v>26032151</v>
      </c>
      <c r="N160" s="165">
        <v>17273167</v>
      </c>
      <c r="O160" s="165">
        <v>10536809</v>
      </c>
      <c r="P160" s="166">
        <v>5645805</v>
      </c>
      <c r="Q160" s="167">
        <f>SUM(K160:P160)</f>
        <v>99280639</v>
      </c>
      <c r="R160" s="168">
        <f>SUM(J160,Q160)</f>
        <v>107549239</v>
      </c>
    </row>
    <row r="161" spans="2:18" s="155" customFormat="1" ht="17.100000000000001" customHeight="1" x14ac:dyDescent="0.15">
      <c r="B161" s="158" t="s">
        <v>70</v>
      </c>
      <c r="C161" s="159"/>
      <c r="D161" s="159"/>
      <c r="E161" s="159"/>
      <c r="F161" s="159"/>
      <c r="G161" s="160"/>
      <c r="H161" s="161">
        <f t="shared" ref="H161:R161" si="31">SUM(H162:H170)</f>
        <v>665258</v>
      </c>
      <c r="I161" s="162">
        <f t="shared" si="31"/>
        <v>1412411</v>
      </c>
      <c r="J161" s="163">
        <f t="shared" si="31"/>
        <v>2077669</v>
      </c>
      <c r="K161" s="164">
        <f t="shared" si="31"/>
        <v>0</v>
      </c>
      <c r="L161" s="165">
        <f t="shared" si="31"/>
        <v>132269807</v>
      </c>
      <c r="M161" s="165">
        <f t="shared" si="31"/>
        <v>134611216</v>
      </c>
      <c r="N161" s="165">
        <f t="shared" si="31"/>
        <v>131168976</v>
      </c>
      <c r="O161" s="165">
        <f t="shared" si="31"/>
        <v>104040457</v>
      </c>
      <c r="P161" s="166">
        <f t="shared" si="31"/>
        <v>52765349</v>
      </c>
      <c r="Q161" s="167">
        <f>SUM(Q162:Q170)</f>
        <v>554855805</v>
      </c>
      <c r="R161" s="168">
        <f t="shared" si="31"/>
        <v>556933474</v>
      </c>
    </row>
    <row r="162" spans="2:18" s="155" customFormat="1" ht="17.100000000000001" customHeight="1" x14ac:dyDescent="0.15">
      <c r="B162" s="169"/>
      <c r="C162" s="240" t="s">
        <v>87</v>
      </c>
      <c r="D162" s="241"/>
      <c r="E162" s="241"/>
      <c r="F162" s="241"/>
      <c r="G162" s="242"/>
      <c r="H162" s="171">
        <v>0</v>
      </c>
      <c r="I162" s="172">
        <v>0</v>
      </c>
      <c r="J162" s="192">
        <f t="shared" ref="J162:J170" si="32">SUM(H162:I162)</f>
        <v>0</v>
      </c>
      <c r="K162" s="243"/>
      <c r="L162" s="244">
        <v>3300448</v>
      </c>
      <c r="M162" s="244">
        <v>2416328</v>
      </c>
      <c r="N162" s="244">
        <v>1375465</v>
      </c>
      <c r="O162" s="244">
        <v>1955876</v>
      </c>
      <c r="P162" s="245">
        <v>1311615</v>
      </c>
      <c r="Q162" s="246">
        <f>SUM(K162:P162)</f>
        <v>10359732</v>
      </c>
      <c r="R162" s="247">
        <f>SUM(J162,Q162)</f>
        <v>10359732</v>
      </c>
    </row>
    <row r="163" spans="2:18" s="155" customFormat="1" ht="17.100000000000001" customHeight="1" x14ac:dyDescent="0.15">
      <c r="B163" s="169"/>
      <c r="C163" s="177" t="s">
        <v>72</v>
      </c>
      <c r="D163" s="58"/>
      <c r="E163" s="58"/>
      <c r="F163" s="58"/>
      <c r="G163" s="178"/>
      <c r="H163" s="179">
        <v>0</v>
      </c>
      <c r="I163" s="180">
        <v>0</v>
      </c>
      <c r="J163" s="194">
        <f t="shared" si="32"/>
        <v>0</v>
      </c>
      <c r="K163" s="218"/>
      <c r="L163" s="183">
        <v>0</v>
      </c>
      <c r="M163" s="183">
        <v>0</v>
      </c>
      <c r="N163" s="183">
        <v>143008</v>
      </c>
      <c r="O163" s="183">
        <v>0</v>
      </c>
      <c r="P163" s="180">
        <v>0</v>
      </c>
      <c r="Q163" s="181">
        <f t="shared" ref="Q163:Q170" si="33">SUM(K163:P163)</f>
        <v>143008</v>
      </c>
      <c r="R163" s="184">
        <f t="shared" ref="R163:R170" si="34">SUM(J163,Q163)</f>
        <v>143008</v>
      </c>
    </row>
    <row r="164" spans="2:18" s="217" customFormat="1" ht="17.100000000000001" customHeight="1" x14ac:dyDescent="0.15">
      <c r="B164" s="206"/>
      <c r="C164" s="207" t="s">
        <v>73</v>
      </c>
      <c r="D164" s="208"/>
      <c r="E164" s="208"/>
      <c r="F164" s="208"/>
      <c r="G164" s="209"/>
      <c r="H164" s="210">
        <v>0</v>
      </c>
      <c r="I164" s="211">
        <v>0</v>
      </c>
      <c r="J164" s="212">
        <f>SUM(H164:I164)</f>
        <v>0</v>
      </c>
      <c r="K164" s="213"/>
      <c r="L164" s="214">
        <v>62060100</v>
      </c>
      <c r="M164" s="214">
        <v>46745328</v>
      </c>
      <c r="N164" s="214">
        <v>35495542</v>
      </c>
      <c r="O164" s="214">
        <v>20874365</v>
      </c>
      <c r="P164" s="211">
        <v>11133948</v>
      </c>
      <c r="Q164" s="215">
        <f>SUM(K164:P164)</f>
        <v>176309283</v>
      </c>
      <c r="R164" s="216">
        <f>SUM(J164,Q164)</f>
        <v>176309283</v>
      </c>
    </row>
    <row r="165" spans="2:18" s="155" customFormat="1" ht="17.100000000000001" customHeight="1" x14ac:dyDescent="0.15">
      <c r="B165" s="169"/>
      <c r="C165" s="177" t="s">
        <v>74</v>
      </c>
      <c r="D165" s="58"/>
      <c r="E165" s="58"/>
      <c r="F165" s="58"/>
      <c r="G165" s="178"/>
      <c r="H165" s="179">
        <v>70362</v>
      </c>
      <c r="I165" s="180">
        <v>48924</v>
      </c>
      <c r="J165" s="194">
        <f t="shared" si="32"/>
        <v>119286</v>
      </c>
      <c r="K165" s="182">
        <v>0</v>
      </c>
      <c r="L165" s="183">
        <v>9801371</v>
      </c>
      <c r="M165" s="183">
        <v>11994206</v>
      </c>
      <c r="N165" s="183">
        <v>10786961</v>
      </c>
      <c r="O165" s="183">
        <v>9945798</v>
      </c>
      <c r="P165" s="180">
        <v>3861767</v>
      </c>
      <c r="Q165" s="181">
        <f t="shared" si="33"/>
        <v>46390103</v>
      </c>
      <c r="R165" s="184">
        <f t="shared" si="34"/>
        <v>46509389</v>
      </c>
    </row>
    <row r="166" spans="2:18" s="155" customFormat="1" ht="17.100000000000001" customHeight="1" x14ac:dyDescent="0.15">
      <c r="B166" s="169"/>
      <c r="C166" s="177" t="s">
        <v>75</v>
      </c>
      <c r="D166" s="58"/>
      <c r="E166" s="58"/>
      <c r="F166" s="58"/>
      <c r="G166" s="178"/>
      <c r="H166" s="179">
        <v>594896</v>
      </c>
      <c r="I166" s="180">
        <v>1363487</v>
      </c>
      <c r="J166" s="194">
        <f t="shared" si="32"/>
        <v>1958383</v>
      </c>
      <c r="K166" s="182">
        <v>0</v>
      </c>
      <c r="L166" s="183">
        <v>10249463</v>
      </c>
      <c r="M166" s="183">
        <v>12686645</v>
      </c>
      <c r="N166" s="183">
        <v>15400013</v>
      </c>
      <c r="O166" s="183">
        <v>15635557</v>
      </c>
      <c r="P166" s="180">
        <v>11358117</v>
      </c>
      <c r="Q166" s="181">
        <f t="shared" si="33"/>
        <v>65329795</v>
      </c>
      <c r="R166" s="184">
        <f t="shared" si="34"/>
        <v>67288178</v>
      </c>
    </row>
    <row r="167" spans="2:18" s="155" customFormat="1" ht="17.100000000000001" customHeight="1" x14ac:dyDescent="0.15">
      <c r="B167" s="169"/>
      <c r="C167" s="177" t="s">
        <v>76</v>
      </c>
      <c r="D167" s="58"/>
      <c r="E167" s="58"/>
      <c r="F167" s="58"/>
      <c r="G167" s="178"/>
      <c r="H167" s="179">
        <v>0</v>
      </c>
      <c r="I167" s="180">
        <v>0</v>
      </c>
      <c r="J167" s="194">
        <f t="shared" si="32"/>
        <v>0</v>
      </c>
      <c r="K167" s="218"/>
      <c r="L167" s="183">
        <v>39924378</v>
      </c>
      <c r="M167" s="183">
        <v>53589287</v>
      </c>
      <c r="N167" s="183">
        <v>55114938</v>
      </c>
      <c r="O167" s="183">
        <v>37525217</v>
      </c>
      <c r="P167" s="180">
        <v>12674438</v>
      </c>
      <c r="Q167" s="181">
        <f t="shared" si="33"/>
        <v>198828258</v>
      </c>
      <c r="R167" s="184">
        <f t="shared" si="34"/>
        <v>198828258</v>
      </c>
    </row>
    <row r="168" spans="2:18" s="155" customFormat="1" ht="17.100000000000001" customHeight="1" x14ac:dyDescent="0.15">
      <c r="B168" s="169"/>
      <c r="C168" s="219" t="s">
        <v>77</v>
      </c>
      <c r="D168" s="220"/>
      <c r="E168" s="220"/>
      <c r="F168" s="220"/>
      <c r="G168" s="221"/>
      <c r="H168" s="179">
        <v>0</v>
      </c>
      <c r="I168" s="180">
        <v>0</v>
      </c>
      <c r="J168" s="194">
        <f t="shared" si="32"/>
        <v>0</v>
      </c>
      <c r="K168" s="218"/>
      <c r="L168" s="183">
        <v>4831693</v>
      </c>
      <c r="M168" s="183">
        <v>5321670</v>
      </c>
      <c r="N168" s="183">
        <v>7313126</v>
      </c>
      <c r="O168" s="183">
        <v>6078399</v>
      </c>
      <c r="P168" s="180">
        <v>2677711</v>
      </c>
      <c r="Q168" s="181">
        <f t="shared" si="33"/>
        <v>26222599</v>
      </c>
      <c r="R168" s="184">
        <f t="shared" si="34"/>
        <v>26222599</v>
      </c>
    </row>
    <row r="169" spans="2:18" s="155" customFormat="1" ht="17.100000000000001" customHeight="1" x14ac:dyDescent="0.15">
      <c r="B169" s="222"/>
      <c r="C169" s="223" t="s">
        <v>78</v>
      </c>
      <c r="D169" s="220"/>
      <c r="E169" s="220"/>
      <c r="F169" s="220"/>
      <c r="G169" s="221"/>
      <c r="H169" s="179">
        <v>0</v>
      </c>
      <c r="I169" s="180">
        <v>0</v>
      </c>
      <c r="J169" s="194">
        <f t="shared" si="32"/>
        <v>0</v>
      </c>
      <c r="K169" s="218"/>
      <c r="L169" s="183">
        <v>0</v>
      </c>
      <c r="M169" s="183">
        <v>109512</v>
      </c>
      <c r="N169" s="183">
        <v>2242431</v>
      </c>
      <c r="O169" s="183">
        <v>5883152</v>
      </c>
      <c r="P169" s="180">
        <v>5769508</v>
      </c>
      <c r="Q169" s="181">
        <f>SUM(K169:P169)</f>
        <v>14004603</v>
      </c>
      <c r="R169" s="184">
        <f>SUM(J169,Q169)</f>
        <v>14004603</v>
      </c>
    </row>
    <row r="170" spans="2:18" s="155" customFormat="1" ht="17.100000000000001" customHeight="1" x14ac:dyDescent="0.15">
      <c r="B170" s="224"/>
      <c r="C170" s="225" t="s">
        <v>79</v>
      </c>
      <c r="D170" s="226"/>
      <c r="E170" s="226"/>
      <c r="F170" s="226"/>
      <c r="G170" s="227"/>
      <c r="H170" s="228">
        <v>0</v>
      </c>
      <c r="I170" s="229">
        <v>0</v>
      </c>
      <c r="J170" s="230">
        <f t="shared" si="32"/>
        <v>0</v>
      </c>
      <c r="K170" s="231"/>
      <c r="L170" s="232">
        <v>2102354</v>
      </c>
      <c r="M170" s="232">
        <v>1748240</v>
      </c>
      <c r="N170" s="232">
        <v>3297492</v>
      </c>
      <c r="O170" s="232">
        <v>6142093</v>
      </c>
      <c r="P170" s="229">
        <v>3978245</v>
      </c>
      <c r="Q170" s="233">
        <f t="shared" si="33"/>
        <v>17268424</v>
      </c>
      <c r="R170" s="234">
        <f t="shared" si="34"/>
        <v>17268424</v>
      </c>
    </row>
    <row r="171" spans="2:18" s="155" customFormat="1" ht="17.100000000000001" customHeight="1" x14ac:dyDescent="0.15">
      <c r="B171" s="158" t="s">
        <v>80</v>
      </c>
      <c r="C171" s="159"/>
      <c r="D171" s="159"/>
      <c r="E171" s="159"/>
      <c r="F171" s="159"/>
      <c r="G171" s="160"/>
      <c r="H171" s="161">
        <f>SUM(H172:H175)</f>
        <v>0</v>
      </c>
      <c r="I171" s="162">
        <f>SUM(I172:I175)</f>
        <v>0</v>
      </c>
      <c r="J171" s="163">
        <f>SUM(J172:J175)</f>
        <v>0</v>
      </c>
      <c r="K171" s="235"/>
      <c r="L171" s="165">
        <f t="shared" ref="L171:R171" si="35">SUM(L172:L175)</f>
        <v>13271358</v>
      </c>
      <c r="M171" s="165">
        <f t="shared" si="35"/>
        <v>26473274</v>
      </c>
      <c r="N171" s="165">
        <f t="shared" si="35"/>
        <v>87910929</v>
      </c>
      <c r="O171" s="165">
        <f t="shared" si="35"/>
        <v>271125813</v>
      </c>
      <c r="P171" s="166">
        <f t="shared" si="35"/>
        <v>330284973</v>
      </c>
      <c r="Q171" s="167">
        <f t="shared" si="35"/>
        <v>729066347</v>
      </c>
      <c r="R171" s="168">
        <f t="shared" si="35"/>
        <v>729066347</v>
      </c>
    </row>
    <row r="172" spans="2:18" s="155" customFormat="1" ht="17.100000000000001" customHeight="1" x14ac:dyDescent="0.15">
      <c r="B172" s="169"/>
      <c r="C172" s="49" t="s">
        <v>81</v>
      </c>
      <c r="D172" s="81"/>
      <c r="E172" s="81"/>
      <c r="F172" s="81"/>
      <c r="G172" s="170"/>
      <c r="H172" s="171">
        <v>0</v>
      </c>
      <c r="I172" s="172">
        <v>0</v>
      </c>
      <c r="J172" s="192">
        <f>SUM(H172:I172)</f>
        <v>0</v>
      </c>
      <c r="K172" s="199"/>
      <c r="L172" s="175">
        <v>390974</v>
      </c>
      <c r="M172" s="175">
        <v>2615085</v>
      </c>
      <c r="N172" s="175">
        <v>43548291</v>
      </c>
      <c r="O172" s="175">
        <v>119357404</v>
      </c>
      <c r="P172" s="172">
        <v>118988484</v>
      </c>
      <c r="Q172" s="173">
        <f>SUM(K172:P172)</f>
        <v>284900238</v>
      </c>
      <c r="R172" s="176">
        <f>SUM(J172,Q172)</f>
        <v>284900238</v>
      </c>
    </row>
    <row r="173" spans="2:18" s="155" customFormat="1" ht="17.100000000000001" customHeight="1" x14ac:dyDescent="0.15">
      <c r="B173" s="169"/>
      <c r="C173" s="177" t="s">
        <v>82</v>
      </c>
      <c r="D173" s="58"/>
      <c r="E173" s="58"/>
      <c r="F173" s="58"/>
      <c r="G173" s="178"/>
      <c r="H173" s="179">
        <v>0</v>
      </c>
      <c r="I173" s="180">
        <v>0</v>
      </c>
      <c r="J173" s="194">
        <f>SUM(H173:I173)</f>
        <v>0</v>
      </c>
      <c r="K173" s="218"/>
      <c r="L173" s="183">
        <v>12880384</v>
      </c>
      <c r="M173" s="183">
        <v>22842556</v>
      </c>
      <c r="N173" s="183">
        <v>33262672</v>
      </c>
      <c r="O173" s="183">
        <v>46961384</v>
      </c>
      <c r="P173" s="180">
        <v>27647898</v>
      </c>
      <c r="Q173" s="181">
        <f>SUM(K173:P173)</f>
        <v>143594894</v>
      </c>
      <c r="R173" s="184">
        <f>SUM(J173,Q173)</f>
        <v>143594894</v>
      </c>
    </row>
    <row r="174" spans="2:18" s="155" customFormat="1" ht="17.100000000000001" customHeight="1" x14ac:dyDescent="0.15">
      <c r="B174" s="222"/>
      <c r="C174" s="177" t="s">
        <v>83</v>
      </c>
      <c r="D174" s="58"/>
      <c r="E174" s="58"/>
      <c r="F174" s="58"/>
      <c r="G174" s="178"/>
      <c r="H174" s="179">
        <v>0</v>
      </c>
      <c r="I174" s="180">
        <v>0</v>
      </c>
      <c r="J174" s="194">
        <f>SUM(H174:I174)</f>
        <v>0</v>
      </c>
      <c r="K174" s="218"/>
      <c r="L174" s="183">
        <v>0</v>
      </c>
      <c r="M174" s="183">
        <v>1015633</v>
      </c>
      <c r="N174" s="183">
        <v>11099966</v>
      </c>
      <c r="O174" s="183">
        <v>104807025</v>
      </c>
      <c r="P174" s="180">
        <v>183648591</v>
      </c>
      <c r="Q174" s="181">
        <f>SUM(K174:P174)</f>
        <v>300571215</v>
      </c>
      <c r="R174" s="184">
        <f>SUM(J174,Q174)</f>
        <v>300571215</v>
      </c>
    </row>
    <row r="175" spans="2:18" s="217" customFormat="1" ht="17.100000000000001" customHeight="1" x14ac:dyDescent="0.15">
      <c r="B175" s="499"/>
      <c r="C175" s="465" t="s">
        <v>213</v>
      </c>
      <c r="D175" s="466"/>
      <c r="E175" s="466"/>
      <c r="F175" s="466"/>
      <c r="G175" s="467"/>
      <c r="H175" s="468">
        <v>0</v>
      </c>
      <c r="I175" s="469">
        <v>0</v>
      </c>
      <c r="J175" s="470">
        <f>SUM(H175:I175)</f>
        <v>0</v>
      </c>
      <c r="K175" s="502"/>
      <c r="L175" s="472">
        <v>0</v>
      </c>
      <c r="M175" s="472">
        <v>0</v>
      </c>
      <c r="N175" s="472">
        <v>0</v>
      </c>
      <c r="O175" s="472">
        <v>0</v>
      </c>
      <c r="P175" s="469">
        <v>0</v>
      </c>
      <c r="Q175" s="473">
        <f>SUM(K175:P175)</f>
        <v>0</v>
      </c>
      <c r="R175" s="474">
        <f>SUM(J175,Q175)</f>
        <v>0</v>
      </c>
    </row>
    <row r="176" spans="2:18" s="155" customFormat="1" ht="17.100000000000001" customHeight="1" x14ac:dyDescent="0.15">
      <c r="B176" s="237" t="s">
        <v>84</v>
      </c>
      <c r="C176" s="40"/>
      <c r="D176" s="40"/>
      <c r="E176" s="40"/>
      <c r="F176" s="40"/>
      <c r="G176" s="41"/>
      <c r="H176" s="161">
        <f t="shared" ref="H176:R176" si="36">SUM(H140,H161,H171)</f>
        <v>13373539</v>
      </c>
      <c r="I176" s="162">
        <f t="shared" si="36"/>
        <v>28390693</v>
      </c>
      <c r="J176" s="163">
        <f t="shared" si="36"/>
        <v>41764232</v>
      </c>
      <c r="K176" s="164">
        <f t="shared" si="36"/>
        <v>0</v>
      </c>
      <c r="L176" s="165">
        <f t="shared" si="36"/>
        <v>381961426</v>
      </c>
      <c r="M176" s="165">
        <f t="shared" si="36"/>
        <v>372465606</v>
      </c>
      <c r="N176" s="165">
        <f t="shared" si="36"/>
        <v>391379302</v>
      </c>
      <c r="O176" s="165">
        <f t="shared" si="36"/>
        <v>506325229</v>
      </c>
      <c r="P176" s="166">
        <f t="shared" si="36"/>
        <v>467730303</v>
      </c>
      <c r="Q176" s="167">
        <f t="shared" si="36"/>
        <v>2119861866</v>
      </c>
      <c r="R176" s="168">
        <f t="shared" si="36"/>
        <v>2161626098</v>
      </c>
    </row>
    <row r="177" spans="2:18" s="155" customFormat="1" ht="3.75" customHeight="1" x14ac:dyDescent="0.15">
      <c r="B177" s="238"/>
      <c r="C177" s="238"/>
      <c r="D177" s="238"/>
      <c r="E177" s="238"/>
      <c r="F177" s="238"/>
      <c r="G177" s="238"/>
      <c r="H177" s="239"/>
      <c r="I177" s="239"/>
      <c r="J177" s="239"/>
      <c r="K177" s="239"/>
      <c r="L177" s="239"/>
      <c r="M177" s="239"/>
      <c r="N177" s="239"/>
      <c r="O177" s="239"/>
      <c r="P177" s="239"/>
      <c r="Q177" s="239"/>
      <c r="R177" s="239"/>
    </row>
    <row r="178" spans="2:18" s="155" customFormat="1" ht="3.75" customHeight="1" x14ac:dyDescent="0.15">
      <c r="B178" s="238"/>
      <c r="C178" s="238"/>
      <c r="D178" s="238"/>
      <c r="E178" s="238"/>
      <c r="F178" s="238"/>
      <c r="G178" s="238"/>
      <c r="H178" s="239"/>
      <c r="I178" s="239"/>
      <c r="J178" s="239"/>
      <c r="K178" s="239"/>
      <c r="L178" s="239"/>
      <c r="M178" s="239"/>
      <c r="N178" s="239"/>
      <c r="O178" s="239"/>
      <c r="P178" s="239"/>
      <c r="Q178" s="239"/>
      <c r="R178" s="239"/>
    </row>
  </sheetData>
  <mergeCells count="54">
    <mergeCell ref="R6:R7"/>
    <mergeCell ref="J1:O1"/>
    <mergeCell ref="P1:Q1"/>
    <mergeCell ref="H4:I4"/>
    <mergeCell ref="B5:G5"/>
    <mergeCell ref="H5:I5"/>
    <mergeCell ref="Q12:R12"/>
    <mergeCell ref="B13:B22"/>
    <mergeCell ref="C13:G13"/>
    <mergeCell ref="C22:G22"/>
    <mergeCell ref="B23:B32"/>
    <mergeCell ref="C32:G32"/>
    <mergeCell ref="B33:B42"/>
    <mergeCell ref="C42:G42"/>
    <mergeCell ref="K46:R46"/>
    <mergeCell ref="B47:G48"/>
    <mergeCell ref="H47:J47"/>
    <mergeCell ref="K47:Q47"/>
    <mergeCell ref="R47:R48"/>
    <mergeCell ref="B72:G73"/>
    <mergeCell ref="H72:J72"/>
    <mergeCell ref="K72:P72"/>
    <mergeCell ref="Q72:Q73"/>
    <mergeCell ref="K54:R54"/>
    <mergeCell ref="B55:G56"/>
    <mergeCell ref="H55:J55"/>
    <mergeCell ref="K55:Q55"/>
    <mergeCell ref="R55:R56"/>
    <mergeCell ref="J63:Q63"/>
    <mergeCell ref="B64:G65"/>
    <mergeCell ref="H64:J64"/>
    <mergeCell ref="K64:P64"/>
    <mergeCell ref="Q64:Q65"/>
    <mergeCell ref="J71:Q71"/>
    <mergeCell ref="B96:G97"/>
    <mergeCell ref="H96:J96"/>
    <mergeCell ref="K96:Q96"/>
    <mergeCell ref="R96:R97"/>
    <mergeCell ref="J79:Q79"/>
    <mergeCell ref="B80:G81"/>
    <mergeCell ref="H80:J80"/>
    <mergeCell ref="K80:P80"/>
    <mergeCell ref="Q80:Q81"/>
    <mergeCell ref="J87:Q87"/>
    <mergeCell ref="B88:G89"/>
    <mergeCell ref="H88:J88"/>
    <mergeCell ref="K88:P88"/>
    <mergeCell ref="Q88:Q89"/>
    <mergeCell ref="I95:R95"/>
    <mergeCell ref="I137:R137"/>
    <mergeCell ref="B138:G139"/>
    <mergeCell ref="H138:J138"/>
    <mergeCell ref="K138:Q138"/>
    <mergeCell ref="R138:R139"/>
  </mergeCells>
  <phoneticPr fontId="5"/>
  <pageMargins left="0.35433070866141736" right="0.78740157480314965" top="0.59055118110236227" bottom="0.39370078740157483" header="0.39370078740157483" footer="0.39370078740157483"/>
  <pageSetup paperSize="9" scale="68" fitToHeight="0" orientation="landscape" r:id="rId1"/>
  <headerFooter alignWithMargins="0">
    <oddFooter>&amp;P ページ</oddFooter>
  </headerFooter>
  <rowBreaks count="3" manualBreakCount="3">
    <brk id="44" max="17" man="1"/>
    <brk id="93" max="16383" man="1"/>
    <brk id="135" max="16383" man="1"/>
  </rowBreaks>
  <drawing r:id="rId2"/>
</worksheet>
</file>