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1303" sheetId="1" r:id="rId1"/>
    <sheet name="t1302" sheetId="2" r:id="rId2"/>
    <sheet name="t1301" sheetId="3" r:id="rId3"/>
    <sheet name="t1212" sheetId="4" r:id="rId4"/>
    <sheet name="t1211" sheetId="5" r:id="rId5"/>
    <sheet name="t1210" sheetId="6" r:id="rId6"/>
    <sheet name="t1209" sheetId="7" r:id="rId7"/>
    <sheet name="t1208" sheetId="8" r:id="rId8"/>
    <sheet name="t1207" sheetId="9" r:id="rId9"/>
    <sheet name="t1206" sheetId="10" r:id="rId10"/>
    <sheet name="t1205" sheetId="11" r:id="rId11"/>
    <sheet name="t1204" sheetId="12" r:id="rId12"/>
  </sheets>
  <definedNames>
    <definedName name="_xlnm.Print_Area" localSheetId="9">'t1206'!$A$1:$R$143</definedName>
    <definedName name="_xlnm.Print_Area" localSheetId="8">'t1207'!$A$1:$R$142</definedName>
    <definedName name="_xlnm.Print_Area" localSheetId="7">'t1208'!$A$1:$R$144</definedName>
    <definedName name="_xlnm.Print_Area" localSheetId="6">'t1209'!$A$1:$R$144</definedName>
    <definedName name="_xlnm.Print_Area" localSheetId="5">'t1210'!$A$1:$R$144</definedName>
    <definedName name="_xlnm.Print_Area" localSheetId="4">'t1211'!$A$1:$R$143</definedName>
    <definedName name="_xlnm.Print_Area" localSheetId="3">'t1212'!$A$1:$R$144</definedName>
    <definedName name="_xlnm.Print_Area" localSheetId="2">'t1301'!$A$1:$R$144</definedName>
    <definedName name="_xlnm.Print_Area" localSheetId="1">'t1302'!$A$1:$R$144</definedName>
    <definedName name="_xlnm.Print_Area" localSheetId="0">'t1303'!$A$1:$R$144</definedName>
  </definedNames>
  <calcPr fullCalcOnLoad="1"/>
</workbook>
</file>

<file path=xl/sharedStrings.xml><?xml version="1.0" encoding="utf-8"?>
<sst xmlns="http://schemas.openxmlformats.org/spreadsheetml/2006/main" count="2548" uniqueCount="71">
  <si>
    <t>※速報値であり，今後，値が変更となることがあります。</t>
  </si>
  <si>
    <t>更新</t>
  </si>
  <si>
    <t>○第１号被保険者数</t>
  </si>
  <si>
    <t>（単位：人）</t>
  </si>
  <si>
    <t>第１号被保険者数</t>
  </si>
  <si>
    <t>６５歳以上７５歳未満</t>
  </si>
  <si>
    <t>７５歳以上</t>
  </si>
  <si>
    <t>　　計</t>
  </si>
  <si>
    <t>○要介護（要支援）認定者数</t>
  </si>
  <si>
    <t>非該当</t>
  </si>
  <si>
    <t>要支援１</t>
  </si>
  <si>
    <t>要支援２</t>
  </si>
  <si>
    <t>計</t>
  </si>
  <si>
    <t>経過的要介護</t>
  </si>
  <si>
    <t>要介護１</t>
  </si>
  <si>
    <t>要介護２</t>
  </si>
  <si>
    <t>要介護３</t>
  </si>
  <si>
    <t>要介護４</t>
  </si>
  <si>
    <t>要介護５</t>
  </si>
  <si>
    <t>合計</t>
  </si>
  <si>
    <t>第１号被保険者</t>
  </si>
  <si>
    <t>第２号被保険者</t>
  </si>
  <si>
    <t>　　総　数</t>
  </si>
  <si>
    <t>現物給付は前々月サービス分，償還給付は前月支出決定分（単位：人）</t>
  </si>
  <si>
    <t>予防給付</t>
  </si>
  <si>
    <t>介護給付</t>
  </si>
  <si>
    <t>○地域密着型（介護予防）サービス受給者数</t>
  </si>
  <si>
    <t>○施設介護サービス受給者数</t>
  </si>
  <si>
    <t>　・介護老人福祉施設（特別養護老人ホーム）</t>
  </si>
  <si>
    <t>　・介護老人保健施設（老人保健施設）</t>
  </si>
  <si>
    <t>　・介護療養型医療施設（療養型病床群）</t>
  </si>
  <si>
    <t>○保険給付決定状況（件数）</t>
  </si>
  <si>
    <t>現物給付は前々月サービス分，償還給付は前月支出決定分（単位：件）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</si>
  <si>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</si>
  <si>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</si>
  <si>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</si>
  <si>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</si>
  <si>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</si>
  <si>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</si>
  <si>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</si>
  <si>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</si>
  <si>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</si>
  <si>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</si>
  <si>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</si>
  <si>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</si>
  <si>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短期入所療養介護（老健）</t>
  </si>
  <si>
    <t>短期入所療養介護（療養型）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</si>
  <si>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</si>
  <si>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</si>
  <si>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</si>
  <si>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</si>
  <si>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</si>
  <si>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</si>
  <si>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</si>
  <si>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</si>
  <si>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</si>
  <si>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</si>
  <si>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</si>
  <si>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</si>
  <si>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</si>
  <si>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施設サービス</t>
  </si>
  <si>
    <t>介護老人福祉施設</t>
  </si>
  <si>
    <t>介護老人保健施設</t>
  </si>
  <si>
    <t>介護療養型医療施設</t>
  </si>
  <si>
    <t>　　合　　　　　計</t>
  </si>
  <si>
    <t>○保険給付決定状況（支給額）</t>
  </si>
  <si>
    <t>現物給付は前々月サービス分，償還給付は前月支出決定分（単位：円）</t>
  </si>
  <si>
    <t>○居宅介護（介護予防）サービス受給者数</t>
  </si>
  <si>
    <t>定期巡回・随時対応型訪問介護看護</t>
  </si>
  <si>
    <t>複合型サービス</t>
  </si>
  <si>
    <t>定期巡回・随時対応型訪問介護看護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</si>
</sst>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 diagonalUp="1">
      <left style="double"/>
      <right style="hair"/>
      <top style="thin"/>
      <bottom style="hair"/>
      <diagonal style="thin"/>
    </border>
    <border diagonalUp="1">
      <left style="double"/>
      <right style="hair"/>
      <top style="hair"/>
      <bottom style="hair"/>
      <diagonal style="thin"/>
    </border>
    <border diagonalUp="1">
      <left style="double"/>
      <right style="hair"/>
      <top style="hair"/>
      <bottom style="thin"/>
      <diagonal style="thin"/>
    </border>
    <border diagonalUp="1">
      <left style="double"/>
      <right style="hair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 diagonalUp="1">
      <left style="double"/>
      <right style="hair"/>
      <top>
        <color indexed="63"/>
      </top>
      <bottom style="hair"/>
      <diagonal style="thin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 diagonalUp="1">
      <left style="double"/>
      <right style="hair"/>
      <top>
        <color indexed="63"/>
      </top>
      <bottom style="thin"/>
      <diagonal style="thin"/>
    </border>
    <border>
      <left style="hair"/>
      <right style="hair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Up="1">
      <left style="double"/>
      <right style="hair"/>
      <top style="thin"/>
      <bottom>
        <color indexed="63"/>
      </bottom>
      <diagonal style="thin"/>
    </border>
    <border>
      <left style="hair"/>
      <right style="hair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9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58" fontId="0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38" fontId="0" fillId="0" borderId="11" xfId="0" applyNumberFormat="1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/>
    </xf>
    <xf numFmtId="38" fontId="0" fillId="0" borderId="14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38" fontId="0" fillId="2" borderId="18" xfId="0" applyNumberFormat="1" applyFont="1" applyFill="1" applyBorder="1" applyAlignment="1">
      <alignment horizontal="right" vertical="center"/>
    </xf>
    <xf numFmtId="38" fontId="0" fillId="2" borderId="17" xfId="0" applyNumberFormat="1" applyFont="1" applyFill="1" applyBorder="1" applyAlignment="1">
      <alignment vertical="center"/>
    </xf>
    <xf numFmtId="38" fontId="0" fillId="2" borderId="19" xfId="0" applyNumberFormat="1" applyFont="1" applyFill="1" applyBorder="1" applyAlignment="1">
      <alignment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32" borderId="20" xfId="0" applyNumberFormat="1" applyFont="1" applyFill="1" applyBorder="1" applyAlignment="1">
      <alignment horizontal="right" vertical="center"/>
    </xf>
    <xf numFmtId="38" fontId="0" fillId="32" borderId="21" xfId="0" applyNumberFormat="1" applyFont="1" applyFill="1" applyBorder="1" applyAlignment="1">
      <alignment horizontal="right" vertical="center"/>
    </xf>
    <xf numFmtId="38" fontId="0" fillId="32" borderId="17" xfId="0" applyNumberFormat="1" applyFont="1" applyFill="1" applyBorder="1" applyAlignment="1">
      <alignment horizontal="right" vertical="center"/>
    </xf>
    <xf numFmtId="38" fontId="0" fillId="0" borderId="22" xfId="0" applyNumberFormat="1" applyFont="1" applyBorder="1" applyAlignment="1">
      <alignment horizontal="right" vertical="center"/>
    </xf>
    <xf numFmtId="38" fontId="0" fillId="0" borderId="23" xfId="0" applyNumberFormat="1" applyFont="1" applyBorder="1" applyAlignment="1">
      <alignment horizontal="right" vertical="center"/>
    </xf>
    <xf numFmtId="38" fontId="0" fillId="0" borderId="21" xfId="0" applyNumberFormat="1" applyFont="1" applyBorder="1" applyAlignment="1">
      <alignment horizontal="right" vertical="center"/>
    </xf>
    <xf numFmtId="38" fontId="0" fillId="0" borderId="26" xfId="0" applyNumberFormat="1" applyFont="1" applyBorder="1" applyAlignment="1">
      <alignment horizontal="right" vertical="center"/>
    </xf>
    <xf numFmtId="38" fontId="0" fillId="0" borderId="27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0" fillId="2" borderId="29" xfId="0" applyFont="1" applyFill="1" applyBorder="1" applyAlignment="1">
      <alignment/>
    </xf>
    <xf numFmtId="38" fontId="0" fillId="2" borderId="30" xfId="0" applyNumberFormat="1" applyFont="1" applyFill="1" applyBorder="1" applyAlignment="1">
      <alignment horizontal="right" vertical="center"/>
    </xf>
    <xf numFmtId="38" fontId="0" fillId="2" borderId="31" xfId="0" applyNumberFormat="1" applyFont="1" applyFill="1" applyBorder="1" applyAlignment="1">
      <alignment horizontal="right" vertical="center"/>
    </xf>
    <xf numFmtId="38" fontId="0" fillId="2" borderId="32" xfId="0" applyNumberFormat="1" applyFont="1" applyFill="1" applyBorder="1" applyAlignment="1">
      <alignment horizontal="right" vertical="center"/>
    </xf>
    <xf numFmtId="38" fontId="0" fillId="2" borderId="33" xfId="0" applyNumberFormat="1" applyFont="1" applyFill="1" applyBorder="1" applyAlignment="1">
      <alignment horizontal="right" vertical="center"/>
    </xf>
    <xf numFmtId="38" fontId="0" fillId="2" borderId="34" xfId="0" applyNumberFormat="1" applyFont="1" applyFill="1" applyBorder="1" applyAlignment="1">
      <alignment horizontal="right" vertical="center"/>
    </xf>
    <xf numFmtId="38" fontId="0" fillId="2" borderId="35" xfId="0" applyNumberFormat="1" applyFont="1" applyFill="1" applyBorder="1" applyAlignment="1">
      <alignment horizontal="right" vertical="center"/>
    </xf>
    <xf numFmtId="0" fontId="5" fillId="0" borderId="36" xfId="0" applyFont="1" applyBorder="1" applyAlignment="1">
      <alignment/>
    </xf>
    <xf numFmtId="0" fontId="0" fillId="2" borderId="15" xfId="0" applyFont="1" applyFill="1" applyBorder="1" applyAlignment="1">
      <alignment/>
    </xf>
    <xf numFmtId="38" fontId="0" fillId="2" borderId="37" xfId="0" applyNumberFormat="1" applyFont="1" applyFill="1" applyBorder="1" applyAlignment="1">
      <alignment horizontal="right" vertical="center"/>
    </xf>
    <xf numFmtId="38" fontId="0" fillId="2" borderId="38" xfId="0" applyNumberFormat="1" applyFont="1" applyFill="1" applyBorder="1" applyAlignment="1">
      <alignment horizontal="right" vertical="center"/>
    </xf>
    <xf numFmtId="38" fontId="0" fillId="2" borderId="14" xfId="0" applyNumberFormat="1" applyFont="1" applyFill="1" applyBorder="1" applyAlignment="1">
      <alignment horizontal="right" vertical="center"/>
    </xf>
    <xf numFmtId="38" fontId="0" fillId="2" borderId="39" xfId="0" applyNumberFormat="1" applyFont="1" applyFill="1" applyBorder="1" applyAlignment="1">
      <alignment horizontal="right" vertical="center"/>
    </xf>
    <xf numFmtId="38" fontId="0" fillId="2" borderId="40" xfId="0" applyNumberFormat="1" applyFont="1" applyFill="1" applyBorder="1" applyAlignment="1">
      <alignment horizontal="right" vertical="center"/>
    </xf>
    <xf numFmtId="38" fontId="0" fillId="2" borderId="41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8" fontId="0" fillId="0" borderId="17" xfId="0" applyNumberFormat="1" applyFont="1" applyBorder="1" applyAlignment="1">
      <alignment horizontal="right" vertical="center"/>
    </xf>
    <xf numFmtId="38" fontId="0" fillId="0" borderId="24" xfId="0" applyNumberFormat="1" applyFont="1" applyBorder="1" applyAlignment="1">
      <alignment horizontal="right" vertical="center"/>
    </xf>
    <xf numFmtId="38" fontId="0" fillId="2" borderId="20" xfId="0" applyNumberFormat="1" applyFont="1" applyFill="1" applyBorder="1" applyAlignment="1">
      <alignment horizontal="right" vertical="center"/>
    </xf>
    <xf numFmtId="38" fontId="0" fillId="2" borderId="21" xfId="0" applyNumberFormat="1" applyFont="1" applyFill="1" applyBorder="1" applyAlignment="1">
      <alignment horizontal="right" vertical="center"/>
    </xf>
    <xf numFmtId="38" fontId="0" fillId="2" borderId="17" xfId="0" applyNumberFormat="1" applyFont="1" applyFill="1" applyBorder="1" applyAlignment="1">
      <alignment horizontal="right" vertical="center"/>
    </xf>
    <xf numFmtId="38" fontId="0" fillId="2" borderId="22" xfId="0" applyNumberFormat="1" applyFont="1" applyFill="1" applyBorder="1" applyAlignment="1">
      <alignment horizontal="right" vertical="center"/>
    </xf>
    <xf numFmtId="38" fontId="0" fillId="2" borderId="23" xfId="0" applyNumberFormat="1" applyFont="1" applyFill="1" applyBorder="1" applyAlignment="1">
      <alignment horizontal="right" vertical="center"/>
    </xf>
    <xf numFmtId="38" fontId="0" fillId="2" borderId="24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8" fontId="0" fillId="32" borderId="43" xfId="0" applyNumberFormat="1" applyFont="1" applyFill="1" applyBorder="1" applyAlignment="1">
      <alignment horizontal="right" vertical="center"/>
    </xf>
    <xf numFmtId="38" fontId="0" fillId="32" borderId="44" xfId="0" applyNumberFormat="1" applyFont="1" applyFill="1" applyBorder="1" applyAlignment="1">
      <alignment horizontal="right" vertical="center"/>
    </xf>
    <xf numFmtId="38" fontId="0" fillId="32" borderId="11" xfId="0" applyNumberFormat="1" applyFont="1" applyFill="1" applyBorder="1" applyAlignment="1">
      <alignment horizontal="right" vertical="center"/>
    </xf>
    <xf numFmtId="38" fontId="0" fillId="0" borderId="45" xfId="0" applyNumberFormat="1" applyFont="1" applyBorder="1" applyAlignment="1">
      <alignment horizontal="right" vertical="center"/>
    </xf>
    <xf numFmtId="38" fontId="0" fillId="0" borderId="46" xfId="0" applyNumberFormat="1" applyFont="1" applyBorder="1" applyAlignment="1">
      <alignment horizontal="right" vertical="center"/>
    </xf>
    <xf numFmtId="38" fontId="0" fillId="0" borderId="44" xfId="0" applyNumberFormat="1" applyFont="1" applyBorder="1" applyAlignment="1">
      <alignment horizontal="right" vertical="center"/>
    </xf>
    <xf numFmtId="38" fontId="0" fillId="0" borderId="11" xfId="0" applyNumberFormat="1" applyFont="1" applyBorder="1" applyAlignment="1">
      <alignment horizontal="right" vertical="center"/>
    </xf>
    <xf numFmtId="38" fontId="0" fillId="0" borderId="35" xfId="0" applyNumberFormat="1" applyFont="1" applyBorder="1" applyAlignment="1">
      <alignment horizontal="right" vertical="center"/>
    </xf>
    <xf numFmtId="38" fontId="0" fillId="32" borderId="37" xfId="0" applyNumberFormat="1" applyFont="1" applyFill="1" applyBorder="1" applyAlignment="1">
      <alignment horizontal="right" vertical="center"/>
    </xf>
    <xf numFmtId="38" fontId="0" fillId="32" borderId="38" xfId="0" applyNumberFormat="1" applyFont="1" applyFill="1" applyBorder="1" applyAlignment="1">
      <alignment horizontal="right" vertical="center"/>
    </xf>
    <xf numFmtId="38" fontId="0" fillId="32" borderId="14" xfId="0" applyNumberFormat="1" applyFont="1" applyFill="1" applyBorder="1" applyAlignment="1">
      <alignment horizontal="right" vertical="center"/>
    </xf>
    <xf numFmtId="38" fontId="0" fillId="0" borderId="39" xfId="0" applyNumberFormat="1" applyFont="1" applyBorder="1" applyAlignment="1">
      <alignment horizontal="right" vertical="center"/>
    </xf>
    <xf numFmtId="38" fontId="0" fillId="0" borderId="40" xfId="0" applyNumberFormat="1" applyFont="1" applyBorder="1" applyAlignment="1">
      <alignment horizontal="right" vertical="center"/>
    </xf>
    <xf numFmtId="38" fontId="0" fillId="0" borderId="38" xfId="0" applyNumberFormat="1" applyFont="1" applyBorder="1" applyAlignment="1">
      <alignment horizontal="right" vertical="center"/>
    </xf>
    <xf numFmtId="38" fontId="0" fillId="0" borderId="14" xfId="0" applyNumberFormat="1" applyFont="1" applyBorder="1" applyAlignment="1">
      <alignment horizontal="right" vertical="center"/>
    </xf>
    <xf numFmtId="38" fontId="0" fillId="0" borderId="41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38" fontId="0" fillId="0" borderId="48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/>
    </xf>
    <xf numFmtId="38" fontId="0" fillId="0" borderId="49" xfId="0" applyNumberFormat="1" applyFont="1" applyBorder="1" applyAlignment="1">
      <alignment horizontal="right" vertical="center"/>
    </xf>
    <xf numFmtId="38" fontId="0" fillId="0" borderId="16" xfId="0" applyNumberFormat="1" applyFont="1" applyBorder="1" applyAlignment="1">
      <alignment horizontal="right" vertical="center"/>
    </xf>
    <xf numFmtId="38" fontId="0" fillId="2" borderId="26" xfId="0" applyNumberFormat="1" applyFont="1" applyFill="1" applyBorder="1" applyAlignment="1">
      <alignment horizontal="right" vertical="center"/>
    </xf>
    <xf numFmtId="38" fontId="0" fillId="2" borderId="19" xfId="0" applyNumberFormat="1" applyFont="1" applyFill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3" fontId="0" fillId="32" borderId="20" xfId="49" applyNumberFormat="1" applyFont="1" applyFill="1" applyBorder="1" applyAlignment="1">
      <alignment vertical="center"/>
    </xf>
    <xf numFmtId="3" fontId="0" fillId="32" borderId="21" xfId="49" applyNumberFormat="1" applyFont="1" applyFill="1" applyBorder="1" applyAlignment="1">
      <alignment vertical="center"/>
    </xf>
    <xf numFmtId="3" fontId="0" fillId="32" borderId="17" xfId="49" applyNumberFormat="1" applyFont="1" applyFill="1" applyBorder="1" applyAlignment="1">
      <alignment vertical="center"/>
    </xf>
    <xf numFmtId="3" fontId="0" fillId="0" borderId="22" xfId="49" applyNumberFormat="1" applyFont="1" applyFill="1" applyBorder="1" applyAlignment="1">
      <alignment vertical="center"/>
    </xf>
    <xf numFmtId="3" fontId="0" fillId="0" borderId="23" xfId="49" applyNumberFormat="1" applyFont="1" applyFill="1" applyBorder="1" applyAlignment="1">
      <alignment vertical="center"/>
    </xf>
    <xf numFmtId="3" fontId="0" fillId="0" borderId="21" xfId="49" applyNumberFormat="1" applyFont="1" applyFill="1" applyBorder="1" applyAlignment="1">
      <alignment vertical="center"/>
    </xf>
    <xf numFmtId="3" fontId="0" fillId="0" borderId="17" xfId="49" applyNumberFormat="1" applyFont="1" applyFill="1" applyBorder="1" applyAlignment="1">
      <alignment vertical="center"/>
    </xf>
    <xf numFmtId="3" fontId="0" fillId="0" borderId="24" xfId="49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3" fontId="0" fillId="2" borderId="43" xfId="49" applyNumberFormat="1" applyFont="1" applyFill="1" applyBorder="1" applyAlignment="1">
      <alignment vertical="center"/>
    </xf>
    <xf numFmtId="3" fontId="0" fillId="2" borderId="44" xfId="49" applyNumberFormat="1" applyFont="1" applyFill="1" applyBorder="1" applyAlignment="1">
      <alignment vertical="center"/>
    </xf>
    <xf numFmtId="3" fontId="0" fillId="2" borderId="48" xfId="49" applyNumberFormat="1" applyFont="1" applyFill="1" applyBorder="1" applyAlignment="1">
      <alignment vertical="center"/>
    </xf>
    <xf numFmtId="3" fontId="0" fillId="2" borderId="45" xfId="49" applyNumberFormat="1" applyFont="1" applyFill="1" applyBorder="1" applyAlignment="1">
      <alignment vertical="center"/>
    </xf>
    <xf numFmtId="3" fontId="0" fillId="2" borderId="46" xfId="49" applyNumberFormat="1" applyFont="1" applyFill="1" applyBorder="1" applyAlignment="1">
      <alignment vertical="center"/>
    </xf>
    <xf numFmtId="3" fontId="0" fillId="2" borderId="35" xfId="49" applyNumberFormat="1" applyFont="1" applyFill="1" applyBorder="1" applyAlignment="1">
      <alignment vertical="center"/>
    </xf>
    <xf numFmtId="0" fontId="0" fillId="2" borderId="55" xfId="0" applyFont="1" applyFill="1" applyBorder="1" applyAlignment="1">
      <alignment/>
    </xf>
    <xf numFmtId="0" fontId="0" fillId="2" borderId="56" xfId="0" applyFont="1" applyFill="1" applyBorder="1" applyAlignment="1">
      <alignment/>
    </xf>
    <xf numFmtId="0" fontId="0" fillId="2" borderId="57" xfId="0" applyFont="1" applyFill="1" applyBorder="1" applyAlignment="1">
      <alignment/>
    </xf>
    <xf numFmtId="3" fontId="0" fillId="2" borderId="58" xfId="49" applyNumberFormat="1" applyFont="1" applyFill="1" applyBorder="1" applyAlignment="1">
      <alignment vertical="center"/>
    </xf>
    <xf numFmtId="3" fontId="0" fillId="2" borderId="59" xfId="49" applyNumberFormat="1" applyFont="1" applyFill="1" applyBorder="1" applyAlignment="1">
      <alignment vertical="center"/>
    </xf>
    <xf numFmtId="3" fontId="0" fillId="2" borderId="60" xfId="49" applyNumberFormat="1" applyFont="1" applyFill="1" applyBorder="1" applyAlignment="1">
      <alignment vertical="center"/>
    </xf>
    <xf numFmtId="3" fontId="0" fillId="2" borderId="61" xfId="49" applyNumberFormat="1" applyFont="1" applyFill="1" applyBorder="1" applyAlignment="1">
      <alignment vertical="center"/>
    </xf>
    <xf numFmtId="3" fontId="0" fillId="2" borderId="62" xfId="49" applyNumberFormat="1" applyFont="1" applyFill="1" applyBorder="1" applyAlignment="1">
      <alignment vertical="center"/>
    </xf>
    <xf numFmtId="3" fontId="0" fillId="2" borderId="63" xfId="49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3" fontId="0" fillId="2" borderId="37" xfId="49" applyNumberFormat="1" applyFont="1" applyFill="1" applyBorder="1" applyAlignment="1">
      <alignment vertical="center"/>
    </xf>
    <xf numFmtId="3" fontId="0" fillId="2" borderId="38" xfId="49" applyNumberFormat="1" applyFont="1" applyFill="1" applyBorder="1" applyAlignment="1">
      <alignment vertical="center"/>
    </xf>
    <xf numFmtId="3" fontId="0" fillId="2" borderId="49" xfId="49" applyNumberFormat="1" applyFont="1" applyFill="1" applyBorder="1" applyAlignment="1">
      <alignment vertical="center"/>
    </xf>
    <xf numFmtId="3" fontId="0" fillId="2" borderId="39" xfId="49" applyNumberFormat="1" applyFont="1" applyFill="1" applyBorder="1" applyAlignment="1">
      <alignment vertical="center"/>
    </xf>
    <xf numFmtId="3" fontId="0" fillId="2" borderId="40" xfId="49" applyNumberFormat="1" applyFont="1" applyFill="1" applyBorder="1" applyAlignment="1">
      <alignment vertical="center"/>
    </xf>
    <xf numFmtId="3" fontId="0" fillId="2" borderId="41" xfId="49" applyNumberFormat="1" applyFont="1" applyFill="1" applyBorder="1" applyAlignment="1">
      <alignment vertical="center"/>
    </xf>
    <xf numFmtId="3" fontId="0" fillId="2" borderId="11" xfId="49" applyNumberFormat="1" applyFont="1" applyFill="1" applyBorder="1" applyAlignment="1">
      <alignment vertical="center"/>
    </xf>
    <xf numFmtId="3" fontId="0" fillId="2" borderId="14" xfId="49" applyNumberFormat="1" applyFont="1" applyFill="1" applyBorder="1" applyAlignment="1">
      <alignment vertical="center"/>
    </xf>
    <xf numFmtId="3" fontId="0" fillId="2" borderId="55" xfId="49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32" borderId="64" xfId="49" applyNumberFormat="1" applyFont="1" applyFill="1" applyBorder="1" applyAlignment="1">
      <alignment vertical="center"/>
    </xf>
    <xf numFmtId="3" fontId="0" fillId="2" borderId="65" xfId="49" applyNumberFormat="1" applyFont="1" applyFill="1" applyBorder="1" applyAlignment="1">
      <alignment vertical="center"/>
    </xf>
    <xf numFmtId="3" fontId="0" fillId="2" borderId="66" xfId="49" applyNumberFormat="1" applyFont="1" applyFill="1" applyBorder="1" applyAlignment="1">
      <alignment vertical="center"/>
    </xf>
    <xf numFmtId="0" fontId="6" fillId="2" borderId="55" xfId="0" applyFont="1" applyFill="1" applyBorder="1" applyAlignment="1">
      <alignment vertical="center"/>
    </xf>
    <xf numFmtId="0" fontId="0" fillId="2" borderId="56" xfId="0" applyFont="1" applyFill="1" applyBorder="1" applyAlignment="1">
      <alignment vertical="center" wrapText="1"/>
    </xf>
    <xf numFmtId="0" fontId="0" fillId="2" borderId="57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/>
    </xf>
    <xf numFmtId="0" fontId="7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3" fontId="0" fillId="2" borderId="67" xfId="49" applyNumberFormat="1" applyFont="1" applyFill="1" applyBorder="1" applyAlignment="1">
      <alignment vertical="center"/>
    </xf>
    <xf numFmtId="3" fontId="0" fillId="0" borderId="68" xfId="49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" fontId="0" fillId="0" borderId="69" xfId="49" applyNumberFormat="1" applyFont="1" applyFill="1" applyBorder="1" applyAlignment="1">
      <alignment vertical="center"/>
    </xf>
    <xf numFmtId="0" fontId="0" fillId="2" borderId="32" xfId="0" applyFont="1" applyFill="1" applyBorder="1" applyAlignment="1">
      <alignment/>
    </xf>
    <xf numFmtId="0" fontId="0" fillId="2" borderId="70" xfId="0" applyFont="1" applyFill="1" applyBorder="1" applyAlignment="1">
      <alignment/>
    </xf>
    <xf numFmtId="3" fontId="0" fillId="2" borderId="71" xfId="49" applyNumberFormat="1" applyFont="1" applyFill="1" applyBorder="1" applyAlignment="1">
      <alignment vertical="center"/>
    </xf>
    <xf numFmtId="3" fontId="0" fillId="2" borderId="34" xfId="49" applyNumberFormat="1" applyFont="1" applyFill="1" applyBorder="1" applyAlignment="1">
      <alignment vertical="center"/>
    </xf>
    <xf numFmtId="3" fontId="0" fillId="2" borderId="31" xfId="49" applyNumberFormat="1" applyFont="1" applyFill="1" applyBorder="1" applyAlignment="1">
      <alignment vertical="center"/>
    </xf>
    <xf numFmtId="3" fontId="0" fillId="2" borderId="72" xfId="49" applyNumberFormat="1" applyFont="1" applyFill="1" applyBorder="1" applyAlignment="1">
      <alignment vertical="center"/>
    </xf>
    <xf numFmtId="3" fontId="0" fillId="2" borderId="73" xfId="49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0" fontId="7" fillId="2" borderId="55" xfId="0" applyFont="1" applyFill="1" applyBorder="1" applyAlignment="1">
      <alignment vertical="center"/>
    </xf>
    <xf numFmtId="0" fontId="0" fillId="2" borderId="42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 wrapText="1"/>
    </xf>
    <xf numFmtId="0" fontId="0" fillId="2" borderId="74" xfId="0" applyFont="1" applyFill="1" applyBorder="1" applyAlignment="1">
      <alignment vertical="center" wrapText="1"/>
    </xf>
    <xf numFmtId="3" fontId="0" fillId="2" borderId="50" xfId="49" applyNumberFormat="1" applyFont="1" applyFill="1" applyBorder="1" applyAlignment="1">
      <alignment vertical="center"/>
    </xf>
    <xf numFmtId="3" fontId="0" fillId="2" borderId="51" xfId="49" applyNumberFormat="1" applyFont="1" applyFill="1" applyBorder="1" applyAlignment="1">
      <alignment vertical="center"/>
    </xf>
    <xf numFmtId="3" fontId="0" fillId="2" borderId="42" xfId="49" applyNumberFormat="1" applyFont="1" applyFill="1" applyBorder="1" applyAlignment="1">
      <alignment vertical="center"/>
    </xf>
    <xf numFmtId="3" fontId="0" fillId="2" borderId="75" xfId="49" applyNumberFormat="1" applyFont="1" applyFill="1" applyBorder="1" applyAlignment="1">
      <alignment vertical="center"/>
    </xf>
    <xf numFmtId="3" fontId="0" fillId="2" borderId="76" xfId="49" applyNumberFormat="1" applyFont="1" applyFill="1" applyBorder="1" applyAlignment="1">
      <alignment vertical="center"/>
    </xf>
    <xf numFmtId="3" fontId="0" fillId="2" borderId="47" xfId="49" applyNumberFormat="1" applyFont="1" applyFill="1" applyBorder="1" applyAlignment="1">
      <alignment vertical="center"/>
    </xf>
    <xf numFmtId="3" fontId="0" fillId="2" borderId="77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32" borderId="0" xfId="49" applyNumberFormat="1" applyFont="1" applyFill="1" applyBorder="1" applyAlignment="1">
      <alignment vertical="center"/>
    </xf>
    <xf numFmtId="3" fontId="0" fillId="0" borderId="0" xfId="49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/>
    </xf>
    <xf numFmtId="0" fontId="0" fillId="2" borderId="52" xfId="0" applyFont="1" applyFill="1" applyBorder="1" applyAlignment="1">
      <alignment/>
    </xf>
    <xf numFmtId="0" fontId="0" fillId="2" borderId="53" xfId="0" applyFont="1" applyFill="1" applyBorder="1" applyAlignment="1">
      <alignment/>
    </xf>
    <xf numFmtId="3" fontId="0" fillId="2" borderId="78" xfId="49" applyNumberFormat="1" applyFont="1" applyFill="1" applyBorder="1" applyAlignment="1">
      <alignment vertical="center"/>
    </xf>
    <xf numFmtId="3" fontId="0" fillId="2" borderId="79" xfId="49" applyNumberFormat="1" applyFont="1" applyFill="1" applyBorder="1" applyAlignment="1">
      <alignment vertical="center"/>
    </xf>
    <xf numFmtId="3" fontId="0" fillId="2" borderId="64" xfId="49" applyNumberFormat="1" applyFont="1" applyFill="1" applyBorder="1" applyAlignment="1">
      <alignment vertical="center"/>
    </xf>
    <xf numFmtId="3" fontId="0" fillId="2" borderId="80" xfId="49" applyNumberFormat="1" applyFont="1" applyFill="1" applyBorder="1" applyAlignment="1">
      <alignment vertical="center"/>
    </xf>
    <xf numFmtId="3" fontId="0" fillId="2" borderId="27" xfId="49" applyNumberFormat="1" applyFont="1" applyFill="1" applyBorder="1" applyAlignment="1">
      <alignment vertical="center"/>
    </xf>
    <xf numFmtId="0" fontId="2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58" fontId="0" fillId="0" borderId="0" xfId="61" applyNumberFormat="1" applyFont="1" applyFill="1" applyAlignment="1">
      <alignment vertical="center"/>
      <protection/>
    </xf>
    <xf numFmtId="0" fontId="3" fillId="0" borderId="0" xfId="61" applyFont="1">
      <alignment vertical="center"/>
      <protection/>
    </xf>
    <xf numFmtId="0" fontId="0" fillId="0" borderId="10" xfId="61" applyFont="1" applyBorder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1" xfId="61" applyFont="1" applyBorder="1">
      <alignment vertical="center"/>
      <protection/>
    </xf>
    <xf numFmtId="0" fontId="5" fillId="0" borderId="12" xfId="61" applyFont="1" applyBorder="1">
      <alignment vertical="center"/>
      <protection/>
    </xf>
    <xf numFmtId="0" fontId="0" fillId="0" borderId="12" xfId="61" applyFont="1" applyBorder="1">
      <alignment vertical="center"/>
      <protection/>
    </xf>
    <xf numFmtId="38" fontId="0" fillId="0" borderId="11" xfId="61" applyNumberFormat="1" applyFont="1" applyBorder="1" applyAlignment="1">
      <alignment vertical="center"/>
      <protection/>
    </xf>
    <xf numFmtId="38" fontId="0" fillId="0" borderId="13" xfId="61" applyNumberFormat="1" applyFont="1" applyBorder="1" applyAlignment="1">
      <alignment vertical="center"/>
      <protection/>
    </xf>
    <xf numFmtId="0" fontId="0" fillId="0" borderId="14" xfId="61" applyFont="1" applyBorder="1">
      <alignment vertical="center"/>
      <protection/>
    </xf>
    <xf numFmtId="0" fontId="5" fillId="0" borderId="15" xfId="61" applyFont="1" applyBorder="1">
      <alignment vertical="center"/>
      <protection/>
    </xf>
    <xf numFmtId="0" fontId="0" fillId="0" borderId="15" xfId="61" applyFont="1" applyBorder="1">
      <alignment vertical="center"/>
      <protection/>
    </xf>
    <xf numFmtId="38" fontId="0" fillId="0" borderId="14" xfId="61" applyNumberFormat="1" applyFont="1" applyBorder="1" applyAlignment="1">
      <alignment vertical="center"/>
      <protection/>
    </xf>
    <xf numFmtId="38" fontId="0" fillId="0" borderId="16" xfId="61" applyNumberFormat="1" applyFont="1" applyBorder="1" applyAlignment="1">
      <alignment vertical="center"/>
      <protection/>
    </xf>
    <xf numFmtId="0" fontId="0" fillId="2" borderId="17" xfId="61" applyFont="1" applyFill="1" applyBorder="1">
      <alignment vertical="center"/>
      <protection/>
    </xf>
    <xf numFmtId="0" fontId="0" fillId="2" borderId="18" xfId="61" applyFont="1" applyFill="1" applyBorder="1">
      <alignment vertical="center"/>
      <protection/>
    </xf>
    <xf numFmtId="38" fontId="0" fillId="2" borderId="18" xfId="61" applyNumberFormat="1" applyFont="1" applyFill="1" applyBorder="1" applyAlignment="1">
      <alignment horizontal="right" vertical="center"/>
      <protection/>
    </xf>
    <xf numFmtId="38" fontId="0" fillId="2" borderId="17" xfId="61" applyNumberFormat="1" applyFont="1" applyFill="1" applyBorder="1" applyAlignment="1">
      <alignment vertical="center"/>
      <protection/>
    </xf>
    <xf numFmtId="38" fontId="0" fillId="2" borderId="19" xfId="61" applyNumberFormat="1" applyFont="1" applyFill="1" applyBorder="1" applyAlignment="1">
      <alignment vertical="center"/>
      <protection/>
    </xf>
    <xf numFmtId="0" fontId="0" fillId="32" borderId="20" xfId="61" applyFont="1" applyFill="1" applyBorder="1" applyAlignment="1">
      <alignment horizontal="center" vertical="center"/>
      <protection/>
    </xf>
    <xf numFmtId="0" fontId="0" fillId="32" borderId="21" xfId="61" applyFont="1" applyFill="1" applyBorder="1" applyAlignment="1">
      <alignment horizontal="center" vertical="center"/>
      <protection/>
    </xf>
    <xf numFmtId="0" fontId="0" fillId="32" borderId="17" xfId="61" applyFont="1" applyFill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 wrapText="1" shrinkToFit="1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5" xfId="61" applyFont="1" applyFill="1" applyBorder="1" applyAlignment="1">
      <alignment vertical="center"/>
      <protection/>
    </xf>
    <xf numFmtId="0" fontId="0" fillId="0" borderId="18" xfId="61" applyFont="1" applyFill="1" applyBorder="1" applyAlignment="1">
      <alignment vertical="center"/>
      <protection/>
    </xf>
    <xf numFmtId="0" fontId="0" fillId="0" borderId="19" xfId="61" applyFont="1" applyFill="1" applyBorder="1" applyAlignment="1">
      <alignment vertical="center"/>
      <protection/>
    </xf>
    <xf numFmtId="38" fontId="0" fillId="32" borderId="20" xfId="61" applyNumberFormat="1" applyFont="1" applyFill="1" applyBorder="1" applyAlignment="1">
      <alignment horizontal="right" vertical="center"/>
      <protection/>
    </xf>
    <xf numFmtId="38" fontId="0" fillId="32" borderId="21" xfId="61" applyNumberFormat="1" applyFont="1" applyFill="1" applyBorder="1" applyAlignment="1">
      <alignment horizontal="right" vertical="center"/>
      <protection/>
    </xf>
    <xf numFmtId="38" fontId="0" fillId="32" borderId="17" xfId="61" applyNumberFormat="1" applyFont="1" applyFill="1" applyBorder="1" applyAlignment="1">
      <alignment horizontal="right" vertical="center"/>
      <protection/>
    </xf>
    <xf numFmtId="38" fontId="0" fillId="0" borderId="22" xfId="61" applyNumberFormat="1" applyFont="1" applyBorder="1" applyAlignment="1">
      <alignment horizontal="right" vertical="center"/>
      <protection/>
    </xf>
    <xf numFmtId="38" fontId="0" fillId="0" borderId="23" xfId="61" applyNumberFormat="1" applyFont="1" applyBorder="1" applyAlignment="1">
      <alignment horizontal="right" vertical="center"/>
      <protection/>
    </xf>
    <xf numFmtId="38" fontId="0" fillId="0" borderId="21" xfId="61" applyNumberFormat="1" applyFont="1" applyBorder="1" applyAlignment="1">
      <alignment horizontal="right" vertical="center"/>
      <protection/>
    </xf>
    <xf numFmtId="38" fontId="0" fillId="0" borderId="26" xfId="61" applyNumberFormat="1" applyFont="1" applyBorder="1" applyAlignment="1">
      <alignment horizontal="right" vertical="center"/>
      <protection/>
    </xf>
    <xf numFmtId="38" fontId="0" fillId="0" borderId="27" xfId="61" applyNumberFormat="1" applyFont="1" applyBorder="1" applyAlignment="1">
      <alignment horizontal="right" vertical="center"/>
      <protection/>
    </xf>
    <xf numFmtId="0" fontId="5" fillId="0" borderId="28" xfId="61" applyFont="1" applyBorder="1">
      <alignment vertical="center"/>
      <protection/>
    </xf>
    <xf numFmtId="0" fontId="0" fillId="2" borderId="29" xfId="61" applyFont="1" applyFill="1" applyBorder="1">
      <alignment vertical="center"/>
      <protection/>
    </xf>
    <xf numFmtId="38" fontId="0" fillId="2" borderId="30" xfId="61" applyNumberFormat="1" applyFont="1" applyFill="1" applyBorder="1" applyAlignment="1">
      <alignment horizontal="right" vertical="center"/>
      <protection/>
    </xf>
    <xf numFmtId="38" fontId="0" fillId="2" borderId="31" xfId="61" applyNumberFormat="1" applyFont="1" applyFill="1" applyBorder="1" applyAlignment="1">
      <alignment horizontal="right" vertical="center"/>
      <protection/>
    </xf>
    <xf numFmtId="38" fontId="0" fillId="2" borderId="32" xfId="61" applyNumberFormat="1" applyFont="1" applyFill="1" applyBorder="1" applyAlignment="1">
      <alignment horizontal="right" vertical="center"/>
      <protection/>
    </xf>
    <xf numFmtId="38" fontId="0" fillId="2" borderId="33" xfId="61" applyNumberFormat="1" applyFont="1" applyFill="1" applyBorder="1" applyAlignment="1">
      <alignment horizontal="right" vertical="center"/>
      <protection/>
    </xf>
    <xf numFmtId="38" fontId="0" fillId="2" borderId="34" xfId="61" applyNumberFormat="1" applyFont="1" applyFill="1" applyBorder="1" applyAlignment="1">
      <alignment horizontal="right" vertical="center"/>
      <protection/>
    </xf>
    <xf numFmtId="38" fontId="0" fillId="2" borderId="35" xfId="61" applyNumberFormat="1" applyFont="1" applyFill="1" applyBorder="1" applyAlignment="1">
      <alignment horizontal="right" vertical="center"/>
      <protection/>
    </xf>
    <xf numFmtId="0" fontId="5" fillId="0" borderId="36" xfId="61" applyFont="1" applyBorder="1">
      <alignment vertical="center"/>
      <protection/>
    </xf>
    <xf numFmtId="0" fontId="0" fillId="2" borderId="15" xfId="61" applyFont="1" applyFill="1" applyBorder="1">
      <alignment vertical="center"/>
      <protection/>
    </xf>
    <xf numFmtId="38" fontId="0" fillId="2" borderId="37" xfId="61" applyNumberFormat="1" applyFont="1" applyFill="1" applyBorder="1" applyAlignment="1">
      <alignment horizontal="right" vertical="center"/>
      <protection/>
    </xf>
    <xf numFmtId="38" fontId="0" fillId="2" borderId="38" xfId="61" applyNumberFormat="1" applyFont="1" applyFill="1" applyBorder="1" applyAlignment="1">
      <alignment horizontal="right" vertical="center"/>
      <protection/>
    </xf>
    <xf numFmtId="38" fontId="0" fillId="2" borderId="14" xfId="61" applyNumberFormat="1" applyFont="1" applyFill="1" applyBorder="1" applyAlignment="1">
      <alignment horizontal="right" vertical="center"/>
      <protection/>
    </xf>
    <xf numFmtId="38" fontId="0" fillId="2" borderId="39" xfId="61" applyNumberFormat="1" applyFont="1" applyFill="1" applyBorder="1" applyAlignment="1">
      <alignment horizontal="right" vertical="center"/>
      <protection/>
    </xf>
    <xf numFmtId="38" fontId="0" fillId="2" borderId="40" xfId="61" applyNumberFormat="1" applyFont="1" applyFill="1" applyBorder="1" applyAlignment="1">
      <alignment horizontal="right" vertical="center"/>
      <protection/>
    </xf>
    <xf numFmtId="38" fontId="0" fillId="2" borderId="41" xfId="61" applyNumberFormat="1" applyFont="1" applyFill="1" applyBorder="1" applyAlignment="1">
      <alignment horizontal="right" vertical="center"/>
      <protection/>
    </xf>
    <xf numFmtId="0" fontId="0" fillId="0" borderId="17" xfId="61" applyFont="1" applyBorder="1">
      <alignment vertical="center"/>
      <protection/>
    </xf>
    <xf numFmtId="0" fontId="0" fillId="0" borderId="18" xfId="61" applyFont="1" applyBorder="1">
      <alignment vertical="center"/>
      <protection/>
    </xf>
    <xf numFmtId="38" fontId="0" fillId="0" borderId="17" xfId="61" applyNumberFormat="1" applyFont="1" applyBorder="1" applyAlignment="1">
      <alignment horizontal="right" vertical="center"/>
      <protection/>
    </xf>
    <xf numFmtId="38" fontId="0" fillId="0" borderId="24" xfId="61" applyNumberFormat="1" applyFont="1" applyBorder="1" applyAlignment="1">
      <alignment horizontal="right" vertical="center"/>
      <protection/>
    </xf>
    <xf numFmtId="38" fontId="0" fillId="2" borderId="20" xfId="61" applyNumberFormat="1" applyFont="1" applyFill="1" applyBorder="1" applyAlignment="1">
      <alignment horizontal="right" vertical="center"/>
      <protection/>
    </xf>
    <xf numFmtId="38" fontId="0" fillId="2" borderId="21" xfId="61" applyNumberFormat="1" applyFont="1" applyFill="1" applyBorder="1" applyAlignment="1">
      <alignment horizontal="right" vertical="center"/>
      <protection/>
    </xf>
    <xf numFmtId="38" fontId="0" fillId="2" borderId="17" xfId="61" applyNumberFormat="1" applyFont="1" applyFill="1" applyBorder="1" applyAlignment="1">
      <alignment horizontal="right" vertical="center"/>
      <protection/>
    </xf>
    <xf numFmtId="38" fontId="0" fillId="2" borderId="22" xfId="61" applyNumberFormat="1" applyFont="1" applyFill="1" applyBorder="1" applyAlignment="1">
      <alignment horizontal="right" vertical="center"/>
      <protection/>
    </xf>
    <xf numFmtId="38" fontId="0" fillId="2" borderId="23" xfId="61" applyNumberFormat="1" applyFont="1" applyFill="1" applyBorder="1" applyAlignment="1">
      <alignment horizontal="right" vertical="center"/>
      <protection/>
    </xf>
    <xf numFmtId="38" fontId="0" fillId="2" borderId="24" xfId="61" applyNumberFormat="1" applyFont="1" applyFill="1" applyBorder="1" applyAlignment="1">
      <alignment horizontal="right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32" borderId="37" xfId="61" applyFont="1" applyFill="1" applyBorder="1" applyAlignment="1">
      <alignment horizontal="center" vertical="center"/>
      <protection/>
    </xf>
    <xf numFmtId="0" fontId="0" fillId="32" borderId="38" xfId="61" applyFont="1" applyFill="1" applyBorder="1" applyAlignment="1">
      <alignment horizontal="center" vertical="center"/>
      <protection/>
    </xf>
    <xf numFmtId="0" fontId="0" fillId="32" borderId="42" xfId="61" applyFont="1" applyFill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 wrapText="1" shrinkToFit="1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38" fontId="0" fillId="32" borderId="43" xfId="61" applyNumberFormat="1" applyFont="1" applyFill="1" applyBorder="1" applyAlignment="1">
      <alignment horizontal="right" vertical="center"/>
      <protection/>
    </xf>
    <xf numFmtId="38" fontId="0" fillId="32" borderId="44" xfId="61" applyNumberFormat="1" applyFont="1" applyFill="1" applyBorder="1" applyAlignment="1">
      <alignment horizontal="right" vertical="center"/>
      <protection/>
    </xf>
    <xf numFmtId="38" fontId="0" fillId="32" borderId="11" xfId="61" applyNumberFormat="1" applyFont="1" applyFill="1" applyBorder="1" applyAlignment="1">
      <alignment horizontal="right" vertical="center"/>
      <protection/>
    </xf>
    <xf numFmtId="38" fontId="0" fillId="0" borderId="45" xfId="61" applyNumberFormat="1" applyFont="1" applyBorder="1" applyAlignment="1">
      <alignment horizontal="right" vertical="center"/>
      <protection/>
    </xf>
    <xf numFmtId="38" fontId="0" fillId="0" borderId="46" xfId="61" applyNumberFormat="1" applyFont="1" applyBorder="1" applyAlignment="1">
      <alignment horizontal="right" vertical="center"/>
      <protection/>
    </xf>
    <xf numFmtId="38" fontId="0" fillId="0" borderId="44" xfId="61" applyNumberFormat="1" applyFont="1" applyBorder="1" applyAlignment="1">
      <alignment horizontal="right" vertical="center"/>
      <protection/>
    </xf>
    <xf numFmtId="38" fontId="0" fillId="0" borderId="11" xfId="61" applyNumberFormat="1" applyFont="1" applyBorder="1" applyAlignment="1">
      <alignment horizontal="right" vertical="center"/>
      <protection/>
    </xf>
    <xf numFmtId="38" fontId="0" fillId="0" borderId="35" xfId="61" applyNumberFormat="1" applyFont="1" applyBorder="1" applyAlignment="1">
      <alignment horizontal="right" vertical="center"/>
      <protection/>
    </xf>
    <xf numFmtId="38" fontId="0" fillId="32" borderId="37" xfId="61" applyNumberFormat="1" applyFont="1" applyFill="1" applyBorder="1" applyAlignment="1">
      <alignment horizontal="right" vertical="center"/>
      <protection/>
    </xf>
    <xf numFmtId="38" fontId="0" fillId="32" borderId="38" xfId="61" applyNumberFormat="1" applyFont="1" applyFill="1" applyBorder="1" applyAlignment="1">
      <alignment horizontal="right" vertical="center"/>
      <protection/>
    </xf>
    <xf numFmtId="38" fontId="0" fillId="32" borderId="14" xfId="61" applyNumberFormat="1" applyFont="1" applyFill="1" applyBorder="1" applyAlignment="1">
      <alignment horizontal="right" vertical="center"/>
      <protection/>
    </xf>
    <xf numFmtId="38" fontId="0" fillId="0" borderId="39" xfId="61" applyNumberFormat="1" applyFont="1" applyBorder="1" applyAlignment="1">
      <alignment horizontal="right" vertical="center"/>
      <protection/>
    </xf>
    <xf numFmtId="38" fontId="0" fillId="0" borderId="40" xfId="61" applyNumberFormat="1" applyFont="1" applyBorder="1" applyAlignment="1">
      <alignment horizontal="right" vertical="center"/>
      <protection/>
    </xf>
    <xf numFmtId="38" fontId="0" fillId="0" borderId="38" xfId="61" applyNumberFormat="1" applyFont="1" applyBorder="1" applyAlignment="1">
      <alignment horizontal="right" vertical="center"/>
      <protection/>
    </xf>
    <xf numFmtId="38" fontId="0" fillId="0" borderId="14" xfId="61" applyNumberFormat="1" applyFont="1" applyBorder="1" applyAlignment="1">
      <alignment horizontal="right" vertical="center"/>
      <protection/>
    </xf>
    <xf numFmtId="38" fontId="0" fillId="0" borderId="41" xfId="61" applyNumberFormat="1" applyFont="1" applyBorder="1" applyAlignment="1">
      <alignment horizontal="right" vertical="center"/>
      <protection/>
    </xf>
    <xf numFmtId="0" fontId="0" fillId="0" borderId="47" xfId="61" applyFont="1" applyBorder="1" applyAlignment="1">
      <alignment horizontal="center" vertical="center"/>
      <protection/>
    </xf>
    <xf numFmtId="38" fontId="0" fillId="0" borderId="48" xfId="61" applyNumberFormat="1" applyFont="1" applyBorder="1" applyAlignment="1">
      <alignment horizontal="right" vertical="center"/>
      <protection/>
    </xf>
    <xf numFmtId="38" fontId="0" fillId="0" borderId="13" xfId="61" applyNumberFormat="1" applyFont="1" applyBorder="1" applyAlignment="1">
      <alignment horizontal="right" vertical="center"/>
      <protection/>
    </xf>
    <xf numFmtId="38" fontId="0" fillId="0" borderId="49" xfId="61" applyNumberFormat="1" applyFont="1" applyBorder="1" applyAlignment="1">
      <alignment horizontal="right" vertical="center"/>
      <protection/>
    </xf>
    <xf numFmtId="38" fontId="0" fillId="0" borderId="16" xfId="61" applyNumberFormat="1" applyFont="1" applyBorder="1" applyAlignment="1">
      <alignment horizontal="right" vertical="center"/>
      <protection/>
    </xf>
    <xf numFmtId="38" fontId="0" fillId="2" borderId="26" xfId="61" applyNumberFormat="1" applyFont="1" applyFill="1" applyBorder="1" applyAlignment="1">
      <alignment horizontal="right" vertical="center"/>
      <protection/>
    </xf>
    <xf numFmtId="38" fontId="0" fillId="2" borderId="19" xfId="61" applyNumberFormat="1" applyFont="1" applyFill="1" applyBorder="1" applyAlignment="1">
      <alignment horizontal="right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2" borderId="50" xfId="61" applyFont="1" applyFill="1" applyBorder="1" applyAlignment="1">
      <alignment horizontal="center" vertical="center"/>
      <protection/>
    </xf>
    <xf numFmtId="0" fontId="0" fillId="2" borderId="51" xfId="61" applyFont="1" applyFill="1" applyBorder="1" applyAlignment="1">
      <alignment horizontal="center" vertical="center"/>
      <protection/>
    </xf>
    <xf numFmtId="0" fontId="0" fillId="2" borderId="42" xfId="61" applyFont="1" applyFill="1" applyBorder="1" applyAlignment="1">
      <alignment horizontal="center" vertical="center"/>
      <protection/>
    </xf>
    <xf numFmtId="0" fontId="0" fillId="2" borderId="39" xfId="61" applyFont="1" applyFill="1" applyBorder="1" applyAlignment="1">
      <alignment horizontal="center" vertical="center"/>
      <protection/>
    </xf>
    <xf numFmtId="0" fontId="0" fillId="2" borderId="40" xfId="61" applyFont="1" applyFill="1" applyBorder="1" applyAlignment="1">
      <alignment horizontal="center" vertical="center"/>
      <protection/>
    </xf>
    <xf numFmtId="0" fontId="0" fillId="2" borderId="38" xfId="61" applyFont="1" applyFill="1" applyBorder="1" applyAlignment="1">
      <alignment horizontal="center" vertical="center"/>
      <protection/>
    </xf>
    <xf numFmtId="0" fontId="0" fillId="2" borderId="47" xfId="61" applyFont="1" applyFill="1" applyBorder="1" applyAlignment="1">
      <alignment horizontal="center" vertical="center"/>
      <protection/>
    </xf>
    <xf numFmtId="0" fontId="0" fillId="33" borderId="42" xfId="61" applyFont="1" applyFill="1" applyBorder="1" applyAlignment="1">
      <alignment horizontal="center" vertical="center"/>
      <protection/>
    </xf>
    <xf numFmtId="0" fontId="0" fillId="33" borderId="37" xfId="61" applyFont="1" applyFill="1" applyBorder="1" applyAlignment="1">
      <alignment horizontal="center" vertical="center"/>
      <protection/>
    </xf>
    <xf numFmtId="0" fontId="0" fillId="33" borderId="38" xfId="61" applyFont="1" applyFill="1" applyBorder="1" applyAlignment="1">
      <alignment horizontal="center" vertical="center"/>
      <protection/>
    </xf>
    <xf numFmtId="0" fontId="0" fillId="33" borderId="39" xfId="61" applyFont="1" applyFill="1" applyBorder="1" applyAlignment="1">
      <alignment horizontal="center" vertical="center"/>
      <protection/>
    </xf>
    <xf numFmtId="0" fontId="0" fillId="33" borderId="40" xfId="61" applyFont="1" applyFill="1" applyBorder="1" applyAlignment="1">
      <alignment horizontal="center" vertical="center"/>
      <protection/>
    </xf>
    <xf numFmtId="0" fontId="0" fillId="33" borderId="47" xfId="61" applyFont="1" applyFill="1" applyBorder="1" applyAlignment="1">
      <alignment horizontal="center" vertical="center"/>
      <protection/>
    </xf>
    <xf numFmtId="0" fontId="2" fillId="0" borderId="0" xfId="6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25" xfId="61" applyFont="1" applyFill="1" applyBorder="1">
      <alignment vertical="center"/>
      <protection/>
    </xf>
    <xf numFmtId="0" fontId="0" fillId="0" borderId="52" xfId="61" applyFont="1" applyFill="1" applyBorder="1">
      <alignment vertical="center"/>
      <protection/>
    </xf>
    <xf numFmtId="0" fontId="0" fillId="0" borderId="53" xfId="61" applyFont="1" applyFill="1" applyBorder="1">
      <alignment vertical="center"/>
      <protection/>
    </xf>
    <xf numFmtId="3" fontId="0" fillId="32" borderId="20" xfId="49" applyNumberFormat="1" applyFont="1" applyFill="1" applyBorder="1" applyAlignment="1">
      <alignment vertical="center"/>
    </xf>
    <xf numFmtId="3" fontId="0" fillId="32" borderId="21" xfId="49" applyNumberFormat="1" applyFont="1" applyFill="1" applyBorder="1" applyAlignment="1">
      <alignment vertical="center"/>
    </xf>
    <xf numFmtId="3" fontId="0" fillId="32" borderId="17" xfId="49" applyNumberFormat="1" applyFont="1" applyFill="1" applyBorder="1" applyAlignment="1">
      <alignment vertical="center"/>
    </xf>
    <xf numFmtId="3" fontId="0" fillId="0" borderId="22" xfId="49" applyNumberFormat="1" applyFont="1" applyFill="1" applyBorder="1" applyAlignment="1">
      <alignment vertical="center"/>
    </xf>
    <xf numFmtId="3" fontId="0" fillId="0" borderId="23" xfId="49" applyNumberFormat="1" applyFont="1" applyFill="1" applyBorder="1" applyAlignment="1">
      <alignment vertical="center"/>
    </xf>
    <xf numFmtId="3" fontId="0" fillId="0" borderId="21" xfId="49" applyNumberFormat="1" applyFont="1" applyFill="1" applyBorder="1" applyAlignment="1">
      <alignment vertical="center"/>
    </xf>
    <xf numFmtId="3" fontId="0" fillId="0" borderId="17" xfId="49" applyNumberFormat="1" applyFont="1" applyFill="1" applyBorder="1" applyAlignment="1">
      <alignment vertical="center"/>
    </xf>
    <xf numFmtId="3" fontId="0" fillId="0" borderId="24" xfId="49" applyNumberFormat="1" applyFont="1" applyFill="1" applyBorder="1" applyAlignment="1">
      <alignment vertical="center"/>
    </xf>
    <xf numFmtId="0" fontId="0" fillId="0" borderId="54" xfId="61" applyFont="1" applyFill="1" applyBorder="1">
      <alignment vertical="center"/>
      <protection/>
    </xf>
    <xf numFmtId="0" fontId="0" fillId="2" borderId="11" xfId="61" applyFont="1" applyFill="1" applyBorder="1">
      <alignment vertical="center"/>
      <protection/>
    </xf>
    <xf numFmtId="0" fontId="0" fillId="2" borderId="12" xfId="61" applyFont="1" applyFill="1" applyBorder="1">
      <alignment vertical="center"/>
      <protection/>
    </xf>
    <xf numFmtId="0" fontId="0" fillId="2" borderId="13" xfId="61" applyFont="1" applyFill="1" applyBorder="1">
      <alignment vertical="center"/>
      <protection/>
    </xf>
    <xf numFmtId="3" fontId="0" fillId="2" borderId="43" xfId="49" applyNumberFormat="1" applyFont="1" applyFill="1" applyBorder="1" applyAlignment="1">
      <alignment vertical="center"/>
    </xf>
    <xf numFmtId="3" fontId="0" fillId="2" borderId="44" xfId="49" applyNumberFormat="1" applyFont="1" applyFill="1" applyBorder="1" applyAlignment="1">
      <alignment vertical="center"/>
    </xf>
    <xf numFmtId="3" fontId="0" fillId="2" borderId="48" xfId="49" applyNumberFormat="1" applyFont="1" applyFill="1" applyBorder="1" applyAlignment="1">
      <alignment vertical="center"/>
    </xf>
    <xf numFmtId="3" fontId="0" fillId="2" borderId="45" xfId="49" applyNumberFormat="1" applyFont="1" applyFill="1" applyBorder="1" applyAlignment="1">
      <alignment vertical="center"/>
    </xf>
    <xf numFmtId="3" fontId="0" fillId="2" borderId="46" xfId="49" applyNumberFormat="1" applyFont="1" applyFill="1" applyBorder="1" applyAlignment="1">
      <alignment vertical="center"/>
    </xf>
    <xf numFmtId="3" fontId="0" fillId="2" borderId="35" xfId="49" applyNumberFormat="1" applyFont="1" applyFill="1" applyBorder="1" applyAlignment="1">
      <alignment vertical="center"/>
    </xf>
    <xf numFmtId="0" fontId="0" fillId="2" borderId="55" xfId="61" applyFont="1" applyFill="1" applyBorder="1">
      <alignment vertical="center"/>
      <protection/>
    </xf>
    <xf numFmtId="0" fontId="0" fillId="2" borderId="56" xfId="61" applyFont="1" applyFill="1" applyBorder="1">
      <alignment vertical="center"/>
      <protection/>
    </xf>
    <xf numFmtId="0" fontId="0" fillId="2" borderId="57" xfId="61" applyFont="1" applyFill="1" applyBorder="1">
      <alignment vertical="center"/>
      <protection/>
    </xf>
    <xf numFmtId="3" fontId="0" fillId="2" borderId="58" xfId="49" applyNumberFormat="1" applyFont="1" applyFill="1" applyBorder="1" applyAlignment="1">
      <alignment vertical="center"/>
    </xf>
    <xf numFmtId="3" fontId="0" fillId="2" borderId="59" xfId="49" applyNumberFormat="1" applyFont="1" applyFill="1" applyBorder="1" applyAlignment="1">
      <alignment vertical="center"/>
    </xf>
    <xf numFmtId="3" fontId="0" fillId="2" borderId="60" xfId="49" applyNumberFormat="1" applyFont="1" applyFill="1" applyBorder="1" applyAlignment="1">
      <alignment vertical="center"/>
    </xf>
    <xf numFmtId="3" fontId="0" fillId="2" borderId="61" xfId="49" applyNumberFormat="1" applyFont="1" applyFill="1" applyBorder="1" applyAlignment="1">
      <alignment vertical="center"/>
    </xf>
    <xf numFmtId="3" fontId="0" fillId="2" borderId="62" xfId="49" applyNumberFormat="1" applyFont="1" applyFill="1" applyBorder="1" applyAlignment="1">
      <alignment vertical="center"/>
    </xf>
    <xf numFmtId="3" fontId="0" fillId="2" borderId="63" xfId="49" applyNumberFormat="1" applyFont="1" applyFill="1" applyBorder="1" applyAlignment="1">
      <alignment vertical="center"/>
    </xf>
    <xf numFmtId="0" fontId="0" fillId="2" borderId="14" xfId="61" applyFont="1" applyFill="1" applyBorder="1">
      <alignment vertical="center"/>
      <protection/>
    </xf>
    <xf numFmtId="0" fontId="0" fillId="2" borderId="16" xfId="61" applyFont="1" applyFill="1" applyBorder="1">
      <alignment vertical="center"/>
      <protection/>
    </xf>
    <xf numFmtId="3" fontId="0" fillId="2" borderId="37" xfId="49" applyNumberFormat="1" applyFont="1" applyFill="1" applyBorder="1" applyAlignment="1">
      <alignment vertical="center"/>
    </xf>
    <xf numFmtId="3" fontId="0" fillId="2" borderId="38" xfId="49" applyNumberFormat="1" applyFont="1" applyFill="1" applyBorder="1" applyAlignment="1">
      <alignment vertical="center"/>
    </xf>
    <xf numFmtId="3" fontId="0" fillId="2" borderId="49" xfId="49" applyNumberFormat="1" applyFont="1" applyFill="1" applyBorder="1" applyAlignment="1">
      <alignment vertical="center"/>
    </xf>
    <xf numFmtId="3" fontId="0" fillId="2" borderId="39" xfId="49" applyNumberFormat="1" applyFont="1" applyFill="1" applyBorder="1" applyAlignment="1">
      <alignment vertical="center"/>
    </xf>
    <xf numFmtId="3" fontId="0" fillId="2" borderId="40" xfId="49" applyNumberFormat="1" applyFont="1" applyFill="1" applyBorder="1" applyAlignment="1">
      <alignment vertical="center"/>
    </xf>
    <xf numFmtId="3" fontId="0" fillId="2" borderId="41" xfId="49" applyNumberFormat="1" applyFont="1" applyFill="1" applyBorder="1" applyAlignment="1">
      <alignment vertical="center"/>
    </xf>
    <xf numFmtId="3" fontId="0" fillId="2" borderId="11" xfId="49" applyNumberFormat="1" applyFont="1" applyFill="1" applyBorder="1" applyAlignment="1">
      <alignment vertical="center"/>
    </xf>
    <xf numFmtId="3" fontId="0" fillId="2" borderId="14" xfId="49" applyNumberFormat="1" applyFont="1" applyFill="1" applyBorder="1" applyAlignment="1">
      <alignment vertical="center"/>
    </xf>
    <xf numFmtId="3" fontId="0" fillId="2" borderId="55" xfId="49" applyNumberFormat="1" applyFont="1" applyFill="1" applyBorder="1" applyAlignment="1">
      <alignment vertical="center"/>
    </xf>
    <xf numFmtId="0" fontId="0" fillId="0" borderId="42" xfId="61" applyFont="1" applyFill="1" applyBorder="1">
      <alignment vertical="center"/>
      <protection/>
    </xf>
    <xf numFmtId="0" fontId="0" fillId="0" borderId="17" xfId="61" applyFont="1" applyFill="1" applyBorder="1">
      <alignment vertical="center"/>
      <protection/>
    </xf>
    <xf numFmtId="0" fontId="0" fillId="0" borderId="18" xfId="61" applyFont="1" applyFill="1" applyBorder="1">
      <alignment vertical="center"/>
      <protection/>
    </xf>
    <xf numFmtId="0" fontId="0" fillId="0" borderId="19" xfId="61" applyFont="1" applyFill="1" applyBorder="1">
      <alignment vertical="center"/>
      <protection/>
    </xf>
    <xf numFmtId="3" fontId="0" fillId="2" borderId="65" xfId="49" applyNumberFormat="1" applyFont="1" applyFill="1" applyBorder="1" applyAlignment="1">
      <alignment vertical="center"/>
    </xf>
    <xf numFmtId="0" fontId="0" fillId="2" borderId="32" xfId="61" applyFont="1" applyFill="1" applyBorder="1">
      <alignment vertical="center"/>
      <protection/>
    </xf>
    <xf numFmtId="0" fontId="0" fillId="2" borderId="70" xfId="61" applyFont="1" applyFill="1" applyBorder="1">
      <alignment vertical="center"/>
      <protection/>
    </xf>
    <xf numFmtId="3" fontId="0" fillId="2" borderId="71" xfId="49" applyNumberFormat="1" applyFont="1" applyFill="1" applyBorder="1" applyAlignment="1">
      <alignment vertical="center"/>
    </xf>
    <xf numFmtId="3" fontId="0" fillId="2" borderId="34" xfId="49" applyNumberFormat="1" applyFont="1" applyFill="1" applyBorder="1" applyAlignment="1">
      <alignment vertical="center"/>
    </xf>
    <xf numFmtId="3" fontId="0" fillId="2" borderId="31" xfId="49" applyNumberFormat="1" applyFont="1" applyFill="1" applyBorder="1" applyAlignment="1">
      <alignment vertical="center"/>
    </xf>
    <xf numFmtId="3" fontId="0" fillId="2" borderId="72" xfId="49" applyNumberFormat="1" applyFont="1" applyFill="1" applyBorder="1" applyAlignment="1">
      <alignment vertical="center"/>
    </xf>
    <xf numFmtId="3" fontId="0" fillId="2" borderId="73" xfId="49" applyNumberFormat="1" applyFont="1" applyFill="1" applyBorder="1" applyAlignment="1">
      <alignment vertical="center"/>
    </xf>
    <xf numFmtId="3" fontId="0" fillId="2" borderId="66" xfId="49" applyNumberFormat="1" applyFont="1" applyFill="1" applyBorder="1" applyAlignment="1">
      <alignment vertical="center"/>
    </xf>
    <xf numFmtId="0" fontId="6" fillId="2" borderId="55" xfId="61" applyFont="1" applyFill="1" applyBorder="1" applyAlignment="1">
      <alignment vertical="center"/>
      <protection/>
    </xf>
    <xf numFmtId="0" fontId="0" fillId="2" borderId="56" xfId="61" applyFont="1" applyFill="1" applyBorder="1" applyAlignment="1">
      <alignment vertical="center" wrapText="1"/>
      <protection/>
    </xf>
    <xf numFmtId="0" fontId="0" fillId="2" borderId="57" xfId="61" applyFont="1" applyFill="1" applyBorder="1" applyAlignment="1">
      <alignment vertical="center" wrapText="1"/>
      <protection/>
    </xf>
    <xf numFmtId="0" fontId="0" fillId="0" borderId="28" xfId="61" applyFont="1" applyFill="1" applyBorder="1">
      <alignment vertical="center"/>
      <protection/>
    </xf>
    <xf numFmtId="0" fontId="7" fillId="2" borderId="55" xfId="61" applyFont="1" applyFill="1" applyBorder="1" applyAlignment="1">
      <alignment vertical="center"/>
      <protection/>
    </xf>
    <xf numFmtId="0" fontId="0" fillId="0" borderId="36" xfId="61" applyFont="1" applyFill="1" applyBorder="1">
      <alignment vertical="center"/>
      <protection/>
    </xf>
    <xf numFmtId="0" fontId="0" fillId="2" borderId="42" xfId="61" applyFont="1" applyFill="1" applyBorder="1" applyAlignment="1">
      <alignment vertical="center"/>
      <protection/>
    </xf>
    <xf numFmtId="0" fontId="0" fillId="2" borderId="10" xfId="61" applyFont="1" applyFill="1" applyBorder="1" applyAlignment="1">
      <alignment vertical="center" wrapText="1"/>
      <protection/>
    </xf>
    <xf numFmtId="0" fontId="0" fillId="2" borderId="74" xfId="61" applyFont="1" applyFill="1" applyBorder="1" applyAlignment="1">
      <alignment vertical="center" wrapText="1"/>
      <protection/>
    </xf>
    <xf numFmtId="3" fontId="0" fillId="2" borderId="50" xfId="49" applyNumberFormat="1" applyFont="1" applyFill="1" applyBorder="1" applyAlignment="1">
      <alignment vertical="center"/>
    </xf>
    <xf numFmtId="3" fontId="0" fillId="2" borderId="51" xfId="49" applyNumberFormat="1" applyFont="1" applyFill="1" applyBorder="1" applyAlignment="1">
      <alignment vertical="center"/>
    </xf>
    <xf numFmtId="3" fontId="0" fillId="2" borderId="42" xfId="49" applyNumberFormat="1" applyFont="1" applyFill="1" applyBorder="1" applyAlignment="1">
      <alignment vertical="center"/>
    </xf>
    <xf numFmtId="3" fontId="0" fillId="2" borderId="75" xfId="49" applyNumberFormat="1" applyFont="1" applyFill="1" applyBorder="1" applyAlignment="1">
      <alignment vertical="center"/>
    </xf>
    <xf numFmtId="3" fontId="0" fillId="2" borderId="76" xfId="49" applyNumberFormat="1" applyFont="1" applyFill="1" applyBorder="1" applyAlignment="1">
      <alignment vertical="center"/>
    </xf>
    <xf numFmtId="3" fontId="0" fillId="2" borderId="47" xfId="49" applyNumberFormat="1" applyFont="1" applyFill="1" applyBorder="1" applyAlignment="1">
      <alignment vertical="center"/>
    </xf>
    <xf numFmtId="3" fontId="0" fillId="2" borderId="77" xfId="49" applyNumberFormat="1" applyFont="1" applyFill="1" applyBorder="1" applyAlignment="1">
      <alignment vertical="center"/>
    </xf>
    <xf numFmtId="3" fontId="0" fillId="0" borderId="68" xfId="49" applyNumberFormat="1" applyFont="1" applyFill="1" applyBorder="1" applyAlignment="1">
      <alignment vertical="center"/>
    </xf>
    <xf numFmtId="3" fontId="0" fillId="2" borderId="67" xfId="49" applyNumberFormat="1" applyFont="1" applyFill="1" applyBorder="1" applyAlignment="1">
      <alignment vertical="center"/>
    </xf>
    <xf numFmtId="0" fontId="0" fillId="0" borderId="17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3" fontId="0" fillId="0" borderId="0" xfId="49" applyNumberFormat="1" applyFont="1" applyFill="1" applyBorder="1" applyAlignment="1">
      <alignment vertical="center"/>
    </xf>
    <xf numFmtId="0" fontId="0" fillId="2" borderId="25" xfId="61" applyFont="1" applyFill="1" applyBorder="1">
      <alignment vertical="center"/>
      <protection/>
    </xf>
    <xf numFmtId="0" fontId="0" fillId="2" borderId="52" xfId="61" applyFont="1" applyFill="1" applyBorder="1">
      <alignment vertical="center"/>
      <protection/>
    </xf>
    <xf numFmtId="0" fontId="0" fillId="2" borderId="53" xfId="61" applyFont="1" applyFill="1" applyBorder="1">
      <alignment vertical="center"/>
      <protection/>
    </xf>
    <xf numFmtId="3" fontId="0" fillId="2" borderId="78" xfId="49" applyNumberFormat="1" applyFont="1" applyFill="1" applyBorder="1" applyAlignment="1">
      <alignment vertical="center"/>
    </xf>
    <xf numFmtId="3" fontId="0" fillId="2" borderId="79" xfId="49" applyNumberFormat="1" applyFont="1" applyFill="1" applyBorder="1" applyAlignment="1">
      <alignment vertical="center"/>
    </xf>
    <xf numFmtId="3" fontId="0" fillId="2" borderId="64" xfId="49" applyNumberFormat="1" applyFont="1" applyFill="1" applyBorder="1" applyAlignment="1">
      <alignment vertical="center"/>
    </xf>
    <xf numFmtId="3" fontId="0" fillId="2" borderId="80" xfId="49" applyNumberFormat="1" applyFont="1" applyFill="1" applyBorder="1" applyAlignment="1">
      <alignment vertical="center"/>
    </xf>
    <xf numFmtId="3" fontId="0" fillId="2" borderId="27" xfId="49" applyNumberFormat="1" applyFont="1" applyFill="1" applyBorder="1" applyAlignment="1">
      <alignment vertical="center"/>
    </xf>
    <xf numFmtId="0" fontId="2" fillId="0" borderId="0" xfId="63" applyFont="1">
      <alignment vertical="center"/>
      <protection/>
    </xf>
    <xf numFmtId="0" fontId="0" fillId="0" borderId="0" xfId="63" applyFont="1">
      <alignment vertical="center"/>
      <protection/>
    </xf>
    <xf numFmtId="58" fontId="0" fillId="0" borderId="0" xfId="63" applyNumberFormat="1" applyFont="1" applyFill="1" applyAlignment="1">
      <alignment vertical="center"/>
      <protection/>
    </xf>
    <xf numFmtId="0" fontId="3" fillId="0" borderId="0" xfId="63" applyFont="1">
      <alignment vertical="center"/>
      <protection/>
    </xf>
    <xf numFmtId="0" fontId="0" fillId="0" borderId="10" xfId="63" applyFont="1" applyBorder="1">
      <alignment vertical="center"/>
      <protection/>
    </xf>
    <xf numFmtId="0" fontId="0" fillId="0" borderId="10" xfId="63" applyFont="1" applyBorder="1" applyAlignment="1">
      <alignment vertical="center"/>
      <protection/>
    </xf>
    <xf numFmtId="0" fontId="0" fillId="0" borderId="11" xfId="63" applyFont="1" applyBorder="1">
      <alignment vertical="center"/>
      <protection/>
    </xf>
    <xf numFmtId="0" fontId="5" fillId="0" borderId="12" xfId="63" applyFont="1" applyBorder="1">
      <alignment vertical="center"/>
      <protection/>
    </xf>
    <xf numFmtId="0" fontId="0" fillId="0" borderId="12" xfId="63" applyFont="1" applyBorder="1">
      <alignment vertical="center"/>
      <protection/>
    </xf>
    <xf numFmtId="38" fontId="0" fillId="0" borderId="11" xfId="63" applyNumberFormat="1" applyFont="1" applyBorder="1" applyAlignment="1">
      <alignment vertical="center"/>
      <protection/>
    </xf>
    <xf numFmtId="38" fontId="0" fillId="0" borderId="13" xfId="63" applyNumberFormat="1" applyFont="1" applyBorder="1" applyAlignment="1">
      <alignment vertical="center"/>
      <protection/>
    </xf>
    <xf numFmtId="0" fontId="0" fillId="0" borderId="17" xfId="63" applyFont="1" applyBorder="1">
      <alignment vertical="center"/>
      <protection/>
    </xf>
    <xf numFmtId="0" fontId="0" fillId="0" borderId="14" xfId="63" applyFont="1" applyBorder="1">
      <alignment vertical="center"/>
      <protection/>
    </xf>
    <xf numFmtId="0" fontId="5" fillId="0" borderId="15" xfId="63" applyFont="1" applyBorder="1">
      <alignment vertical="center"/>
      <protection/>
    </xf>
    <xf numFmtId="0" fontId="0" fillId="0" borderId="15" xfId="63" applyFont="1" applyBorder="1">
      <alignment vertical="center"/>
      <protection/>
    </xf>
    <xf numFmtId="38" fontId="0" fillId="0" borderId="14" xfId="63" applyNumberFormat="1" applyFont="1" applyBorder="1" applyAlignment="1">
      <alignment vertical="center"/>
      <protection/>
    </xf>
    <xf numFmtId="38" fontId="0" fillId="0" borderId="16" xfId="63" applyNumberFormat="1" applyFont="1" applyBorder="1" applyAlignment="1">
      <alignment vertical="center"/>
      <protection/>
    </xf>
    <xf numFmtId="0" fontId="0" fillId="2" borderId="17" xfId="63" applyFont="1" applyFill="1" applyBorder="1">
      <alignment vertical="center"/>
      <protection/>
    </xf>
    <xf numFmtId="0" fontId="0" fillId="2" borderId="18" xfId="63" applyFont="1" applyFill="1" applyBorder="1">
      <alignment vertical="center"/>
      <protection/>
    </xf>
    <xf numFmtId="38" fontId="0" fillId="2" borderId="18" xfId="63" applyNumberFormat="1" applyFont="1" applyFill="1" applyBorder="1" applyAlignment="1">
      <alignment horizontal="right" vertical="center"/>
      <protection/>
    </xf>
    <xf numFmtId="38" fontId="0" fillId="2" borderId="17" xfId="63" applyNumberFormat="1" applyFont="1" applyFill="1" applyBorder="1" applyAlignment="1">
      <alignment vertical="center"/>
      <protection/>
    </xf>
    <xf numFmtId="38" fontId="0" fillId="2" borderId="19" xfId="63" applyNumberFormat="1" applyFont="1" applyFill="1" applyBorder="1" applyAlignment="1">
      <alignment vertical="center"/>
      <protection/>
    </xf>
    <xf numFmtId="0" fontId="0" fillId="32" borderId="20" xfId="63" applyFont="1" applyFill="1" applyBorder="1" applyAlignment="1">
      <alignment horizontal="center" vertical="center"/>
      <protection/>
    </xf>
    <xf numFmtId="0" fontId="0" fillId="32" borderId="21" xfId="63" applyFont="1" applyFill="1" applyBorder="1" applyAlignment="1">
      <alignment horizontal="center" vertical="center"/>
      <protection/>
    </xf>
    <xf numFmtId="0" fontId="0" fillId="32" borderId="17" xfId="63" applyFont="1" applyFill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 wrapText="1" shrinkToFit="1"/>
      <protection/>
    </xf>
    <xf numFmtId="0" fontId="0" fillId="0" borderId="23" xfId="63" applyFont="1" applyBorder="1" applyAlignment="1">
      <alignment horizontal="center" vertical="center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24" xfId="63" applyFont="1" applyBorder="1" applyAlignment="1">
      <alignment horizontal="center" vertical="center"/>
      <protection/>
    </xf>
    <xf numFmtId="0" fontId="0" fillId="0" borderId="25" xfId="63" applyFont="1" applyFill="1" applyBorder="1" applyAlignment="1">
      <alignment vertical="center"/>
      <protection/>
    </xf>
    <xf numFmtId="0" fontId="0" fillId="0" borderId="18" xfId="63" applyFont="1" applyFill="1" applyBorder="1" applyAlignment="1">
      <alignment vertical="center"/>
      <protection/>
    </xf>
    <xf numFmtId="0" fontId="0" fillId="0" borderId="19" xfId="63" applyFont="1" applyFill="1" applyBorder="1" applyAlignment="1">
      <alignment vertical="center"/>
      <protection/>
    </xf>
    <xf numFmtId="38" fontId="0" fillId="32" borderId="20" xfId="63" applyNumberFormat="1" applyFont="1" applyFill="1" applyBorder="1" applyAlignment="1">
      <alignment horizontal="right" vertical="center"/>
      <protection/>
    </xf>
    <xf numFmtId="38" fontId="0" fillId="32" borderId="21" xfId="63" applyNumberFormat="1" applyFont="1" applyFill="1" applyBorder="1" applyAlignment="1">
      <alignment horizontal="right" vertical="center"/>
      <protection/>
    </xf>
    <xf numFmtId="38" fontId="0" fillId="32" borderId="17" xfId="63" applyNumberFormat="1" applyFont="1" applyFill="1" applyBorder="1" applyAlignment="1">
      <alignment horizontal="right" vertical="center"/>
      <protection/>
    </xf>
    <xf numFmtId="38" fontId="0" fillId="0" borderId="22" xfId="63" applyNumberFormat="1" applyFont="1" applyBorder="1" applyAlignment="1">
      <alignment horizontal="right" vertical="center"/>
      <protection/>
    </xf>
    <xf numFmtId="38" fontId="0" fillId="0" borderId="23" xfId="63" applyNumberFormat="1" applyFont="1" applyBorder="1" applyAlignment="1">
      <alignment horizontal="right" vertical="center"/>
      <protection/>
    </xf>
    <xf numFmtId="38" fontId="0" fillId="0" borderId="21" xfId="63" applyNumberFormat="1" applyFont="1" applyBorder="1" applyAlignment="1">
      <alignment horizontal="right" vertical="center"/>
      <protection/>
    </xf>
    <xf numFmtId="38" fontId="0" fillId="0" borderId="26" xfId="63" applyNumberFormat="1" applyFont="1" applyBorder="1" applyAlignment="1">
      <alignment horizontal="right" vertical="center"/>
      <protection/>
    </xf>
    <xf numFmtId="38" fontId="0" fillId="0" borderId="27" xfId="63" applyNumberFormat="1" applyFont="1" applyBorder="1" applyAlignment="1">
      <alignment horizontal="right" vertical="center"/>
      <protection/>
    </xf>
    <xf numFmtId="0" fontId="5" fillId="0" borderId="28" xfId="63" applyFont="1" applyBorder="1">
      <alignment vertical="center"/>
      <protection/>
    </xf>
    <xf numFmtId="0" fontId="0" fillId="2" borderId="29" xfId="63" applyFont="1" applyFill="1" applyBorder="1">
      <alignment vertical="center"/>
      <protection/>
    </xf>
    <xf numFmtId="38" fontId="0" fillId="2" borderId="30" xfId="63" applyNumberFormat="1" applyFont="1" applyFill="1" applyBorder="1" applyAlignment="1">
      <alignment horizontal="right" vertical="center"/>
      <protection/>
    </xf>
    <xf numFmtId="38" fontId="0" fillId="2" borderId="31" xfId="63" applyNumberFormat="1" applyFont="1" applyFill="1" applyBorder="1" applyAlignment="1">
      <alignment horizontal="right" vertical="center"/>
      <protection/>
    </xf>
    <xf numFmtId="38" fontId="0" fillId="2" borderId="32" xfId="63" applyNumberFormat="1" applyFont="1" applyFill="1" applyBorder="1" applyAlignment="1">
      <alignment horizontal="right" vertical="center"/>
      <protection/>
    </xf>
    <xf numFmtId="38" fontId="0" fillId="2" borderId="33" xfId="63" applyNumberFormat="1" applyFont="1" applyFill="1" applyBorder="1" applyAlignment="1">
      <alignment horizontal="right" vertical="center"/>
      <protection/>
    </xf>
    <xf numFmtId="38" fontId="0" fillId="2" borderId="34" xfId="63" applyNumberFormat="1" applyFont="1" applyFill="1" applyBorder="1" applyAlignment="1">
      <alignment horizontal="right" vertical="center"/>
      <protection/>
    </xf>
    <xf numFmtId="38" fontId="0" fillId="2" borderId="35" xfId="63" applyNumberFormat="1" applyFont="1" applyFill="1" applyBorder="1" applyAlignment="1">
      <alignment horizontal="right" vertical="center"/>
      <protection/>
    </xf>
    <xf numFmtId="0" fontId="5" fillId="0" borderId="36" xfId="63" applyFont="1" applyBorder="1">
      <alignment vertical="center"/>
      <protection/>
    </xf>
    <xf numFmtId="0" fontId="0" fillId="2" borderId="15" xfId="63" applyFont="1" applyFill="1" applyBorder="1">
      <alignment vertical="center"/>
      <protection/>
    </xf>
    <xf numFmtId="38" fontId="0" fillId="2" borderId="37" xfId="63" applyNumberFormat="1" applyFont="1" applyFill="1" applyBorder="1" applyAlignment="1">
      <alignment horizontal="right" vertical="center"/>
      <protection/>
    </xf>
    <xf numFmtId="38" fontId="0" fillId="2" borderId="38" xfId="63" applyNumberFormat="1" applyFont="1" applyFill="1" applyBorder="1" applyAlignment="1">
      <alignment horizontal="right" vertical="center"/>
      <protection/>
    </xf>
    <xf numFmtId="38" fontId="0" fillId="2" borderId="14" xfId="63" applyNumberFormat="1" applyFont="1" applyFill="1" applyBorder="1" applyAlignment="1">
      <alignment horizontal="right" vertical="center"/>
      <protection/>
    </xf>
    <xf numFmtId="38" fontId="0" fillId="2" borderId="39" xfId="63" applyNumberFormat="1" applyFont="1" applyFill="1" applyBorder="1" applyAlignment="1">
      <alignment horizontal="right" vertical="center"/>
      <protection/>
    </xf>
    <xf numFmtId="38" fontId="0" fillId="2" borderId="40" xfId="63" applyNumberFormat="1" applyFont="1" applyFill="1" applyBorder="1" applyAlignment="1">
      <alignment horizontal="right" vertical="center"/>
      <protection/>
    </xf>
    <xf numFmtId="38" fontId="0" fillId="2" borderId="41" xfId="63" applyNumberFormat="1" applyFont="1" applyFill="1" applyBorder="1" applyAlignment="1">
      <alignment horizontal="right" vertical="center"/>
      <protection/>
    </xf>
    <xf numFmtId="0" fontId="0" fillId="0" borderId="18" xfId="63" applyFont="1" applyBorder="1">
      <alignment vertical="center"/>
      <protection/>
    </xf>
    <xf numFmtId="38" fontId="0" fillId="0" borderId="17" xfId="63" applyNumberFormat="1" applyFont="1" applyBorder="1" applyAlignment="1">
      <alignment horizontal="right" vertical="center"/>
      <protection/>
    </xf>
    <xf numFmtId="38" fontId="0" fillId="0" borderId="24" xfId="63" applyNumberFormat="1" applyFont="1" applyBorder="1" applyAlignment="1">
      <alignment horizontal="right" vertical="center"/>
      <protection/>
    </xf>
    <xf numFmtId="38" fontId="0" fillId="2" borderId="20" xfId="63" applyNumberFormat="1" applyFont="1" applyFill="1" applyBorder="1" applyAlignment="1">
      <alignment horizontal="right" vertical="center"/>
      <protection/>
    </xf>
    <xf numFmtId="38" fontId="0" fillId="2" borderId="21" xfId="63" applyNumberFormat="1" applyFont="1" applyFill="1" applyBorder="1" applyAlignment="1">
      <alignment horizontal="right" vertical="center"/>
      <protection/>
    </xf>
    <xf numFmtId="38" fontId="0" fillId="2" borderId="17" xfId="63" applyNumberFormat="1" applyFont="1" applyFill="1" applyBorder="1" applyAlignment="1">
      <alignment horizontal="right" vertical="center"/>
      <protection/>
    </xf>
    <xf numFmtId="38" fontId="0" fillId="2" borderId="22" xfId="63" applyNumberFormat="1" applyFont="1" applyFill="1" applyBorder="1" applyAlignment="1">
      <alignment horizontal="right" vertical="center"/>
      <protection/>
    </xf>
    <xf numFmtId="38" fontId="0" fillId="2" borderId="23" xfId="63" applyNumberFormat="1" applyFont="1" applyFill="1" applyBorder="1" applyAlignment="1">
      <alignment horizontal="right" vertical="center"/>
      <protection/>
    </xf>
    <xf numFmtId="38" fontId="0" fillId="2" borderId="24" xfId="63" applyNumberFormat="1" applyFont="1" applyFill="1" applyBorder="1" applyAlignment="1">
      <alignment horizontal="right" vertical="center"/>
      <protection/>
    </xf>
    <xf numFmtId="0" fontId="0" fillId="0" borderId="42" xfId="63" applyFont="1" applyBorder="1" applyAlignment="1">
      <alignment horizontal="center" vertical="center"/>
      <protection/>
    </xf>
    <xf numFmtId="0" fontId="0" fillId="32" borderId="37" xfId="63" applyFont="1" applyFill="1" applyBorder="1" applyAlignment="1">
      <alignment horizontal="center" vertical="center"/>
      <protection/>
    </xf>
    <xf numFmtId="0" fontId="0" fillId="32" borderId="38" xfId="63" applyFont="1" applyFill="1" applyBorder="1" applyAlignment="1">
      <alignment horizontal="center" vertical="center"/>
      <protection/>
    </xf>
    <xf numFmtId="0" fontId="0" fillId="32" borderId="42" xfId="63" applyFont="1" applyFill="1" applyBorder="1" applyAlignment="1">
      <alignment horizontal="center" vertical="center"/>
      <protection/>
    </xf>
    <xf numFmtId="0" fontId="5" fillId="0" borderId="39" xfId="63" applyFont="1" applyBorder="1" applyAlignment="1">
      <alignment horizontal="center" vertical="center" wrapText="1" shrinkToFit="1"/>
      <protection/>
    </xf>
    <xf numFmtId="0" fontId="0" fillId="0" borderId="40" xfId="63" applyFont="1" applyBorder="1" applyAlignment="1">
      <alignment horizontal="center" vertical="center"/>
      <protection/>
    </xf>
    <xf numFmtId="0" fontId="0" fillId="0" borderId="38" xfId="63" applyFont="1" applyBorder="1" applyAlignment="1">
      <alignment horizontal="center" vertical="center"/>
      <protection/>
    </xf>
    <xf numFmtId="38" fontId="0" fillId="32" borderId="43" xfId="63" applyNumberFormat="1" applyFont="1" applyFill="1" applyBorder="1" applyAlignment="1">
      <alignment horizontal="right" vertical="center"/>
      <protection/>
    </xf>
    <xf numFmtId="38" fontId="0" fillId="32" borderId="44" xfId="63" applyNumberFormat="1" applyFont="1" applyFill="1" applyBorder="1" applyAlignment="1">
      <alignment horizontal="right" vertical="center"/>
      <protection/>
    </xf>
    <xf numFmtId="38" fontId="0" fillId="32" borderId="11" xfId="63" applyNumberFormat="1" applyFont="1" applyFill="1" applyBorder="1" applyAlignment="1">
      <alignment horizontal="right" vertical="center"/>
      <protection/>
    </xf>
    <xf numFmtId="38" fontId="0" fillId="0" borderId="45" xfId="63" applyNumberFormat="1" applyFont="1" applyBorder="1" applyAlignment="1">
      <alignment horizontal="right" vertical="center"/>
      <protection/>
    </xf>
    <xf numFmtId="38" fontId="0" fillId="0" borderId="46" xfId="63" applyNumberFormat="1" applyFont="1" applyBorder="1" applyAlignment="1">
      <alignment horizontal="right" vertical="center"/>
      <protection/>
    </xf>
    <xf numFmtId="38" fontId="0" fillId="0" borderId="44" xfId="63" applyNumberFormat="1" applyFont="1" applyBorder="1" applyAlignment="1">
      <alignment horizontal="right" vertical="center"/>
      <protection/>
    </xf>
    <xf numFmtId="38" fontId="0" fillId="0" borderId="11" xfId="63" applyNumberFormat="1" applyFont="1" applyBorder="1" applyAlignment="1">
      <alignment horizontal="right" vertical="center"/>
      <protection/>
    </xf>
    <xf numFmtId="38" fontId="0" fillId="0" borderId="35" xfId="63" applyNumberFormat="1" applyFont="1" applyBorder="1" applyAlignment="1">
      <alignment horizontal="right" vertical="center"/>
      <protection/>
    </xf>
    <xf numFmtId="38" fontId="0" fillId="32" borderId="37" xfId="63" applyNumberFormat="1" applyFont="1" applyFill="1" applyBorder="1" applyAlignment="1">
      <alignment horizontal="right" vertical="center"/>
      <protection/>
    </xf>
    <xf numFmtId="38" fontId="0" fillId="32" borderId="38" xfId="63" applyNumberFormat="1" applyFont="1" applyFill="1" applyBorder="1" applyAlignment="1">
      <alignment horizontal="right" vertical="center"/>
      <protection/>
    </xf>
    <xf numFmtId="38" fontId="0" fillId="32" borderId="14" xfId="63" applyNumberFormat="1" applyFont="1" applyFill="1" applyBorder="1" applyAlignment="1">
      <alignment horizontal="right" vertical="center"/>
      <protection/>
    </xf>
    <xf numFmtId="38" fontId="0" fillId="0" borderId="39" xfId="63" applyNumberFormat="1" applyFont="1" applyBorder="1" applyAlignment="1">
      <alignment horizontal="right" vertical="center"/>
      <protection/>
    </xf>
    <xf numFmtId="38" fontId="0" fillId="0" borderId="40" xfId="63" applyNumberFormat="1" applyFont="1" applyBorder="1" applyAlignment="1">
      <alignment horizontal="right" vertical="center"/>
      <protection/>
    </xf>
    <xf numFmtId="38" fontId="0" fillId="0" borderId="38" xfId="63" applyNumberFormat="1" applyFont="1" applyBorder="1" applyAlignment="1">
      <alignment horizontal="right" vertical="center"/>
      <protection/>
    </xf>
    <xf numFmtId="38" fontId="0" fillId="0" borderId="14" xfId="63" applyNumberFormat="1" applyFont="1" applyBorder="1" applyAlignment="1">
      <alignment horizontal="right" vertical="center"/>
      <protection/>
    </xf>
    <xf numFmtId="38" fontId="0" fillId="0" borderId="41" xfId="63" applyNumberFormat="1" applyFont="1" applyBorder="1" applyAlignment="1">
      <alignment horizontal="right" vertical="center"/>
      <protection/>
    </xf>
    <xf numFmtId="0" fontId="0" fillId="0" borderId="47" xfId="63" applyFont="1" applyBorder="1" applyAlignment="1">
      <alignment horizontal="center" vertical="center"/>
      <protection/>
    </xf>
    <xf numFmtId="38" fontId="0" fillId="0" borderId="48" xfId="63" applyNumberFormat="1" applyFont="1" applyBorder="1" applyAlignment="1">
      <alignment horizontal="right" vertical="center"/>
      <protection/>
    </xf>
    <xf numFmtId="38" fontId="0" fillId="0" borderId="13" xfId="63" applyNumberFormat="1" applyFont="1" applyBorder="1" applyAlignment="1">
      <alignment horizontal="right" vertical="center"/>
      <protection/>
    </xf>
    <xf numFmtId="38" fontId="0" fillId="0" borderId="49" xfId="63" applyNumberFormat="1" applyFont="1" applyBorder="1" applyAlignment="1">
      <alignment horizontal="right" vertical="center"/>
      <protection/>
    </xf>
    <xf numFmtId="38" fontId="0" fillId="0" borderId="16" xfId="63" applyNumberFormat="1" applyFont="1" applyBorder="1" applyAlignment="1">
      <alignment horizontal="right" vertical="center"/>
      <protection/>
    </xf>
    <xf numFmtId="38" fontId="0" fillId="2" borderId="26" xfId="63" applyNumberFormat="1" applyFont="1" applyFill="1" applyBorder="1" applyAlignment="1">
      <alignment horizontal="right" vertical="center"/>
      <protection/>
    </xf>
    <xf numFmtId="38" fontId="0" fillId="2" borderId="19" xfId="63" applyNumberFormat="1" applyFont="1" applyFill="1" applyBorder="1" applyAlignment="1">
      <alignment horizontal="right" vertical="center"/>
      <protection/>
    </xf>
    <xf numFmtId="0" fontId="0" fillId="0" borderId="39" xfId="63" applyFont="1" applyBorder="1" applyAlignment="1">
      <alignment horizontal="center" vertical="center"/>
      <protection/>
    </xf>
    <xf numFmtId="0" fontId="0" fillId="2" borderId="50" xfId="63" applyFont="1" applyFill="1" applyBorder="1" applyAlignment="1">
      <alignment horizontal="center" vertical="center"/>
      <protection/>
    </xf>
    <xf numFmtId="0" fontId="0" fillId="2" borderId="51" xfId="63" applyFont="1" applyFill="1" applyBorder="1" applyAlignment="1">
      <alignment horizontal="center" vertical="center"/>
      <protection/>
    </xf>
    <xf numFmtId="0" fontId="0" fillId="2" borderId="42" xfId="63" applyFont="1" applyFill="1" applyBorder="1" applyAlignment="1">
      <alignment horizontal="center" vertical="center"/>
      <protection/>
    </xf>
    <xf numFmtId="0" fontId="0" fillId="2" borderId="39" xfId="63" applyFont="1" applyFill="1" applyBorder="1" applyAlignment="1">
      <alignment horizontal="center" vertical="center"/>
      <protection/>
    </xf>
    <xf numFmtId="0" fontId="0" fillId="2" borderId="40" xfId="63" applyFont="1" applyFill="1" applyBorder="1" applyAlignment="1">
      <alignment horizontal="center" vertical="center"/>
      <protection/>
    </xf>
    <xf numFmtId="0" fontId="0" fillId="2" borderId="38" xfId="63" applyFont="1" applyFill="1" applyBorder="1" applyAlignment="1">
      <alignment horizontal="center" vertical="center"/>
      <protection/>
    </xf>
    <xf numFmtId="0" fontId="0" fillId="2" borderId="47" xfId="63" applyFont="1" applyFill="1" applyBorder="1" applyAlignment="1">
      <alignment horizontal="center" vertical="center"/>
      <protection/>
    </xf>
    <xf numFmtId="0" fontId="0" fillId="33" borderId="42" xfId="63" applyFont="1" applyFill="1" applyBorder="1" applyAlignment="1">
      <alignment horizontal="center" vertical="center"/>
      <protection/>
    </xf>
    <xf numFmtId="0" fontId="0" fillId="33" borderId="37" xfId="63" applyFont="1" applyFill="1" applyBorder="1" applyAlignment="1">
      <alignment horizontal="center" vertical="center"/>
      <protection/>
    </xf>
    <xf numFmtId="0" fontId="0" fillId="33" borderId="38" xfId="63" applyFont="1" applyFill="1" applyBorder="1" applyAlignment="1">
      <alignment horizontal="center" vertical="center"/>
      <protection/>
    </xf>
    <xf numFmtId="0" fontId="0" fillId="33" borderId="39" xfId="63" applyFont="1" applyFill="1" applyBorder="1" applyAlignment="1">
      <alignment horizontal="center" vertical="center"/>
      <protection/>
    </xf>
    <xf numFmtId="0" fontId="0" fillId="33" borderId="40" xfId="63" applyFont="1" applyFill="1" applyBorder="1" applyAlignment="1">
      <alignment horizontal="center" vertical="center"/>
      <protection/>
    </xf>
    <xf numFmtId="0" fontId="0" fillId="33" borderId="47" xfId="63" applyFont="1" applyFill="1" applyBorder="1" applyAlignment="1">
      <alignment horizontal="center" vertical="center"/>
      <protection/>
    </xf>
    <xf numFmtId="0" fontId="2" fillId="0" borderId="0" xfId="63" applyFont="1" applyFill="1">
      <alignment vertical="center"/>
      <protection/>
    </xf>
    <xf numFmtId="0" fontId="0" fillId="0" borderId="0" xfId="63" applyFont="1" applyFill="1">
      <alignment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vertical="center"/>
      <protection/>
    </xf>
    <xf numFmtId="0" fontId="0" fillId="0" borderId="25" xfId="63" applyFont="1" applyFill="1" applyBorder="1">
      <alignment vertical="center"/>
      <protection/>
    </xf>
    <xf numFmtId="0" fontId="0" fillId="0" borderId="52" xfId="63" applyFont="1" applyFill="1" applyBorder="1">
      <alignment vertical="center"/>
      <protection/>
    </xf>
    <xf numFmtId="0" fontId="0" fillId="0" borderId="53" xfId="63" applyFont="1" applyFill="1" applyBorder="1">
      <alignment vertical="center"/>
      <protection/>
    </xf>
    <xf numFmtId="0" fontId="0" fillId="0" borderId="54" xfId="63" applyFont="1" applyFill="1" applyBorder="1">
      <alignment vertical="center"/>
      <protection/>
    </xf>
    <xf numFmtId="0" fontId="0" fillId="2" borderId="11" xfId="63" applyFont="1" applyFill="1" applyBorder="1">
      <alignment vertical="center"/>
      <protection/>
    </xf>
    <xf numFmtId="0" fontId="0" fillId="2" borderId="12" xfId="63" applyFont="1" applyFill="1" applyBorder="1">
      <alignment vertical="center"/>
      <protection/>
    </xf>
    <xf numFmtId="0" fontId="0" fillId="2" borderId="13" xfId="63" applyFont="1" applyFill="1" applyBorder="1">
      <alignment vertical="center"/>
      <protection/>
    </xf>
    <xf numFmtId="0" fontId="0" fillId="2" borderId="55" xfId="63" applyFont="1" applyFill="1" applyBorder="1">
      <alignment vertical="center"/>
      <protection/>
    </xf>
    <xf numFmtId="0" fontId="0" fillId="2" borderId="56" xfId="63" applyFont="1" applyFill="1" applyBorder="1">
      <alignment vertical="center"/>
      <protection/>
    </xf>
    <xf numFmtId="0" fontId="0" fillId="2" borderId="57" xfId="63" applyFont="1" applyFill="1" applyBorder="1">
      <alignment vertical="center"/>
      <protection/>
    </xf>
    <xf numFmtId="0" fontId="0" fillId="2" borderId="14" xfId="63" applyFont="1" applyFill="1" applyBorder="1">
      <alignment vertical="center"/>
      <protection/>
    </xf>
    <xf numFmtId="0" fontId="0" fillId="2" borderId="16" xfId="63" applyFont="1" applyFill="1" applyBorder="1">
      <alignment vertical="center"/>
      <protection/>
    </xf>
    <xf numFmtId="0" fontId="0" fillId="0" borderId="42" xfId="63" applyFont="1" applyFill="1" applyBorder="1">
      <alignment vertical="center"/>
      <protection/>
    </xf>
    <xf numFmtId="0" fontId="0" fillId="0" borderId="17" xfId="63" applyFont="1" applyFill="1" applyBorder="1">
      <alignment vertical="center"/>
      <protection/>
    </xf>
    <xf numFmtId="0" fontId="0" fillId="0" borderId="18" xfId="63" applyFont="1" applyFill="1" applyBorder="1">
      <alignment vertical="center"/>
      <protection/>
    </xf>
    <xf numFmtId="0" fontId="0" fillId="0" borderId="19" xfId="63" applyFont="1" applyFill="1" applyBorder="1">
      <alignment vertical="center"/>
      <protection/>
    </xf>
    <xf numFmtId="0" fontId="0" fillId="2" borderId="32" xfId="63" applyFont="1" applyFill="1" applyBorder="1">
      <alignment vertical="center"/>
      <protection/>
    </xf>
    <xf numFmtId="0" fontId="0" fillId="2" borderId="70" xfId="63" applyFont="1" applyFill="1" applyBorder="1">
      <alignment vertical="center"/>
      <protection/>
    </xf>
    <xf numFmtId="0" fontId="6" fillId="2" borderId="55" xfId="63" applyFont="1" applyFill="1" applyBorder="1" applyAlignment="1">
      <alignment vertical="center"/>
      <protection/>
    </xf>
    <xf numFmtId="0" fontId="0" fillId="2" borderId="56" xfId="63" applyFont="1" applyFill="1" applyBorder="1" applyAlignment="1">
      <alignment vertical="center" wrapText="1"/>
      <protection/>
    </xf>
    <xf numFmtId="0" fontId="0" fillId="2" borderId="57" xfId="63" applyFont="1" applyFill="1" applyBorder="1" applyAlignment="1">
      <alignment vertical="center" wrapText="1"/>
      <protection/>
    </xf>
    <xf numFmtId="0" fontId="0" fillId="0" borderId="28" xfId="63" applyFont="1" applyFill="1" applyBorder="1">
      <alignment vertical="center"/>
      <protection/>
    </xf>
    <xf numFmtId="0" fontId="7" fillId="2" borderId="55" xfId="63" applyFont="1" applyFill="1" applyBorder="1" applyAlignment="1">
      <alignment vertical="center"/>
      <protection/>
    </xf>
    <xf numFmtId="0" fontId="0" fillId="0" borderId="36" xfId="63" applyFont="1" applyFill="1" applyBorder="1">
      <alignment vertical="center"/>
      <protection/>
    </xf>
    <xf numFmtId="0" fontId="0" fillId="2" borderId="42" xfId="63" applyFont="1" applyFill="1" applyBorder="1" applyAlignment="1">
      <alignment vertical="center"/>
      <protection/>
    </xf>
    <xf numFmtId="0" fontId="0" fillId="2" borderId="10" xfId="63" applyFont="1" applyFill="1" applyBorder="1" applyAlignment="1">
      <alignment vertical="center" wrapText="1"/>
      <protection/>
    </xf>
    <xf numFmtId="0" fontId="0" fillId="2" borderId="74" xfId="63" applyFont="1" applyFill="1" applyBorder="1" applyAlignment="1">
      <alignment vertical="center" wrapText="1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2" borderId="25" xfId="63" applyFont="1" applyFill="1" applyBorder="1">
      <alignment vertical="center"/>
      <protection/>
    </xf>
    <xf numFmtId="0" fontId="0" fillId="2" borderId="52" xfId="63" applyFont="1" applyFill="1" applyBorder="1">
      <alignment vertical="center"/>
      <protection/>
    </xf>
    <xf numFmtId="0" fontId="0" fillId="2" borderId="53" xfId="63" applyFont="1" applyFill="1" applyBorder="1">
      <alignment vertical="center"/>
      <protection/>
    </xf>
    <xf numFmtId="0" fontId="0" fillId="33" borderId="42" xfId="64" applyFont="1" applyFill="1" applyBorder="1" applyAlignment="1">
      <alignment horizontal="center" vertical="center"/>
      <protection/>
    </xf>
    <xf numFmtId="0" fontId="2" fillId="0" borderId="0" xfId="64" applyFont="1">
      <alignment vertical="center"/>
      <protection/>
    </xf>
    <xf numFmtId="0" fontId="0" fillId="0" borderId="0" xfId="64" applyFont="1">
      <alignment vertical="center"/>
      <protection/>
    </xf>
    <xf numFmtId="58" fontId="0" fillId="0" borderId="0" xfId="64" applyNumberFormat="1" applyFont="1" applyFill="1" applyAlignment="1">
      <alignment vertical="center"/>
      <protection/>
    </xf>
    <xf numFmtId="0" fontId="3" fillId="0" borderId="0" xfId="64" applyFont="1">
      <alignment vertical="center"/>
      <protection/>
    </xf>
    <xf numFmtId="0" fontId="0" fillId="0" borderId="10" xfId="64" applyFont="1" applyBorder="1">
      <alignment vertical="center"/>
      <protection/>
    </xf>
    <xf numFmtId="0" fontId="0" fillId="0" borderId="10" xfId="64" applyFont="1" applyBorder="1" applyAlignment="1">
      <alignment vertical="center"/>
      <protection/>
    </xf>
    <xf numFmtId="0" fontId="0" fillId="0" borderId="11" xfId="64" applyFont="1" applyBorder="1">
      <alignment vertical="center"/>
      <protection/>
    </xf>
    <xf numFmtId="0" fontId="5" fillId="0" borderId="12" xfId="64" applyFont="1" applyBorder="1">
      <alignment vertical="center"/>
      <protection/>
    </xf>
    <xf numFmtId="0" fontId="0" fillId="0" borderId="12" xfId="64" applyFont="1" applyBorder="1">
      <alignment vertical="center"/>
      <protection/>
    </xf>
    <xf numFmtId="38" fontId="0" fillId="0" borderId="11" xfId="64" applyNumberFormat="1" applyFont="1" applyBorder="1" applyAlignment="1">
      <alignment vertical="center"/>
      <protection/>
    </xf>
    <xf numFmtId="38" fontId="0" fillId="0" borderId="13" xfId="64" applyNumberFormat="1" applyFont="1" applyBorder="1" applyAlignment="1">
      <alignment vertical="center"/>
      <protection/>
    </xf>
    <xf numFmtId="0" fontId="0" fillId="0" borderId="17" xfId="64" applyFont="1" applyBorder="1">
      <alignment vertical="center"/>
      <protection/>
    </xf>
    <xf numFmtId="0" fontId="0" fillId="0" borderId="14" xfId="64" applyFont="1" applyBorder="1">
      <alignment vertical="center"/>
      <protection/>
    </xf>
    <xf numFmtId="0" fontId="5" fillId="0" borderId="15" xfId="64" applyFont="1" applyBorder="1">
      <alignment vertical="center"/>
      <protection/>
    </xf>
    <xf numFmtId="0" fontId="0" fillId="0" borderId="15" xfId="64" applyFont="1" applyBorder="1">
      <alignment vertical="center"/>
      <protection/>
    </xf>
    <xf numFmtId="38" fontId="0" fillId="0" borderId="14" xfId="64" applyNumberFormat="1" applyFont="1" applyBorder="1" applyAlignment="1">
      <alignment vertical="center"/>
      <protection/>
    </xf>
    <xf numFmtId="38" fontId="0" fillId="0" borderId="16" xfId="64" applyNumberFormat="1" applyFont="1" applyBorder="1" applyAlignment="1">
      <alignment vertical="center"/>
      <protection/>
    </xf>
    <xf numFmtId="0" fontId="0" fillId="2" borderId="17" xfId="64" applyFont="1" applyFill="1" applyBorder="1">
      <alignment vertical="center"/>
      <protection/>
    </xf>
    <xf numFmtId="0" fontId="0" fillId="2" borderId="18" xfId="64" applyFont="1" applyFill="1" applyBorder="1">
      <alignment vertical="center"/>
      <protection/>
    </xf>
    <xf numFmtId="38" fontId="0" fillId="2" borderId="18" xfId="64" applyNumberFormat="1" applyFont="1" applyFill="1" applyBorder="1" applyAlignment="1">
      <alignment horizontal="right" vertical="center"/>
      <protection/>
    </xf>
    <xf numFmtId="38" fontId="0" fillId="2" borderId="17" xfId="64" applyNumberFormat="1" applyFont="1" applyFill="1" applyBorder="1" applyAlignment="1">
      <alignment vertical="center"/>
      <protection/>
    </xf>
    <xf numFmtId="38" fontId="0" fillId="2" borderId="19" xfId="64" applyNumberFormat="1" applyFont="1" applyFill="1" applyBorder="1" applyAlignment="1">
      <alignment vertical="center"/>
      <protection/>
    </xf>
    <xf numFmtId="0" fontId="0" fillId="32" borderId="20" xfId="64" applyFont="1" applyFill="1" applyBorder="1" applyAlignment="1">
      <alignment horizontal="center" vertical="center"/>
      <protection/>
    </xf>
    <xf numFmtId="0" fontId="0" fillId="32" borderId="21" xfId="64" applyFont="1" applyFill="1" applyBorder="1" applyAlignment="1">
      <alignment horizontal="center" vertical="center"/>
      <protection/>
    </xf>
    <xf numFmtId="0" fontId="0" fillId="32" borderId="17" xfId="64" applyFont="1" applyFill="1" applyBorder="1" applyAlignment="1">
      <alignment horizontal="center" vertical="center"/>
      <protection/>
    </xf>
    <xf numFmtId="0" fontId="5" fillId="0" borderId="22" xfId="64" applyFont="1" applyBorder="1" applyAlignment="1">
      <alignment horizontal="center" vertical="center" wrapText="1" shrinkToFit="1"/>
      <protection/>
    </xf>
    <xf numFmtId="0" fontId="0" fillId="0" borderId="23" xfId="64" applyFont="1" applyBorder="1" applyAlignment="1">
      <alignment horizontal="center" vertical="center"/>
      <protection/>
    </xf>
    <xf numFmtId="0" fontId="0" fillId="0" borderId="21" xfId="64" applyFont="1" applyBorder="1" applyAlignment="1">
      <alignment horizontal="center" vertical="center"/>
      <protection/>
    </xf>
    <xf numFmtId="0" fontId="0" fillId="0" borderId="17" xfId="64" applyFont="1" applyBorder="1" applyAlignment="1">
      <alignment horizontal="center" vertical="center"/>
      <protection/>
    </xf>
    <xf numFmtId="0" fontId="0" fillId="0" borderId="24" xfId="64" applyFont="1" applyBorder="1" applyAlignment="1">
      <alignment horizontal="center" vertical="center"/>
      <protection/>
    </xf>
    <xf numFmtId="0" fontId="0" fillId="0" borderId="25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0" fontId="0" fillId="0" borderId="19" xfId="64" applyFont="1" applyFill="1" applyBorder="1" applyAlignment="1">
      <alignment vertical="center"/>
      <protection/>
    </xf>
    <xf numFmtId="38" fontId="0" fillId="32" borderId="20" xfId="64" applyNumberFormat="1" applyFont="1" applyFill="1" applyBorder="1" applyAlignment="1">
      <alignment horizontal="right" vertical="center"/>
      <protection/>
    </xf>
    <xf numFmtId="38" fontId="0" fillId="32" borderId="21" xfId="64" applyNumberFormat="1" applyFont="1" applyFill="1" applyBorder="1" applyAlignment="1">
      <alignment horizontal="right" vertical="center"/>
      <protection/>
    </xf>
    <xf numFmtId="38" fontId="0" fillId="32" borderId="17" xfId="64" applyNumberFormat="1" applyFont="1" applyFill="1" applyBorder="1" applyAlignment="1">
      <alignment horizontal="right" vertical="center"/>
      <protection/>
    </xf>
    <xf numFmtId="38" fontId="0" fillId="0" borderId="22" xfId="64" applyNumberFormat="1" applyFont="1" applyBorder="1" applyAlignment="1">
      <alignment horizontal="right" vertical="center"/>
      <protection/>
    </xf>
    <xf numFmtId="38" fontId="0" fillId="0" borderId="23" xfId="64" applyNumberFormat="1" applyFont="1" applyBorder="1" applyAlignment="1">
      <alignment horizontal="right" vertical="center"/>
      <protection/>
    </xf>
    <xf numFmtId="38" fontId="0" fillId="0" borderId="21" xfId="64" applyNumberFormat="1" applyFont="1" applyBorder="1" applyAlignment="1">
      <alignment horizontal="right" vertical="center"/>
      <protection/>
    </xf>
    <xf numFmtId="38" fontId="0" fillId="0" borderId="26" xfId="64" applyNumberFormat="1" applyFont="1" applyBorder="1" applyAlignment="1">
      <alignment horizontal="right" vertical="center"/>
      <protection/>
    </xf>
    <xf numFmtId="38" fontId="0" fillId="0" borderId="27" xfId="64" applyNumberFormat="1" applyFont="1" applyBorder="1" applyAlignment="1">
      <alignment horizontal="right" vertical="center"/>
      <protection/>
    </xf>
    <xf numFmtId="0" fontId="5" fillId="0" borderId="28" xfId="64" applyFont="1" applyBorder="1">
      <alignment vertical="center"/>
      <protection/>
    </xf>
    <xf numFmtId="0" fontId="0" fillId="2" borderId="29" xfId="64" applyFont="1" applyFill="1" applyBorder="1">
      <alignment vertical="center"/>
      <protection/>
    </xf>
    <xf numFmtId="38" fontId="0" fillId="2" borderId="30" xfId="64" applyNumberFormat="1" applyFont="1" applyFill="1" applyBorder="1" applyAlignment="1">
      <alignment horizontal="right" vertical="center"/>
      <protection/>
    </xf>
    <xf numFmtId="38" fontId="0" fillId="2" borderId="31" xfId="64" applyNumberFormat="1" applyFont="1" applyFill="1" applyBorder="1" applyAlignment="1">
      <alignment horizontal="right" vertical="center"/>
      <protection/>
    </xf>
    <xf numFmtId="38" fontId="0" fillId="2" borderId="32" xfId="64" applyNumberFormat="1" applyFont="1" applyFill="1" applyBorder="1" applyAlignment="1">
      <alignment horizontal="right" vertical="center"/>
      <protection/>
    </xf>
    <xf numFmtId="38" fontId="0" fillId="2" borderId="33" xfId="64" applyNumberFormat="1" applyFont="1" applyFill="1" applyBorder="1" applyAlignment="1">
      <alignment horizontal="right" vertical="center"/>
      <protection/>
    </xf>
    <xf numFmtId="38" fontId="0" fillId="2" borderId="34" xfId="64" applyNumberFormat="1" applyFont="1" applyFill="1" applyBorder="1" applyAlignment="1">
      <alignment horizontal="right" vertical="center"/>
      <protection/>
    </xf>
    <xf numFmtId="38" fontId="0" fillId="2" borderId="35" xfId="64" applyNumberFormat="1" applyFont="1" applyFill="1" applyBorder="1" applyAlignment="1">
      <alignment horizontal="right" vertical="center"/>
      <protection/>
    </xf>
    <xf numFmtId="0" fontId="5" fillId="0" borderId="36" xfId="64" applyFont="1" applyBorder="1">
      <alignment vertical="center"/>
      <protection/>
    </xf>
    <xf numFmtId="0" fontId="0" fillId="2" borderId="15" xfId="64" applyFont="1" applyFill="1" applyBorder="1">
      <alignment vertical="center"/>
      <protection/>
    </xf>
    <xf numFmtId="38" fontId="0" fillId="2" borderId="37" xfId="64" applyNumberFormat="1" applyFont="1" applyFill="1" applyBorder="1" applyAlignment="1">
      <alignment horizontal="right" vertical="center"/>
      <protection/>
    </xf>
    <xf numFmtId="38" fontId="0" fillId="2" borderId="38" xfId="64" applyNumberFormat="1" applyFont="1" applyFill="1" applyBorder="1" applyAlignment="1">
      <alignment horizontal="right" vertical="center"/>
      <protection/>
    </xf>
    <xf numFmtId="38" fontId="0" fillId="2" borderId="14" xfId="64" applyNumberFormat="1" applyFont="1" applyFill="1" applyBorder="1" applyAlignment="1">
      <alignment horizontal="right" vertical="center"/>
      <protection/>
    </xf>
    <xf numFmtId="38" fontId="0" fillId="2" borderId="39" xfId="64" applyNumberFormat="1" applyFont="1" applyFill="1" applyBorder="1" applyAlignment="1">
      <alignment horizontal="right" vertical="center"/>
      <protection/>
    </xf>
    <xf numFmtId="38" fontId="0" fillId="2" borderId="40" xfId="64" applyNumberFormat="1" applyFont="1" applyFill="1" applyBorder="1" applyAlignment="1">
      <alignment horizontal="right" vertical="center"/>
      <protection/>
    </xf>
    <xf numFmtId="38" fontId="0" fillId="2" borderId="41" xfId="64" applyNumberFormat="1" applyFont="1" applyFill="1" applyBorder="1" applyAlignment="1">
      <alignment horizontal="right" vertical="center"/>
      <protection/>
    </xf>
    <xf numFmtId="0" fontId="0" fillId="0" borderId="18" xfId="64" applyFont="1" applyBorder="1">
      <alignment vertical="center"/>
      <protection/>
    </xf>
    <xf numFmtId="38" fontId="0" fillId="0" borderId="17" xfId="64" applyNumberFormat="1" applyFont="1" applyBorder="1" applyAlignment="1">
      <alignment horizontal="right" vertical="center"/>
      <protection/>
    </xf>
    <xf numFmtId="38" fontId="0" fillId="0" borderId="24" xfId="64" applyNumberFormat="1" applyFont="1" applyBorder="1" applyAlignment="1">
      <alignment horizontal="right" vertical="center"/>
      <protection/>
    </xf>
    <xf numFmtId="38" fontId="0" fillId="2" borderId="20" xfId="64" applyNumberFormat="1" applyFont="1" applyFill="1" applyBorder="1" applyAlignment="1">
      <alignment horizontal="right" vertical="center"/>
      <protection/>
    </xf>
    <xf numFmtId="38" fontId="0" fillId="2" borderId="21" xfId="64" applyNumberFormat="1" applyFont="1" applyFill="1" applyBorder="1" applyAlignment="1">
      <alignment horizontal="right" vertical="center"/>
      <protection/>
    </xf>
    <xf numFmtId="38" fontId="0" fillId="2" borderId="17" xfId="64" applyNumberFormat="1" applyFont="1" applyFill="1" applyBorder="1" applyAlignment="1">
      <alignment horizontal="right" vertical="center"/>
      <protection/>
    </xf>
    <xf numFmtId="38" fontId="0" fillId="2" borderId="22" xfId="64" applyNumberFormat="1" applyFont="1" applyFill="1" applyBorder="1" applyAlignment="1">
      <alignment horizontal="right" vertical="center"/>
      <protection/>
    </xf>
    <xf numFmtId="38" fontId="0" fillId="2" borderId="23" xfId="64" applyNumberFormat="1" applyFont="1" applyFill="1" applyBorder="1" applyAlignment="1">
      <alignment horizontal="right" vertical="center"/>
      <protection/>
    </xf>
    <xf numFmtId="38" fontId="0" fillId="2" borderId="24" xfId="64" applyNumberFormat="1" applyFont="1" applyFill="1" applyBorder="1" applyAlignment="1">
      <alignment horizontal="right" vertical="center"/>
      <protection/>
    </xf>
    <xf numFmtId="0" fontId="0" fillId="0" borderId="42" xfId="64" applyFont="1" applyBorder="1" applyAlignment="1">
      <alignment horizontal="center" vertical="center"/>
      <protection/>
    </xf>
    <xf numFmtId="0" fontId="0" fillId="32" borderId="37" xfId="64" applyFont="1" applyFill="1" applyBorder="1" applyAlignment="1">
      <alignment horizontal="center" vertical="center"/>
      <protection/>
    </xf>
    <xf numFmtId="0" fontId="0" fillId="32" borderId="38" xfId="64" applyFont="1" applyFill="1" applyBorder="1" applyAlignment="1">
      <alignment horizontal="center" vertical="center"/>
      <protection/>
    </xf>
    <xf numFmtId="0" fontId="0" fillId="32" borderId="42" xfId="64" applyFont="1" applyFill="1" applyBorder="1" applyAlignment="1">
      <alignment horizontal="center" vertical="center"/>
      <protection/>
    </xf>
    <xf numFmtId="0" fontId="5" fillId="0" borderId="39" xfId="64" applyFont="1" applyBorder="1" applyAlignment="1">
      <alignment horizontal="center" vertical="center" wrapText="1" shrinkToFit="1"/>
      <protection/>
    </xf>
    <xf numFmtId="0" fontId="0" fillId="0" borderId="40" xfId="64" applyFont="1" applyBorder="1" applyAlignment="1">
      <alignment horizontal="center" vertical="center"/>
      <protection/>
    </xf>
    <xf numFmtId="0" fontId="0" fillId="0" borderId="38" xfId="64" applyFont="1" applyBorder="1" applyAlignment="1">
      <alignment horizontal="center" vertical="center"/>
      <protection/>
    </xf>
    <xf numFmtId="38" fontId="0" fillId="32" borderId="43" xfId="64" applyNumberFormat="1" applyFont="1" applyFill="1" applyBorder="1" applyAlignment="1">
      <alignment horizontal="right" vertical="center"/>
      <protection/>
    </xf>
    <xf numFmtId="38" fontId="0" fillId="32" borderId="44" xfId="64" applyNumberFormat="1" applyFont="1" applyFill="1" applyBorder="1" applyAlignment="1">
      <alignment horizontal="right" vertical="center"/>
      <protection/>
    </xf>
    <xf numFmtId="38" fontId="0" fillId="32" borderId="11" xfId="64" applyNumberFormat="1" applyFont="1" applyFill="1" applyBorder="1" applyAlignment="1">
      <alignment horizontal="right" vertical="center"/>
      <protection/>
    </xf>
    <xf numFmtId="38" fontId="0" fillId="0" borderId="45" xfId="64" applyNumberFormat="1" applyFont="1" applyBorder="1" applyAlignment="1">
      <alignment horizontal="right" vertical="center"/>
      <protection/>
    </xf>
    <xf numFmtId="38" fontId="0" fillId="0" borderId="46" xfId="64" applyNumberFormat="1" applyFont="1" applyBorder="1" applyAlignment="1">
      <alignment horizontal="right" vertical="center"/>
      <protection/>
    </xf>
    <xf numFmtId="38" fontId="0" fillId="0" borderId="44" xfId="64" applyNumberFormat="1" applyFont="1" applyBorder="1" applyAlignment="1">
      <alignment horizontal="right" vertical="center"/>
      <protection/>
    </xf>
    <xf numFmtId="38" fontId="0" fillId="0" borderId="11" xfId="64" applyNumberFormat="1" applyFont="1" applyBorder="1" applyAlignment="1">
      <alignment horizontal="right" vertical="center"/>
      <protection/>
    </xf>
    <xf numFmtId="38" fontId="0" fillId="0" borderId="35" xfId="64" applyNumberFormat="1" applyFont="1" applyBorder="1" applyAlignment="1">
      <alignment horizontal="right" vertical="center"/>
      <protection/>
    </xf>
    <xf numFmtId="38" fontId="0" fillId="32" borderId="37" xfId="64" applyNumberFormat="1" applyFont="1" applyFill="1" applyBorder="1" applyAlignment="1">
      <alignment horizontal="right" vertical="center"/>
      <protection/>
    </xf>
    <xf numFmtId="38" fontId="0" fillId="32" borderId="38" xfId="64" applyNumberFormat="1" applyFont="1" applyFill="1" applyBorder="1" applyAlignment="1">
      <alignment horizontal="right" vertical="center"/>
      <protection/>
    </xf>
    <xf numFmtId="38" fontId="0" fillId="32" borderId="14" xfId="64" applyNumberFormat="1" applyFont="1" applyFill="1" applyBorder="1" applyAlignment="1">
      <alignment horizontal="right" vertical="center"/>
      <protection/>
    </xf>
    <xf numFmtId="38" fontId="0" fillId="0" borderId="39" xfId="64" applyNumberFormat="1" applyFont="1" applyBorder="1" applyAlignment="1">
      <alignment horizontal="right" vertical="center"/>
      <protection/>
    </xf>
    <xf numFmtId="38" fontId="0" fillId="0" borderId="40" xfId="64" applyNumberFormat="1" applyFont="1" applyBorder="1" applyAlignment="1">
      <alignment horizontal="right" vertical="center"/>
      <protection/>
    </xf>
    <xf numFmtId="38" fontId="0" fillId="0" borderId="38" xfId="64" applyNumberFormat="1" applyFont="1" applyBorder="1" applyAlignment="1">
      <alignment horizontal="right" vertical="center"/>
      <protection/>
    </xf>
    <xf numFmtId="38" fontId="0" fillId="0" borderId="14" xfId="64" applyNumberFormat="1" applyFont="1" applyBorder="1" applyAlignment="1">
      <alignment horizontal="right" vertical="center"/>
      <protection/>
    </xf>
    <xf numFmtId="38" fontId="0" fillId="0" borderId="41" xfId="64" applyNumberFormat="1" applyFont="1" applyBorder="1" applyAlignment="1">
      <alignment horizontal="right" vertical="center"/>
      <protection/>
    </xf>
    <xf numFmtId="0" fontId="0" fillId="0" borderId="47" xfId="64" applyFont="1" applyBorder="1" applyAlignment="1">
      <alignment horizontal="center" vertical="center"/>
      <protection/>
    </xf>
    <xf numFmtId="38" fontId="0" fillId="0" borderId="48" xfId="64" applyNumberFormat="1" applyFont="1" applyBorder="1" applyAlignment="1">
      <alignment horizontal="right" vertical="center"/>
      <protection/>
    </xf>
    <xf numFmtId="38" fontId="0" fillId="0" borderId="13" xfId="64" applyNumberFormat="1" applyFont="1" applyBorder="1" applyAlignment="1">
      <alignment horizontal="right" vertical="center"/>
      <protection/>
    </xf>
    <xf numFmtId="38" fontId="0" fillId="0" borderId="49" xfId="64" applyNumberFormat="1" applyFont="1" applyBorder="1" applyAlignment="1">
      <alignment horizontal="right" vertical="center"/>
      <protection/>
    </xf>
    <xf numFmtId="38" fontId="0" fillId="0" borderId="16" xfId="64" applyNumberFormat="1" applyFont="1" applyBorder="1" applyAlignment="1">
      <alignment horizontal="right" vertical="center"/>
      <protection/>
    </xf>
    <xf numFmtId="38" fontId="0" fillId="2" borderId="26" xfId="64" applyNumberFormat="1" applyFont="1" applyFill="1" applyBorder="1" applyAlignment="1">
      <alignment horizontal="right" vertical="center"/>
      <protection/>
    </xf>
    <xf numFmtId="38" fontId="0" fillId="2" borderId="19" xfId="64" applyNumberFormat="1" applyFont="1" applyFill="1" applyBorder="1" applyAlignment="1">
      <alignment horizontal="right" vertical="center"/>
      <protection/>
    </xf>
    <xf numFmtId="0" fontId="0" fillId="0" borderId="39" xfId="64" applyFont="1" applyBorder="1" applyAlignment="1">
      <alignment horizontal="center" vertical="center"/>
      <protection/>
    </xf>
    <xf numFmtId="0" fontId="0" fillId="2" borderId="50" xfId="64" applyFont="1" applyFill="1" applyBorder="1" applyAlignment="1">
      <alignment horizontal="center" vertical="center"/>
      <protection/>
    </xf>
    <xf numFmtId="0" fontId="0" fillId="2" borderId="51" xfId="64" applyFont="1" applyFill="1" applyBorder="1" applyAlignment="1">
      <alignment horizontal="center" vertical="center"/>
      <protection/>
    </xf>
    <xf numFmtId="0" fontId="0" fillId="2" borderId="42" xfId="64" applyFont="1" applyFill="1" applyBorder="1" applyAlignment="1">
      <alignment horizontal="center" vertical="center"/>
      <protection/>
    </xf>
    <xf numFmtId="0" fontId="0" fillId="2" borderId="39" xfId="64" applyFont="1" applyFill="1" applyBorder="1" applyAlignment="1">
      <alignment horizontal="center" vertical="center"/>
      <protection/>
    </xf>
    <xf numFmtId="0" fontId="0" fillId="2" borderId="40" xfId="64" applyFont="1" applyFill="1" applyBorder="1" applyAlignment="1">
      <alignment horizontal="center" vertical="center"/>
      <protection/>
    </xf>
    <xf numFmtId="0" fontId="0" fillId="2" borderId="38" xfId="64" applyFont="1" applyFill="1" applyBorder="1" applyAlignment="1">
      <alignment horizontal="center" vertical="center"/>
      <protection/>
    </xf>
    <xf numFmtId="0" fontId="0" fillId="2" borderId="47" xfId="64" applyFont="1" applyFill="1" applyBorder="1" applyAlignment="1">
      <alignment horizontal="center" vertical="center"/>
      <protection/>
    </xf>
    <xf numFmtId="0" fontId="0" fillId="33" borderId="37" xfId="64" applyFont="1" applyFill="1" applyBorder="1" applyAlignment="1">
      <alignment horizontal="center" vertical="center"/>
      <protection/>
    </xf>
    <xf numFmtId="0" fontId="0" fillId="33" borderId="38" xfId="64" applyFont="1" applyFill="1" applyBorder="1" applyAlignment="1">
      <alignment horizontal="center" vertical="center"/>
      <protection/>
    </xf>
    <xf numFmtId="0" fontId="0" fillId="33" borderId="39" xfId="64" applyFont="1" applyFill="1" applyBorder="1" applyAlignment="1">
      <alignment horizontal="center" vertical="center"/>
      <protection/>
    </xf>
    <xf numFmtId="0" fontId="0" fillId="33" borderId="40" xfId="64" applyFont="1" applyFill="1" applyBorder="1" applyAlignment="1">
      <alignment horizontal="center" vertical="center"/>
      <protection/>
    </xf>
    <xf numFmtId="0" fontId="0" fillId="33" borderId="47" xfId="64" applyFont="1" applyFill="1" applyBorder="1" applyAlignment="1">
      <alignment horizontal="center" vertical="center"/>
      <protection/>
    </xf>
    <xf numFmtId="0" fontId="2" fillId="0" borderId="0" xfId="64" applyFont="1" applyFill="1">
      <alignment vertical="center"/>
      <protection/>
    </xf>
    <xf numFmtId="0" fontId="0" fillId="0" borderId="0" xfId="64" applyFont="1" applyFill="1">
      <alignment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vertical="center"/>
      <protection/>
    </xf>
    <xf numFmtId="0" fontId="0" fillId="0" borderId="25" xfId="64" applyFont="1" applyFill="1" applyBorder="1">
      <alignment vertical="center"/>
      <protection/>
    </xf>
    <xf numFmtId="0" fontId="0" fillId="0" borderId="52" xfId="64" applyFont="1" applyFill="1" applyBorder="1">
      <alignment vertical="center"/>
      <protection/>
    </xf>
    <xf numFmtId="0" fontId="0" fillId="0" borderId="53" xfId="64" applyFont="1" applyFill="1" applyBorder="1">
      <alignment vertical="center"/>
      <protection/>
    </xf>
    <xf numFmtId="0" fontId="0" fillId="0" borderId="54" xfId="64" applyFont="1" applyFill="1" applyBorder="1">
      <alignment vertical="center"/>
      <protection/>
    </xf>
    <xf numFmtId="0" fontId="0" fillId="2" borderId="11" xfId="64" applyFont="1" applyFill="1" applyBorder="1">
      <alignment vertical="center"/>
      <protection/>
    </xf>
    <xf numFmtId="0" fontId="0" fillId="2" borderId="12" xfId="64" applyFont="1" applyFill="1" applyBorder="1">
      <alignment vertical="center"/>
      <protection/>
    </xf>
    <xf numFmtId="0" fontId="0" fillId="2" borderId="13" xfId="64" applyFont="1" applyFill="1" applyBorder="1">
      <alignment vertical="center"/>
      <protection/>
    </xf>
    <xf numFmtId="0" fontId="0" fillId="2" borderId="55" xfId="64" applyFont="1" applyFill="1" applyBorder="1">
      <alignment vertical="center"/>
      <protection/>
    </xf>
    <xf numFmtId="0" fontId="0" fillId="2" borderId="56" xfId="64" applyFont="1" applyFill="1" applyBorder="1">
      <alignment vertical="center"/>
      <protection/>
    </xf>
    <xf numFmtId="0" fontId="0" fillId="2" borderId="57" xfId="64" applyFont="1" applyFill="1" applyBorder="1">
      <alignment vertical="center"/>
      <protection/>
    </xf>
    <xf numFmtId="0" fontId="0" fillId="2" borderId="14" xfId="64" applyFont="1" applyFill="1" applyBorder="1">
      <alignment vertical="center"/>
      <protection/>
    </xf>
    <xf numFmtId="0" fontId="0" fillId="2" borderId="16" xfId="64" applyFont="1" applyFill="1" applyBorder="1">
      <alignment vertical="center"/>
      <protection/>
    </xf>
    <xf numFmtId="0" fontId="0" fillId="0" borderId="42" xfId="64" applyFont="1" applyFill="1" applyBorder="1">
      <alignment vertical="center"/>
      <protection/>
    </xf>
    <xf numFmtId="0" fontId="0" fillId="0" borderId="17" xfId="64" applyFont="1" applyFill="1" applyBorder="1">
      <alignment vertical="center"/>
      <protection/>
    </xf>
    <xf numFmtId="0" fontId="0" fillId="0" borderId="18" xfId="64" applyFont="1" applyFill="1" applyBorder="1">
      <alignment vertical="center"/>
      <protection/>
    </xf>
    <xf numFmtId="0" fontId="0" fillId="0" borderId="19" xfId="64" applyFont="1" applyFill="1" applyBorder="1">
      <alignment vertical="center"/>
      <protection/>
    </xf>
    <xf numFmtId="0" fontId="0" fillId="2" borderId="32" xfId="64" applyFont="1" applyFill="1" applyBorder="1">
      <alignment vertical="center"/>
      <protection/>
    </xf>
    <xf numFmtId="0" fontId="0" fillId="2" borderId="70" xfId="64" applyFont="1" applyFill="1" applyBorder="1">
      <alignment vertical="center"/>
      <protection/>
    </xf>
    <xf numFmtId="0" fontId="6" fillId="2" borderId="55" xfId="64" applyFont="1" applyFill="1" applyBorder="1" applyAlignment="1">
      <alignment vertical="center"/>
      <protection/>
    </xf>
    <xf numFmtId="0" fontId="0" fillId="2" borderId="56" xfId="64" applyFont="1" applyFill="1" applyBorder="1" applyAlignment="1">
      <alignment vertical="center" wrapText="1"/>
      <protection/>
    </xf>
    <xf numFmtId="0" fontId="0" fillId="2" borderId="57" xfId="64" applyFont="1" applyFill="1" applyBorder="1" applyAlignment="1">
      <alignment vertical="center" wrapText="1"/>
      <protection/>
    </xf>
    <xf numFmtId="0" fontId="0" fillId="0" borderId="28" xfId="64" applyFont="1" applyFill="1" applyBorder="1">
      <alignment vertical="center"/>
      <protection/>
    </xf>
    <xf numFmtId="0" fontId="7" fillId="2" borderId="55" xfId="64" applyFont="1" applyFill="1" applyBorder="1" applyAlignment="1">
      <alignment vertical="center"/>
      <protection/>
    </xf>
    <xf numFmtId="0" fontId="0" fillId="0" borderId="36" xfId="64" applyFont="1" applyFill="1" applyBorder="1">
      <alignment vertical="center"/>
      <protection/>
    </xf>
    <xf numFmtId="0" fontId="0" fillId="2" borderId="42" xfId="64" applyFont="1" applyFill="1" applyBorder="1" applyAlignment="1">
      <alignment vertical="center"/>
      <protection/>
    </xf>
    <xf numFmtId="0" fontId="0" fillId="2" borderId="10" xfId="64" applyFont="1" applyFill="1" applyBorder="1" applyAlignment="1">
      <alignment vertical="center" wrapText="1"/>
      <protection/>
    </xf>
    <xf numFmtId="0" fontId="0" fillId="2" borderId="74" xfId="64" applyFont="1" applyFill="1" applyBorder="1" applyAlignment="1">
      <alignment vertical="center" wrapText="1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0" fontId="0" fillId="2" borderId="25" xfId="64" applyFont="1" applyFill="1" applyBorder="1">
      <alignment vertical="center"/>
      <protection/>
    </xf>
    <xf numFmtId="0" fontId="0" fillId="2" borderId="52" xfId="64" applyFont="1" applyFill="1" applyBorder="1">
      <alignment vertical="center"/>
      <protection/>
    </xf>
    <xf numFmtId="0" fontId="0" fillId="2" borderId="53" xfId="64" applyFont="1" applyFill="1" applyBorder="1">
      <alignment vertical="center"/>
      <protection/>
    </xf>
    <xf numFmtId="0" fontId="2" fillId="0" borderId="0" xfId="65" applyFont="1">
      <alignment vertical="center"/>
      <protection/>
    </xf>
    <xf numFmtId="0" fontId="0" fillId="0" borderId="0" xfId="65" applyFont="1">
      <alignment vertical="center"/>
      <protection/>
    </xf>
    <xf numFmtId="58" fontId="0" fillId="0" borderId="0" xfId="65" applyNumberFormat="1" applyFont="1" applyFill="1" applyAlignment="1">
      <alignment vertical="center"/>
      <protection/>
    </xf>
    <xf numFmtId="0" fontId="3" fillId="0" borderId="0" xfId="65" applyFont="1">
      <alignment vertical="center"/>
      <protection/>
    </xf>
    <xf numFmtId="0" fontId="0" fillId="0" borderId="10" xfId="65" applyFont="1" applyBorder="1">
      <alignment vertical="center"/>
      <protection/>
    </xf>
    <xf numFmtId="0" fontId="0" fillId="0" borderId="10" xfId="65" applyFont="1" applyBorder="1" applyAlignment="1">
      <alignment vertical="center"/>
      <protection/>
    </xf>
    <xf numFmtId="0" fontId="0" fillId="0" borderId="11" xfId="65" applyFont="1" applyBorder="1">
      <alignment vertical="center"/>
      <protection/>
    </xf>
    <xf numFmtId="0" fontId="5" fillId="0" borderId="12" xfId="65" applyFont="1" applyBorder="1">
      <alignment vertical="center"/>
      <protection/>
    </xf>
    <xf numFmtId="0" fontId="0" fillId="0" borderId="12" xfId="65" applyFont="1" applyBorder="1">
      <alignment vertical="center"/>
      <protection/>
    </xf>
    <xf numFmtId="38" fontId="0" fillId="0" borderId="11" xfId="65" applyNumberFormat="1" applyFont="1" applyBorder="1" applyAlignment="1">
      <alignment vertical="center"/>
      <protection/>
    </xf>
    <xf numFmtId="38" fontId="0" fillId="0" borderId="13" xfId="65" applyNumberFormat="1" applyFont="1" applyBorder="1" applyAlignment="1">
      <alignment vertical="center"/>
      <protection/>
    </xf>
    <xf numFmtId="0" fontId="0" fillId="0" borderId="17" xfId="65" applyFont="1" applyBorder="1">
      <alignment vertical="center"/>
      <protection/>
    </xf>
    <xf numFmtId="0" fontId="0" fillId="0" borderId="14" xfId="65" applyFont="1" applyBorder="1">
      <alignment vertical="center"/>
      <protection/>
    </xf>
    <xf numFmtId="0" fontId="5" fillId="0" borderId="15" xfId="65" applyFont="1" applyBorder="1">
      <alignment vertical="center"/>
      <protection/>
    </xf>
    <xf numFmtId="0" fontId="0" fillId="0" borderId="15" xfId="65" applyFont="1" applyBorder="1">
      <alignment vertical="center"/>
      <protection/>
    </xf>
    <xf numFmtId="38" fontId="0" fillId="0" borderId="14" xfId="65" applyNumberFormat="1" applyFont="1" applyBorder="1" applyAlignment="1">
      <alignment vertical="center"/>
      <protection/>
    </xf>
    <xf numFmtId="38" fontId="0" fillId="0" borderId="16" xfId="65" applyNumberFormat="1" applyFont="1" applyBorder="1" applyAlignment="1">
      <alignment vertical="center"/>
      <protection/>
    </xf>
    <xf numFmtId="0" fontId="0" fillId="2" borderId="17" xfId="65" applyFont="1" applyFill="1" applyBorder="1">
      <alignment vertical="center"/>
      <protection/>
    </xf>
    <xf numFmtId="0" fontId="0" fillId="2" borderId="18" xfId="65" applyFont="1" applyFill="1" applyBorder="1">
      <alignment vertical="center"/>
      <protection/>
    </xf>
    <xf numFmtId="38" fontId="0" fillId="2" borderId="18" xfId="65" applyNumberFormat="1" applyFont="1" applyFill="1" applyBorder="1" applyAlignment="1">
      <alignment horizontal="right" vertical="center"/>
      <protection/>
    </xf>
    <xf numFmtId="38" fontId="0" fillId="2" borderId="17" xfId="65" applyNumberFormat="1" applyFont="1" applyFill="1" applyBorder="1" applyAlignment="1">
      <alignment vertical="center"/>
      <protection/>
    </xf>
    <xf numFmtId="38" fontId="0" fillId="2" borderId="19" xfId="65" applyNumberFormat="1" applyFont="1" applyFill="1" applyBorder="1" applyAlignment="1">
      <alignment vertical="center"/>
      <protection/>
    </xf>
    <xf numFmtId="0" fontId="0" fillId="32" borderId="20" xfId="65" applyFont="1" applyFill="1" applyBorder="1" applyAlignment="1">
      <alignment horizontal="center" vertical="center"/>
      <protection/>
    </xf>
    <xf numFmtId="0" fontId="0" fillId="32" borderId="21" xfId="65" applyFont="1" applyFill="1" applyBorder="1" applyAlignment="1">
      <alignment horizontal="center" vertical="center"/>
      <protection/>
    </xf>
    <xf numFmtId="0" fontId="0" fillId="32" borderId="17" xfId="65" applyFont="1" applyFill="1" applyBorder="1" applyAlignment="1">
      <alignment horizontal="center" vertical="center"/>
      <protection/>
    </xf>
    <xf numFmtId="0" fontId="5" fillId="0" borderId="22" xfId="65" applyFont="1" applyBorder="1" applyAlignment="1">
      <alignment horizontal="center" vertical="center" wrapText="1" shrinkToFit="1"/>
      <protection/>
    </xf>
    <xf numFmtId="0" fontId="0" fillId="0" borderId="23" xfId="65" applyFont="1" applyBorder="1" applyAlignment="1">
      <alignment horizontal="center" vertical="center"/>
      <protection/>
    </xf>
    <xf numFmtId="0" fontId="0" fillId="0" borderId="21" xfId="65" applyFont="1" applyBorder="1" applyAlignment="1">
      <alignment horizontal="center" vertical="center"/>
      <protection/>
    </xf>
    <xf numFmtId="0" fontId="0" fillId="0" borderId="17" xfId="65" applyFont="1" applyBorder="1" applyAlignment="1">
      <alignment horizontal="center" vertical="center"/>
      <protection/>
    </xf>
    <xf numFmtId="0" fontId="0" fillId="0" borderId="24" xfId="65" applyFont="1" applyBorder="1" applyAlignment="1">
      <alignment horizontal="center" vertical="center"/>
      <protection/>
    </xf>
    <xf numFmtId="0" fontId="0" fillId="0" borderId="25" xfId="65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19" xfId="65" applyFont="1" applyFill="1" applyBorder="1" applyAlignment="1">
      <alignment vertical="center"/>
      <protection/>
    </xf>
    <xf numFmtId="38" fontId="0" fillId="32" borderId="20" xfId="65" applyNumberFormat="1" applyFont="1" applyFill="1" applyBorder="1" applyAlignment="1">
      <alignment horizontal="right" vertical="center"/>
      <protection/>
    </xf>
    <xf numFmtId="38" fontId="0" fillId="32" borderId="21" xfId="65" applyNumberFormat="1" applyFont="1" applyFill="1" applyBorder="1" applyAlignment="1">
      <alignment horizontal="right" vertical="center"/>
      <protection/>
    </xf>
    <xf numFmtId="38" fontId="0" fillId="32" borderId="17" xfId="65" applyNumberFormat="1" applyFont="1" applyFill="1" applyBorder="1" applyAlignment="1">
      <alignment horizontal="right" vertical="center"/>
      <protection/>
    </xf>
    <xf numFmtId="38" fontId="0" fillId="0" borderId="22" xfId="65" applyNumberFormat="1" applyFont="1" applyBorder="1" applyAlignment="1">
      <alignment horizontal="right" vertical="center"/>
      <protection/>
    </xf>
    <xf numFmtId="38" fontId="0" fillId="0" borderId="23" xfId="65" applyNumberFormat="1" applyFont="1" applyBorder="1" applyAlignment="1">
      <alignment horizontal="right" vertical="center"/>
      <protection/>
    </xf>
    <xf numFmtId="38" fontId="0" fillId="0" borderId="21" xfId="65" applyNumberFormat="1" applyFont="1" applyBorder="1" applyAlignment="1">
      <alignment horizontal="right" vertical="center"/>
      <protection/>
    </xf>
    <xf numFmtId="38" fontId="0" fillId="0" borderId="26" xfId="65" applyNumberFormat="1" applyFont="1" applyBorder="1" applyAlignment="1">
      <alignment horizontal="right" vertical="center"/>
      <protection/>
    </xf>
    <xf numFmtId="38" fontId="0" fillId="0" borderId="27" xfId="65" applyNumberFormat="1" applyFont="1" applyBorder="1" applyAlignment="1">
      <alignment horizontal="right" vertical="center"/>
      <protection/>
    </xf>
    <xf numFmtId="0" fontId="5" fillId="0" borderId="28" xfId="65" applyFont="1" applyBorder="1">
      <alignment vertical="center"/>
      <protection/>
    </xf>
    <xf numFmtId="0" fontId="0" fillId="2" borderId="29" xfId="65" applyFont="1" applyFill="1" applyBorder="1">
      <alignment vertical="center"/>
      <protection/>
    </xf>
    <xf numFmtId="38" fontId="0" fillId="2" borderId="30" xfId="65" applyNumberFormat="1" applyFont="1" applyFill="1" applyBorder="1" applyAlignment="1">
      <alignment horizontal="right" vertical="center"/>
      <protection/>
    </xf>
    <xf numFmtId="38" fontId="0" fillId="2" borderId="31" xfId="65" applyNumberFormat="1" applyFont="1" applyFill="1" applyBorder="1" applyAlignment="1">
      <alignment horizontal="right" vertical="center"/>
      <protection/>
    </xf>
    <xf numFmtId="38" fontId="0" fillId="2" borderId="32" xfId="65" applyNumberFormat="1" applyFont="1" applyFill="1" applyBorder="1" applyAlignment="1">
      <alignment horizontal="right" vertical="center"/>
      <protection/>
    </xf>
    <xf numFmtId="38" fontId="0" fillId="2" borderId="33" xfId="65" applyNumberFormat="1" applyFont="1" applyFill="1" applyBorder="1" applyAlignment="1">
      <alignment horizontal="right" vertical="center"/>
      <protection/>
    </xf>
    <xf numFmtId="38" fontId="0" fillId="2" borderId="34" xfId="65" applyNumberFormat="1" applyFont="1" applyFill="1" applyBorder="1" applyAlignment="1">
      <alignment horizontal="right" vertical="center"/>
      <protection/>
    </xf>
    <xf numFmtId="38" fontId="0" fillId="2" borderId="35" xfId="65" applyNumberFormat="1" applyFont="1" applyFill="1" applyBorder="1" applyAlignment="1">
      <alignment horizontal="right" vertical="center"/>
      <protection/>
    </xf>
    <xf numFmtId="0" fontId="5" fillId="0" borderId="36" xfId="65" applyFont="1" applyBorder="1">
      <alignment vertical="center"/>
      <protection/>
    </xf>
    <xf numFmtId="0" fontId="0" fillId="2" borderId="15" xfId="65" applyFont="1" applyFill="1" applyBorder="1">
      <alignment vertical="center"/>
      <protection/>
    </xf>
    <xf numFmtId="38" fontId="0" fillId="2" borderId="37" xfId="65" applyNumberFormat="1" applyFont="1" applyFill="1" applyBorder="1" applyAlignment="1">
      <alignment horizontal="right" vertical="center"/>
      <protection/>
    </xf>
    <xf numFmtId="38" fontId="0" fillId="2" borderId="38" xfId="65" applyNumberFormat="1" applyFont="1" applyFill="1" applyBorder="1" applyAlignment="1">
      <alignment horizontal="right" vertical="center"/>
      <protection/>
    </xf>
    <xf numFmtId="38" fontId="0" fillId="2" borderId="14" xfId="65" applyNumberFormat="1" applyFont="1" applyFill="1" applyBorder="1" applyAlignment="1">
      <alignment horizontal="right" vertical="center"/>
      <protection/>
    </xf>
    <xf numFmtId="38" fontId="0" fillId="2" borderId="39" xfId="65" applyNumberFormat="1" applyFont="1" applyFill="1" applyBorder="1" applyAlignment="1">
      <alignment horizontal="right" vertical="center"/>
      <protection/>
    </xf>
    <xf numFmtId="38" fontId="0" fillId="2" borderId="40" xfId="65" applyNumberFormat="1" applyFont="1" applyFill="1" applyBorder="1" applyAlignment="1">
      <alignment horizontal="right" vertical="center"/>
      <protection/>
    </xf>
    <xf numFmtId="38" fontId="0" fillId="2" borderId="41" xfId="65" applyNumberFormat="1" applyFont="1" applyFill="1" applyBorder="1" applyAlignment="1">
      <alignment horizontal="right" vertical="center"/>
      <protection/>
    </xf>
    <xf numFmtId="0" fontId="0" fillId="0" borderId="18" xfId="65" applyFont="1" applyBorder="1">
      <alignment vertical="center"/>
      <protection/>
    </xf>
    <xf numFmtId="38" fontId="0" fillId="0" borderId="23" xfId="65" applyNumberFormat="1" applyFont="1" applyFill="1" applyBorder="1" applyAlignment="1">
      <alignment horizontal="right" vertical="center"/>
      <protection/>
    </xf>
    <xf numFmtId="38" fontId="0" fillId="0" borderId="17" xfId="65" applyNumberFormat="1" applyFont="1" applyBorder="1" applyAlignment="1">
      <alignment horizontal="right" vertical="center"/>
      <protection/>
    </xf>
    <xf numFmtId="38" fontId="0" fillId="0" borderId="24" xfId="65" applyNumberFormat="1" applyFont="1" applyBorder="1" applyAlignment="1">
      <alignment horizontal="right" vertical="center"/>
      <protection/>
    </xf>
    <xf numFmtId="38" fontId="0" fillId="2" borderId="20" xfId="65" applyNumberFormat="1" applyFont="1" applyFill="1" applyBorder="1" applyAlignment="1">
      <alignment horizontal="right" vertical="center"/>
      <protection/>
    </xf>
    <xf numFmtId="38" fontId="0" fillId="2" borderId="21" xfId="65" applyNumberFormat="1" applyFont="1" applyFill="1" applyBorder="1" applyAlignment="1">
      <alignment horizontal="right" vertical="center"/>
      <protection/>
    </xf>
    <xf numFmtId="38" fontId="0" fillId="2" borderId="17" xfId="65" applyNumberFormat="1" applyFont="1" applyFill="1" applyBorder="1" applyAlignment="1">
      <alignment horizontal="right" vertical="center"/>
      <protection/>
    </xf>
    <xf numFmtId="38" fontId="0" fillId="2" borderId="22" xfId="65" applyNumberFormat="1" applyFont="1" applyFill="1" applyBorder="1" applyAlignment="1">
      <alignment horizontal="right" vertical="center"/>
      <protection/>
    </xf>
    <xf numFmtId="38" fontId="0" fillId="2" borderId="23" xfId="65" applyNumberFormat="1" applyFont="1" applyFill="1" applyBorder="1" applyAlignment="1">
      <alignment horizontal="right" vertical="center"/>
      <protection/>
    </xf>
    <xf numFmtId="38" fontId="0" fillId="2" borderId="24" xfId="65" applyNumberFormat="1" applyFont="1" applyFill="1" applyBorder="1" applyAlignment="1">
      <alignment horizontal="right" vertical="center"/>
      <protection/>
    </xf>
    <xf numFmtId="0" fontId="0" fillId="0" borderId="42" xfId="65" applyFont="1" applyBorder="1" applyAlignment="1">
      <alignment horizontal="center" vertical="center"/>
      <protection/>
    </xf>
    <xf numFmtId="0" fontId="0" fillId="32" borderId="37" xfId="65" applyFont="1" applyFill="1" applyBorder="1" applyAlignment="1">
      <alignment horizontal="center" vertical="center"/>
      <protection/>
    </xf>
    <xf numFmtId="0" fontId="0" fillId="32" borderId="38" xfId="65" applyFont="1" applyFill="1" applyBorder="1" applyAlignment="1">
      <alignment horizontal="center" vertical="center"/>
      <protection/>
    </xf>
    <xf numFmtId="0" fontId="0" fillId="32" borderId="42" xfId="65" applyFont="1" applyFill="1" applyBorder="1" applyAlignment="1">
      <alignment horizontal="center" vertical="center"/>
      <protection/>
    </xf>
    <xf numFmtId="0" fontId="5" fillId="0" borderId="39" xfId="65" applyFont="1" applyBorder="1" applyAlignment="1">
      <alignment horizontal="center" vertical="center" wrapText="1" shrinkToFit="1"/>
      <protection/>
    </xf>
    <xf numFmtId="0" fontId="0" fillId="0" borderId="40" xfId="65" applyFont="1" applyBorder="1" applyAlignment="1">
      <alignment horizontal="center" vertical="center"/>
      <protection/>
    </xf>
    <xf numFmtId="0" fontId="0" fillId="0" borderId="38" xfId="65" applyFont="1" applyBorder="1" applyAlignment="1">
      <alignment horizontal="center" vertical="center"/>
      <protection/>
    </xf>
    <xf numFmtId="38" fontId="0" fillId="32" borderId="43" xfId="65" applyNumberFormat="1" applyFont="1" applyFill="1" applyBorder="1" applyAlignment="1">
      <alignment horizontal="right" vertical="center"/>
      <protection/>
    </xf>
    <xf numFmtId="38" fontId="0" fillId="32" borderId="44" xfId="65" applyNumberFormat="1" applyFont="1" applyFill="1" applyBorder="1" applyAlignment="1">
      <alignment horizontal="right" vertical="center"/>
      <protection/>
    </xf>
    <xf numFmtId="38" fontId="0" fillId="32" borderId="11" xfId="65" applyNumberFormat="1" applyFont="1" applyFill="1" applyBorder="1" applyAlignment="1">
      <alignment horizontal="right" vertical="center"/>
      <protection/>
    </xf>
    <xf numFmtId="38" fontId="0" fillId="0" borderId="45" xfId="65" applyNumberFormat="1" applyFont="1" applyBorder="1" applyAlignment="1">
      <alignment horizontal="right" vertical="center"/>
      <protection/>
    </xf>
    <xf numFmtId="38" fontId="0" fillId="0" borderId="46" xfId="65" applyNumberFormat="1" applyFont="1" applyBorder="1" applyAlignment="1">
      <alignment horizontal="right" vertical="center"/>
      <protection/>
    </xf>
    <xf numFmtId="38" fontId="0" fillId="0" borderId="44" xfId="65" applyNumberFormat="1" applyFont="1" applyBorder="1" applyAlignment="1">
      <alignment horizontal="right" vertical="center"/>
      <protection/>
    </xf>
    <xf numFmtId="38" fontId="0" fillId="0" borderId="11" xfId="65" applyNumberFormat="1" applyFont="1" applyBorder="1" applyAlignment="1">
      <alignment horizontal="right" vertical="center"/>
      <protection/>
    </xf>
    <xf numFmtId="38" fontId="0" fillId="0" borderId="35" xfId="65" applyNumberFormat="1" applyFont="1" applyBorder="1" applyAlignment="1">
      <alignment horizontal="right" vertical="center"/>
      <protection/>
    </xf>
    <xf numFmtId="38" fontId="0" fillId="32" borderId="37" xfId="65" applyNumberFormat="1" applyFont="1" applyFill="1" applyBorder="1" applyAlignment="1">
      <alignment horizontal="right" vertical="center"/>
      <protection/>
    </xf>
    <xf numFmtId="38" fontId="0" fillId="32" borderId="38" xfId="65" applyNumberFormat="1" applyFont="1" applyFill="1" applyBorder="1" applyAlignment="1">
      <alignment horizontal="right" vertical="center"/>
      <protection/>
    </xf>
    <xf numFmtId="38" fontId="0" fillId="32" borderId="14" xfId="65" applyNumberFormat="1" applyFont="1" applyFill="1" applyBorder="1" applyAlignment="1">
      <alignment horizontal="right" vertical="center"/>
      <protection/>
    </xf>
    <xf numFmtId="38" fontId="0" fillId="0" borderId="39" xfId="65" applyNumberFormat="1" applyFont="1" applyBorder="1" applyAlignment="1">
      <alignment horizontal="right" vertical="center"/>
      <protection/>
    </xf>
    <xf numFmtId="38" fontId="0" fillId="0" borderId="40" xfId="65" applyNumberFormat="1" applyFont="1" applyBorder="1" applyAlignment="1">
      <alignment horizontal="right" vertical="center"/>
      <protection/>
    </xf>
    <xf numFmtId="38" fontId="0" fillId="0" borderId="38" xfId="65" applyNumberFormat="1" applyFont="1" applyBorder="1" applyAlignment="1">
      <alignment horizontal="right" vertical="center"/>
      <protection/>
    </xf>
    <xf numFmtId="38" fontId="0" fillId="0" borderId="14" xfId="65" applyNumberFormat="1" applyFont="1" applyBorder="1" applyAlignment="1">
      <alignment horizontal="right" vertical="center"/>
      <protection/>
    </xf>
    <xf numFmtId="38" fontId="0" fillId="0" borderId="41" xfId="65" applyNumberFormat="1" applyFont="1" applyBorder="1" applyAlignment="1">
      <alignment horizontal="right" vertical="center"/>
      <protection/>
    </xf>
    <xf numFmtId="0" fontId="0" fillId="0" borderId="47" xfId="65" applyFont="1" applyBorder="1" applyAlignment="1">
      <alignment horizontal="center" vertical="center"/>
      <protection/>
    </xf>
    <xf numFmtId="38" fontId="0" fillId="0" borderId="48" xfId="65" applyNumberFormat="1" applyFont="1" applyBorder="1" applyAlignment="1">
      <alignment horizontal="right" vertical="center"/>
      <protection/>
    </xf>
    <xf numFmtId="38" fontId="0" fillId="0" borderId="13" xfId="65" applyNumberFormat="1" applyFont="1" applyBorder="1" applyAlignment="1">
      <alignment horizontal="right" vertical="center"/>
      <protection/>
    </xf>
    <xf numFmtId="38" fontId="0" fillId="0" borderId="49" xfId="65" applyNumberFormat="1" applyFont="1" applyBorder="1" applyAlignment="1">
      <alignment horizontal="right" vertical="center"/>
      <protection/>
    </xf>
    <xf numFmtId="38" fontId="0" fillId="0" borderId="16" xfId="65" applyNumberFormat="1" applyFont="1" applyBorder="1" applyAlignment="1">
      <alignment horizontal="right" vertical="center"/>
      <protection/>
    </xf>
    <xf numFmtId="38" fontId="0" fillId="2" borderId="26" xfId="65" applyNumberFormat="1" applyFont="1" applyFill="1" applyBorder="1" applyAlignment="1">
      <alignment horizontal="right" vertical="center"/>
      <protection/>
    </xf>
    <xf numFmtId="38" fontId="0" fillId="2" borderId="19" xfId="65" applyNumberFormat="1" applyFont="1" applyFill="1" applyBorder="1" applyAlignment="1">
      <alignment horizontal="right" vertical="center"/>
      <protection/>
    </xf>
    <xf numFmtId="0" fontId="0" fillId="0" borderId="39" xfId="65" applyFont="1" applyBorder="1" applyAlignment="1">
      <alignment horizontal="center" vertical="center"/>
      <protection/>
    </xf>
    <xf numFmtId="0" fontId="0" fillId="2" borderId="50" xfId="65" applyFont="1" applyFill="1" applyBorder="1" applyAlignment="1">
      <alignment horizontal="center" vertical="center"/>
      <protection/>
    </xf>
    <xf numFmtId="0" fontId="0" fillId="2" borderId="51" xfId="65" applyFont="1" applyFill="1" applyBorder="1" applyAlignment="1">
      <alignment horizontal="center" vertical="center"/>
      <protection/>
    </xf>
    <xf numFmtId="0" fontId="0" fillId="2" borderId="42" xfId="65" applyFont="1" applyFill="1" applyBorder="1" applyAlignment="1">
      <alignment horizontal="center" vertical="center"/>
      <protection/>
    </xf>
    <xf numFmtId="0" fontId="0" fillId="2" borderId="39" xfId="65" applyFont="1" applyFill="1" applyBorder="1" applyAlignment="1">
      <alignment horizontal="center" vertical="center"/>
      <protection/>
    </xf>
    <xf numFmtId="0" fontId="0" fillId="2" borderId="40" xfId="65" applyFont="1" applyFill="1" applyBorder="1" applyAlignment="1">
      <alignment horizontal="center" vertical="center"/>
      <protection/>
    </xf>
    <xf numFmtId="0" fontId="0" fillId="2" borderId="38" xfId="65" applyFont="1" applyFill="1" applyBorder="1" applyAlignment="1">
      <alignment horizontal="center" vertical="center"/>
      <protection/>
    </xf>
    <xf numFmtId="0" fontId="0" fillId="2" borderId="47" xfId="65" applyFont="1" applyFill="1" applyBorder="1" applyAlignment="1">
      <alignment horizontal="center" vertical="center"/>
      <protection/>
    </xf>
    <xf numFmtId="0" fontId="0" fillId="33" borderId="42" xfId="65" applyFont="1" applyFill="1" applyBorder="1" applyAlignment="1">
      <alignment horizontal="center" vertical="center"/>
      <protection/>
    </xf>
    <xf numFmtId="0" fontId="0" fillId="33" borderId="37" xfId="65" applyFont="1" applyFill="1" applyBorder="1" applyAlignment="1">
      <alignment horizontal="center" vertical="center"/>
      <protection/>
    </xf>
    <xf numFmtId="0" fontId="0" fillId="33" borderId="38" xfId="65" applyFont="1" applyFill="1" applyBorder="1" applyAlignment="1">
      <alignment horizontal="center" vertical="center"/>
      <protection/>
    </xf>
    <xf numFmtId="0" fontId="0" fillId="33" borderId="39" xfId="65" applyFont="1" applyFill="1" applyBorder="1" applyAlignment="1">
      <alignment horizontal="center" vertical="center"/>
      <protection/>
    </xf>
    <xf numFmtId="0" fontId="0" fillId="33" borderId="40" xfId="65" applyFont="1" applyFill="1" applyBorder="1" applyAlignment="1">
      <alignment horizontal="center" vertical="center"/>
      <protection/>
    </xf>
    <xf numFmtId="0" fontId="0" fillId="33" borderId="47" xfId="65" applyFont="1" applyFill="1" applyBorder="1" applyAlignment="1">
      <alignment horizontal="center" vertical="center"/>
      <protection/>
    </xf>
    <xf numFmtId="0" fontId="2" fillId="0" borderId="0" xfId="65" applyFont="1" applyFill="1">
      <alignment vertical="center"/>
      <protection/>
    </xf>
    <xf numFmtId="0" fontId="0" fillId="0" borderId="0" xfId="65" applyFont="1" applyFill="1">
      <alignment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vertical="center"/>
      <protection/>
    </xf>
    <xf numFmtId="0" fontId="0" fillId="0" borderId="25" xfId="65" applyFont="1" applyFill="1" applyBorder="1">
      <alignment vertical="center"/>
      <protection/>
    </xf>
    <xf numFmtId="0" fontId="0" fillId="0" borderId="52" xfId="65" applyFont="1" applyFill="1" applyBorder="1">
      <alignment vertical="center"/>
      <protection/>
    </xf>
    <xf numFmtId="0" fontId="0" fillId="0" borderId="53" xfId="65" applyFont="1" applyFill="1" applyBorder="1">
      <alignment vertical="center"/>
      <protection/>
    </xf>
    <xf numFmtId="0" fontId="0" fillId="0" borderId="54" xfId="65" applyFont="1" applyFill="1" applyBorder="1">
      <alignment vertical="center"/>
      <protection/>
    </xf>
    <xf numFmtId="0" fontId="0" fillId="2" borderId="11" xfId="65" applyFont="1" applyFill="1" applyBorder="1">
      <alignment vertical="center"/>
      <protection/>
    </xf>
    <xf numFmtId="0" fontId="0" fillId="2" borderId="12" xfId="65" applyFont="1" applyFill="1" applyBorder="1">
      <alignment vertical="center"/>
      <protection/>
    </xf>
    <xf numFmtId="0" fontId="0" fillId="2" borderId="13" xfId="65" applyFont="1" applyFill="1" applyBorder="1">
      <alignment vertical="center"/>
      <protection/>
    </xf>
    <xf numFmtId="0" fontId="0" fillId="2" borderId="55" xfId="65" applyFont="1" applyFill="1" applyBorder="1">
      <alignment vertical="center"/>
      <protection/>
    </xf>
    <xf numFmtId="0" fontId="0" fillId="2" borderId="56" xfId="65" applyFont="1" applyFill="1" applyBorder="1">
      <alignment vertical="center"/>
      <protection/>
    </xf>
    <xf numFmtId="0" fontId="0" fillId="2" borderId="57" xfId="65" applyFont="1" applyFill="1" applyBorder="1">
      <alignment vertical="center"/>
      <protection/>
    </xf>
    <xf numFmtId="0" fontId="0" fillId="2" borderId="14" xfId="65" applyFont="1" applyFill="1" applyBorder="1">
      <alignment vertical="center"/>
      <protection/>
    </xf>
    <xf numFmtId="0" fontId="0" fillId="2" borderId="16" xfId="65" applyFont="1" applyFill="1" applyBorder="1">
      <alignment vertical="center"/>
      <protection/>
    </xf>
    <xf numFmtId="0" fontId="0" fillId="0" borderId="42" xfId="65" applyFont="1" applyFill="1" applyBorder="1">
      <alignment vertical="center"/>
      <protection/>
    </xf>
    <xf numFmtId="0" fontId="0" fillId="0" borderId="17" xfId="65" applyFont="1" applyFill="1" applyBorder="1">
      <alignment vertical="center"/>
      <protection/>
    </xf>
    <xf numFmtId="0" fontId="0" fillId="0" borderId="18" xfId="65" applyFont="1" applyFill="1" applyBorder="1">
      <alignment vertical="center"/>
      <protection/>
    </xf>
    <xf numFmtId="0" fontId="0" fillId="0" borderId="19" xfId="65" applyFont="1" applyFill="1" applyBorder="1">
      <alignment vertical="center"/>
      <protection/>
    </xf>
    <xf numFmtId="0" fontId="0" fillId="2" borderId="32" xfId="65" applyFont="1" applyFill="1" applyBorder="1">
      <alignment vertical="center"/>
      <protection/>
    </xf>
    <xf numFmtId="0" fontId="0" fillId="2" borderId="70" xfId="65" applyFont="1" applyFill="1" applyBorder="1">
      <alignment vertical="center"/>
      <protection/>
    </xf>
    <xf numFmtId="0" fontId="6" fillId="2" borderId="55" xfId="65" applyFont="1" applyFill="1" applyBorder="1" applyAlignment="1">
      <alignment vertical="center"/>
      <protection/>
    </xf>
    <xf numFmtId="0" fontId="0" fillId="2" borderId="56" xfId="65" applyFont="1" applyFill="1" applyBorder="1" applyAlignment="1">
      <alignment vertical="center" wrapText="1"/>
      <protection/>
    </xf>
    <xf numFmtId="0" fontId="0" fillId="2" borderId="57" xfId="65" applyFont="1" applyFill="1" applyBorder="1" applyAlignment="1">
      <alignment vertical="center" wrapText="1"/>
      <protection/>
    </xf>
    <xf numFmtId="0" fontId="0" fillId="0" borderId="28" xfId="65" applyFont="1" applyFill="1" applyBorder="1">
      <alignment vertical="center"/>
      <protection/>
    </xf>
    <xf numFmtId="0" fontId="7" fillId="2" borderId="55" xfId="65" applyFont="1" applyFill="1" applyBorder="1" applyAlignment="1">
      <alignment vertical="center"/>
      <protection/>
    </xf>
    <xf numFmtId="0" fontId="0" fillId="0" borderId="36" xfId="65" applyFont="1" applyFill="1" applyBorder="1">
      <alignment vertical="center"/>
      <protection/>
    </xf>
    <xf numFmtId="0" fontId="0" fillId="2" borderId="42" xfId="65" applyFont="1" applyFill="1" applyBorder="1" applyAlignment="1">
      <alignment vertical="center"/>
      <protection/>
    </xf>
    <xf numFmtId="0" fontId="0" fillId="2" borderId="10" xfId="65" applyFont="1" applyFill="1" applyBorder="1" applyAlignment="1">
      <alignment vertical="center" wrapText="1"/>
      <protection/>
    </xf>
    <xf numFmtId="0" fontId="0" fillId="2" borderId="74" xfId="65" applyFont="1" applyFill="1" applyBorder="1" applyAlignment="1">
      <alignment vertical="center" wrapText="1"/>
      <protection/>
    </xf>
    <xf numFmtId="0" fontId="0" fillId="0" borderId="17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2" borderId="25" xfId="65" applyFont="1" applyFill="1" applyBorder="1">
      <alignment vertical="center"/>
      <protection/>
    </xf>
    <xf numFmtId="0" fontId="0" fillId="2" borderId="52" xfId="65" applyFont="1" applyFill="1" applyBorder="1">
      <alignment vertical="center"/>
      <protection/>
    </xf>
    <xf numFmtId="0" fontId="0" fillId="2" borderId="53" xfId="65" applyFont="1" applyFill="1" applyBorder="1">
      <alignment vertical="center"/>
      <protection/>
    </xf>
    <xf numFmtId="0" fontId="2" fillId="0" borderId="0" xfId="66" applyFont="1">
      <alignment vertical="center"/>
      <protection/>
    </xf>
    <xf numFmtId="0" fontId="0" fillId="0" borderId="0" xfId="66" applyFont="1">
      <alignment vertical="center"/>
      <protection/>
    </xf>
    <xf numFmtId="58" fontId="0" fillId="0" borderId="0" xfId="66" applyNumberFormat="1" applyFont="1" applyFill="1" applyAlignment="1">
      <alignment vertical="center"/>
      <protection/>
    </xf>
    <xf numFmtId="0" fontId="3" fillId="0" borderId="0" xfId="66" applyFont="1">
      <alignment vertical="center"/>
      <protection/>
    </xf>
    <xf numFmtId="0" fontId="0" fillId="0" borderId="10" xfId="66" applyFont="1" applyBorder="1">
      <alignment vertical="center"/>
      <protection/>
    </xf>
    <xf numFmtId="0" fontId="0" fillId="0" borderId="10" xfId="66" applyFont="1" applyBorder="1" applyAlignment="1">
      <alignment vertical="center"/>
      <protection/>
    </xf>
    <xf numFmtId="0" fontId="0" fillId="0" borderId="11" xfId="66" applyFont="1" applyBorder="1">
      <alignment vertical="center"/>
      <protection/>
    </xf>
    <xf numFmtId="0" fontId="5" fillId="0" borderId="12" xfId="66" applyFont="1" applyBorder="1">
      <alignment vertical="center"/>
      <protection/>
    </xf>
    <xf numFmtId="0" fontId="0" fillId="0" borderId="12" xfId="66" applyFont="1" applyBorder="1">
      <alignment vertical="center"/>
      <protection/>
    </xf>
    <xf numFmtId="38" fontId="0" fillId="0" borderId="11" xfId="66" applyNumberFormat="1" applyFont="1" applyBorder="1" applyAlignment="1">
      <alignment vertical="center"/>
      <protection/>
    </xf>
    <xf numFmtId="38" fontId="0" fillId="0" borderId="13" xfId="66" applyNumberFormat="1" applyFont="1" applyBorder="1" applyAlignment="1">
      <alignment vertical="center"/>
      <protection/>
    </xf>
    <xf numFmtId="0" fontId="0" fillId="0" borderId="17" xfId="66" applyFont="1" applyBorder="1">
      <alignment vertical="center"/>
      <protection/>
    </xf>
    <xf numFmtId="0" fontId="0" fillId="0" borderId="14" xfId="66" applyFont="1" applyBorder="1">
      <alignment vertical="center"/>
      <protection/>
    </xf>
    <xf numFmtId="0" fontId="5" fillId="0" borderId="15" xfId="66" applyFont="1" applyBorder="1">
      <alignment vertical="center"/>
      <protection/>
    </xf>
    <xf numFmtId="0" fontId="0" fillId="0" borderId="15" xfId="66" applyFont="1" applyBorder="1">
      <alignment vertical="center"/>
      <protection/>
    </xf>
    <xf numFmtId="38" fontId="0" fillId="0" borderId="14" xfId="66" applyNumberFormat="1" applyFont="1" applyBorder="1" applyAlignment="1">
      <alignment vertical="center"/>
      <protection/>
    </xf>
    <xf numFmtId="38" fontId="0" fillId="0" borderId="16" xfId="66" applyNumberFormat="1" applyFont="1" applyBorder="1" applyAlignment="1">
      <alignment vertical="center"/>
      <protection/>
    </xf>
    <xf numFmtId="0" fontId="0" fillId="2" borderId="17" xfId="66" applyFont="1" applyFill="1" applyBorder="1">
      <alignment vertical="center"/>
      <protection/>
    </xf>
    <xf numFmtId="0" fontId="0" fillId="2" borderId="18" xfId="66" applyFont="1" applyFill="1" applyBorder="1">
      <alignment vertical="center"/>
      <protection/>
    </xf>
    <xf numFmtId="38" fontId="0" fillId="2" borderId="18" xfId="66" applyNumberFormat="1" applyFont="1" applyFill="1" applyBorder="1" applyAlignment="1">
      <alignment horizontal="right" vertical="center"/>
      <protection/>
    </xf>
    <xf numFmtId="38" fontId="0" fillId="2" borderId="17" xfId="66" applyNumberFormat="1" applyFont="1" applyFill="1" applyBorder="1" applyAlignment="1">
      <alignment vertical="center"/>
      <protection/>
    </xf>
    <xf numFmtId="38" fontId="0" fillId="2" borderId="19" xfId="66" applyNumberFormat="1" applyFont="1" applyFill="1" applyBorder="1" applyAlignment="1">
      <alignment vertical="center"/>
      <protection/>
    </xf>
    <xf numFmtId="0" fontId="0" fillId="32" borderId="20" xfId="66" applyFont="1" applyFill="1" applyBorder="1" applyAlignment="1">
      <alignment horizontal="center" vertical="center"/>
      <protection/>
    </xf>
    <xf numFmtId="0" fontId="0" fillId="32" borderId="21" xfId="66" applyFont="1" applyFill="1" applyBorder="1" applyAlignment="1">
      <alignment horizontal="center" vertical="center"/>
      <protection/>
    </xf>
    <xf numFmtId="0" fontId="0" fillId="32" borderId="17" xfId="66" applyFont="1" applyFill="1" applyBorder="1" applyAlignment="1">
      <alignment horizontal="center" vertical="center"/>
      <protection/>
    </xf>
    <xf numFmtId="0" fontId="5" fillId="0" borderId="22" xfId="66" applyFont="1" applyBorder="1" applyAlignment="1">
      <alignment horizontal="center" vertical="center" wrapText="1" shrinkToFit="1"/>
      <protection/>
    </xf>
    <xf numFmtId="0" fontId="0" fillId="0" borderId="23" xfId="66" applyFont="1" applyBorder="1" applyAlignment="1">
      <alignment horizontal="center" vertical="center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17" xfId="66" applyFont="1" applyBorder="1" applyAlignment="1">
      <alignment horizontal="center" vertical="center"/>
      <protection/>
    </xf>
    <xf numFmtId="0" fontId="0" fillId="0" borderId="24" xfId="66" applyFont="1" applyBorder="1" applyAlignment="1">
      <alignment horizontal="center" vertical="center"/>
      <protection/>
    </xf>
    <xf numFmtId="0" fontId="0" fillId="0" borderId="25" xfId="66" applyFont="1" applyFill="1" applyBorder="1" applyAlignment="1">
      <alignment vertical="center"/>
      <protection/>
    </xf>
    <xf numFmtId="0" fontId="0" fillId="0" borderId="18" xfId="66" applyFont="1" applyFill="1" applyBorder="1" applyAlignment="1">
      <alignment vertical="center"/>
      <protection/>
    </xf>
    <xf numFmtId="0" fontId="0" fillId="0" borderId="19" xfId="66" applyFont="1" applyFill="1" applyBorder="1" applyAlignment="1">
      <alignment vertical="center"/>
      <protection/>
    </xf>
    <xf numFmtId="38" fontId="0" fillId="32" borderId="20" xfId="66" applyNumberFormat="1" applyFont="1" applyFill="1" applyBorder="1" applyAlignment="1">
      <alignment horizontal="right" vertical="center"/>
      <protection/>
    </xf>
    <xf numFmtId="38" fontId="0" fillId="32" borderId="21" xfId="66" applyNumberFormat="1" applyFont="1" applyFill="1" applyBorder="1" applyAlignment="1">
      <alignment horizontal="right" vertical="center"/>
      <protection/>
    </xf>
    <xf numFmtId="38" fontId="0" fillId="32" borderId="17" xfId="66" applyNumberFormat="1" applyFont="1" applyFill="1" applyBorder="1" applyAlignment="1">
      <alignment horizontal="right" vertical="center"/>
      <protection/>
    </xf>
    <xf numFmtId="38" fontId="0" fillId="0" borderId="22" xfId="66" applyNumberFormat="1" applyFont="1" applyBorder="1" applyAlignment="1">
      <alignment horizontal="right" vertical="center"/>
      <protection/>
    </xf>
    <xf numFmtId="38" fontId="0" fillId="0" borderId="23" xfId="66" applyNumberFormat="1" applyFont="1" applyBorder="1" applyAlignment="1">
      <alignment horizontal="right" vertical="center"/>
      <protection/>
    </xf>
    <xf numFmtId="38" fontId="0" fillId="0" borderId="21" xfId="66" applyNumberFormat="1" applyFont="1" applyBorder="1" applyAlignment="1">
      <alignment horizontal="right" vertical="center"/>
      <protection/>
    </xf>
    <xf numFmtId="38" fontId="0" fillId="0" borderId="26" xfId="66" applyNumberFormat="1" applyFont="1" applyBorder="1" applyAlignment="1">
      <alignment horizontal="right" vertical="center"/>
      <protection/>
    </xf>
    <xf numFmtId="38" fontId="0" fillId="0" borderId="27" xfId="66" applyNumberFormat="1" applyFont="1" applyBorder="1" applyAlignment="1">
      <alignment horizontal="right" vertical="center"/>
      <protection/>
    </xf>
    <xf numFmtId="0" fontId="5" fillId="0" borderId="28" xfId="66" applyFont="1" applyBorder="1">
      <alignment vertical="center"/>
      <protection/>
    </xf>
    <xf numFmtId="0" fontId="0" fillId="2" borderId="29" xfId="66" applyFont="1" applyFill="1" applyBorder="1">
      <alignment vertical="center"/>
      <protection/>
    </xf>
    <xf numFmtId="38" fontId="0" fillId="2" borderId="30" xfId="66" applyNumberFormat="1" applyFont="1" applyFill="1" applyBorder="1" applyAlignment="1">
      <alignment horizontal="right" vertical="center"/>
      <protection/>
    </xf>
    <xf numFmtId="38" fontId="0" fillId="2" borderId="31" xfId="66" applyNumberFormat="1" applyFont="1" applyFill="1" applyBorder="1" applyAlignment="1">
      <alignment horizontal="right" vertical="center"/>
      <protection/>
    </xf>
    <xf numFmtId="38" fontId="0" fillId="2" borderId="32" xfId="66" applyNumberFormat="1" applyFont="1" applyFill="1" applyBorder="1" applyAlignment="1">
      <alignment horizontal="right" vertical="center"/>
      <protection/>
    </xf>
    <xf numFmtId="38" fontId="0" fillId="2" borderId="33" xfId="66" applyNumberFormat="1" applyFont="1" applyFill="1" applyBorder="1" applyAlignment="1">
      <alignment horizontal="right" vertical="center"/>
      <protection/>
    </xf>
    <xf numFmtId="38" fontId="0" fillId="2" borderId="34" xfId="66" applyNumberFormat="1" applyFont="1" applyFill="1" applyBorder="1" applyAlignment="1">
      <alignment horizontal="right" vertical="center"/>
      <protection/>
    </xf>
    <xf numFmtId="38" fontId="0" fillId="2" borderId="35" xfId="66" applyNumberFormat="1" applyFont="1" applyFill="1" applyBorder="1" applyAlignment="1">
      <alignment horizontal="right" vertical="center"/>
      <protection/>
    </xf>
    <xf numFmtId="0" fontId="5" fillId="0" borderId="36" xfId="66" applyFont="1" applyBorder="1">
      <alignment vertical="center"/>
      <protection/>
    </xf>
    <xf numFmtId="0" fontId="0" fillId="2" borderId="15" xfId="66" applyFont="1" applyFill="1" applyBorder="1">
      <alignment vertical="center"/>
      <protection/>
    </xf>
    <xf numFmtId="38" fontId="0" fillId="2" borderId="37" xfId="66" applyNumberFormat="1" applyFont="1" applyFill="1" applyBorder="1" applyAlignment="1">
      <alignment horizontal="right" vertical="center"/>
      <protection/>
    </xf>
    <xf numFmtId="38" fontId="0" fillId="2" borderId="38" xfId="66" applyNumberFormat="1" applyFont="1" applyFill="1" applyBorder="1" applyAlignment="1">
      <alignment horizontal="right" vertical="center"/>
      <protection/>
    </xf>
    <xf numFmtId="38" fontId="0" fillId="2" borderId="14" xfId="66" applyNumberFormat="1" applyFont="1" applyFill="1" applyBorder="1" applyAlignment="1">
      <alignment horizontal="right" vertical="center"/>
      <protection/>
    </xf>
    <xf numFmtId="38" fontId="0" fillId="2" borderId="39" xfId="66" applyNumberFormat="1" applyFont="1" applyFill="1" applyBorder="1" applyAlignment="1">
      <alignment horizontal="right" vertical="center"/>
      <protection/>
    </xf>
    <xf numFmtId="38" fontId="0" fillId="2" borderId="40" xfId="66" applyNumberFormat="1" applyFont="1" applyFill="1" applyBorder="1" applyAlignment="1">
      <alignment horizontal="right" vertical="center"/>
      <protection/>
    </xf>
    <xf numFmtId="38" fontId="0" fillId="2" borderId="41" xfId="66" applyNumberFormat="1" applyFont="1" applyFill="1" applyBorder="1" applyAlignment="1">
      <alignment horizontal="right" vertical="center"/>
      <protection/>
    </xf>
    <xf numFmtId="0" fontId="0" fillId="0" borderId="18" xfId="66" applyFont="1" applyBorder="1">
      <alignment vertical="center"/>
      <protection/>
    </xf>
    <xf numFmtId="38" fontId="0" fillId="0" borderId="17" xfId="66" applyNumberFormat="1" applyFont="1" applyBorder="1" applyAlignment="1">
      <alignment horizontal="right" vertical="center"/>
      <protection/>
    </xf>
    <xf numFmtId="38" fontId="0" fillId="0" borderId="24" xfId="66" applyNumberFormat="1" applyFont="1" applyBorder="1" applyAlignment="1">
      <alignment horizontal="right" vertical="center"/>
      <protection/>
    </xf>
    <xf numFmtId="38" fontId="0" fillId="2" borderId="20" xfId="66" applyNumberFormat="1" applyFont="1" applyFill="1" applyBorder="1" applyAlignment="1">
      <alignment horizontal="right" vertical="center"/>
      <protection/>
    </xf>
    <xf numFmtId="38" fontId="0" fillId="2" borderId="21" xfId="66" applyNumberFormat="1" applyFont="1" applyFill="1" applyBorder="1" applyAlignment="1">
      <alignment horizontal="right" vertical="center"/>
      <protection/>
    </xf>
    <xf numFmtId="38" fontId="0" fillId="2" borderId="17" xfId="66" applyNumberFormat="1" applyFont="1" applyFill="1" applyBorder="1" applyAlignment="1">
      <alignment horizontal="right" vertical="center"/>
      <protection/>
    </xf>
    <xf numFmtId="38" fontId="0" fillId="2" borderId="22" xfId="66" applyNumberFormat="1" applyFont="1" applyFill="1" applyBorder="1" applyAlignment="1">
      <alignment horizontal="right" vertical="center"/>
      <protection/>
    </xf>
    <xf numFmtId="38" fontId="0" fillId="2" borderId="23" xfId="66" applyNumberFormat="1" applyFont="1" applyFill="1" applyBorder="1" applyAlignment="1">
      <alignment horizontal="right" vertical="center"/>
      <protection/>
    </xf>
    <xf numFmtId="38" fontId="0" fillId="2" borderId="24" xfId="66" applyNumberFormat="1" applyFont="1" applyFill="1" applyBorder="1" applyAlignment="1">
      <alignment horizontal="right" vertical="center"/>
      <protection/>
    </xf>
    <xf numFmtId="0" fontId="0" fillId="0" borderId="42" xfId="66" applyFont="1" applyBorder="1" applyAlignment="1">
      <alignment horizontal="center" vertical="center"/>
      <protection/>
    </xf>
    <xf numFmtId="0" fontId="0" fillId="32" borderId="37" xfId="66" applyFont="1" applyFill="1" applyBorder="1" applyAlignment="1">
      <alignment horizontal="center" vertical="center"/>
      <protection/>
    </xf>
    <xf numFmtId="0" fontId="0" fillId="32" borderId="38" xfId="66" applyFont="1" applyFill="1" applyBorder="1" applyAlignment="1">
      <alignment horizontal="center" vertical="center"/>
      <protection/>
    </xf>
    <xf numFmtId="0" fontId="0" fillId="32" borderId="42" xfId="66" applyFont="1" applyFill="1" applyBorder="1" applyAlignment="1">
      <alignment horizontal="center" vertical="center"/>
      <protection/>
    </xf>
    <xf numFmtId="0" fontId="5" fillId="0" borderId="39" xfId="66" applyFont="1" applyBorder="1" applyAlignment="1">
      <alignment horizontal="center" vertical="center" wrapText="1" shrinkToFit="1"/>
      <protection/>
    </xf>
    <xf numFmtId="0" fontId="0" fillId="0" borderId="40" xfId="66" applyFont="1" applyBorder="1" applyAlignment="1">
      <alignment horizontal="center" vertical="center"/>
      <protection/>
    </xf>
    <xf numFmtId="0" fontId="0" fillId="0" borderId="38" xfId="66" applyFont="1" applyBorder="1" applyAlignment="1">
      <alignment horizontal="center" vertical="center"/>
      <protection/>
    </xf>
    <xf numFmtId="38" fontId="0" fillId="32" borderId="43" xfId="66" applyNumberFormat="1" applyFont="1" applyFill="1" applyBorder="1" applyAlignment="1">
      <alignment horizontal="right" vertical="center"/>
      <protection/>
    </xf>
    <xf numFmtId="38" fontId="0" fillId="32" borderId="44" xfId="66" applyNumberFormat="1" applyFont="1" applyFill="1" applyBorder="1" applyAlignment="1">
      <alignment horizontal="right" vertical="center"/>
      <protection/>
    </xf>
    <xf numFmtId="38" fontId="0" fillId="32" borderId="11" xfId="66" applyNumberFormat="1" applyFont="1" applyFill="1" applyBorder="1" applyAlignment="1">
      <alignment horizontal="right" vertical="center"/>
      <protection/>
    </xf>
    <xf numFmtId="38" fontId="0" fillId="0" borderId="45" xfId="66" applyNumberFormat="1" applyFont="1" applyBorder="1" applyAlignment="1">
      <alignment horizontal="right" vertical="center"/>
      <protection/>
    </xf>
    <xf numFmtId="38" fontId="0" fillId="0" borderId="46" xfId="66" applyNumberFormat="1" applyFont="1" applyBorder="1" applyAlignment="1">
      <alignment horizontal="right" vertical="center"/>
      <protection/>
    </xf>
    <xf numFmtId="38" fontId="0" fillId="0" borderId="44" xfId="66" applyNumberFormat="1" applyFont="1" applyBorder="1" applyAlignment="1">
      <alignment horizontal="right" vertical="center"/>
      <protection/>
    </xf>
    <xf numFmtId="38" fontId="0" fillId="0" borderId="11" xfId="66" applyNumberFormat="1" applyFont="1" applyBorder="1" applyAlignment="1">
      <alignment horizontal="right" vertical="center"/>
      <protection/>
    </xf>
    <xf numFmtId="38" fontId="0" fillId="0" borderId="35" xfId="66" applyNumberFormat="1" applyFont="1" applyBorder="1" applyAlignment="1">
      <alignment horizontal="right" vertical="center"/>
      <protection/>
    </xf>
    <xf numFmtId="38" fontId="0" fillId="32" borderId="37" xfId="66" applyNumberFormat="1" applyFont="1" applyFill="1" applyBorder="1" applyAlignment="1">
      <alignment horizontal="right" vertical="center"/>
      <protection/>
    </xf>
    <xf numFmtId="38" fontId="0" fillId="32" borderId="38" xfId="66" applyNumberFormat="1" applyFont="1" applyFill="1" applyBorder="1" applyAlignment="1">
      <alignment horizontal="right" vertical="center"/>
      <protection/>
    </xf>
    <xf numFmtId="38" fontId="0" fillId="32" borderId="14" xfId="66" applyNumberFormat="1" applyFont="1" applyFill="1" applyBorder="1" applyAlignment="1">
      <alignment horizontal="right" vertical="center"/>
      <protection/>
    </xf>
    <xf numFmtId="38" fontId="0" fillId="0" borderId="39" xfId="66" applyNumberFormat="1" applyFont="1" applyBorder="1" applyAlignment="1">
      <alignment horizontal="right" vertical="center"/>
      <protection/>
    </xf>
    <xf numFmtId="38" fontId="0" fillId="0" borderId="40" xfId="66" applyNumberFormat="1" applyFont="1" applyBorder="1" applyAlignment="1">
      <alignment horizontal="right" vertical="center"/>
      <protection/>
    </xf>
    <xf numFmtId="38" fontId="0" fillId="0" borderId="38" xfId="66" applyNumberFormat="1" applyFont="1" applyBorder="1" applyAlignment="1">
      <alignment horizontal="right" vertical="center"/>
      <protection/>
    </xf>
    <xf numFmtId="38" fontId="0" fillId="0" borderId="14" xfId="66" applyNumberFormat="1" applyFont="1" applyBorder="1" applyAlignment="1">
      <alignment horizontal="right" vertical="center"/>
      <protection/>
    </xf>
    <xf numFmtId="38" fontId="0" fillId="0" borderId="41" xfId="66" applyNumberFormat="1" applyFont="1" applyBorder="1" applyAlignment="1">
      <alignment horizontal="right" vertical="center"/>
      <protection/>
    </xf>
    <xf numFmtId="0" fontId="0" fillId="0" borderId="47" xfId="66" applyFont="1" applyBorder="1" applyAlignment="1">
      <alignment horizontal="center" vertical="center"/>
      <protection/>
    </xf>
    <xf numFmtId="38" fontId="0" fillId="0" borderId="48" xfId="66" applyNumberFormat="1" applyFont="1" applyBorder="1" applyAlignment="1">
      <alignment horizontal="right" vertical="center"/>
      <protection/>
    </xf>
    <xf numFmtId="38" fontId="0" fillId="0" borderId="13" xfId="66" applyNumberFormat="1" applyFont="1" applyBorder="1" applyAlignment="1">
      <alignment horizontal="right" vertical="center"/>
      <protection/>
    </xf>
    <xf numFmtId="38" fontId="0" fillId="0" borderId="49" xfId="66" applyNumberFormat="1" applyFont="1" applyBorder="1" applyAlignment="1">
      <alignment horizontal="right" vertical="center"/>
      <protection/>
    </xf>
    <xf numFmtId="38" fontId="0" fillId="0" borderId="16" xfId="66" applyNumberFormat="1" applyFont="1" applyBorder="1" applyAlignment="1">
      <alignment horizontal="right" vertical="center"/>
      <protection/>
    </xf>
    <xf numFmtId="38" fontId="0" fillId="2" borderId="26" xfId="66" applyNumberFormat="1" applyFont="1" applyFill="1" applyBorder="1" applyAlignment="1">
      <alignment horizontal="right" vertical="center"/>
      <protection/>
    </xf>
    <xf numFmtId="38" fontId="0" fillId="2" borderId="19" xfId="66" applyNumberFormat="1" applyFont="1" applyFill="1" applyBorder="1" applyAlignment="1">
      <alignment horizontal="right" vertical="center"/>
      <protection/>
    </xf>
    <xf numFmtId="0" fontId="0" fillId="0" borderId="39" xfId="66" applyFont="1" applyBorder="1" applyAlignment="1">
      <alignment horizontal="center" vertical="center"/>
      <protection/>
    </xf>
    <xf numFmtId="0" fontId="0" fillId="2" borderId="50" xfId="66" applyFont="1" applyFill="1" applyBorder="1" applyAlignment="1">
      <alignment horizontal="center" vertical="center"/>
      <protection/>
    </xf>
    <xf numFmtId="0" fontId="0" fillId="2" borderId="51" xfId="66" applyFont="1" applyFill="1" applyBorder="1" applyAlignment="1">
      <alignment horizontal="center" vertical="center"/>
      <protection/>
    </xf>
    <xf numFmtId="0" fontId="0" fillId="2" borderId="42" xfId="66" applyFont="1" applyFill="1" applyBorder="1" applyAlignment="1">
      <alignment horizontal="center" vertical="center"/>
      <protection/>
    </xf>
    <xf numFmtId="0" fontId="0" fillId="2" borderId="39" xfId="66" applyFont="1" applyFill="1" applyBorder="1" applyAlignment="1">
      <alignment horizontal="center" vertical="center"/>
      <protection/>
    </xf>
    <xf numFmtId="0" fontId="0" fillId="2" borderId="40" xfId="66" applyFont="1" applyFill="1" applyBorder="1" applyAlignment="1">
      <alignment horizontal="center" vertical="center"/>
      <protection/>
    </xf>
    <xf numFmtId="0" fontId="0" fillId="2" borderId="38" xfId="66" applyFont="1" applyFill="1" applyBorder="1" applyAlignment="1">
      <alignment horizontal="center" vertical="center"/>
      <protection/>
    </xf>
    <xf numFmtId="0" fontId="0" fillId="2" borderId="47" xfId="66" applyFont="1" applyFill="1" applyBorder="1" applyAlignment="1">
      <alignment horizontal="center" vertical="center"/>
      <protection/>
    </xf>
    <xf numFmtId="0" fontId="0" fillId="33" borderId="42" xfId="66" applyFont="1" applyFill="1" applyBorder="1" applyAlignment="1">
      <alignment horizontal="center" vertical="center"/>
      <protection/>
    </xf>
    <xf numFmtId="0" fontId="0" fillId="33" borderId="37" xfId="66" applyFont="1" applyFill="1" applyBorder="1" applyAlignment="1">
      <alignment horizontal="center" vertical="center"/>
      <protection/>
    </xf>
    <xf numFmtId="0" fontId="0" fillId="33" borderId="38" xfId="66" applyFont="1" applyFill="1" applyBorder="1" applyAlignment="1">
      <alignment horizontal="center" vertical="center"/>
      <protection/>
    </xf>
    <xf numFmtId="0" fontId="0" fillId="33" borderId="39" xfId="66" applyFont="1" applyFill="1" applyBorder="1" applyAlignment="1">
      <alignment horizontal="center" vertical="center"/>
      <protection/>
    </xf>
    <xf numFmtId="0" fontId="0" fillId="33" borderId="40" xfId="66" applyFont="1" applyFill="1" applyBorder="1" applyAlignment="1">
      <alignment horizontal="center" vertical="center"/>
      <protection/>
    </xf>
    <xf numFmtId="0" fontId="0" fillId="33" borderId="47" xfId="66" applyFont="1" applyFill="1" applyBorder="1" applyAlignment="1">
      <alignment horizontal="center" vertical="center"/>
      <protection/>
    </xf>
    <xf numFmtId="0" fontId="2" fillId="0" borderId="0" xfId="66" applyFont="1" applyFill="1">
      <alignment vertical="center"/>
      <protection/>
    </xf>
    <xf numFmtId="0" fontId="0" fillId="0" borderId="0" xfId="66" applyFont="1" applyFill="1">
      <alignment vertical="center"/>
      <protection/>
    </xf>
    <xf numFmtId="0" fontId="0" fillId="0" borderId="0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vertical="center"/>
      <protection/>
    </xf>
    <xf numFmtId="0" fontId="0" fillId="0" borderId="25" xfId="66" applyFont="1" applyFill="1" applyBorder="1">
      <alignment vertical="center"/>
      <protection/>
    </xf>
    <xf numFmtId="0" fontId="0" fillId="0" borderId="52" xfId="66" applyFont="1" applyFill="1" applyBorder="1">
      <alignment vertical="center"/>
      <protection/>
    </xf>
    <xf numFmtId="0" fontId="0" fillId="0" borderId="53" xfId="66" applyFont="1" applyFill="1" applyBorder="1">
      <alignment vertical="center"/>
      <protection/>
    </xf>
    <xf numFmtId="0" fontId="0" fillId="0" borderId="54" xfId="66" applyFont="1" applyFill="1" applyBorder="1">
      <alignment vertical="center"/>
      <protection/>
    </xf>
    <xf numFmtId="0" fontId="0" fillId="2" borderId="11" xfId="66" applyFont="1" applyFill="1" applyBorder="1">
      <alignment vertical="center"/>
      <protection/>
    </xf>
    <xf numFmtId="0" fontId="0" fillId="2" borderId="12" xfId="66" applyFont="1" applyFill="1" applyBorder="1">
      <alignment vertical="center"/>
      <protection/>
    </xf>
    <xf numFmtId="0" fontId="0" fillId="2" borderId="13" xfId="66" applyFont="1" applyFill="1" applyBorder="1">
      <alignment vertical="center"/>
      <protection/>
    </xf>
    <xf numFmtId="0" fontId="0" fillId="2" borderId="55" xfId="66" applyFont="1" applyFill="1" applyBorder="1">
      <alignment vertical="center"/>
      <protection/>
    </xf>
    <xf numFmtId="0" fontId="0" fillId="2" borderId="56" xfId="66" applyFont="1" applyFill="1" applyBorder="1">
      <alignment vertical="center"/>
      <protection/>
    </xf>
    <xf numFmtId="0" fontId="0" fillId="2" borderId="57" xfId="66" applyFont="1" applyFill="1" applyBorder="1">
      <alignment vertical="center"/>
      <protection/>
    </xf>
    <xf numFmtId="0" fontId="0" fillId="2" borderId="14" xfId="66" applyFont="1" applyFill="1" applyBorder="1">
      <alignment vertical="center"/>
      <protection/>
    </xf>
    <xf numFmtId="0" fontId="0" fillId="2" borderId="16" xfId="66" applyFont="1" applyFill="1" applyBorder="1">
      <alignment vertical="center"/>
      <protection/>
    </xf>
    <xf numFmtId="0" fontId="0" fillId="0" borderId="42" xfId="66" applyFont="1" applyFill="1" applyBorder="1">
      <alignment vertical="center"/>
      <protection/>
    </xf>
    <xf numFmtId="0" fontId="0" fillId="0" borderId="17" xfId="66" applyFont="1" applyFill="1" applyBorder="1">
      <alignment vertical="center"/>
      <protection/>
    </xf>
    <xf numFmtId="0" fontId="0" fillId="0" borderId="18" xfId="66" applyFont="1" applyFill="1" applyBorder="1">
      <alignment vertical="center"/>
      <protection/>
    </xf>
    <xf numFmtId="0" fontId="0" fillId="0" borderId="19" xfId="66" applyFont="1" applyFill="1" applyBorder="1">
      <alignment vertical="center"/>
      <protection/>
    </xf>
    <xf numFmtId="0" fontId="0" fillId="2" borderId="32" xfId="66" applyFont="1" applyFill="1" applyBorder="1">
      <alignment vertical="center"/>
      <protection/>
    </xf>
    <xf numFmtId="0" fontId="0" fillId="2" borderId="70" xfId="66" applyFont="1" applyFill="1" applyBorder="1">
      <alignment vertical="center"/>
      <protection/>
    </xf>
    <xf numFmtId="0" fontId="6" fillId="2" borderId="55" xfId="66" applyFont="1" applyFill="1" applyBorder="1" applyAlignment="1">
      <alignment vertical="center"/>
      <protection/>
    </xf>
    <xf numFmtId="0" fontId="0" fillId="2" borderId="56" xfId="66" applyFont="1" applyFill="1" applyBorder="1" applyAlignment="1">
      <alignment vertical="center" wrapText="1"/>
      <protection/>
    </xf>
    <xf numFmtId="0" fontId="0" fillId="2" borderId="57" xfId="66" applyFont="1" applyFill="1" applyBorder="1" applyAlignment="1">
      <alignment vertical="center" wrapText="1"/>
      <protection/>
    </xf>
    <xf numFmtId="0" fontId="0" fillId="0" borderId="28" xfId="66" applyFont="1" applyFill="1" applyBorder="1">
      <alignment vertical="center"/>
      <protection/>
    </xf>
    <xf numFmtId="0" fontId="7" fillId="2" borderId="55" xfId="66" applyFont="1" applyFill="1" applyBorder="1" applyAlignment="1">
      <alignment vertical="center"/>
      <protection/>
    </xf>
    <xf numFmtId="0" fontId="0" fillId="0" borderId="36" xfId="66" applyFont="1" applyFill="1" applyBorder="1">
      <alignment vertical="center"/>
      <protection/>
    </xf>
    <xf numFmtId="0" fontId="0" fillId="2" borderId="42" xfId="66" applyFont="1" applyFill="1" applyBorder="1" applyAlignment="1">
      <alignment vertical="center"/>
      <protection/>
    </xf>
    <xf numFmtId="0" fontId="0" fillId="2" borderId="10" xfId="66" applyFont="1" applyFill="1" applyBorder="1" applyAlignment="1">
      <alignment vertical="center" wrapText="1"/>
      <protection/>
    </xf>
    <xf numFmtId="0" fontId="0" fillId="2" borderId="74" xfId="66" applyFont="1" applyFill="1" applyBorder="1" applyAlignment="1">
      <alignment vertical="center" wrapText="1"/>
      <protection/>
    </xf>
    <xf numFmtId="0" fontId="0" fillId="0" borderId="17" xfId="66" applyFont="1" applyFill="1" applyBorder="1" applyAlignment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0" fontId="0" fillId="2" borderId="25" xfId="66" applyFont="1" applyFill="1" applyBorder="1">
      <alignment vertical="center"/>
      <protection/>
    </xf>
    <xf numFmtId="0" fontId="0" fillId="2" borderId="52" xfId="66" applyFont="1" applyFill="1" applyBorder="1">
      <alignment vertical="center"/>
      <protection/>
    </xf>
    <xf numFmtId="0" fontId="0" fillId="2" borderId="53" xfId="66" applyFont="1" applyFill="1" applyBorder="1">
      <alignment vertical="center"/>
      <protection/>
    </xf>
    <xf numFmtId="0" fontId="2" fillId="0" borderId="0" xfId="67" applyFont="1">
      <alignment vertical="center"/>
      <protection/>
    </xf>
    <xf numFmtId="0" fontId="0" fillId="33" borderId="42" xfId="67" applyFont="1" applyFill="1" applyBorder="1" applyAlignment="1">
      <alignment horizontal="center" vertical="center"/>
      <protection/>
    </xf>
    <xf numFmtId="0" fontId="0" fillId="0" borderId="0" xfId="67" applyFont="1">
      <alignment vertical="center"/>
      <protection/>
    </xf>
    <xf numFmtId="58" fontId="0" fillId="0" borderId="0" xfId="67" applyNumberFormat="1" applyFont="1" applyFill="1" applyAlignment="1">
      <alignment vertical="center"/>
      <protection/>
    </xf>
    <xf numFmtId="0" fontId="3" fillId="0" borderId="0" xfId="67" applyFont="1">
      <alignment vertical="center"/>
      <protection/>
    </xf>
    <xf numFmtId="0" fontId="0" fillId="0" borderId="10" xfId="67" applyFont="1" applyBorder="1">
      <alignment vertical="center"/>
      <protection/>
    </xf>
    <xf numFmtId="0" fontId="0" fillId="0" borderId="10" xfId="67" applyFont="1" applyBorder="1" applyAlignment="1">
      <alignment vertical="center"/>
      <protection/>
    </xf>
    <xf numFmtId="0" fontId="0" fillId="0" borderId="11" xfId="67" applyFont="1" applyBorder="1">
      <alignment vertical="center"/>
      <protection/>
    </xf>
    <xf numFmtId="0" fontId="5" fillId="0" borderId="12" xfId="67" applyFont="1" applyBorder="1">
      <alignment vertical="center"/>
      <protection/>
    </xf>
    <xf numFmtId="0" fontId="0" fillId="0" borderId="12" xfId="67" applyFont="1" applyBorder="1">
      <alignment vertical="center"/>
      <protection/>
    </xf>
    <xf numFmtId="38" fontId="0" fillId="0" borderId="11" xfId="67" applyNumberFormat="1" applyFont="1" applyBorder="1" applyAlignment="1">
      <alignment vertical="center"/>
      <protection/>
    </xf>
    <xf numFmtId="38" fontId="0" fillId="0" borderId="13" xfId="67" applyNumberFormat="1" applyFont="1" applyBorder="1" applyAlignment="1">
      <alignment vertical="center"/>
      <protection/>
    </xf>
    <xf numFmtId="0" fontId="0" fillId="0" borderId="17" xfId="67" applyFont="1" applyBorder="1">
      <alignment vertical="center"/>
      <protection/>
    </xf>
    <xf numFmtId="0" fontId="0" fillId="0" borderId="14" xfId="67" applyFont="1" applyBorder="1">
      <alignment vertical="center"/>
      <protection/>
    </xf>
    <xf numFmtId="0" fontId="5" fillId="0" borderId="15" xfId="67" applyFont="1" applyBorder="1">
      <alignment vertical="center"/>
      <protection/>
    </xf>
    <xf numFmtId="0" fontId="0" fillId="0" borderId="15" xfId="67" applyFont="1" applyBorder="1">
      <alignment vertical="center"/>
      <protection/>
    </xf>
    <xf numFmtId="38" fontId="0" fillId="0" borderId="14" xfId="67" applyNumberFormat="1" applyFont="1" applyBorder="1" applyAlignment="1">
      <alignment vertical="center"/>
      <protection/>
    </xf>
    <xf numFmtId="38" fontId="0" fillId="0" borderId="16" xfId="67" applyNumberFormat="1" applyFont="1" applyBorder="1" applyAlignment="1">
      <alignment vertical="center"/>
      <protection/>
    </xf>
    <xf numFmtId="0" fontId="0" fillId="2" borderId="17" xfId="67" applyFont="1" applyFill="1" applyBorder="1">
      <alignment vertical="center"/>
      <protection/>
    </xf>
    <xf numFmtId="0" fontId="0" fillId="2" borderId="18" xfId="67" applyFont="1" applyFill="1" applyBorder="1">
      <alignment vertical="center"/>
      <protection/>
    </xf>
    <xf numFmtId="38" fontId="0" fillId="2" borderId="18" xfId="67" applyNumberFormat="1" applyFont="1" applyFill="1" applyBorder="1" applyAlignment="1">
      <alignment horizontal="right" vertical="center"/>
      <protection/>
    </xf>
    <xf numFmtId="38" fontId="0" fillId="2" borderId="17" xfId="67" applyNumberFormat="1" applyFont="1" applyFill="1" applyBorder="1" applyAlignment="1">
      <alignment vertical="center"/>
      <protection/>
    </xf>
    <xf numFmtId="38" fontId="0" fillId="2" borderId="19" xfId="67" applyNumberFormat="1" applyFont="1" applyFill="1" applyBorder="1" applyAlignment="1">
      <alignment vertical="center"/>
      <protection/>
    </xf>
    <xf numFmtId="0" fontId="0" fillId="32" borderId="20" xfId="67" applyFont="1" applyFill="1" applyBorder="1" applyAlignment="1">
      <alignment horizontal="center" vertical="center"/>
      <protection/>
    </xf>
    <xf numFmtId="0" fontId="0" fillId="32" borderId="21" xfId="67" applyFont="1" applyFill="1" applyBorder="1" applyAlignment="1">
      <alignment horizontal="center" vertical="center"/>
      <protection/>
    </xf>
    <xf numFmtId="0" fontId="0" fillId="32" borderId="17" xfId="67" applyFont="1" applyFill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 wrapText="1" shrinkToFit="1"/>
      <protection/>
    </xf>
    <xf numFmtId="0" fontId="0" fillId="0" borderId="23" xfId="67" applyFont="1" applyBorder="1" applyAlignment="1">
      <alignment horizontal="center" vertical="center"/>
      <protection/>
    </xf>
    <xf numFmtId="0" fontId="0" fillId="0" borderId="21" xfId="67" applyFont="1" applyBorder="1" applyAlignment="1">
      <alignment horizontal="center" vertical="center"/>
      <protection/>
    </xf>
    <xf numFmtId="0" fontId="0" fillId="0" borderId="17" xfId="67" applyFont="1" applyBorder="1" applyAlignment="1">
      <alignment horizontal="center" vertical="center"/>
      <protection/>
    </xf>
    <xf numFmtId="0" fontId="0" fillId="0" borderId="24" xfId="67" applyFont="1" applyBorder="1" applyAlignment="1">
      <alignment horizontal="center"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18" xfId="67" applyFont="1" applyFill="1" applyBorder="1" applyAlignment="1">
      <alignment vertical="center"/>
      <protection/>
    </xf>
    <xf numFmtId="0" fontId="0" fillId="0" borderId="19" xfId="67" applyFont="1" applyFill="1" applyBorder="1" applyAlignment="1">
      <alignment vertical="center"/>
      <protection/>
    </xf>
    <xf numFmtId="38" fontId="0" fillId="32" borderId="20" xfId="67" applyNumberFormat="1" applyFont="1" applyFill="1" applyBorder="1" applyAlignment="1">
      <alignment horizontal="right" vertical="center"/>
      <protection/>
    </xf>
    <xf numFmtId="38" fontId="0" fillId="32" borderId="21" xfId="67" applyNumberFormat="1" applyFont="1" applyFill="1" applyBorder="1" applyAlignment="1">
      <alignment horizontal="right" vertical="center"/>
      <protection/>
    </xf>
    <xf numFmtId="38" fontId="0" fillId="32" borderId="17" xfId="67" applyNumberFormat="1" applyFont="1" applyFill="1" applyBorder="1" applyAlignment="1">
      <alignment horizontal="right" vertical="center"/>
      <protection/>
    </xf>
    <xf numFmtId="38" fontId="0" fillId="0" borderId="22" xfId="67" applyNumberFormat="1" applyFont="1" applyBorder="1" applyAlignment="1">
      <alignment horizontal="right" vertical="center"/>
      <protection/>
    </xf>
    <xf numFmtId="38" fontId="0" fillId="0" borderId="23" xfId="67" applyNumberFormat="1" applyFont="1" applyBorder="1" applyAlignment="1">
      <alignment horizontal="right" vertical="center"/>
      <protection/>
    </xf>
    <xf numFmtId="38" fontId="0" fillId="0" borderId="21" xfId="67" applyNumberFormat="1" applyFont="1" applyBorder="1" applyAlignment="1">
      <alignment horizontal="right" vertical="center"/>
      <protection/>
    </xf>
    <xf numFmtId="38" fontId="0" fillId="0" borderId="26" xfId="67" applyNumberFormat="1" applyFont="1" applyBorder="1" applyAlignment="1">
      <alignment horizontal="right" vertical="center"/>
      <protection/>
    </xf>
    <xf numFmtId="38" fontId="0" fillId="0" borderId="27" xfId="67" applyNumberFormat="1" applyFont="1" applyBorder="1" applyAlignment="1">
      <alignment horizontal="right" vertical="center"/>
      <protection/>
    </xf>
    <xf numFmtId="0" fontId="5" fillId="0" borderId="28" xfId="67" applyFont="1" applyBorder="1">
      <alignment vertical="center"/>
      <protection/>
    </xf>
    <xf numFmtId="0" fontId="0" fillId="2" borderId="29" xfId="67" applyFont="1" applyFill="1" applyBorder="1">
      <alignment vertical="center"/>
      <protection/>
    </xf>
    <xf numFmtId="38" fontId="0" fillId="2" borderId="30" xfId="67" applyNumberFormat="1" applyFont="1" applyFill="1" applyBorder="1" applyAlignment="1">
      <alignment horizontal="right" vertical="center"/>
      <protection/>
    </xf>
    <xf numFmtId="38" fontId="0" fillId="2" borderId="31" xfId="67" applyNumberFormat="1" applyFont="1" applyFill="1" applyBorder="1" applyAlignment="1">
      <alignment horizontal="right" vertical="center"/>
      <protection/>
    </xf>
    <xf numFmtId="38" fontId="0" fillId="2" borderId="32" xfId="67" applyNumberFormat="1" applyFont="1" applyFill="1" applyBorder="1" applyAlignment="1">
      <alignment horizontal="right" vertical="center"/>
      <protection/>
    </xf>
    <xf numFmtId="38" fontId="0" fillId="2" borderId="33" xfId="67" applyNumberFormat="1" applyFont="1" applyFill="1" applyBorder="1" applyAlignment="1">
      <alignment horizontal="right" vertical="center"/>
      <protection/>
    </xf>
    <xf numFmtId="38" fontId="0" fillId="2" borderId="34" xfId="67" applyNumberFormat="1" applyFont="1" applyFill="1" applyBorder="1" applyAlignment="1">
      <alignment horizontal="right" vertical="center"/>
      <protection/>
    </xf>
    <xf numFmtId="38" fontId="0" fillId="2" borderId="35" xfId="67" applyNumberFormat="1" applyFont="1" applyFill="1" applyBorder="1" applyAlignment="1">
      <alignment horizontal="right" vertical="center"/>
      <protection/>
    </xf>
    <xf numFmtId="0" fontId="5" fillId="0" borderId="36" xfId="67" applyFont="1" applyBorder="1">
      <alignment vertical="center"/>
      <protection/>
    </xf>
    <xf numFmtId="0" fontId="0" fillId="2" borderId="15" xfId="67" applyFont="1" applyFill="1" applyBorder="1">
      <alignment vertical="center"/>
      <protection/>
    </xf>
    <xf numFmtId="38" fontId="0" fillId="2" borderId="37" xfId="67" applyNumberFormat="1" applyFont="1" applyFill="1" applyBorder="1" applyAlignment="1">
      <alignment horizontal="right" vertical="center"/>
      <protection/>
    </xf>
    <xf numFmtId="38" fontId="0" fillId="2" borderId="38" xfId="67" applyNumberFormat="1" applyFont="1" applyFill="1" applyBorder="1" applyAlignment="1">
      <alignment horizontal="right" vertical="center"/>
      <protection/>
    </xf>
    <xf numFmtId="38" fontId="0" fillId="2" borderId="14" xfId="67" applyNumberFormat="1" applyFont="1" applyFill="1" applyBorder="1" applyAlignment="1">
      <alignment horizontal="right" vertical="center"/>
      <protection/>
    </xf>
    <xf numFmtId="38" fontId="0" fillId="2" borderId="39" xfId="67" applyNumberFormat="1" applyFont="1" applyFill="1" applyBorder="1" applyAlignment="1">
      <alignment horizontal="right" vertical="center"/>
      <protection/>
    </xf>
    <xf numFmtId="38" fontId="0" fillId="2" borderId="40" xfId="67" applyNumberFormat="1" applyFont="1" applyFill="1" applyBorder="1" applyAlignment="1">
      <alignment horizontal="right" vertical="center"/>
      <protection/>
    </xf>
    <xf numFmtId="38" fontId="0" fillId="2" borderId="41" xfId="67" applyNumberFormat="1" applyFont="1" applyFill="1" applyBorder="1" applyAlignment="1">
      <alignment horizontal="right" vertical="center"/>
      <protection/>
    </xf>
    <xf numFmtId="0" fontId="0" fillId="0" borderId="18" xfId="67" applyFont="1" applyBorder="1">
      <alignment vertical="center"/>
      <protection/>
    </xf>
    <xf numFmtId="38" fontId="0" fillId="0" borderId="17" xfId="67" applyNumberFormat="1" applyFont="1" applyBorder="1" applyAlignment="1">
      <alignment horizontal="right" vertical="center"/>
      <protection/>
    </xf>
    <xf numFmtId="38" fontId="0" fillId="0" borderId="24" xfId="67" applyNumberFormat="1" applyFont="1" applyBorder="1" applyAlignment="1">
      <alignment horizontal="right" vertical="center"/>
      <protection/>
    </xf>
    <xf numFmtId="38" fontId="0" fillId="2" borderId="20" xfId="67" applyNumberFormat="1" applyFont="1" applyFill="1" applyBorder="1" applyAlignment="1">
      <alignment horizontal="right" vertical="center"/>
      <protection/>
    </xf>
    <xf numFmtId="38" fontId="0" fillId="2" borderId="21" xfId="67" applyNumberFormat="1" applyFont="1" applyFill="1" applyBorder="1" applyAlignment="1">
      <alignment horizontal="right" vertical="center"/>
      <protection/>
    </xf>
    <xf numFmtId="38" fontId="0" fillId="2" borderId="17" xfId="67" applyNumberFormat="1" applyFont="1" applyFill="1" applyBorder="1" applyAlignment="1">
      <alignment horizontal="right" vertical="center"/>
      <protection/>
    </xf>
    <xf numFmtId="38" fontId="0" fillId="2" borderId="22" xfId="67" applyNumberFormat="1" applyFont="1" applyFill="1" applyBorder="1" applyAlignment="1">
      <alignment horizontal="right" vertical="center"/>
      <protection/>
    </xf>
    <xf numFmtId="38" fontId="0" fillId="2" borderId="23" xfId="67" applyNumberFormat="1" applyFont="1" applyFill="1" applyBorder="1" applyAlignment="1">
      <alignment horizontal="right" vertical="center"/>
      <protection/>
    </xf>
    <xf numFmtId="38" fontId="0" fillId="2" borderId="24" xfId="67" applyNumberFormat="1" applyFont="1" applyFill="1" applyBorder="1" applyAlignment="1">
      <alignment horizontal="right" vertical="center"/>
      <protection/>
    </xf>
    <xf numFmtId="0" fontId="0" fillId="0" borderId="42" xfId="67" applyFont="1" applyBorder="1" applyAlignment="1">
      <alignment horizontal="center" vertical="center"/>
      <protection/>
    </xf>
    <xf numFmtId="0" fontId="0" fillId="32" borderId="37" xfId="67" applyFont="1" applyFill="1" applyBorder="1" applyAlignment="1">
      <alignment horizontal="center" vertical="center"/>
      <protection/>
    </xf>
    <xf numFmtId="0" fontId="0" fillId="32" borderId="38" xfId="67" applyFont="1" applyFill="1" applyBorder="1" applyAlignment="1">
      <alignment horizontal="center" vertical="center"/>
      <protection/>
    </xf>
    <xf numFmtId="0" fontId="0" fillId="32" borderId="42" xfId="67" applyFont="1" applyFill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 wrapText="1" shrinkToFit="1"/>
      <protection/>
    </xf>
    <xf numFmtId="0" fontId="0" fillId="0" borderId="40" xfId="67" applyFont="1" applyBorder="1" applyAlignment="1">
      <alignment horizontal="center" vertical="center"/>
      <protection/>
    </xf>
    <xf numFmtId="0" fontId="0" fillId="0" borderId="38" xfId="67" applyFont="1" applyBorder="1" applyAlignment="1">
      <alignment horizontal="center" vertical="center"/>
      <protection/>
    </xf>
    <xf numFmtId="38" fontId="0" fillId="32" borderId="43" xfId="67" applyNumberFormat="1" applyFont="1" applyFill="1" applyBorder="1" applyAlignment="1">
      <alignment horizontal="right" vertical="center"/>
      <protection/>
    </xf>
    <xf numFmtId="38" fontId="0" fillId="32" borderId="44" xfId="67" applyNumberFormat="1" applyFont="1" applyFill="1" applyBorder="1" applyAlignment="1">
      <alignment horizontal="right" vertical="center"/>
      <protection/>
    </xf>
    <xf numFmtId="38" fontId="0" fillId="32" borderId="11" xfId="67" applyNumberFormat="1" applyFont="1" applyFill="1" applyBorder="1" applyAlignment="1">
      <alignment horizontal="right" vertical="center"/>
      <protection/>
    </xf>
    <xf numFmtId="38" fontId="0" fillId="0" borderId="45" xfId="67" applyNumberFormat="1" applyFont="1" applyBorder="1" applyAlignment="1">
      <alignment horizontal="right" vertical="center"/>
      <protection/>
    </xf>
    <xf numFmtId="38" fontId="0" fillId="0" borderId="46" xfId="67" applyNumberFormat="1" applyFont="1" applyBorder="1" applyAlignment="1">
      <alignment horizontal="right" vertical="center"/>
      <protection/>
    </xf>
    <xf numFmtId="38" fontId="0" fillId="0" borderId="44" xfId="67" applyNumberFormat="1" applyFont="1" applyBorder="1" applyAlignment="1">
      <alignment horizontal="right" vertical="center"/>
      <protection/>
    </xf>
    <xf numFmtId="38" fontId="0" fillId="0" borderId="11" xfId="67" applyNumberFormat="1" applyFont="1" applyBorder="1" applyAlignment="1">
      <alignment horizontal="right" vertical="center"/>
      <protection/>
    </xf>
    <xf numFmtId="38" fontId="0" fillId="0" borderId="35" xfId="67" applyNumberFormat="1" applyFont="1" applyBorder="1" applyAlignment="1">
      <alignment horizontal="right" vertical="center"/>
      <protection/>
    </xf>
    <xf numFmtId="38" fontId="0" fillId="32" borderId="37" xfId="67" applyNumberFormat="1" applyFont="1" applyFill="1" applyBorder="1" applyAlignment="1">
      <alignment horizontal="right" vertical="center"/>
      <protection/>
    </xf>
    <xf numFmtId="38" fontId="0" fillId="32" borderId="38" xfId="67" applyNumberFormat="1" applyFont="1" applyFill="1" applyBorder="1" applyAlignment="1">
      <alignment horizontal="right" vertical="center"/>
      <protection/>
    </xf>
    <xf numFmtId="38" fontId="0" fillId="32" borderId="14" xfId="67" applyNumberFormat="1" applyFont="1" applyFill="1" applyBorder="1" applyAlignment="1">
      <alignment horizontal="right" vertical="center"/>
      <protection/>
    </xf>
    <xf numFmtId="38" fontId="0" fillId="0" borderId="39" xfId="67" applyNumberFormat="1" applyFont="1" applyBorder="1" applyAlignment="1">
      <alignment horizontal="right" vertical="center"/>
      <protection/>
    </xf>
    <xf numFmtId="38" fontId="0" fillId="0" borderId="40" xfId="67" applyNumberFormat="1" applyFont="1" applyBorder="1" applyAlignment="1">
      <alignment horizontal="right" vertical="center"/>
      <protection/>
    </xf>
    <xf numFmtId="38" fontId="0" fillId="0" borderId="38" xfId="67" applyNumberFormat="1" applyFont="1" applyBorder="1" applyAlignment="1">
      <alignment horizontal="right" vertical="center"/>
      <protection/>
    </xf>
    <xf numFmtId="38" fontId="0" fillId="0" borderId="14" xfId="67" applyNumberFormat="1" applyFont="1" applyBorder="1" applyAlignment="1">
      <alignment horizontal="right" vertical="center"/>
      <protection/>
    </xf>
    <xf numFmtId="38" fontId="0" fillId="0" borderId="41" xfId="67" applyNumberFormat="1" applyFont="1" applyBorder="1" applyAlignment="1">
      <alignment horizontal="right" vertical="center"/>
      <protection/>
    </xf>
    <xf numFmtId="0" fontId="0" fillId="0" borderId="47" xfId="67" applyFont="1" applyBorder="1" applyAlignment="1">
      <alignment horizontal="center" vertical="center"/>
      <protection/>
    </xf>
    <xf numFmtId="38" fontId="0" fillId="0" borderId="48" xfId="67" applyNumberFormat="1" applyFont="1" applyBorder="1" applyAlignment="1">
      <alignment horizontal="right" vertical="center"/>
      <protection/>
    </xf>
    <xf numFmtId="38" fontId="0" fillId="0" borderId="13" xfId="67" applyNumberFormat="1" applyFont="1" applyBorder="1" applyAlignment="1">
      <alignment horizontal="right" vertical="center"/>
      <protection/>
    </xf>
    <xf numFmtId="38" fontId="0" fillId="0" borderId="49" xfId="67" applyNumberFormat="1" applyFont="1" applyBorder="1" applyAlignment="1">
      <alignment horizontal="right" vertical="center"/>
      <protection/>
    </xf>
    <xf numFmtId="38" fontId="0" fillId="0" borderId="16" xfId="67" applyNumberFormat="1" applyFont="1" applyBorder="1" applyAlignment="1">
      <alignment horizontal="right" vertical="center"/>
      <protection/>
    </xf>
    <xf numFmtId="38" fontId="0" fillId="2" borderId="26" xfId="67" applyNumberFormat="1" applyFont="1" applyFill="1" applyBorder="1" applyAlignment="1">
      <alignment horizontal="right" vertical="center"/>
      <protection/>
    </xf>
    <xf numFmtId="38" fontId="0" fillId="2" borderId="19" xfId="67" applyNumberFormat="1" applyFont="1" applyFill="1" applyBorder="1" applyAlignment="1">
      <alignment horizontal="right" vertical="center"/>
      <protection/>
    </xf>
    <xf numFmtId="0" fontId="0" fillId="0" borderId="39" xfId="67" applyFont="1" applyBorder="1" applyAlignment="1">
      <alignment horizontal="center" vertical="center"/>
      <protection/>
    </xf>
    <xf numFmtId="0" fontId="0" fillId="2" borderId="50" xfId="67" applyFont="1" applyFill="1" applyBorder="1" applyAlignment="1">
      <alignment horizontal="center" vertical="center"/>
      <protection/>
    </xf>
    <xf numFmtId="0" fontId="0" fillId="2" borderId="51" xfId="67" applyFont="1" applyFill="1" applyBorder="1" applyAlignment="1">
      <alignment horizontal="center" vertical="center"/>
      <protection/>
    </xf>
    <xf numFmtId="0" fontId="0" fillId="2" borderId="42" xfId="67" applyFont="1" applyFill="1" applyBorder="1" applyAlignment="1">
      <alignment horizontal="center" vertical="center"/>
      <protection/>
    </xf>
    <xf numFmtId="0" fontId="0" fillId="2" borderId="39" xfId="67" applyFont="1" applyFill="1" applyBorder="1" applyAlignment="1">
      <alignment horizontal="center" vertical="center"/>
      <protection/>
    </xf>
    <xf numFmtId="0" fontId="0" fillId="2" borderId="40" xfId="67" applyFont="1" applyFill="1" applyBorder="1" applyAlignment="1">
      <alignment horizontal="center" vertical="center"/>
      <protection/>
    </xf>
    <xf numFmtId="0" fontId="0" fillId="2" borderId="38" xfId="67" applyFont="1" applyFill="1" applyBorder="1" applyAlignment="1">
      <alignment horizontal="center" vertical="center"/>
      <protection/>
    </xf>
    <xf numFmtId="0" fontId="0" fillId="2" borderId="47" xfId="67" applyFont="1" applyFill="1" applyBorder="1" applyAlignment="1">
      <alignment horizontal="center" vertical="center"/>
      <protection/>
    </xf>
    <xf numFmtId="0" fontId="0" fillId="33" borderId="37" xfId="67" applyFont="1" applyFill="1" applyBorder="1" applyAlignment="1">
      <alignment horizontal="center" vertical="center"/>
      <protection/>
    </xf>
    <xf numFmtId="0" fontId="0" fillId="33" borderId="38" xfId="67" applyFont="1" applyFill="1" applyBorder="1" applyAlignment="1">
      <alignment horizontal="center" vertical="center"/>
      <protection/>
    </xf>
    <xf numFmtId="0" fontId="0" fillId="33" borderId="39" xfId="67" applyFont="1" applyFill="1" applyBorder="1" applyAlignment="1">
      <alignment horizontal="center" vertical="center"/>
      <protection/>
    </xf>
    <xf numFmtId="0" fontId="0" fillId="33" borderId="40" xfId="67" applyFont="1" applyFill="1" applyBorder="1" applyAlignment="1">
      <alignment horizontal="center" vertical="center"/>
      <protection/>
    </xf>
    <xf numFmtId="0" fontId="0" fillId="33" borderId="47" xfId="67" applyFont="1" applyFill="1" applyBorder="1" applyAlignment="1">
      <alignment horizontal="center" vertical="center"/>
      <protection/>
    </xf>
    <xf numFmtId="0" fontId="2" fillId="0" borderId="0" xfId="67" applyFont="1" applyFill="1">
      <alignment vertical="center"/>
      <protection/>
    </xf>
    <xf numFmtId="0" fontId="0" fillId="0" borderId="0" xfId="67" applyFont="1" applyFill="1">
      <alignment vertical="center"/>
      <protection/>
    </xf>
    <xf numFmtId="0" fontId="0" fillId="0" borderId="0" xfId="67" applyFont="1" applyFill="1" applyBorder="1" applyAlignment="1">
      <alignment horizontal="center" vertical="center"/>
      <protection/>
    </xf>
    <xf numFmtId="0" fontId="0" fillId="0" borderId="10" xfId="67" applyFont="1" applyFill="1" applyBorder="1" applyAlignment="1">
      <alignment vertical="center"/>
      <protection/>
    </xf>
    <xf numFmtId="0" fontId="0" fillId="0" borderId="25" xfId="67" applyFont="1" applyFill="1" applyBorder="1">
      <alignment vertical="center"/>
      <protection/>
    </xf>
    <xf numFmtId="0" fontId="0" fillId="0" borderId="52" xfId="67" applyFont="1" applyFill="1" applyBorder="1">
      <alignment vertical="center"/>
      <protection/>
    </xf>
    <xf numFmtId="0" fontId="0" fillId="0" borderId="53" xfId="67" applyFont="1" applyFill="1" applyBorder="1">
      <alignment vertical="center"/>
      <protection/>
    </xf>
    <xf numFmtId="0" fontId="0" fillId="0" borderId="54" xfId="67" applyFont="1" applyFill="1" applyBorder="1">
      <alignment vertical="center"/>
      <protection/>
    </xf>
    <xf numFmtId="0" fontId="0" fillId="2" borderId="11" xfId="67" applyFont="1" applyFill="1" applyBorder="1">
      <alignment vertical="center"/>
      <protection/>
    </xf>
    <xf numFmtId="0" fontId="0" fillId="2" borderId="12" xfId="67" applyFont="1" applyFill="1" applyBorder="1">
      <alignment vertical="center"/>
      <protection/>
    </xf>
    <xf numFmtId="0" fontId="0" fillId="2" borderId="13" xfId="67" applyFont="1" applyFill="1" applyBorder="1">
      <alignment vertical="center"/>
      <protection/>
    </xf>
    <xf numFmtId="0" fontId="0" fillId="2" borderId="55" xfId="67" applyFont="1" applyFill="1" applyBorder="1">
      <alignment vertical="center"/>
      <protection/>
    </xf>
    <xf numFmtId="0" fontId="0" fillId="2" borderId="56" xfId="67" applyFont="1" applyFill="1" applyBorder="1">
      <alignment vertical="center"/>
      <protection/>
    </xf>
    <xf numFmtId="0" fontId="0" fillId="2" borderId="57" xfId="67" applyFont="1" applyFill="1" applyBorder="1">
      <alignment vertical="center"/>
      <protection/>
    </xf>
    <xf numFmtId="0" fontId="0" fillId="2" borderId="14" xfId="67" applyFont="1" applyFill="1" applyBorder="1">
      <alignment vertical="center"/>
      <protection/>
    </xf>
    <xf numFmtId="0" fontId="0" fillId="2" borderId="16" xfId="67" applyFont="1" applyFill="1" applyBorder="1">
      <alignment vertical="center"/>
      <protection/>
    </xf>
    <xf numFmtId="0" fontId="0" fillId="0" borderId="42" xfId="67" applyFont="1" applyFill="1" applyBorder="1">
      <alignment vertical="center"/>
      <protection/>
    </xf>
    <xf numFmtId="0" fontId="0" fillId="0" borderId="17" xfId="67" applyFont="1" applyFill="1" applyBorder="1">
      <alignment vertical="center"/>
      <protection/>
    </xf>
    <xf numFmtId="0" fontId="0" fillId="0" borderId="18" xfId="67" applyFont="1" applyFill="1" applyBorder="1">
      <alignment vertical="center"/>
      <protection/>
    </xf>
    <xf numFmtId="0" fontId="0" fillId="0" borderId="19" xfId="67" applyFont="1" applyFill="1" applyBorder="1">
      <alignment vertical="center"/>
      <protection/>
    </xf>
    <xf numFmtId="0" fontId="0" fillId="2" borderId="32" xfId="67" applyFont="1" applyFill="1" applyBorder="1">
      <alignment vertical="center"/>
      <protection/>
    </xf>
    <xf numFmtId="0" fontId="0" fillId="2" borderId="70" xfId="67" applyFont="1" applyFill="1" applyBorder="1">
      <alignment vertical="center"/>
      <protection/>
    </xf>
    <xf numFmtId="0" fontId="6" fillId="2" borderId="55" xfId="67" applyFont="1" applyFill="1" applyBorder="1" applyAlignment="1">
      <alignment vertical="center"/>
      <protection/>
    </xf>
    <xf numFmtId="0" fontId="0" fillId="2" borderId="56" xfId="67" applyFont="1" applyFill="1" applyBorder="1" applyAlignment="1">
      <alignment vertical="center" wrapText="1"/>
      <protection/>
    </xf>
    <xf numFmtId="0" fontId="0" fillId="2" borderId="57" xfId="67" applyFont="1" applyFill="1" applyBorder="1" applyAlignment="1">
      <alignment vertical="center" wrapText="1"/>
      <protection/>
    </xf>
    <xf numFmtId="0" fontId="0" fillId="0" borderId="28" xfId="67" applyFont="1" applyFill="1" applyBorder="1">
      <alignment vertical="center"/>
      <protection/>
    </xf>
    <xf numFmtId="0" fontId="7" fillId="2" borderId="55" xfId="67" applyFont="1" applyFill="1" applyBorder="1" applyAlignment="1">
      <alignment vertical="center"/>
      <protection/>
    </xf>
    <xf numFmtId="0" fontId="0" fillId="0" borderId="36" xfId="67" applyFont="1" applyFill="1" applyBorder="1">
      <alignment vertical="center"/>
      <protection/>
    </xf>
    <xf numFmtId="0" fontId="0" fillId="2" borderId="42" xfId="67" applyFont="1" applyFill="1" applyBorder="1" applyAlignment="1">
      <alignment vertical="center"/>
      <protection/>
    </xf>
    <xf numFmtId="0" fontId="0" fillId="2" borderId="10" xfId="67" applyFont="1" applyFill="1" applyBorder="1" applyAlignment="1">
      <alignment vertical="center" wrapText="1"/>
      <protection/>
    </xf>
    <xf numFmtId="0" fontId="0" fillId="2" borderId="74" xfId="67" applyFont="1" applyFill="1" applyBorder="1" applyAlignment="1">
      <alignment vertical="center" wrapText="1"/>
      <protection/>
    </xf>
    <xf numFmtId="0" fontId="0" fillId="0" borderId="17" xfId="67" applyFont="1" applyFill="1" applyBorder="1" applyAlignment="1">
      <alignment vertical="center"/>
      <protection/>
    </xf>
    <xf numFmtId="0" fontId="0" fillId="0" borderId="0" xfId="67" applyFont="1" applyFill="1" applyBorder="1" applyAlignment="1">
      <alignment vertical="center"/>
      <protection/>
    </xf>
    <xf numFmtId="0" fontId="0" fillId="2" borderId="25" xfId="67" applyFont="1" applyFill="1" applyBorder="1">
      <alignment vertical="center"/>
      <protection/>
    </xf>
    <xf numFmtId="0" fontId="0" fillId="2" borderId="52" xfId="67" applyFont="1" applyFill="1" applyBorder="1">
      <alignment vertical="center"/>
      <protection/>
    </xf>
    <xf numFmtId="0" fontId="0" fillId="2" borderId="53" xfId="67" applyFont="1" applyFill="1" applyBorder="1">
      <alignment vertical="center"/>
      <protection/>
    </xf>
    <xf numFmtId="0" fontId="0" fillId="33" borderId="42" xfId="62" applyFont="1" applyFill="1" applyBorder="1" applyAlignment="1">
      <alignment horizontal="center" vertical="center"/>
      <protection/>
    </xf>
    <xf numFmtId="0" fontId="2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58" fontId="0" fillId="0" borderId="0" xfId="62" applyNumberFormat="1" applyFont="1" applyFill="1" applyAlignment="1">
      <alignment vertical="center"/>
      <protection/>
    </xf>
    <xf numFmtId="0" fontId="3" fillId="0" borderId="0" xfId="62" applyFont="1">
      <alignment vertical="center"/>
      <protection/>
    </xf>
    <xf numFmtId="0" fontId="0" fillId="0" borderId="10" xfId="62" applyFont="1" applyBorder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1" xfId="62" applyFont="1" applyBorder="1">
      <alignment vertical="center"/>
      <protection/>
    </xf>
    <xf numFmtId="0" fontId="5" fillId="0" borderId="12" xfId="62" applyFont="1" applyBorder="1">
      <alignment vertical="center"/>
      <protection/>
    </xf>
    <xf numFmtId="0" fontId="0" fillId="0" borderId="12" xfId="62" applyFont="1" applyBorder="1">
      <alignment vertical="center"/>
      <protection/>
    </xf>
    <xf numFmtId="38" fontId="0" fillId="0" borderId="11" xfId="62" applyNumberFormat="1" applyFont="1" applyBorder="1" applyAlignment="1">
      <alignment vertical="center"/>
      <protection/>
    </xf>
    <xf numFmtId="38" fontId="0" fillId="0" borderId="13" xfId="62" applyNumberFormat="1" applyFont="1" applyBorder="1" applyAlignment="1">
      <alignment vertical="center"/>
      <protection/>
    </xf>
    <xf numFmtId="0" fontId="0" fillId="0" borderId="17" xfId="62" applyFont="1" applyBorder="1">
      <alignment vertical="center"/>
      <protection/>
    </xf>
    <xf numFmtId="0" fontId="0" fillId="0" borderId="14" xfId="62" applyFont="1" applyBorder="1">
      <alignment vertical="center"/>
      <protection/>
    </xf>
    <xf numFmtId="0" fontId="5" fillId="0" borderId="15" xfId="62" applyFont="1" applyBorder="1">
      <alignment vertical="center"/>
      <protection/>
    </xf>
    <xf numFmtId="0" fontId="0" fillId="0" borderId="15" xfId="62" applyFont="1" applyBorder="1">
      <alignment vertical="center"/>
      <protection/>
    </xf>
    <xf numFmtId="38" fontId="0" fillId="0" borderId="14" xfId="62" applyNumberFormat="1" applyFont="1" applyBorder="1" applyAlignment="1">
      <alignment vertical="center"/>
      <protection/>
    </xf>
    <xf numFmtId="38" fontId="0" fillId="0" borderId="16" xfId="62" applyNumberFormat="1" applyFont="1" applyBorder="1" applyAlignment="1">
      <alignment vertical="center"/>
      <protection/>
    </xf>
    <xf numFmtId="0" fontId="0" fillId="2" borderId="17" xfId="62" applyFont="1" applyFill="1" applyBorder="1">
      <alignment vertical="center"/>
      <protection/>
    </xf>
    <xf numFmtId="0" fontId="0" fillId="2" borderId="18" xfId="62" applyFont="1" applyFill="1" applyBorder="1">
      <alignment vertical="center"/>
      <protection/>
    </xf>
    <xf numFmtId="38" fontId="0" fillId="2" borderId="18" xfId="62" applyNumberFormat="1" applyFont="1" applyFill="1" applyBorder="1" applyAlignment="1">
      <alignment horizontal="right" vertical="center"/>
      <protection/>
    </xf>
    <xf numFmtId="38" fontId="0" fillId="2" borderId="17" xfId="62" applyNumberFormat="1" applyFont="1" applyFill="1" applyBorder="1" applyAlignment="1">
      <alignment vertical="center"/>
      <protection/>
    </xf>
    <xf numFmtId="38" fontId="0" fillId="2" borderId="19" xfId="62" applyNumberFormat="1" applyFont="1" applyFill="1" applyBorder="1" applyAlignment="1">
      <alignment vertical="center"/>
      <protection/>
    </xf>
    <xf numFmtId="0" fontId="0" fillId="32" borderId="20" xfId="62" applyFont="1" applyFill="1" applyBorder="1" applyAlignment="1">
      <alignment horizontal="center" vertical="center"/>
      <protection/>
    </xf>
    <xf numFmtId="0" fontId="0" fillId="32" borderId="21" xfId="62" applyFont="1" applyFill="1" applyBorder="1" applyAlignment="1">
      <alignment horizontal="center" vertical="center"/>
      <protection/>
    </xf>
    <xf numFmtId="0" fontId="0" fillId="32" borderId="17" xfId="62" applyFont="1" applyFill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 shrinkToFit="1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25" xfId="62" applyFont="1" applyFill="1" applyBorder="1" applyAlignment="1">
      <alignment vertical="center"/>
      <protection/>
    </xf>
    <xf numFmtId="0" fontId="0" fillId="0" borderId="18" xfId="62" applyFont="1" applyFill="1" applyBorder="1" applyAlignment="1">
      <alignment vertical="center"/>
      <protection/>
    </xf>
    <xf numFmtId="0" fontId="0" fillId="0" borderId="19" xfId="62" applyFont="1" applyFill="1" applyBorder="1" applyAlignment="1">
      <alignment vertical="center"/>
      <protection/>
    </xf>
    <xf numFmtId="38" fontId="0" fillId="32" borderId="20" xfId="62" applyNumberFormat="1" applyFont="1" applyFill="1" applyBorder="1" applyAlignment="1">
      <alignment horizontal="right" vertical="center"/>
      <protection/>
    </xf>
    <xf numFmtId="38" fontId="0" fillId="32" borderId="21" xfId="62" applyNumberFormat="1" applyFont="1" applyFill="1" applyBorder="1" applyAlignment="1">
      <alignment horizontal="right" vertical="center"/>
      <protection/>
    </xf>
    <xf numFmtId="38" fontId="0" fillId="32" borderId="17" xfId="62" applyNumberFormat="1" applyFont="1" applyFill="1" applyBorder="1" applyAlignment="1">
      <alignment horizontal="right" vertical="center"/>
      <protection/>
    </xf>
    <xf numFmtId="38" fontId="0" fillId="0" borderId="22" xfId="62" applyNumberFormat="1" applyFont="1" applyBorder="1" applyAlignment="1">
      <alignment horizontal="right" vertical="center"/>
      <protection/>
    </xf>
    <xf numFmtId="38" fontId="0" fillId="0" borderId="23" xfId="62" applyNumberFormat="1" applyFont="1" applyBorder="1" applyAlignment="1">
      <alignment horizontal="right" vertical="center"/>
      <protection/>
    </xf>
    <xf numFmtId="38" fontId="0" fillId="0" borderId="21" xfId="62" applyNumberFormat="1" applyFont="1" applyBorder="1" applyAlignment="1">
      <alignment horizontal="right" vertical="center"/>
      <protection/>
    </xf>
    <xf numFmtId="38" fontId="0" fillId="0" borderId="26" xfId="62" applyNumberFormat="1" applyFont="1" applyBorder="1" applyAlignment="1">
      <alignment horizontal="right" vertical="center"/>
      <protection/>
    </xf>
    <xf numFmtId="38" fontId="0" fillId="0" borderId="27" xfId="62" applyNumberFormat="1" applyFont="1" applyBorder="1" applyAlignment="1">
      <alignment horizontal="right" vertical="center"/>
      <protection/>
    </xf>
    <xf numFmtId="0" fontId="5" fillId="0" borderId="28" xfId="62" applyFont="1" applyBorder="1">
      <alignment vertical="center"/>
      <protection/>
    </xf>
    <xf numFmtId="0" fontId="0" fillId="2" borderId="29" xfId="62" applyFont="1" applyFill="1" applyBorder="1">
      <alignment vertical="center"/>
      <protection/>
    </xf>
    <xf numFmtId="38" fontId="0" fillId="2" borderId="30" xfId="62" applyNumberFormat="1" applyFont="1" applyFill="1" applyBorder="1" applyAlignment="1">
      <alignment horizontal="right" vertical="center"/>
      <protection/>
    </xf>
    <xf numFmtId="38" fontId="0" fillId="2" borderId="31" xfId="62" applyNumberFormat="1" applyFont="1" applyFill="1" applyBorder="1" applyAlignment="1">
      <alignment horizontal="right" vertical="center"/>
      <protection/>
    </xf>
    <xf numFmtId="38" fontId="0" fillId="2" borderId="32" xfId="62" applyNumberFormat="1" applyFont="1" applyFill="1" applyBorder="1" applyAlignment="1">
      <alignment horizontal="right" vertical="center"/>
      <protection/>
    </xf>
    <xf numFmtId="38" fontId="0" fillId="2" borderId="33" xfId="62" applyNumberFormat="1" applyFont="1" applyFill="1" applyBorder="1" applyAlignment="1">
      <alignment horizontal="right" vertical="center"/>
      <protection/>
    </xf>
    <xf numFmtId="38" fontId="0" fillId="2" borderId="34" xfId="62" applyNumberFormat="1" applyFont="1" applyFill="1" applyBorder="1" applyAlignment="1">
      <alignment horizontal="right" vertical="center"/>
      <protection/>
    </xf>
    <xf numFmtId="38" fontId="0" fillId="2" borderId="35" xfId="62" applyNumberFormat="1" applyFont="1" applyFill="1" applyBorder="1" applyAlignment="1">
      <alignment horizontal="right" vertical="center"/>
      <protection/>
    </xf>
    <xf numFmtId="0" fontId="5" fillId="0" borderId="36" xfId="62" applyFont="1" applyBorder="1">
      <alignment vertical="center"/>
      <protection/>
    </xf>
    <xf numFmtId="0" fontId="0" fillId="2" borderId="15" xfId="62" applyFont="1" applyFill="1" applyBorder="1">
      <alignment vertical="center"/>
      <protection/>
    </xf>
    <xf numFmtId="38" fontId="0" fillId="2" borderId="37" xfId="62" applyNumberFormat="1" applyFont="1" applyFill="1" applyBorder="1" applyAlignment="1">
      <alignment horizontal="right" vertical="center"/>
      <protection/>
    </xf>
    <xf numFmtId="38" fontId="0" fillId="2" borderId="38" xfId="62" applyNumberFormat="1" applyFont="1" applyFill="1" applyBorder="1" applyAlignment="1">
      <alignment horizontal="right" vertical="center"/>
      <protection/>
    </xf>
    <xf numFmtId="38" fontId="0" fillId="2" borderId="14" xfId="62" applyNumberFormat="1" applyFont="1" applyFill="1" applyBorder="1" applyAlignment="1">
      <alignment horizontal="right" vertical="center"/>
      <protection/>
    </xf>
    <xf numFmtId="38" fontId="0" fillId="2" borderId="39" xfId="62" applyNumberFormat="1" applyFont="1" applyFill="1" applyBorder="1" applyAlignment="1">
      <alignment horizontal="right" vertical="center"/>
      <protection/>
    </xf>
    <xf numFmtId="38" fontId="0" fillId="2" borderId="40" xfId="62" applyNumberFormat="1" applyFont="1" applyFill="1" applyBorder="1" applyAlignment="1">
      <alignment horizontal="right" vertical="center"/>
      <protection/>
    </xf>
    <xf numFmtId="38" fontId="0" fillId="2" borderId="41" xfId="62" applyNumberFormat="1" applyFont="1" applyFill="1" applyBorder="1" applyAlignment="1">
      <alignment horizontal="right" vertical="center"/>
      <protection/>
    </xf>
    <xf numFmtId="0" fontId="0" fillId="0" borderId="18" xfId="62" applyFont="1" applyBorder="1">
      <alignment vertical="center"/>
      <protection/>
    </xf>
    <xf numFmtId="38" fontId="0" fillId="0" borderId="17" xfId="62" applyNumberFormat="1" applyFont="1" applyBorder="1" applyAlignment="1">
      <alignment horizontal="right" vertical="center"/>
      <protection/>
    </xf>
    <xf numFmtId="38" fontId="0" fillId="0" borderId="24" xfId="62" applyNumberFormat="1" applyFont="1" applyBorder="1" applyAlignment="1">
      <alignment horizontal="right" vertical="center"/>
      <protection/>
    </xf>
    <xf numFmtId="38" fontId="0" fillId="2" borderId="20" xfId="62" applyNumberFormat="1" applyFont="1" applyFill="1" applyBorder="1" applyAlignment="1">
      <alignment horizontal="right" vertical="center"/>
      <protection/>
    </xf>
    <xf numFmtId="38" fontId="0" fillId="2" borderId="21" xfId="62" applyNumberFormat="1" applyFont="1" applyFill="1" applyBorder="1" applyAlignment="1">
      <alignment horizontal="right" vertical="center"/>
      <protection/>
    </xf>
    <xf numFmtId="38" fontId="0" fillId="2" borderId="17" xfId="62" applyNumberFormat="1" applyFont="1" applyFill="1" applyBorder="1" applyAlignment="1">
      <alignment horizontal="right" vertical="center"/>
      <protection/>
    </xf>
    <xf numFmtId="38" fontId="0" fillId="2" borderId="22" xfId="62" applyNumberFormat="1" applyFont="1" applyFill="1" applyBorder="1" applyAlignment="1">
      <alignment horizontal="right" vertical="center"/>
      <protection/>
    </xf>
    <xf numFmtId="38" fontId="0" fillId="2" borderId="23" xfId="62" applyNumberFormat="1" applyFont="1" applyFill="1" applyBorder="1" applyAlignment="1">
      <alignment horizontal="right" vertical="center"/>
      <protection/>
    </xf>
    <xf numFmtId="38" fontId="0" fillId="2" borderId="24" xfId="62" applyNumberFormat="1" applyFont="1" applyFill="1" applyBorder="1" applyAlignment="1">
      <alignment horizontal="right" vertical="center"/>
      <protection/>
    </xf>
    <xf numFmtId="0" fontId="0" fillId="0" borderId="42" xfId="62" applyFont="1" applyBorder="1" applyAlignment="1">
      <alignment horizontal="center" vertical="center"/>
      <protection/>
    </xf>
    <xf numFmtId="0" fontId="0" fillId="32" borderId="37" xfId="62" applyFont="1" applyFill="1" applyBorder="1" applyAlignment="1">
      <alignment horizontal="center" vertical="center"/>
      <protection/>
    </xf>
    <xf numFmtId="0" fontId="0" fillId="32" borderId="38" xfId="62" applyFont="1" applyFill="1" applyBorder="1" applyAlignment="1">
      <alignment horizontal="center" vertical="center"/>
      <protection/>
    </xf>
    <xf numFmtId="0" fontId="0" fillId="32" borderId="42" xfId="62" applyFont="1" applyFill="1" applyBorder="1" applyAlignment="1">
      <alignment horizontal="center" vertical="center"/>
      <protection/>
    </xf>
    <xf numFmtId="0" fontId="5" fillId="0" borderId="39" xfId="62" applyFont="1" applyBorder="1" applyAlignment="1">
      <alignment horizontal="center" vertical="center" wrapText="1" shrinkToFit="1"/>
      <protection/>
    </xf>
    <xf numFmtId="0" fontId="0" fillId="0" borderId="40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center" vertical="center"/>
      <protection/>
    </xf>
    <xf numFmtId="38" fontId="0" fillId="32" borderId="43" xfId="62" applyNumberFormat="1" applyFont="1" applyFill="1" applyBorder="1" applyAlignment="1">
      <alignment horizontal="right" vertical="center"/>
      <protection/>
    </xf>
    <xf numFmtId="38" fontId="0" fillId="32" borderId="44" xfId="62" applyNumberFormat="1" applyFont="1" applyFill="1" applyBorder="1" applyAlignment="1">
      <alignment horizontal="right" vertical="center"/>
      <protection/>
    </xf>
    <xf numFmtId="38" fontId="0" fillId="32" borderId="11" xfId="62" applyNumberFormat="1" applyFont="1" applyFill="1" applyBorder="1" applyAlignment="1">
      <alignment horizontal="right" vertical="center"/>
      <protection/>
    </xf>
    <xf numFmtId="38" fontId="0" fillId="0" borderId="45" xfId="62" applyNumberFormat="1" applyFont="1" applyBorder="1" applyAlignment="1">
      <alignment horizontal="right" vertical="center"/>
      <protection/>
    </xf>
    <xf numFmtId="38" fontId="0" fillId="0" borderId="46" xfId="62" applyNumberFormat="1" applyFont="1" applyBorder="1" applyAlignment="1">
      <alignment horizontal="right" vertical="center"/>
      <protection/>
    </xf>
    <xf numFmtId="38" fontId="0" fillId="0" borderId="44" xfId="62" applyNumberFormat="1" applyFont="1" applyBorder="1" applyAlignment="1">
      <alignment horizontal="right" vertical="center"/>
      <protection/>
    </xf>
    <xf numFmtId="38" fontId="0" fillId="0" borderId="11" xfId="62" applyNumberFormat="1" applyFont="1" applyBorder="1" applyAlignment="1">
      <alignment horizontal="right" vertical="center"/>
      <protection/>
    </xf>
    <xf numFmtId="38" fontId="0" fillId="0" borderId="35" xfId="62" applyNumberFormat="1" applyFont="1" applyBorder="1" applyAlignment="1">
      <alignment horizontal="right" vertical="center"/>
      <protection/>
    </xf>
    <xf numFmtId="38" fontId="0" fillId="32" borderId="37" xfId="62" applyNumberFormat="1" applyFont="1" applyFill="1" applyBorder="1" applyAlignment="1">
      <alignment horizontal="right" vertical="center"/>
      <protection/>
    </xf>
    <xf numFmtId="38" fontId="0" fillId="32" borderId="38" xfId="62" applyNumberFormat="1" applyFont="1" applyFill="1" applyBorder="1" applyAlignment="1">
      <alignment horizontal="right" vertical="center"/>
      <protection/>
    </xf>
    <xf numFmtId="38" fontId="0" fillId="32" borderId="14" xfId="62" applyNumberFormat="1" applyFont="1" applyFill="1" applyBorder="1" applyAlignment="1">
      <alignment horizontal="right" vertical="center"/>
      <protection/>
    </xf>
    <xf numFmtId="38" fontId="0" fillId="0" borderId="39" xfId="62" applyNumberFormat="1" applyFont="1" applyBorder="1" applyAlignment="1">
      <alignment horizontal="right" vertical="center"/>
      <protection/>
    </xf>
    <xf numFmtId="38" fontId="0" fillId="0" borderId="40" xfId="62" applyNumberFormat="1" applyFont="1" applyBorder="1" applyAlignment="1">
      <alignment horizontal="right" vertical="center"/>
      <protection/>
    </xf>
    <xf numFmtId="38" fontId="0" fillId="0" borderId="38" xfId="62" applyNumberFormat="1" applyFont="1" applyBorder="1" applyAlignment="1">
      <alignment horizontal="right" vertical="center"/>
      <protection/>
    </xf>
    <xf numFmtId="38" fontId="0" fillId="0" borderId="14" xfId="62" applyNumberFormat="1" applyFont="1" applyBorder="1" applyAlignment="1">
      <alignment horizontal="right" vertical="center"/>
      <protection/>
    </xf>
    <xf numFmtId="38" fontId="0" fillId="0" borderId="41" xfId="62" applyNumberFormat="1" applyFont="1" applyBorder="1" applyAlignment="1">
      <alignment horizontal="right" vertical="center"/>
      <protection/>
    </xf>
    <xf numFmtId="0" fontId="0" fillId="0" borderId="47" xfId="62" applyFont="1" applyBorder="1" applyAlignment="1">
      <alignment horizontal="center" vertical="center"/>
      <protection/>
    </xf>
    <xf numFmtId="38" fontId="0" fillId="0" borderId="48" xfId="62" applyNumberFormat="1" applyFont="1" applyBorder="1" applyAlignment="1">
      <alignment horizontal="right" vertical="center"/>
      <protection/>
    </xf>
    <xf numFmtId="38" fontId="0" fillId="0" borderId="13" xfId="62" applyNumberFormat="1" applyFont="1" applyBorder="1" applyAlignment="1">
      <alignment horizontal="right" vertical="center"/>
      <protection/>
    </xf>
    <xf numFmtId="38" fontId="0" fillId="0" borderId="49" xfId="62" applyNumberFormat="1" applyFont="1" applyBorder="1" applyAlignment="1">
      <alignment horizontal="right" vertical="center"/>
      <protection/>
    </xf>
    <xf numFmtId="38" fontId="0" fillId="0" borderId="16" xfId="62" applyNumberFormat="1" applyFont="1" applyBorder="1" applyAlignment="1">
      <alignment horizontal="right" vertical="center"/>
      <protection/>
    </xf>
    <xf numFmtId="38" fontId="0" fillId="2" borderId="26" xfId="62" applyNumberFormat="1" applyFont="1" applyFill="1" applyBorder="1" applyAlignment="1">
      <alignment horizontal="right" vertical="center"/>
      <protection/>
    </xf>
    <xf numFmtId="38" fontId="0" fillId="2" borderId="19" xfId="62" applyNumberFormat="1" applyFont="1" applyFill="1" applyBorder="1" applyAlignment="1">
      <alignment horizontal="right" vertical="center"/>
      <protection/>
    </xf>
    <xf numFmtId="0" fontId="0" fillId="0" borderId="39" xfId="62" applyFont="1" applyBorder="1" applyAlignment="1">
      <alignment horizontal="center" vertical="center"/>
      <protection/>
    </xf>
    <xf numFmtId="0" fontId="0" fillId="2" borderId="50" xfId="62" applyFont="1" applyFill="1" applyBorder="1" applyAlignment="1">
      <alignment horizontal="center" vertical="center"/>
      <protection/>
    </xf>
    <xf numFmtId="0" fontId="0" fillId="2" borderId="51" xfId="62" applyFont="1" applyFill="1" applyBorder="1" applyAlignment="1">
      <alignment horizontal="center" vertical="center"/>
      <protection/>
    </xf>
    <xf numFmtId="0" fontId="0" fillId="2" borderId="42" xfId="62" applyFont="1" applyFill="1" applyBorder="1" applyAlignment="1">
      <alignment horizontal="center" vertical="center"/>
      <protection/>
    </xf>
    <xf numFmtId="0" fontId="0" fillId="2" borderId="39" xfId="62" applyFont="1" applyFill="1" applyBorder="1" applyAlignment="1">
      <alignment horizontal="center" vertical="center"/>
      <protection/>
    </xf>
    <xf numFmtId="0" fontId="0" fillId="2" borderId="40" xfId="62" applyFont="1" applyFill="1" applyBorder="1" applyAlignment="1">
      <alignment horizontal="center" vertical="center"/>
      <protection/>
    </xf>
    <xf numFmtId="0" fontId="0" fillId="2" borderId="38" xfId="62" applyFont="1" applyFill="1" applyBorder="1" applyAlignment="1">
      <alignment horizontal="center" vertical="center"/>
      <protection/>
    </xf>
    <xf numFmtId="0" fontId="0" fillId="2" borderId="47" xfId="62" applyFont="1" applyFill="1" applyBorder="1" applyAlignment="1">
      <alignment horizontal="center" vertical="center"/>
      <protection/>
    </xf>
    <xf numFmtId="0" fontId="0" fillId="33" borderId="37" xfId="62" applyFont="1" applyFill="1" applyBorder="1" applyAlignment="1">
      <alignment horizontal="center" vertical="center"/>
      <protection/>
    </xf>
    <xf numFmtId="0" fontId="0" fillId="33" borderId="38" xfId="62" applyFont="1" applyFill="1" applyBorder="1" applyAlignment="1">
      <alignment horizontal="center" vertical="center"/>
      <protection/>
    </xf>
    <xf numFmtId="0" fontId="0" fillId="33" borderId="39" xfId="62" applyFont="1" applyFill="1" applyBorder="1" applyAlignment="1">
      <alignment horizontal="center" vertical="center"/>
      <protection/>
    </xf>
    <xf numFmtId="0" fontId="0" fillId="33" borderId="40" xfId="62" applyFont="1" applyFill="1" applyBorder="1" applyAlignment="1">
      <alignment horizontal="center" vertical="center"/>
      <protection/>
    </xf>
    <xf numFmtId="0" fontId="0" fillId="33" borderId="47" xfId="62" applyFont="1" applyFill="1" applyBorder="1" applyAlignment="1">
      <alignment horizontal="center" vertical="center"/>
      <protection/>
    </xf>
    <xf numFmtId="0" fontId="2" fillId="0" borderId="0" xfId="62" applyFont="1" applyFill="1">
      <alignment vertical="center"/>
      <protection/>
    </xf>
    <xf numFmtId="0" fontId="0" fillId="0" borderId="0" xfId="62" applyFont="1" applyFill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25" xfId="62" applyFont="1" applyFill="1" applyBorder="1">
      <alignment vertical="center"/>
      <protection/>
    </xf>
    <xf numFmtId="0" fontId="0" fillId="0" borderId="52" xfId="62" applyFont="1" applyFill="1" applyBorder="1">
      <alignment vertical="center"/>
      <protection/>
    </xf>
    <xf numFmtId="0" fontId="0" fillId="0" borderId="53" xfId="62" applyFont="1" applyFill="1" applyBorder="1">
      <alignment vertical="center"/>
      <protection/>
    </xf>
    <xf numFmtId="0" fontId="0" fillId="0" borderId="54" xfId="62" applyFont="1" applyFill="1" applyBorder="1">
      <alignment vertical="center"/>
      <protection/>
    </xf>
    <xf numFmtId="0" fontId="0" fillId="2" borderId="11" xfId="62" applyFont="1" applyFill="1" applyBorder="1">
      <alignment vertical="center"/>
      <protection/>
    </xf>
    <xf numFmtId="0" fontId="0" fillId="2" borderId="12" xfId="62" applyFont="1" applyFill="1" applyBorder="1">
      <alignment vertical="center"/>
      <protection/>
    </xf>
    <xf numFmtId="0" fontId="0" fillId="2" borderId="13" xfId="62" applyFont="1" applyFill="1" applyBorder="1">
      <alignment vertical="center"/>
      <protection/>
    </xf>
    <xf numFmtId="0" fontId="0" fillId="2" borderId="55" xfId="62" applyFont="1" applyFill="1" applyBorder="1">
      <alignment vertical="center"/>
      <protection/>
    </xf>
    <xf numFmtId="0" fontId="0" fillId="2" borderId="56" xfId="62" applyFont="1" applyFill="1" applyBorder="1">
      <alignment vertical="center"/>
      <protection/>
    </xf>
    <xf numFmtId="0" fontId="0" fillId="2" borderId="57" xfId="62" applyFont="1" applyFill="1" applyBorder="1">
      <alignment vertical="center"/>
      <protection/>
    </xf>
    <xf numFmtId="0" fontId="0" fillId="2" borderId="14" xfId="62" applyFont="1" applyFill="1" applyBorder="1">
      <alignment vertical="center"/>
      <protection/>
    </xf>
    <xf numFmtId="0" fontId="0" fillId="2" borderId="16" xfId="62" applyFont="1" applyFill="1" applyBorder="1">
      <alignment vertical="center"/>
      <protection/>
    </xf>
    <xf numFmtId="0" fontId="0" fillId="0" borderId="42" xfId="62" applyFont="1" applyFill="1" applyBorder="1">
      <alignment vertical="center"/>
      <protection/>
    </xf>
    <xf numFmtId="0" fontId="0" fillId="0" borderId="17" xfId="62" applyFont="1" applyFill="1" applyBorder="1">
      <alignment vertical="center"/>
      <protection/>
    </xf>
    <xf numFmtId="0" fontId="0" fillId="0" borderId="18" xfId="62" applyFont="1" applyFill="1" applyBorder="1">
      <alignment vertical="center"/>
      <protection/>
    </xf>
    <xf numFmtId="0" fontId="0" fillId="0" borderId="19" xfId="62" applyFont="1" applyFill="1" applyBorder="1">
      <alignment vertical="center"/>
      <protection/>
    </xf>
    <xf numFmtId="0" fontId="0" fillId="2" borderId="32" xfId="62" applyFont="1" applyFill="1" applyBorder="1">
      <alignment vertical="center"/>
      <protection/>
    </xf>
    <xf numFmtId="0" fontId="0" fillId="2" borderId="70" xfId="62" applyFont="1" applyFill="1" applyBorder="1">
      <alignment vertical="center"/>
      <protection/>
    </xf>
    <xf numFmtId="0" fontId="6" fillId="2" borderId="55" xfId="62" applyFont="1" applyFill="1" applyBorder="1" applyAlignment="1">
      <alignment vertical="center"/>
      <protection/>
    </xf>
    <xf numFmtId="0" fontId="0" fillId="2" borderId="56" xfId="62" applyFont="1" applyFill="1" applyBorder="1" applyAlignment="1">
      <alignment vertical="center" wrapText="1"/>
      <protection/>
    </xf>
    <xf numFmtId="0" fontId="0" fillId="2" borderId="57" xfId="62" applyFont="1" applyFill="1" applyBorder="1" applyAlignment="1">
      <alignment vertical="center" wrapText="1"/>
      <protection/>
    </xf>
    <xf numFmtId="0" fontId="0" fillId="0" borderId="28" xfId="62" applyFont="1" applyFill="1" applyBorder="1">
      <alignment vertical="center"/>
      <protection/>
    </xf>
    <xf numFmtId="0" fontId="7" fillId="2" borderId="55" xfId="62" applyFont="1" applyFill="1" applyBorder="1" applyAlignment="1">
      <alignment vertical="center"/>
      <protection/>
    </xf>
    <xf numFmtId="0" fontId="0" fillId="0" borderId="36" xfId="62" applyFont="1" applyFill="1" applyBorder="1">
      <alignment vertical="center"/>
      <protection/>
    </xf>
    <xf numFmtId="0" fontId="0" fillId="2" borderId="42" xfId="62" applyFont="1" applyFill="1" applyBorder="1" applyAlignment="1">
      <alignment vertical="center"/>
      <protection/>
    </xf>
    <xf numFmtId="0" fontId="0" fillId="2" borderId="10" xfId="62" applyFont="1" applyFill="1" applyBorder="1" applyAlignment="1">
      <alignment vertical="center" wrapText="1"/>
      <protection/>
    </xf>
    <xf numFmtId="0" fontId="0" fillId="2" borderId="74" xfId="62" applyFont="1" applyFill="1" applyBorder="1" applyAlignment="1">
      <alignment vertical="center" wrapText="1"/>
      <protection/>
    </xf>
    <xf numFmtId="0" fontId="0" fillId="0" borderId="17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2" borderId="25" xfId="62" applyFont="1" applyFill="1" applyBorder="1">
      <alignment vertical="center"/>
      <protection/>
    </xf>
    <xf numFmtId="0" fontId="0" fillId="2" borderId="52" xfId="62" applyFont="1" applyFill="1" applyBorder="1">
      <alignment vertical="center"/>
      <protection/>
    </xf>
    <xf numFmtId="0" fontId="0" fillId="2" borderId="53" xfId="62" applyFont="1" applyFill="1" applyBorder="1">
      <alignment vertical="center"/>
      <protection/>
    </xf>
    <xf numFmtId="0" fontId="2" fillId="0" borderId="0" xfId="68" applyFont="1">
      <alignment vertical="center"/>
      <protection/>
    </xf>
    <xf numFmtId="0" fontId="0" fillId="0" borderId="0" xfId="68" applyFont="1">
      <alignment vertical="center"/>
      <protection/>
    </xf>
    <xf numFmtId="58" fontId="0" fillId="0" borderId="0" xfId="68" applyNumberFormat="1" applyFont="1" applyFill="1" applyAlignment="1">
      <alignment vertical="center"/>
      <protection/>
    </xf>
    <xf numFmtId="0" fontId="3" fillId="0" borderId="0" xfId="68" applyFont="1">
      <alignment vertical="center"/>
      <protection/>
    </xf>
    <xf numFmtId="0" fontId="0" fillId="0" borderId="10" xfId="68" applyFont="1" applyBorder="1">
      <alignment vertical="center"/>
      <protection/>
    </xf>
    <xf numFmtId="0" fontId="0" fillId="0" borderId="10" xfId="68" applyFont="1" applyBorder="1" applyAlignment="1">
      <alignment vertical="center"/>
      <protection/>
    </xf>
    <xf numFmtId="0" fontId="0" fillId="0" borderId="11" xfId="68" applyFont="1" applyBorder="1">
      <alignment vertical="center"/>
      <protection/>
    </xf>
    <xf numFmtId="0" fontId="5" fillId="0" borderId="12" xfId="68" applyFont="1" applyBorder="1">
      <alignment vertical="center"/>
      <protection/>
    </xf>
    <xf numFmtId="0" fontId="0" fillId="0" borderId="12" xfId="68" applyFont="1" applyBorder="1">
      <alignment vertical="center"/>
      <protection/>
    </xf>
    <xf numFmtId="38" fontId="0" fillId="0" borderId="11" xfId="68" applyNumberFormat="1" applyFont="1" applyBorder="1" applyAlignment="1">
      <alignment vertical="center"/>
      <protection/>
    </xf>
    <xf numFmtId="38" fontId="0" fillId="0" borderId="13" xfId="68" applyNumberFormat="1" applyFont="1" applyBorder="1" applyAlignment="1">
      <alignment vertical="center"/>
      <protection/>
    </xf>
    <xf numFmtId="0" fontId="0" fillId="0" borderId="17" xfId="68" applyFont="1" applyBorder="1">
      <alignment vertical="center"/>
      <protection/>
    </xf>
    <xf numFmtId="0" fontId="0" fillId="0" borderId="14" xfId="68" applyFont="1" applyBorder="1">
      <alignment vertical="center"/>
      <protection/>
    </xf>
    <xf numFmtId="0" fontId="5" fillId="0" borderId="15" xfId="68" applyFont="1" applyBorder="1">
      <alignment vertical="center"/>
      <protection/>
    </xf>
    <xf numFmtId="0" fontId="0" fillId="0" borderId="15" xfId="68" applyFont="1" applyBorder="1">
      <alignment vertical="center"/>
      <protection/>
    </xf>
    <xf numFmtId="38" fontId="0" fillId="0" borderId="14" xfId="68" applyNumberFormat="1" applyFont="1" applyBorder="1" applyAlignment="1">
      <alignment vertical="center"/>
      <protection/>
    </xf>
    <xf numFmtId="38" fontId="0" fillId="0" borderId="16" xfId="68" applyNumberFormat="1" applyFont="1" applyBorder="1" applyAlignment="1">
      <alignment vertical="center"/>
      <protection/>
    </xf>
    <xf numFmtId="0" fontId="0" fillId="2" borderId="17" xfId="68" applyFont="1" applyFill="1" applyBorder="1">
      <alignment vertical="center"/>
      <protection/>
    </xf>
    <xf numFmtId="0" fontId="0" fillId="2" borderId="18" xfId="68" applyFont="1" applyFill="1" applyBorder="1">
      <alignment vertical="center"/>
      <protection/>
    </xf>
    <xf numFmtId="38" fontId="0" fillId="2" borderId="18" xfId="68" applyNumberFormat="1" applyFont="1" applyFill="1" applyBorder="1" applyAlignment="1">
      <alignment horizontal="right" vertical="center"/>
      <protection/>
    </xf>
    <xf numFmtId="38" fontId="0" fillId="2" borderId="17" xfId="68" applyNumberFormat="1" applyFont="1" applyFill="1" applyBorder="1" applyAlignment="1">
      <alignment vertical="center"/>
      <protection/>
    </xf>
    <xf numFmtId="38" fontId="0" fillId="2" borderId="19" xfId="68" applyNumberFormat="1" applyFont="1" applyFill="1" applyBorder="1" applyAlignment="1">
      <alignment vertical="center"/>
      <protection/>
    </xf>
    <xf numFmtId="0" fontId="0" fillId="32" borderId="20" xfId="68" applyFont="1" applyFill="1" applyBorder="1" applyAlignment="1">
      <alignment horizontal="center" vertical="center"/>
      <protection/>
    </xf>
    <xf numFmtId="0" fontId="0" fillId="32" borderId="21" xfId="68" applyFont="1" applyFill="1" applyBorder="1" applyAlignment="1">
      <alignment horizontal="center" vertical="center"/>
      <protection/>
    </xf>
    <xf numFmtId="0" fontId="0" fillId="32" borderId="17" xfId="68" applyFont="1" applyFill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 wrapText="1" shrinkToFit="1"/>
      <protection/>
    </xf>
    <xf numFmtId="0" fontId="0" fillId="0" borderId="23" xfId="68" applyFont="1" applyBorder="1" applyAlignment="1">
      <alignment horizontal="center" vertical="center"/>
      <protection/>
    </xf>
    <xf numFmtId="0" fontId="0" fillId="0" borderId="21" xfId="68" applyFont="1" applyBorder="1" applyAlignment="1">
      <alignment horizontal="center" vertical="center"/>
      <protection/>
    </xf>
    <xf numFmtId="0" fontId="0" fillId="0" borderId="17" xfId="68" applyFont="1" applyBorder="1" applyAlignment="1">
      <alignment horizontal="center" vertical="center"/>
      <protection/>
    </xf>
    <xf numFmtId="0" fontId="0" fillId="0" borderId="24" xfId="68" applyFont="1" applyBorder="1" applyAlignment="1">
      <alignment horizontal="center" vertical="center"/>
      <protection/>
    </xf>
    <xf numFmtId="0" fontId="0" fillId="0" borderId="25" xfId="68" applyFont="1" applyFill="1" applyBorder="1" applyAlignment="1">
      <alignment vertical="center"/>
      <protection/>
    </xf>
    <xf numFmtId="0" fontId="0" fillId="0" borderId="18" xfId="68" applyFont="1" applyFill="1" applyBorder="1" applyAlignment="1">
      <alignment vertical="center"/>
      <protection/>
    </xf>
    <xf numFmtId="0" fontId="0" fillId="0" borderId="19" xfId="68" applyFont="1" applyFill="1" applyBorder="1" applyAlignment="1">
      <alignment vertical="center"/>
      <protection/>
    </xf>
    <xf numFmtId="38" fontId="0" fillId="32" borderId="20" xfId="68" applyNumberFormat="1" applyFont="1" applyFill="1" applyBorder="1" applyAlignment="1">
      <alignment horizontal="right" vertical="center"/>
      <protection/>
    </xf>
    <xf numFmtId="38" fontId="0" fillId="32" borderId="21" xfId="68" applyNumberFormat="1" applyFont="1" applyFill="1" applyBorder="1" applyAlignment="1">
      <alignment horizontal="right" vertical="center"/>
      <protection/>
    </xf>
    <xf numFmtId="38" fontId="0" fillId="32" borderId="17" xfId="68" applyNumberFormat="1" applyFont="1" applyFill="1" applyBorder="1" applyAlignment="1">
      <alignment horizontal="right" vertical="center"/>
      <protection/>
    </xf>
    <xf numFmtId="38" fontId="0" fillId="0" borderId="22" xfId="68" applyNumberFormat="1" applyFont="1" applyBorder="1" applyAlignment="1">
      <alignment horizontal="right" vertical="center"/>
      <protection/>
    </xf>
    <xf numFmtId="38" fontId="0" fillId="0" borderId="23" xfId="68" applyNumberFormat="1" applyFont="1" applyBorder="1" applyAlignment="1">
      <alignment horizontal="right" vertical="center"/>
      <protection/>
    </xf>
    <xf numFmtId="38" fontId="0" fillId="0" borderId="21" xfId="68" applyNumberFormat="1" applyFont="1" applyBorder="1" applyAlignment="1">
      <alignment horizontal="right" vertical="center"/>
      <protection/>
    </xf>
    <xf numFmtId="38" fontId="0" fillId="0" borderId="26" xfId="68" applyNumberFormat="1" applyFont="1" applyBorder="1" applyAlignment="1">
      <alignment horizontal="right" vertical="center"/>
      <protection/>
    </xf>
    <xf numFmtId="38" fontId="0" fillId="0" borderId="27" xfId="68" applyNumberFormat="1" applyFont="1" applyBorder="1" applyAlignment="1">
      <alignment horizontal="right" vertical="center"/>
      <protection/>
    </xf>
    <xf numFmtId="0" fontId="5" fillId="0" borderId="28" xfId="68" applyFont="1" applyBorder="1">
      <alignment vertical="center"/>
      <protection/>
    </xf>
    <xf numFmtId="0" fontId="0" fillId="2" borderId="29" xfId="68" applyFont="1" applyFill="1" applyBorder="1">
      <alignment vertical="center"/>
      <protection/>
    </xf>
    <xf numFmtId="38" fontId="0" fillId="2" borderId="30" xfId="68" applyNumberFormat="1" applyFont="1" applyFill="1" applyBorder="1" applyAlignment="1">
      <alignment horizontal="right" vertical="center"/>
      <protection/>
    </xf>
    <xf numFmtId="38" fontId="0" fillId="2" borderId="31" xfId="68" applyNumberFormat="1" applyFont="1" applyFill="1" applyBorder="1" applyAlignment="1">
      <alignment horizontal="right" vertical="center"/>
      <protection/>
    </xf>
    <xf numFmtId="38" fontId="0" fillId="2" borderId="32" xfId="68" applyNumberFormat="1" applyFont="1" applyFill="1" applyBorder="1" applyAlignment="1">
      <alignment horizontal="right" vertical="center"/>
      <protection/>
    </xf>
    <xf numFmtId="38" fontId="0" fillId="2" borderId="33" xfId="68" applyNumberFormat="1" applyFont="1" applyFill="1" applyBorder="1" applyAlignment="1">
      <alignment horizontal="right" vertical="center"/>
      <protection/>
    </xf>
    <xf numFmtId="38" fontId="0" fillId="2" borderId="34" xfId="68" applyNumberFormat="1" applyFont="1" applyFill="1" applyBorder="1" applyAlignment="1">
      <alignment horizontal="right" vertical="center"/>
      <protection/>
    </xf>
    <xf numFmtId="38" fontId="0" fillId="2" borderId="35" xfId="68" applyNumberFormat="1" applyFont="1" applyFill="1" applyBorder="1" applyAlignment="1">
      <alignment horizontal="right" vertical="center"/>
      <protection/>
    </xf>
    <xf numFmtId="0" fontId="5" fillId="0" borderId="36" xfId="68" applyFont="1" applyBorder="1">
      <alignment vertical="center"/>
      <protection/>
    </xf>
    <xf numFmtId="0" fontId="0" fillId="2" borderId="15" xfId="68" applyFont="1" applyFill="1" applyBorder="1">
      <alignment vertical="center"/>
      <protection/>
    </xf>
    <xf numFmtId="38" fontId="0" fillId="2" borderId="37" xfId="68" applyNumberFormat="1" applyFont="1" applyFill="1" applyBorder="1" applyAlignment="1">
      <alignment horizontal="right" vertical="center"/>
      <protection/>
    </xf>
    <xf numFmtId="38" fontId="0" fillId="2" borderId="38" xfId="68" applyNumberFormat="1" applyFont="1" applyFill="1" applyBorder="1" applyAlignment="1">
      <alignment horizontal="right" vertical="center"/>
      <protection/>
    </xf>
    <xf numFmtId="38" fontId="0" fillId="2" borderId="14" xfId="68" applyNumberFormat="1" applyFont="1" applyFill="1" applyBorder="1" applyAlignment="1">
      <alignment horizontal="right" vertical="center"/>
      <protection/>
    </xf>
    <xf numFmtId="38" fontId="0" fillId="2" borderId="39" xfId="68" applyNumberFormat="1" applyFont="1" applyFill="1" applyBorder="1" applyAlignment="1">
      <alignment horizontal="right" vertical="center"/>
      <protection/>
    </xf>
    <xf numFmtId="38" fontId="0" fillId="2" borderId="40" xfId="68" applyNumberFormat="1" applyFont="1" applyFill="1" applyBorder="1" applyAlignment="1">
      <alignment horizontal="right" vertical="center"/>
      <protection/>
    </xf>
    <xf numFmtId="38" fontId="0" fillId="2" borderId="41" xfId="68" applyNumberFormat="1" applyFont="1" applyFill="1" applyBorder="1" applyAlignment="1">
      <alignment horizontal="right" vertical="center"/>
      <protection/>
    </xf>
    <xf numFmtId="0" fontId="0" fillId="0" borderId="18" xfId="68" applyFont="1" applyBorder="1">
      <alignment vertical="center"/>
      <protection/>
    </xf>
    <xf numFmtId="38" fontId="0" fillId="0" borderId="17" xfId="68" applyNumberFormat="1" applyFont="1" applyBorder="1" applyAlignment="1">
      <alignment horizontal="right" vertical="center"/>
      <protection/>
    </xf>
    <xf numFmtId="38" fontId="0" fillId="0" borderId="24" xfId="68" applyNumberFormat="1" applyFont="1" applyBorder="1" applyAlignment="1">
      <alignment horizontal="right" vertical="center"/>
      <protection/>
    </xf>
    <xf numFmtId="38" fontId="0" fillId="2" borderId="20" xfId="68" applyNumberFormat="1" applyFont="1" applyFill="1" applyBorder="1" applyAlignment="1">
      <alignment horizontal="right" vertical="center"/>
      <protection/>
    </xf>
    <xf numFmtId="38" fontId="0" fillId="2" borderId="21" xfId="68" applyNumberFormat="1" applyFont="1" applyFill="1" applyBorder="1" applyAlignment="1">
      <alignment horizontal="right" vertical="center"/>
      <protection/>
    </xf>
    <xf numFmtId="38" fontId="0" fillId="2" borderId="17" xfId="68" applyNumberFormat="1" applyFont="1" applyFill="1" applyBorder="1" applyAlignment="1">
      <alignment horizontal="right" vertical="center"/>
      <protection/>
    </xf>
    <xf numFmtId="38" fontId="0" fillId="2" borderId="22" xfId="68" applyNumberFormat="1" applyFont="1" applyFill="1" applyBorder="1" applyAlignment="1">
      <alignment horizontal="right" vertical="center"/>
      <protection/>
    </xf>
    <xf numFmtId="38" fontId="0" fillId="2" borderId="23" xfId="68" applyNumberFormat="1" applyFont="1" applyFill="1" applyBorder="1" applyAlignment="1">
      <alignment horizontal="right" vertical="center"/>
      <protection/>
    </xf>
    <xf numFmtId="38" fontId="0" fillId="2" borderId="24" xfId="68" applyNumberFormat="1" applyFont="1" applyFill="1" applyBorder="1" applyAlignment="1">
      <alignment horizontal="right" vertical="center"/>
      <protection/>
    </xf>
    <xf numFmtId="0" fontId="0" fillId="0" borderId="42" xfId="68" applyFont="1" applyBorder="1" applyAlignment="1">
      <alignment horizontal="center" vertical="center"/>
      <protection/>
    </xf>
    <xf numFmtId="0" fontId="0" fillId="32" borderId="37" xfId="68" applyFont="1" applyFill="1" applyBorder="1" applyAlignment="1">
      <alignment horizontal="center" vertical="center"/>
      <protection/>
    </xf>
    <xf numFmtId="0" fontId="0" fillId="32" borderId="38" xfId="68" applyFont="1" applyFill="1" applyBorder="1" applyAlignment="1">
      <alignment horizontal="center" vertical="center"/>
      <protection/>
    </xf>
    <xf numFmtId="0" fontId="0" fillId="32" borderId="42" xfId="68" applyFont="1" applyFill="1" applyBorder="1" applyAlignment="1">
      <alignment horizontal="center" vertical="center"/>
      <protection/>
    </xf>
    <xf numFmtId="0" fontId="5" fillId="0" borderId="39" xfId="68" applyFont="1" applyBorder="1" applyAlignment="1">
      <alignment horizontal="center" vertical="center" wrapText="1" shrinkToFit="1"/>
      <protection/>
    </xf>
    <xf numFmtId="0" fontId="0" fillId="0" borderId="40" xfId="68" applyFont="1" applyBorder="1" applyAlignment="1">
      <alignment horizontal="center" vertical="center"/>
      <protection/>
    </xf>
    <xf numFmtId="0" fontId="0" fillId="0" borderId="38" xfId="68" applyFont="1" applyBorder="1" applyAlignment="1">
      <alignment horizontal="center" vertical="center"/>
      <protection/>
    </xf>
    <xf numFmtId="38" fontId="0" fillId="32" borderId="43" xfId="68" applyNumberFormat="1" applyFont="1" applyFill="1" applyBorder="1" applyAlignment="1">
      <alignment horizontal="right" vertical="center"/>
      <protection/>
    </xf>
    <xf numFmtId="38" fontId="0" fillId="32" borderId="44" xfId="68" applyNumberFormat="1" applyFont="1" applyFill="1" applyBorder="1" applyAlignment="1">
      <alignment horizontal="right" vertical="center"/>
      <protection/>
    </xf>
    <xf numFmtId="38" fontId="0" fillId="32" borderId="11" xfId="68" applyNumberFormat="1" applyFont="1" applyFill="1" applyBorder="1" applyAlignment="1">
      <alignment horizontal="right" vertical="center"/>
      <protection/>
    </xf>
    <xf numFmtId="38" fontId="0" fillId="0" borderId="45" xfId="68" applyNumberFormat="1" applyFont="1" applyBorder="1" applyAlignment="1">
      <alignment horizontal="right" vertical="center"/>
      <protection/>
    </xf>
    <xf numFmtId="38" fontId="0" fillId="0" borderId="46" xfId="68" applyNumberFormat="1" applyFont="1" applyBorder="1" applyAlignment="1">
      <alignment horizontal="right" vertical="center"/>
      <protection/>
    </xf>
    <xf numFmtId="38" fontId="0" fillId="0" borderId="44" xfId="68" applyNumberFormat="1" applyFont="1" applyBorder="1" applyAlignment="1">
      <alignment horizontal="right" vertical="center"/>
      <protection/>
    </xf>
    <xf numFmtId="38" fontId="0" fillId="0" borderId="11" xfId="68" applyNumberFormat="1" applyFont="1" applyBorder="1" applyAlignment="1">
      <alignment horizontal="right" vertical="center"/>
      <protection/>
    </xf>
    <xf numFmtId="38" fontId="0" fillId="0" borderId="35" xfId="68" applyNumberFormat="1" applyFont="1" applyBorder="1" applyAlignment="1">
      <alignment horizontal="right" vertical="center"/>
      <protection/>
    </xf>
    <xf numFmtId="38" fontId="0" fillId="32" borderId="37" xfId="68" applyNumberFormat="1" applyFont="1" applyFill="1" applyBorder="1" applyAlignment="1">
      <alignment horizontal="right" vertical="center"/>
      <protection/>
    </xf>
    <xf numFmtId="38" fontId="0" fillId="32" borderId="38" xfId="68" applyNumberFormat="1" applyFont="1" applyFill="1" applyBorder="1" applyAlignment="1">
      <alignment horizontal="right" vertical="center"/>
      <protection/>
    </xf>
    <xf numFmtId="38" fontId="0" fillId="32" borderId="14" xfId="68" applyNumberFormat="1" applyFont="1" applyFill="1" applyBorder="1" applyAlignment="1">
      <alignment horizontal="right" vertical="center"/>
      <protection/>
    </xf>
    <xf numFmtId="38" fontId="0" fillId="0" borderId="39" xfId="68" applyNumberFormat="1" applyFont="1" applyBorder="1" applyAlignment="1">
      <alignment horizontal="right" vertical="center"/>
      <protection/>
    </xf>
    <xf numFmtId="38" fontId="0" fillId="0" borderId="40" xfId="68" applyNumberFormat="1" applyFont="1" applyBorder="1" applyAlignment="1">
      <alignment horizontal="right" vertical="center"/>
      <protection/>
    </xf>
    <xf numFmtId="38" fontId="0" fillId="0" borderId="38" xfId="68" applyNumberFormat="1" applyFont="1" applyBorder="1" applyAlignment="1">
      <alignment horizontal="right" vertical="center"/>
      <protection/>
    </xf>
    <xf numFmtId="38" fontId="0" fillId="0" borderId="14" xfId="68" applyNumberFormat="1" applyFont="1" applyBorder="1" applyAlignment="1">
      <alignment horizontal="right" vertical="center"/>
      <protection/>
    </xf>
    <xf numFmtId="38" fontId="0" fillId="0" borderId="41" xfId="68" applyNumberFormat="1" applyFont="1" applyBorder="1" applyAlignment="1">
      <alignment horizontal="right" vertical="center"/>
      <protection/>
    </xf>
    <xf numFmtId="0" fontId="0" fillId="0" borderId="47" xfId="68" applyFont="1" applyBorder="1" applyAlignment="1">
      <alignment horizontal="center" vertical="center"/>
      <protection/>
    </xf>
    <xf numFmtId="38" fontId="0" fillId="0" borderId="48" xfId="68" applyNumberFormat="1" applyFont="1" applyBorder="1" applyAlignment="1">
      <alignment horizontal="right" vertical="center"/>
      <protection/>
    </xf>
    <xf numFmtId="38" fontId="0" fillId="0" borderId="13" xfId="68" applyNumberFormat="1" applyFont="1" applyBorder="1" applyAlignment="1">
      <alignment horizontal="right" vertical="center"/>
      <protection/>
    </xf>
    <xf numFmtId="38" fontId="0" fillId="0" borderId="49" xfId="68" applyNumberFormat="1" applyFont="1" applyBorder="1" applyAlignment="1">
      <alignment horizontal="right" vertical="center"/>
      <protection/>
    </xf>
    <xf numFmtId="38" fontId="0" fillId="0" borderId="16" xfId="68" applyNumberFormat="1" applyFont="1" applyBorder="1" applyAlignment="1">
      <alignment horizontal="right" vertical="center"/>
      <protection/>
    </xf>
    <xf numFmtId="38" fontId="0" fillId="2" borderId="26" xfId="68" applyNumberFormat="1" applyFont="1" applyFill="1" applyBorder="1" applyAlignment="1">
      <alignment horizontal="right" vertical="center"/>
      <protection/>
    </xf>
    <xf numFmtId="38" fontId="0" fillId="2" borderId="19" xfId="68" applyNumberFormat="1" applyFont="1" applyFill="1" applyBorder="1" applyAlignment="1">
      <alignment horizontal="right" vertical="center"/>
      <protection/>
    </xf>
    <xf numFmtId="0" fontId="0" fillId="0" borderId="39" xfId="68" applyFont="1" applyBorder="1" applyAlignment="1">
      <alignment horizontal="center" vertical="center"/>
      <protection/>
    </xf>
    <xf numFmtId="0" fontId="0" fillId="2" borderId="50" xfId="68" applyFont="1" applyFill="1" applyBorder="1" applyAlignment="1">
      <alignment horizontal="center" vertical="center"/>
      <protection/>
    </xf>
    <xf numFmtId="0" fontId="0" fillId="2" borderId="51" xfId="68" applyFont="1" applyFill="1" applyBorder="1" applyAlignment="1">
      <alignment horizontal="center" vertical="center"/>
      <protection/>
    </xf>
    <xf numFmtId="0" fontId="0" fillId="2" borderId="42" xfId="68" applyFont="1" applyFill="1" applyBorder="1" applyAlignment="1">
      <alignment horizontal="center" vertical="center"/>
      <protection/>
    </xf>
    <xf numFmtId="0" fontId="0" fillId="2" borderId="39" xfId="68" applyFont="1" applyFill="1" applyBorder="1" applyAlignment="1">
      <alignment horizontal="center" vertical="center"/>
      <protection/>
    </xf>
    <xf numFmtId="0" fontId="0" fillId="2" borderId="40" xfId="68" applyFont="1" applyFill="1" applyBorder="1" applyAlignment="1">
      <alignment horizontal="center" vertical="center"/>
      <protection/>
    </xf>
    <xf numFmtId="0" fontId="0" fillId="2" borderId="38" xfId="68" applyFont="1" applyFill="1" applyBorder="1" applyAlignment="1">
      <alignment horizontal="center" vertical="center"/>
      <protection/>
    </xf>
    <xf numFmtId="0" fontId="0" fillId="2" borderId="47" xfId="68" applyFont="1" applyFill="1" applyBorder="1" applyAlignment="1">
      <alignment horizontal="center" vertical="center"/>
      <protection/>
    </xf>
    <xf numFmtId="0" fontId="0" fillId="33" borderId="42" xfId="68" applyFont="1" applyFill="1" applyBorder="1" applyAlignment="1">
      <alignment horizontal="center" vertical="center"/>
      <protection/>
    </xf>
    <xf numFmtId="0" fontId="0" fillId="33" borderId="37" xfId="68" applyFont="1" applyFill="1" applyBorder="1" applyAlignment="1">
      <alignment horizontal="center" vertical="center"/>
      <protection/>
    </xf>
    <xf numFmtId="0" fontId="0" fillId="33" borderId="38" xfId="68" applyFont="1" applyFill="1" applyBorder="1" applyAlignment="1">
      <alignment horizontal="center" vertical="center"/>
      <protection/>
    </xf>
    <xf numFmtId="0" fontId="0" fillId="33" borderId="39" xfId="68" applyFont="1" applyFill="1" applyBorder="1" applyAlignment="1">
      <alignment horizontal="center" vertical="center"/>
      <protection/>
    </xf>
    <xf numFmtId="0" fontId="0" fillId="33" borderId="40" xfId="68" applyFont="1" applyFill="1" applyBorder="1" applyAlignment="1">
      <alignment horizontal="center" vertical="center"/>
      <protection/>
    </xf>
    <xf numFmtId="0" fontId="0" fillId="33" borderId="47" xfId="68" applyFont="1" applyFill="1" applyBorder="1" applyAlignment="1">
      <alignment horizontal="center" vertical="center"/>
      <protection/>
    </xf>
    <xf numFmtId="0" fontId="2" fillId="0" borderId="0" xfId="68" applyFont="1" applyFill="1">
      <alignment vertical="center"/>
      <protection/>
    </xf>
    <xf numFmtId="0" fontId="0" fillId="0" borderId="0" xfId="68" applyFont="1" applyFill="1">
      <alignment vertical="center"/>
      <protection/>
    </xf>
    <xf numFmtId="0" fontId="0" fillId="0" borderId="0" xfId="68" applyFont="1" applyFill="1" applyBorder="1" applyAlignment="1">
      <alignment horizontal="center" vertical="center"/>
      <protection/>
    </xf>
    <xf numFmtId="0" fontId="0" fillId="0" borderId="10" xfId="68" applyFont="1" applyFill="1" applyBorder="1" applyAlignment="1">
      <alignment vertical="center"/>
      <protection/>
    </xf>
    <xf numFmtId="0" fontId="0" fillId="0" borderId="25" xfId="68" applyFont="1" applyFill="1" applyBorder="1">
      <alignment vertical="center"/>
      <protection/>
    </xf>
    <xf numFmtId="0" fontId="0" fillId="0" borderId="52" xfId="68" applyFont="1" applyFill="1" applyBorder="1">
      <alignment vertical="center"/>
      <protection/>
    </xf>
    <xf numFmtId="0" fontId="0" fillId="0" borderId="53" xfId="68" applyFont="1" applyFill="1" applyBorder="1">
      <alignment vertical="center"/>
      <protection/>
    </xf>
    <xf numFmtId="0" fontId="0" fillId="0" borderId="54" xfId="68" applyFont="1" applyFill="1" applyBorder="1">
      <alignment vertical="center"/>
      <protection/>
    </xf>
    <xf numFmtId="0" fontId="0" fillId="2" borderId="11" xfId="68" applyFont="1" applyFill="1" applyBorder="1">
      <alignment vertical="center"/>
      <protection/>
    </xf>
    <xf numFmtId="0" fontId="0" fillId="2" borderId="12" xfId="68" applyFont="1" applyFill="1" applyBorder="1">
      <alignment vertical="center"/>
      <protection/>
    </xf>
    <xf numFmtId="0" fontId="0" fillId="2" borderId="13" xfId="68" applyFont="1" applyFill="1" applyBorder="1">
      <alignment vertical="center"/>
      <protection/>
    </xf>
    <xf numFmtId="0" fontId="0" fillId="2" borderId="55" xfId="68" applyFont="1" applyFill="1" applyBorder="1">
      <alignment vertical="center"/>
      <protection/>
    </xf>
    <xf numFmtId="0" fontId="0" fillId="2" borderId="56" xfId="68" applyFont="1" applyFill="1" applyBorder="1">
      <alignment vertical="center"/>
      <protection/>
    </xf>
    <xf numFmtId="0" fontId="0" fillId="2" borderId="57" xfId="68" applyFont="1" applyFill="1" applyBorder="1">
      <alignment vertical="center"/>
      <protection/>
    </xf>
    <xf numFmtId="0" fontId="0" fillId="2" borderId="14" xfId="68" applyFont="1" applyFill="1" applyBorder="1">
      <alignment vertical="center"/>
      <protection/>
    </xf>
    <xf numFmtId="0" fontId="0" fillId="2" borderId="16" xfId="68" applyFont="1" applyFill="1" applyBorder="1">
      <alignment vertical="center"/>
      <protection/>
    </xf>
    <xf numFmtId="0" fontId="0" fillId="0" borderId="42" xfId="68" applyFont="1" applyFill="1" applyBorder="1">
      <alignment vertical="center"/>
      <protection/>
    </xf>
    <xf numFmtId="0" fontId="0" fillId="0" borderId="17" xfId="68" applyFont="1" applyFill="1" applyBorder="1">
      <alignment vertical="center"/>
      <protection/>
    </xf>
    <xf numFmtId="0" fontId="0" fillId="0" borderId="18" xfId="68" applyFont="1" applyFill="1" applyBorder="1">
      <alignment vertical="center"/>
      <protection/>
    </xf>
    <xf numFmtId="0" fontId="0" fillId="0" borderId="19" xfId="68" applyFont="1" applyFill="1" applyBorder="1">
      <alignment vertical="center"/>
      <protection/>
    </xf>
    <xf numFmtId="0" fontId="0" fillId="2" borderId="32" xfId="68" applyFont="1" applyFill="1" applyBorder="1">
      <alignment vertical="center"/>
      <protection/>
    </xf>
    <xf numFmtId="0" fontId="0" fillId="2" borderId="70" xfId="68" applyFont="1" applyFill="1" applyBorder="1">
      <alignment vertical="center"/>
      <protection/>
    </xf>
    <xf numFmtId="0" fontId="6" fillId="2" borderId="55" xfId="68" applyFont="1" applyFill="1" applyBorder="1" applyAlignment="1">
      <alignment vertical="center"/>
      <protection/>
    </xf>
    <xf numFmtId="0" fontId="0" fillId="2" borderId="56" xfId="68" applyFont="1" applyFill="1" applyBorder="1" applyAlignment="1">
      <alignment vertical="center" wrapText="1"/>
      <protection/>
    </xf>
    <xf numFmtId="0" fontId="0" fillId="2" borderId="57" xfId="68" applyFont="1" applyFill="1" applyBorder="1" applyAlignment="1">
      <alignment vertical="center" wrapText="1"/>
      <protection/>
    </xf>
    <xf numFmtId="0" fontId="0" fillId="0" borderId="28" xfId="68" applyFont="1" applyFill="1" applyBorder="1">
      <alignment vertical="center"/>
      <protection/>
    </xf>
    <xf numFmtId="0" fontId="7" fillId="2" borderId="55" xfId="68" applyFont="1" applyFill="1" applyBorder="1" applyAlignment="1">
      <alignment vertical="center"/>
      <protection/>
    </xf>
    <xf numFmtId="0" fontId="0" fillId="0" borderId="36" xfId="68" applyFont="1" applyFill="1" applyBorder="1">
      <alignment vertical="center"/>
      <protection/>
    </xf>
    <xf numFmtId="0" fontId="0" fillId="2" borderId="42" xfId="68" applyFont="1" applyFill="1" applyBorder="1" applyAlignment="1">
      <alignment vertical="center"/>
      <protection/>
    </xf>
    <xf numFmtId="0" fontId="0" fillId="2" borderId="10" xfId="68" applyFont="1" applyFill="1" applyBorder="1" applyAlignment="1">
      <alignment vertical="center" wrapText="1"/>
      <protection/>
    </xf>
    <xf numFmtId="0" fontId="0" fillId="2" borderId="74" xfId="68" applyFont="1" applyFill="1" applyBorder="1" applyAlignment="1">
      <alignment vertical="center" wrapText="1"/>
      <protection/>
    </xf>
    <xf numFmtId="0" fontId="0" fillId="0" borderId="17" xfId="68" applyFont="1" applyFill="1" applyBorder="1" applyAlignment="1">
      <alignment vertical="center"/>
      <protection/>
    </xf>
    <xf numFmtId="0" fontId="0" fillId="0" borderId="0" xfId="68" applyFont="1" applyFill="1" applyBorder="1" applyAlignment="1">
      <alignment vertical="center"/>
      <protection/>
    </xf>
    <xf numFmtId="0" fontId="0" fillId="2" borderId="25" xfId="68" applyFont="1" applyFill="1" applyBorder="1">
      <alignment vertical="center"/>
      <protection/>
    </xf>
    <xf numFmtId="0" fontId="0" fillId="2" borderId="52" xfId="68" applyFont="1" applyFill="1" applyBorder="1">
      <alignment vertical="center"/>
      <protection/>
    </xf>
    <xf numFmtId="0" fontId="0" fillId="2" borderId="53" xfId="68" applyFont="1" applyFill="1" applyBorder="1">
      <alignment vertical="center"/>
      <protection/>
    </xf>
    <xf numFmtId="0" fontId="0" fillId="33" borderId="42" xfId="69" applyFont="1" applyFill="1" applyBorder="1" applyAlignment="1">
      <alignment horizontal="center" vertical="center"/>
      <protection/>
    </xf>
    <xf numFmtId="0" fontId="2" fillId="0" borderId="0" xfId="69" applyFont="1">
      <alignment vertical="center"/>
      <protection/>
    </xf>
    <xf numFmtId="0" fontId="0" fillId="0" borderId="0" xfId="69" applyFont="1">
      <alignment vertical="center"/>
      <protection/>
    </xf>
    <xf numFmtId="58" fontId="0" fillId="0" borderId="0" xfId="69" applyNumberFormat="1" applyFont="1" applyFill="1" applyAlignment="1">
      <alignment vertical="center"/>
      <protection/>
    </xf>
    <xf numFmtId="0" fontId="3" fillId="0" borderId="0" xfId="69" applyFont="1">
      <alignment vertical="center"/>
      <protection/>
    </xf>
    <xf numFmtId="0" fontId="0" fillId="0" borderId="10" xfId="69" applyFont="1" applyBorder="1">
      <alignment vertical="center"/>
      <protection/>
    </xf>
    <xf numFmtId="0" fontId="0" fillId="0" borderId="10" xfId="69" applyFont="1" applyBorder="1" applyAlignment="1">
      <alignment vertical="center"/>
      <protection/>
    </xf>
    <xf numFmtId="0" fontId="0" fillId="0" borderId="11" xfId="69" applyFont="1" applyBorder="1">
      <alignment vertical="center"/>
      <protection/>
    </xf>
    <xf numFmtId="0" fontId="5" fillId="0" borderId="12" xfId="69" applyFont="1" applyBorder="1">
      <alignment vertical="center"/>
      <protection/>
    </xf>
    <xf numFmtId="0" fontId="0" fillId="0" borderId="12" xfId="69" applyFont="1" applyBorder="1">
      <alignment vertical="center"/>
      <protection/>
    </xf>
    <xf numFmtId="38" fontId="0" fillId="0" borderId="11" xfId="69" applyNumberFormat="1" applyFont="1" applyBorder="1" applyAlignment="1">
      <alignment vertical="center"/>
      <protection/>
    </xf>
    <xf numFmtId="38" fontId="0" fillId="0" borderId="13" xfId="69" applyNumberFormat="1" applyFont="1" applyBorder="1" applyAlignment="1">
      <alignment vertical="center"/>
      <protection/>
    </xf>
    <xf numFmtId="0" fontId="0" fillId="0" borderId="17" xfId="69" applyFont="1" applyBorder="1">
      <alignment vertical="center"/>
      <protection/>
    </xf>
    <xf numFmtId="0" fontId="0" fillId="0" borderId="14" xfId="69" applyFont="1" applyBorder="1">
      <alignment vertical="center"/>
      <protection/>
    </xf>
    <xf numFmtId="0" fontId="5" fillId="0" borderId="15" xfId="69" applyFont="1" applyBorder="1">
      <alignment vertical="center"/>
      <protection/>
    </xf>
    <xf numFmtId="0" fontId="0" fillId="0" borderId="15" xfId="69" applyFont="1" applyBorder="1">
      <alignment vertical="center"/>
      <protection/>
    </xf>
    <xf numFmtId="38" fontId="0" fillId="0" borderId="14" xfId="69" applyNumberFormat="1" applyFont="1" applyBorder="1" applyAlignment="1">
      <alignment vertical="center"/>
      <protection/>
    </xf>
    <xf numFmtId="38" fontId="0" fillId="0" borderId="16" xfId="69" applyNumberFormat="1" applyFont="1" applyBorder="1" applyAlignment="1">
      <alignment vertical="center"/>
      <protection/>
    </xf>
    <xf numFmtId="0" fontId="0" fillId="2" borderId="17" xfId="69" applyFont="1" applyFill="1" applyBorder="1">
      <alignment vertical="center"/>
      <protection/>
    </xf>
    <xf numFmtId="0" fontId="0" fillId="2" borderId="18" xfId="69" applyFont="1" applyFill="1" applyBorder="1">
      <alignment vertical="center"/>
      <protection/>
    </xf>
    <xf numFmtId="38" fontId="0" fillId="2" borderId="18" xfId="69" applyNumberFormat="1" applyFont="1" applyFill="1" applyBorder="1" applyAlignment="1">
      <alignment horizontal="right" vertical="center"/>
      <protection/>
    </xf>
    <xf numFmtId="38" fontId="0" fillId="2" borderId="17" xfId="69" applyNumberFormat="1" applyFont="1" applyFill="1" applyBorder="1" applyAlignment="1">
      <alignment vertical="center"/>
      <protection/>
    </xf>
    <xf numFmtId="38" fontId="0" fillId="2" borderId="19" xfId="69" applyNumberFormat="1" applyFont="1" applyFill="1" applyBorder="1" applyAlignment="1">
      <alignment vertical="center"/>
      <protection/>
    </xf>
    <xf numFmtId="0" fontId="0" fillId="32" borderId="20" xfId="69" applyFont="1" applyFill="1" applyBorder="1" applyAlignment="1">
      <alignment horizontal="center" vertical="center"/>
      <protection/>
    </xf>
    <xf numFmtId="0" fontId="0" fillId="32" borderId="21" xfId="69" applyFont="1" applyFill="1" applyBorder="1" applyAlignment="1">
      <alignment horizontal="center" vertical="center"/>
      <protection/>
    </xf>
    <xf numFmtId="0" fontId="0" fillId="32" borderId="17" xfId="69" applyFont="1" applyFill="1" applyBorder="1" applyAlignment="1">
      <alignment horizontal="center" vertical="center"/>
      <protection/>
    </xf>
    <xf numFmtId="0" fontId="5" fillId="0" borderId="22" xfId="69" applyFont="1" applyBorder="1" applyAlignment="1">
      <alignment horizontal="center" vertical="center" wrapText="1" shrinkToFit="1"/>
      <protection/>
    </xf>
    <xf numFmtId="0" fontId="0" fillId="0" borderId="23" xfId="69" applyFont="1" applyBorder="1" applyAlignment="1">
      <alignment horizontal="center" vertical="center"/>
      <protection/>
    </xf>
    <xf numFmtId="0" fontId="0" fillId="0" borderId="21" xfId="69" applyFont="1" applyBorder="1" applyAlignment="1">
      <alignment horizontal="center" vertical="center"/>
      <protection/>
    </xf>
    <xf numFmtId="0" fontId="0" fillId="0" borderId="17" xfId="69" applyFont="1" applyBorder="1" applyAlignment="1">
      <alignment horizontal="center" vertical="center"/>
      <protection/>
    </xf>
    <xf numFmtId="0" fontId="0" fillId="0" borderId="24" xfId="69" applyFont="1" applyBorder="1" applyAlignment="1">
      <alignment horizontal="center" vertical="center"/>
      <protection/>
    </xf>
    <xf numFmtId="0" fontId="0" fillId="0" borderId="25" xfId="69" applyFont="1" applyFill="1" applyBorder="1" applyAlignment="1">
      <alignment vertical="center"/>
      <protection/>
    </xf>
    <xf numFmtId="0" fontId="0" fillId="0" borderId="18" xfId="69" applyFont="1" applyFill="1" applyBorder="1" applyAlignment="1">
      <alignment vertical="center"/>
      <protection/>
    </xf>
    <xf numFmtId="0" fontId="0" fillId="0" borderId="19" xfId="69" applyFont="1" applyFill="1" applyBorder="1" applyAlignment="1">
      <alignment vertical="center"/>
      <protection/>
    </xf>
    <xf numFmtId="38" fontId="0" fillId="32" borderId="20" xfId="69" applyNumberFormat="1" applyFont="1" applyFill="1" applyBorder="1" applyAlignment="1">
      <alignment horizontal="right" vertical="center"/>
      <protection/>
    </xf>
    <xf numFmtId="38" fontId="0" fillId="32" borderId="21" xfId="69" applyNumberFormat="1" applyFont="1" applyFill="1" applyBorder="1" applyAlignment="1">
      <alignment horizontal="right" vertical="center"/>
      <protection/>
    </xf>
    <xf numFmtId="38" fontId="0" fillId="32" borderId="17" xfId="69" applyNumberFormat="1" applyFont="1" applyFill="1" applyBorder="1" applyAlignment="1">
      <alignment horizontal="right" vertical="center"/>
      <protection/>
    </xf>
    <xf numFmtId="38" fontId="0" fillId="0" borderId="22" xfId="69" applyNumberFormat="1" applyFont="1" applyBorder="1" applyAlignment="1">
      <alignment horizontal="right" vertical="center"/>
      <protection/>
    </xf>
    <xf numFmtId="38" fontId="0" fillId="0" borderId="23" xfId="69" applyNumberFormat="1" applyFont="1" applyBorder="1" applyAlignment="1">
      <alignment horizontal="right" vertical="center"/>
      <protection/>
    </xf>
    <xf numFmtId="38" fontId="0" fillId="0" borderId="21" xfId="69" applyNumberFormat="1" applyFont="1" applyBorder="1" applyAlignment="1">
      <alignment horizontal="right" vertical="center"/>
      <protection/>
    </xf>
    <xf numFmtId="38" fontId="0" fillId="0" borderId="26" xfId="69" applyNumberFormat="1" applyFont="1" applyBorder="1" applyAlignment="1">
      <alignment horizontal="right" vertical="center"/>
      <protection/>
    </xf>
    <xf numFmtId="38" fontId="0" fillId="0" borderId="27" xfId="69" applyNumberFormat="1" applyFont="1" applyBorder="1" applyAlignment="1">
      <alignment horizontal="right" vertical="center"/>
      <protection/>
    </xf>
    <xf numFmtId="0" fontId="5" fillId="0" borderId="28" xfId="69" applyFont="1" applyBorder="1">
      <alignment vertical="center"/>
      <protection/>
    </xf>
    <xf numFmtId="0" fontId="0" fillId="2" borderId="29" xfId="69" applyFont="1" applyFill="1" applyBorder="1">
      <alignment vertical="center"/>
      <protection/>
    </xf>
    <xf numFmtId="38" fontId="0" fillId="2" borderId="30" xfId="69" applyNumberFormat="1" applyFont="1" applyFill="1" applyBorder="1" applyAlignment="1">
      <alignment horizontal="right" vertical="center"/>
      <protection/>
    </xf>
    <xf numFmtId="38" fontId="0" fillId="2" borderId="31" xfId="69" applyNumberFormat="1" applyFont="1" applyFill="1" applyBorder="1" applyAlignment="1">
      <alignment horizontal="right" vertical="center"/>
      <protection/>
    </xf>
    <xf numFmtId="38" fontId="0" fillId="2" borderId="32" xfId="69" applyNumberFormat="1" applyFont="1" applyFill="1" applyBorder="1" applyAlignment="1">
      <alignment horizontal="right" vertical="center"/>
      <protection/>
    </xf>
    <xf numFmtId="38" fontId="0" fillId="2" borderId="33" xfId="69" applyNumberFormat="1" applyFont="1" applyFill="1" applyBorder="1" applyAlignment="1">
      <alignment horizontal="right" vertical="center"/>
      <protection/>
    </xf>
    <xf numFmtId="38" fontId="0" fillId="2" borderId="34" xfId="69" applyNumberFormat="1" applyFont="1" applyFill="1" applyBorder="1" applyAlignment="1">
      <alignment horizontal="right" vertical="center"/>
      <protection/>
    </xf>
    <xf numFmtId="38" fontId="0" fillId="2" borderId="35" xfId="69" applyNumberFormat="1" applyFont="1" applyFill="1" applyBorder="1" applyAlignment="1">
      <alignment horizontal="right" vertical="center"/>
      <protection/>
    </xf>
    <xf numFmtId="0" fontId="5" fillId="0" borderId="36" xfId="69" applyFont="1" applyBorder="1">
      <alignment vertical="center"/>
      <protection/>
    </xf>
    <xf numFmtId="0" fontId="0" fillId="2" borderId="15" xfId="69" applyFont="1" applyFill="1" applyBorder="1">
      <alignment vertical="center"/>
      <protection/>
    </xf>
    <xf numFmtId="38" fontId="0" fillId="2" borderId="37" xfId="69" applyNumberFormat="1" applyFont="1" applyFill="1" applyBorder="1" applyAlignment="1">
      <alignment horizontal="right" vertical="center"/>
      <protection/>
    </xf>
    <xf numFmtId="38" fontId="0" fillId="2" borderId="38" xfId="69" applyNumberFormat="1" applyFont="1" applyFill="1" applyBorder="1" applyAlignment="1">
      <alignment horizontal="right" vertical="center"/>
      <protection/>
    </xf>
    <xf numFmtId="38" fontId="0" fillId="2" borderId="14" xfId="69" applyNumberFormat="1" applyFont="1" applyFill="1" applyBorder="1" applyAlignment="1">
      <alignment horizontal="right" vertical="center"/>
      <protection/>
    </xf>
    <xf numFmtId="38" fontId="0" fillId="2" borderId="39" xfId="69" applyNumberFormat="1" applyFont="1" applyFill="1" applyBorder="1" applyAlignment="1">
      <alignment horizontal="right" vertical="center"/>
      <protection/>
    </xf>
    <xf numFmtId="38" fontId="0" fillId="2" borderId="40" xfId="69" applyNumberFormat="1" applyFont="1" applyFill="1" applyBorder="1" applyAlignment="1">
      <alignment horizontal="right" vertical="center"/>
      <protection/>
    </xf>
    <xf numFmtId="38" fontId="0" fillId="2" borderId="41" xfId="69" applyNumberFormat="1" applyFont="1" applyFill="1" applyBorder="1" applyAlignment="1">
      <alignment horizontal="right" vertical="center"/>
      <protection/>
    </xf>
    <xf numFmtId="0" fontId="0" fillId="0" borderId="18" xfId="69" applyFont="1" applyBorder="1">
      <alignment vertical="center"/>
      <protection/>
    </xf>
    <xf numFmtId="38" fontId="0" fillId="0" borderId="17" xfId="69" applyNumberFormat="1" applyFont="1" applyBorder="1" applyAlignment="1">
      <alignment horizontal="right" vertical="center"/>
      <protection/>
    </xf>
    <xf numFmtId="38" fontId="0" fillId="0" borderId="24" xfId="69" applyNumberFormat="1" applyFont="1" applyBorder="1" applyAlignment="1">
      <alignment horizontal="right" vertical="center"/>
      <protection/>
    </xf>
    <xf numFmtId="38" fontId="0" fillId="2" borderId="20" xfId="69" applyNumberFormat="1" applyFont="1" applyFill="1" applyBorder="1" applyAlignment="1">
      <alignment horizontal="right" vertical="center"/>
      <protection/>
    </xf>
    <xf numFmtId="38" fontId="0" fillId="2" borderId="21" xfId="69" applyNumberFormat="1" applyFont="1" applyFill="1" applyBorder="1" applyAlignment="1">
      <alignment horizontal="right" vertical="center"/>
      <protection/>
    </xf>
    <xf numFmtId="38" fontId="0" fillId="2" borderId="17" xfId="69" applyNumberFormat="1" applyFont="1" applyFill="1" applyBorder="1" applyAlignment="1">
      <alignment horizontal="right" vertical="center"/>
      <protection/>
    </xf>
    <xf numFmtId="38" fontId="0" fillId="2" borderId="22" xfId="69" applyNumberFormat="1" applyFont="1" applyFill="1" applyBorder="1" applyAlignment="1">
      <alignment horizontal="right" vertical="center"/>
      <protection/>
    </xf>
    <xf numFmtId="38" fontId="0" fillId="2" borderId="23" xfId="69" applyNumberFormat="1" applyFont="1" applyFill="1" applyBorder="1" applyAlignment="1">
      <alignment horizontal="right" vertical="center"/>
      <protection/>
    </xf>
    <xf numFmtId="38" fontId="0" fillId="2" borderId="24" xfId="69" applyNumberFormat="1" applyFont="1" applyFill="1" applyBorder="1" applyAlignment="1">
      <alignment horizontal="right" vertical="center"/>
      <protection/>
    </xf>
    <xf numFmtId="0" fontId="0" fillId="0" borderId="42" xfId="69" applyFont="1" applyBorder="1" applyAlignment="1">
      <alignment horizontal="center" vertical="center"/>
      <protection/>
    </xf>
    <xf numFmtId="0" fontId="0" fillId="32" borderId="37" xfId="69" applyFont="1" applyFill="1" applyBorder="1" applyAlignment="1">
      <alignment horizontal="center" vertical="center"/>
      <protection/>
    </xf>
    <xf numFmtId="0" fontId="0" fillId="32" borderId="38" xfId="69" applyFont="1" applyFill="1" applyBorder="1" applyAlignment="1">
      <alignment horizontal="center" vertical="center"/>
      <protection/>
    </xf>
    <xf numFmtId="0" fontId="0" fillId="32" borderId="42" xfId="69" applyFont="1" applyFill="1" applyBorder="1" applyAlignment="1">
      <alignment horizontal="center" vertical="center"/>
      <protection/>
    </xf>
    <xf numFmtId="0" fontId="5" fillId="0" borderId="39" xfId="69" applyFont="1" applyBorder="1" applyAlignment="1">
      <alignment horizontal="center" vertical="center" wrapText="1" shrinkToFit="1"/>
      <protection/>
    </xf>
    <xf numFmtId="0" fontId="0" fillId="0" borderId="40" xfId="69" applyFont="1" applyBorder="1" applyAlignment="1">
      <alignment horizontal="center" vertical="center"/>
      <protection/>
    </xf>
    <xf numFmtId="0" fontId="0" fillId="0" borderId="38" xfId="69" applyFont="1" applyBorder="1" applyAlignment="1">
      <alignment horizontal="center" vertical="center"/>
      <protection/>
    </xf>
    <xf numFmtId="38" fontId="0" fillId="32" borderId="43" xfId="69" applyNumberFormat="1" applyFont="1" applyFill="1" applyBorder="1" applyAlignment="1">
      <alignment horizontal="right" vertical="center"/>
      <protection/>
    </xf>
    <xf numFmtId="38" fontId="0" fillId="32" borderId="44" xfId="69" applyNumberFormat="1" applyFont="1" applyFill="1" applyBorder="1" applyAlignment="1">
      <alignment horizontal="right" vertical="center"/>
      <protection/>
    </xf>
    <xf numFmtId="38" fontId="0" fillId="32" borderId="11" xfId="69" applyNumberFormat="1" applyFont="1" applyFill="1" applyBorder="1" applyAlignment="1">
      <alignment horizontal="right" vertical="center"/>
      <protection/>
    </xf>
    <xf numFmtId="38" fontId="0" fillId="0" borderId="45" xfId="69" applyNumberFormat="1" applyFont="1" applyBorder="1" applyAlignment="1">
      <alignment horizontal="right" vertical="center"/>
      <protection/>
    </xf>
    <xf numFmtId="38" fontId="0" fillId="0" borderId="46" xfId="69" applyNumberFormat="1" applyFont="1" applyBorder="1" applyAlignment="1">
      <alignment horizontal="right" vertical="center"/>
      <protection/>
    </xf>
    <xf numFmtId="38" fontId="0" fillId="0" borderId="44" xfId="69" applyNumberFormat="1" applyFont="1" applyBorder="1" applyAlignment="1">
      <alignment horizontal="right" vertical="center"/>
      <protection/>
    </xf>
    <xf numFmtId="38" fontId="0" fillId="0" borderId="11" xfId="69" applyNumberFormat="1" applyFont="1" applyBorder="1" applyAlignment="1">
      <alignment horizontal="right" vertical="center"/>
      <protection/>
    </xf>
    <xf numFmtId="38" fontId="0" fillId="0" borderId="35" xfId="69" applyNumberFormat="1" applyFont="1" applyBorder="1" applyAlignment="1">
      <alignment horizontal="right" vertical="center"/>
      <protection/>
    </xf>
    <xf numFmtId="38" fontId="0" fillId="32" borderId="37" xfId="69" applyNumberFormat="1" applyFont="1" applyFill="1" applyBorder="1" applyAlignment="1">
      <alignment horizontal="right" vertical="center"/>
      <protection/>
    </xf>
    <xf numFmtId="38" fontId="0" fillId="32" borderId="38" xfId="69" applyNumberFormat="1" applyFont="1" applyFill="1" applyBorder="1" applyAlignment="1">
      <alignment horizontal="right" vertical="center"/>
      <protection/>
    </xf>
    <xf numFmtId="38" fontId="0" fillId="32" borderId="14" xfId="69" applyNumberFormat="1" applyFont="1" applyFill="1" applyBorder="1" applyAlignment="1">
      <alignment horizontal="right" vertical="center"/>
      <protection/>
    </xf>
    <xf numFmtId="38" fontId="0" fillId="0" borderId="39" xfId="69" applyNumberFormat="1" applyFont="1" applyBorder="1" applyAlignment="1">
      <alignment horizontal="right" vertical="center"/>
      <protection/>
    </xf>
    <xf numFmtId="38" fontId="0" fillId="0" borderId="40" xfId="69" applyNumberFormat="1" applyFont="1" applyBorder="1" applyAlignment="1">
      <alignment horizontal="right" vertical="center"/>
      <protection/>
    </xf>
    <xf numFmtId="38" fontId="0" fillId="0" borderId="38" xfId="69" applyNumberFormat="1" applyFont="1" applyBorder="1" applyAlignment="1">
      <alignment horizontal="right" vertical="center"/>
      <protection/>
    </xf>
    <xf numFmtId="38" fontId="0" fillId="0" borderId="14" xfId="69" applyNumberFormat="1" applyFont="1" applyBorder="1" applyAlignment="1">
      <alignment horizontal="right" vertical="center"/>
      <protection/>
    </xf>
    <xf numFmtId="38" fontId="0" fillId="0" borderId="41" xfId="69" applyNumberFormat="1" applyFont="1" applyBorder="1" applyAlignment="1">
      <alignment horizontal="right" vertical="center"/>
      <protection/>
    </xf>
    <xf numFmtId="0" fontId="0" fillId="0" borderId="47" xfId="69" applyFont="1" applyBorder="1" applyAlignment="1">
      <alignment horizontal="center" vertical="center"/>
      <protection/>
    </xf>
    <xf numFmtId="38" fontId="0" fillId="0" borderId="48" xfId="69" applyNumberFormat="1" applyFont="1" applyBorder="1" applyAlignment="1">
      <alignment horizontal="right" vertical="center"/>
      <protection/>
    </xf>
    <xf numFmtId="38" fontId="0" fillId="0" borderId="13" xfId="69" applyNumberFormat="1" applyFont="1" applyBorder="1" applyAlignment="1">
      <alignment horizontal="right" vertical="center"/>
      <protection/>
    </xf>
    <xf numFmtId="38" fontId="0" fillId="0" borderId="49" xfId="69" applyNumberFormat="1" applyFont="1" applyBorder="1" applyAlignment="1">
      <alignment horizontal="right" vertical="center"/>
      <protection/>
    </xf>
    <xf numFmtId="38" fontId="0" fillId="0" borderId="16" xfId="69" applyNumberFormat="1" applyFont="1" applyBorder="1" applyAlignment="1">
      <alignment horizontal="right" vertical="center"/>
      <protection/>
    </xf>
    <xf numFmtId="38" fontId="0" fillId="2" borderId="26" xfId="69" applyNumberFormat="1" applyFont="1" applyFill="1" applyBorder="1" applyAlignment="1">
      <alignment horizontal="right" vertical="center"/>
      <protection/>
    </xf>
    <xf numFmtId="38" fontId="0" fillId="2" borderId="19" xfId="69" applyNumberFormat="1" applyFont="1" applyFill="1" applyBorder="1" applyAlignment="1">
      <alignment horizontal="right" vertical="center"/>
      <protection/>
    </xf>
    <xf numFmtId="0" fontId="0" fillId="0" borderId="39" xfId="69" applyFont="1" applyBorder="1" applyAlignment="1">
      <alignment horizontal="center" vertical="center"/>
      <protection/>
    </xf>
    <xf numFmtId="0" fontId="0" fillId="2" borderId="50" xfId="69" applyFont="1" applyFill="1" applyBorder="1" applyAlignment="1">
      <alignment horizontal="center" vertical="center"/>
      <protection/>
    </xf>
    <xf numFmtId="0" fontId="0" fillId="2" borderId="51" xfId="69" applyFont="1" applyFill="1" applyBorder="1" applyAlignment="1">
      <alignment horizontal="center" vertical="center"/>
      <protection/>
    </xf>
    <xf numFmtId="0" fontId="0" fillId="2" borderId="42" xfId="69" applyFont="1" applyFill="1" applyBorder="1" applyAlignment="1">
      <alignment horizontal="center" vertical="center"/>
      <protection/>
    </xf>
    <xf numFmtId="0" fontId="0" fillId="2" borderId="39" xfId="69" applyFont="1" applyFill="1" applyBorder="1" applyAlignment="1">
      <alignment horizontal="center" vertical="center"/>
      <protection/>
    </xf>
    <xf numFmtId="0" fontId="0" fillId="2" borderId="40" xfId="69" applyFont="1" applyFill="1" applyBorder="1" applyAlignment="1">
      <alignment horizontal="center" vertical="center"/>
      <protection/>
    </xf>
    <xf numFmtId="0" fontId="0" fillId="2" borderId="38" xfId="69" applyFont="1" applyFill="1" applyBorder="1" applyAlignment="1">
      <alignment horizontal="center" vertical="center"/>
      <protection/>
    </xf>
    <xf numFmtId="0" fontId="0" fillId="2" borderId="47" xfId="69" applyFont="1" applyFill="1" applyBorder="1" applyAlignment="1">
      <alignment horizontal="center" vertical="center"/>
      <protection/>
    </xf>
    <xf numFmtId="0" fontId="0" fillId="33" borderId="37" xfId="69" applyFont="1" applyFill="1" applyBorder="1" applyAlignment="1">
      <alignment horizontal="center" vertical="center"/>
      <protection/>
    </xf>
    <xf numFmtId="0" fontId="0" fillId="33" borderId="38" xfId="69" applyFont="1" applyFill="1" applyBorder="1" applyAlignment="1">
      <alignment horizontal="center" vertical="center"/>
      <protection/>
    </xf>
    <xf numFmtId="0" fontId="0" fillId="33" borderId="39" xfId="69" applyFont="1" applyFill="1" applyBorder="1" applyAlignment="1">
      <alignment horizontal="center" vertical="center"/>
      <protection/>
    </xf>
    <xf numFmtId="0" fontId="0" fillId="33" borderId="40" xfId="69" applyFont="1" applyFill="1" applyBorder="1" applyAlignment="1">
      <alignment horizontal="center" vertical="center"/>
      <protection/>
    </xf>
    <xf numFmtId="0" fontId="0" fillId="33" borderId="47" xfId="69" applyFont="1" applyFill="1" applyBorder="1" applyAlignment="1">
      <alignment horizontal="center" vertical="center"/>
      <protection/>
    </xf>
    <xf numFmtId="0" fontId="2" fillId="0" borderId="0" xfId="69" applyFont="1" applyFill="1">
      <alignment vertical="center"/>
      <protection/>
    </xf>
    <xf numFmtId="0" fontId="0" fillId="0" borderId="0" xfId="69" applyFont="1" applyFill="1">
      <alignment vertical="center"/>
      <protection/>
    </xf>
    <xf numFmtId="0" fontId="0" fillId="0" borderId="0" xfId="69" applyFont="1" applyFill="1" applyBorder="1" applyAlignment="1">
      <alignment horizontal="center" vertical="center"/>
      <protection/>
    </xf>
    <xf numFmtId="0" fontId="0" fillId="0" borderId="10" xfId="69" applyFont="1" applyFill="1" applyBorder="1" applyAlignment="1">
      <alignment vertical="center"/>
      <protection/>
    </xf>
    <xf numFmtId="0" fontId="0" fillId="0" borderId="25" xfId="69" applyFont="1" applyFill="1" applyBorder="1">
      <alignment vertical="center"/>
      <protection/>
    </xf>
    <xf numFmtId="0" fontId="0" fillId="0" borderId="52" xfId="69" applyFont="1" applyFill="1" applyBorder="1">
      <alignment vertical="center"/>
      <protection/>
    </xf>
    <xf numFmtId="0" fontId="0" fillId="0" borderId="53" xfId="69" applyFont="1" applyFill="1" applyBorder="1">
      <alignment vertical="center"/>
      <protection/>
    </xf>
    <xf numFmtId="0" fontId="0" fillId="0" borderId="54" xfId="69" applyFont="1" applyFill="1" applyBorder="1">
      <alignment vertical="center"/>
      <protection/>
    </xf>
    <xf numFmtId="0" fontId="0" fillId="2" borderId="11" xfId="69" applyFont="1" applyFill="1" applyBorder="1">
      <alignment vertical="center"/>
      <protection/>
    </xf>
    <xf numFmtId="0" fontId="0" fillId="2" borderId="12" xfId="69" applyFont="1" applyFill="1" applyBorder="1">
      <alignment vertical="center"/>
      <protection/>
    </xf>
    <xf numFmtId="0" fontId="0" fillId="2" borderId="13" xfId="69" applyFont="1" applyFill="1" applyBorder="1">
      <alignment vertical="center"/>
      <protection/>
    </xf>
    <xf numFmtId="0" fontId="0" fillId="2" borderId="55" xfId="69" applyFont="1" applyFill="1" applyBorder="1">
      <alignment vertical="center"/>
      <protection/>
    </xf>
    <xf numFmtId="0" fontId="0" fillId="2" borderId="56" xfId="69" applyFont="1" applyFill="1" applyBorder="1">
      <alignment vertical="center"/>
      <protection/>
    </xf>
    <xf numFmtId="0" fontId="0" fillId="2" borderId="57" xfId="69" applyFont="1" applyFill="1" applyBorder="1">
      <alignment vertical="center"/>
      <protection/>
    </xf>
    <xf numFmtId="0" fontId="0" fillId="2" borderId="14" xfId="69" applyFont="1" applyFill="1" applyBorder="1">
      <alignment vertical="center"/>
      <protection/>
    </xf>
    <xf numFmtId="0" fontId="0" fillId="2" borderId="16" xfId="69" applyFont="1" applyFill="1" applyBorder="1">
      <alignment vertical="center"/>
      <protection/>
    </xf>
    <xf numFmtId="0" fontId="0" fillId="0" borderId="42" xfId="69" applyFont="1" applyFill="1" applyBorder="1">
      <alignment vertical="center"/>
      <protection/>
    </xf>
    <xf numFmtId="0" fontId="0" fillId="0" borderId="17" xfId="69" applyFont="1" applyFill="1" applyBorder="1">
      <alignment vertical="center"/>
      <protection/>
    </xf>
    <xf numFmtId="0" fontId="0" fillId="0" borderId="18" xfId="69" applyFont="1" applyFill="1" applyBorder="1">
      <alignment vertical="center"/>
      <protection/>
    </xf>
    <xf numFmtId="0" fontId="0" fillId="0" borderId="19" xfId="69" applyFont="1" applyFill="1" applyBorder="1">
      <alignment vertical="center"/>
      <protection/>
    </xf>
    <xf numFmtId="0" fontId="0" fillId="2" borderId="32" xfId="69" applyFont="1" applyFill="1" applyBorder="1">
      <alignment vertical="center"/>
      <protection/>
    </xf>
    <xf numFmtId="0" fontId="0" fillId="2" borderId="70" xfId="69" applyFont="1" applyFill="1" applyBorder="1">
      <alignment vertical="center"/>
      <protection/>
    </xf>
    <xf numFmtId="0" fontId="6" fillId="2" borderId="55" xfId="69" applyFont="1" applyFill="1" applyBorder="1" applyAlignment="1">
      <alignment vertical="center"/>
      <protection/>
    </xf>
    <xf numFmtId="0" fontId="0" fillId="2" borderId="56" xfId="69" applyFont="1" applyFill="1" applyBorder="1" applyAlignment="1">
      <alignment vertical="center" wrapText="1"/>
      <protection/>
    </xf>
    <xf numFmtId="0" fontId="0" fillId="2" borderId="57" xfId="69" applyFont="1" applyFill="1" applyBorder="1" applyAlignment="1">
      <alignment vertical="center" wrapText="1"/>
      <protection/>
    </xf>
    <xf numFmtId="0" fontId="0" fillId="0" borderId="28" xfId="69" applyFont="1" applyFill="1" applyBorder="1">
      <alignment vertical="center"/>
      <protection/>
    </xf>
    <xf numFmtId="0" fontId="7" fillId="2" borderId="55" xfId="69" applyFont="1" applyFill="1" applyBorder="1" applyAlignment="1">
      <alignment vertical="center"/>
      <protection/>
    </xf>
    <xf numFmtId="0" fontId="0" fillId="0" borderId="36" xfId="69" applyFont="1" applyFill="1" applyBorder="1">
      <alignment vertical="center"/>
      <protection/>
    </xf>
    <xf numFmtId="0" fontId="0" fillId="2" borderId="42" xfId="69" applyFont="1" applyFill="1" applyBorder="1" applyAlignment="1">
      <alignment vertical="center"/>
      <protection/>
    </xf>
    <xf numFmtId="0" fontId="0" fillId="2" borderId="10" xfId="69" applyFont="1" applyFill="1" applyBorder="1" applyAlignment="1">
      <alignment vertical="center" wrapText="1"/>
      <protection/>
    </xf>
    <xf numFmtId="0" fontId="0" fillId="2" borderId="74" xfId="69" applyFont="1" applyFill="1" applyBorder="1" applyAlignment="1">
      <alignment vertical="center" wrapText="1"/>
      <protection/>
    </xf>
    <xf numFmtId="0" fontId="0" fillId="0" borderId="17" xfId="69" applyFont="1" applyFill="1" applyBorder="1" applyAlignment="1">
      <alignment vertical="center"/>
      <protection/>
    </xf>
    <xf numFmtId="0" fontId="0" fillId="0" borderId="0" xfId="69" applyFont="1" applyFill="1" applyBorder="1" applyAlignment="1">
      <alignment vertical="center"/>
      <protection/>
    </xf>
    <xf numFmtId="0" fontId="0" fillId="2" borderId="25" xfId="69" applyFont="1" applyFill="1" applyBorder="1">
      <alignment vertical="center"/>
      <protection/>
    </xf>
    <xf numFmtId="0" fontId="0" fillId="2" borderId="52" xfId="69" applyFont="1" applyFill="1" applyBorder="1">
      <alignment vertical="center"/>
      <protection/>
    </xf>
    <xf numFmtId="0" fontId="0" fillId="2" borderId="53" xfId="69" applyFont="1" applyFill="1" applyBorder="1">
      <alignment vertical="center"/>
      <protection/>
    </xf>
    <xf numFmtId="0" fontId="0" fillId="0" borderId="81" xfId="69" applyFont="1" applyBorder="1" applyAlignment="1">
      <alignment horizontal="center" vertical="center"/>
      <protection/>
    </xf>
    <xf numFmtId="0" fontId="0" fillId="0" borderId="82" xfId="69" applyFont="1" applyBorder="1" applyAlignment="1">
      <alignment horizontal="center" vertical="center"/>
      <protection/>
    </xf>
    <xf numFmtId="0" fontId="0" fillId="0" borderId="83" xfId="69" applyFont="1" applyBorder="1" applyAlignment="1">
      <alignment horizontal="center" vertical="center"/>
      <protection/>
    </xf>
    <xf numFmtId="58" fontId="0" fillId="0" borderId="0" xfId="69" applyNumberFormat="1" applyFont="1" applyFill="1" applyAlignment="1">
      <alignment horizontal="right" vertical="center"/>
      <protection/>
    </xf>
    <xf numFmtId="0" fontId="0" fillId="0" borderId="10" xfId="69" applyFont="1" applyBorder="1" applyAlignment="1">
      <alignment horizontal="right" vertical="center"/>
      <protection/>
    </xf>
    <xf numFmtId="38" fontId="0" fillId="0" borderId="17" xfId="69" applyNumberFormat="1" applyFont="1" applyFill="1" applyBorder="1" applyAlignment="1">
      <alignment horizontal="center" vertical="center"/>
      <protection/>
    </xf>
    <xf numFmtId="38" fontId="0" fillId="0" borderId="19" xfId="69" applyNumberFormat="1" applyFont="1" applyFill="1" applyBorder="1" applyAlignment="1">
      <alignment horizontal="center" vertical="center"/>
      <protection/>
    </xf>
    <xf numFmtId="0" fontId="0" fillId="32" borderId="11" xfId="69" applyFont="1" applyFill="1" applyBorder="1" applyAlignment="1">
      <alignment horizontal="center" vertical="center"/>
      <protection/>
    </xf>
    <xf numFmtId="0" fontId="0" fillId="32" borderId="12" xfId="69" applyFont="1" applyFill="1" applyBorder="1" applyAlignment="1">
      <alignment horizontal="center" vertical="center"/>
      <protection/>
    </xf>
    <xf numFmtId="0" fontId="0" fillId="33" borderId="53" xfId="69" applyFont="1" applyFill="1" applyBorder="1" applyAlignment="1">
      <alignment horizontal="center" vertical="center"/>
      <protection/>
    </xf>
    <xf numFmtId="0" fontId="0" fillId="33" borderId="74" xfId="69" applyFont="1" applyFill="1" applyBorder="1" applyAlignment="1">
      <alignment horizontal="center" vertical="center"/>
      <protection/>
    </xf>
    <xf numFmtId="0" fontId="0" fillId="33" borderId="84" xfId="69" applyFont="1" applyFill="1" applyBorder="1" applyAlignment="1">
      <alignment horizontal="center" vertical="center"/>
      <protection/>
    </xf>
    <xf numFmtId="0" fontId="0" fillId="33" borderId="12" xfId="69" applyFont="1" applyFill="1" applyBorder="1" applyAlignment="1">
      <alignment horizontal="center" vertical="center"/>
      <protection/>
    </xf>
    <xf numFmtId="0" fontId="0" fillId="33" borderId="85" xfId="69" applyFont="1" applyFill="1" applyBorder="1" applyAlignment="1">
      <alignment horizontal="center" vertical="center"/>
      <protection/>
    </xf>
    <xf numFmtId="0" fontId="0" fillId="0" borderId="84" xfId="69" applyFont="1" applyBorder="1" applyAlignment="1">
      <alignment horizontal="center" vertical="center"/>
      <protection/>
    </xf>
    <xf numFmtId="0" fontId="0" fillId="0" borderId="12" xfId="69" applyFont="1" applyBorder="1" applyAlignment="1">
      <alignment horizontal="center" vertical="center"/>
      <protection/>
    </xf>
    <xf numFmtId="0" fontId="0" fillId="0" borderId="85" xfId="69" applyFont="1" applyBorder="1" applyAlignment="1">
      <alignment horizontal="center" vertical="center"/>
      <protection/>
    </xf>
    <xf numFmtId="0" fontId="0" fillId="0" borderId="53" xfId="69" applyFont="1" applyBorder="1" applyAlignment="1">
      <alignment horizontal="center" vertical="center"/>
      <protection/>
    </xf>
    <xf numFmtId="0" fontId="0" fillId="0" borderId="74" xfId="69" applyFont="1" applyBorder="1" applyAlignment="1">
      <alignment horizontal="center" vertical="center"/>
      <protection/>
    </xf>
    <xf numFmtId="0" fontId="0" fillId="0" borderId="25" xfId="69" applyFont="1" applyBorder="1" applyAlignment="1">
      <alignment horizontal="center" vertical="center"/>
      <protection/>
    </xf>
    <xf numFmtId="0" fontId="0" fillId="0" borderId="52" xfId="69" applyFont="1" applyBorder="1" applyAlignment="1">
      <alignment horizontal="center" vertical="center"/>
      <protection/>
    </xf>
    <xf numFmtId="0" fontId="0" fillId="0" borderId="42" xfId="69" applyFont="1" applyBorder="1" applyAlignment="1">
      <alignment horizontal="center" vertical="center"/>
      <protection/>
    </xf>
    <xf numFmtId="0" fontId="0" fillId="0" borderId="10" xfId="69" applyFont="1" applyBorder="1" applyAlignment="1">
      <alignment horizontal="center" vertical="center"/>
      <protection/>
    </xf>
    <xf numFmtId="0" fontId="0" fillId="33" borderId="11" xfId="69" applyFont="1" applyFill="1" applyBorder="1" applyAlignment="1">
      <alignment horizontal="center" vertical="center"/>
      <protection/>
    </xf>
    <xf numFmtId="0" fontId="0" fillId="0" borderId="27" xfId="69" applyFont="1" applyBorder="1" applyAlignment="1">
      <alignment horizontal="center" vertical="center"/>
      <protection/>
    </xf>
    <xf numFmtId="0" fontId="0" fillId="0" borderId="77" xfId="69" applyFont="1" applyBorder="1" applyAlignment="1">
      <alignment horizontal="center" vertical="center"/>
      <protection/>
    </xf>
    <xf numFmtId="0" fontId="0" fillId="33" borderId="25" xfId="69" applyFont="1" applyFill="1" applyBorder="1" applyAlignment="1">
      <alignment horizontal="center" vertical="center"/>
      <protection/>
    </xf>
    <xf numFmtId="0" fontId="0" fillId="33" borderId="52" xfId="69" applyFont="1" applyFill="1" applyBorder="1" applyAlignment="1">
      <alignment horizontal="center" vertical="center"/>
      <protection/>
    </xf>
    <xf numFmtId="0" fontId="0" fillId="33" borderId="42" xfId="69" applyFont="1" applyFill="1" applyBorder="1" applyAlignment="1">
      <alignment horizontal="center" vertical="center"/>
      <protection/>
    </xf>
    <xf numFmtId="0" fontId="0" fillId="33" borderId="10" xfId="69" applyFont="1" applyFill="1" applyBorder="1" applyAlignment="1">
      <alignment horizontal="center" vertical="center"/>
      <protection/>
    </xf>
    <xf numFmtId="0" fontId="0" fillId="2" borderId="11" xfId="69" applyFont="1" applyFill="1" applyBorder="1" applyAlignment="1">
      <alignment horizontal="center" vertical="center"/>
      <protection/>
    </xf>
    <xf numFmtId="0" fontId="0" fillId="2" borderId="12" xfId="69" applyFont="1" applyFill="1" applyBorder="1" applyAlignment="1">
      <alignment horizontal="center" vertical="center"/>
      <protection/>
    </xf>
    <xf numFmtId="0" fontId="0" fillId="2" borderId="53" xfId="69" applyFont="1" applyFill="1" applyBorder="1" applyAlignment="1">
      <alignment horizontal="center" vertical="center"/>
      <protection/>
    </xf>
    <xf numFmtId="0" fontId="0" fillId="2" borderId="74" xfId="69" applyFont="1" applyFill="1" applyBorder="1" applyAlignment="1">
      <alignment horizontal="center" vertical="center"/>
      <protection/>
    </xf>
    <xf numFmtId="0" fontId="0" fillId="2" borderId="84" xfId="69" applyFont="1" applyFill="1" applyBorder="1" applyAlignment="1">
      <alignment horizontal="center" vertical="center"/>
      <protection/>
    </xf>
    <xf numFmtId="0" fontId="0" fillId="2" borderId="85" xfId="69" applyFont="1" applyFill="1" applyBorder="1" applyAlignment="1">
      <alignment horizontal="center" vertical="center"/>
      <protection/>
    </xf>
    <xf numFmtId="0" fontId="0" fillId="0" borderId="17" xfId="69" applyFont="1" applyFill="1" applyBorder="1" applyAlignment="1">
      <alignment horizontal="center" vertical="center"/>
      <protection/>
    </xf>
    <xf numFmtId="0" fontId="0" fillId="0" borderId="18" xfId="69" applyFont="1" applyFill="1" applyBorder="1" applyAlignment="1">
      <alignment horizontal="center" vertical="center"/>
      <protection/>
    </xf>
    <xf numFmtId="0" fontId="0" fillId="0" borderId="19" xfId="69" applyFont="1" applyFill="1" applyBorder="1" applyAlignment="1">
      <alignment horizontal="center" vertical="center"/>
      <protection/>
    </xf>
    <xf numFmtId="0" fontId="0" fillId="0" borderId="10" xfId="68" applyFont="1" applyBorder="1" applyAlignment="1">
      <alignment horizontal="right" vertical="center"/>
      <protection/>
    </xf>
    <xf numFmtId="58" fontId="0" fillId="0" borderId="0" xfId="68" applyNumberFormat="1" applyFont="1" applyFill="1" applyAlignment="1">
      <alignment horizontal="right" vertical="center"/>
      <protection/>
    </xf>
    <xf numFmtId="0" fontId="0" fillId="0" borderId="81" xfId="68" applyFont="1" applyBorder="1" applyAlignment="1">
      <alignment horizontal="center" vertical="center"/>
      <protection/>
    </xf>
    <xf numFmtId="0" fontId="0" fillId="0" borderId="82" xfId="68" applyFont="1" applyBorder="1" applyAlignment="1">
      <alignment horizontal="center" vertical="center"/>
      <protection/>
    </xf>
    <xf numFmtId="0" fontId="0" fillId="0" borderId="83" xfId="68" applyFont="1" applyBorder="1" applyAlignment="1">
      <alignment horizontal="center" vertical="center"/>
      <protection/>
    </xf>
    <xf numFmtId="0" fontId="0" fillId="0" borderId="27" xfId="68" applyFont="1" applyBorder="1" applyAlignment="1">
      <alignment horizontal="center" vertical="center"/>
      <protection/>
    </xf>
    <xf numFmtId="0" fontId="0" fillId="0" borderId="77" xfId="68" applyFont="1" applyBorder="1" applyAlignment="1">
      <alignment horizontal="center" vertical="center"/>
      <protection/>
    </xf>
    <xf numFmtId="0" fontId="0" fillId="0" borderId="84" xfId="68" applyFont="1" applyBorder="1" applyAlignment="1">
      <alignment horizontal="center" vertical="center"/>
      <protection/>
    </xf>
    <xf numFmtId="0" fontId="0" fillId="0" borderId="12" xfId="68" applyFont="1" applyBorder="1" applyAlignment="1">
      <alignment horizontal="center" vertical="center"/>
      <protection/>
    </xf>
    <xf numFmtId="0" fontId="0" fillId="0" borderId="85" xfId="68" applyFont="1" applyBorder="1" applyAlignment="1">
      <alignment horizontal="center" vertical="center"/>
      <protection/>
    </xf>
    <xf numFmtId="0" fontId="0" fillId="32" borderId="11" xfId="68" applyFont="1" applyFill="1" applyBorder="1" applyAlignment="1">
      <alignment horizontal="center" vertical="center"/>
      <protection/>
    </xf>
    <xf numFmtId="0" fontId="0" fillId="32" borderId="12" xfId="68" applyFont="1" applyFill="1" applyBorder="1" applyAlignment="1">
      <alignment horizontal="center" vertical="center"/>
      <protection/>
    </xf>
    <xf numFmtId="0" fontId="0" fillId="33" borderId="11" xfId="68" applyFont="1" applyFill="1" applyBorder="1" applyAlignment="1">
      <alignment horizontal="center" vertical="center"/>
      <protection/>
    </xf>
    <xf numFmtId="0" fontId="0" fillId="33" borderId="12" xfId="68" applyFont="1" applyFill="1" applyBorder="1" applyAlignment="1">
      <alignment horizontal="center" vertical="center"/>
      <protection/>
    </xf>
    <xf numFmtId="0" fontId="0" fillId="33" borderId="84" xfId="68" applyFont="1" applyFill="1" applyBorder="1" applyAlignment="1">
      <alignment horizontal="center" vertical="center"/>
      <protection/>
    </xf>
    <xf numFmtId="0" fontId="0" fillId="33" borderId="85" xfId="68" applyFont="1" applyFill="1" applyBorder="1" applyAlignment="1">
      <alignment horizontal="center" vertical="center"/>
      <protection/>
    </xf>
    <xf numFmtId="0" fontId="0" fillId="2" borderId="84" xfId="68" applyFont="1" applyFill="1" applyBorder="1" applyAlignment="1">
      <alignment horizontal="center" vertical="center"/>
      <protection/>
    </xf>
    <xf numFmtId="0" fontId="0" fillId="2" borderId="12" xfId="68" applyFont="1" applyFill="1" applyBorder="1" applyAlignment="1">
      <alignment horizontal="center" vertical="center"/>
      <protection/>
    </xf>
    <xf numFmtId="0" fontId="0" fillId="2" borderId="85" xfId="68" applyFont="1" applyFill="1" applyBorder="1" applyAlignment="1">
      <alignment horizontal="center" vertical="center"/>
      <protection/>
    </xf>
    <xf numFmtId="0" fontId="0" fillId="0" borderId="53" xfId="68" applyFont="1" applyBorder="1" applyAlignment="1">
      <alignment horizontal="center" vertical="center"/>
      <protection/>
    </xf>
    <xf numFmtId="0" fontId="0" fillId="0" borderId="74" xfId="68" applyFont="1" applyBorder="1" applyAlignment="1">
      <alignment horizontal="center" vertical="center"/>
      <protection/>
    </xf>
    <xf numFmtId="0" fontId="0" fillId="0" borderId="25" xfId="68" applyFont="1" applyBorder="1" applyAlignment="1">
      <alignment horizontal="center" vertical="center"/>
      <protection/>
    </xf>
    <xf numFmtId="0" fontId="0" fillId="0" borderId="52" xfId="68" applyFont="1" applyBorder="1" applyAlignment="1">
      <alignment horizontal="center" vertical="center"/>
      <protection/>
    </xf>
    <xf numFmtId="0" fontId="0" fillId="0" borderId="42" xfId="68" applyFont="1" applyBorder="1" applyAlignment="1">
      <alignment horizontal="center" vertical="center"/>
      <protection/>
    </xf>
    <xf numFmtId="0" fontId="0" fillId="0" borderId="10" xfId="68" applyFont="1" applyBorder="1" applyAlignment="1">
      <alignment horizontal="center" vertical="center"/>
      <protection/>
    </xf>
    <xf numFmtId="0" fontId="0" fillId="33" borderId="25" xfId="68" applyFont="1" applyFill="1" applyBorder="1" applyAlignment="1">
      <alignment horizontal="center" vertical="center"/>
      <protection/>
    </xf>
    <xf numFmtId="0" fontId="0" fillId="33" borderId="52" xfId="68" applyFont="1" applyFill="1" applyBorder="1" applyAlignment="1">
      <alignment horizontal="center" vertical="center"/>
      <protection/>
    </xf>
    <xf numFmtId="0" fontId="0" fillId="33" borderId="53" xfId="68" applyFont="1" applyFill="1" applyBorder="1" applyAlignment="1">
      <alignment horizontal="center" vertical="center"/>
      <protection/>
    </xf>
    <xf numFmtId="0" fontId="0" fillId="33" borderId="42" xfId="68" applyFont="1" applyFill="1" applyBorder="1" applyAlignment="1">
      <alignment horizontal="center" vertical="center"/>
      <protection/>
    </xf>
    <xf numFmtId="0" fontId="0" fillId="33" borderId="10" xfId="68" applyFont="1" applyFill="1" applyBorder="1" applyAlignment="1">
      <alignment horizontal="center" vertical="center"/>
      <protection/>
    </xf>
    <xf numFmtId="0" fontId="0" fillId="33" borderId="74" xfId="68" applyFont="1" applyFill="1" applyBorder="1" applyAlignment="1">
      <alignment horizontal="center" vertical="center"/>
      <protection/>
    </xf>
    <xf numFmtId="0" fontId="0" fillId="2" borderId="11" xfId="68" applyFont="1" applyFill="1" applyBorder="1" applyAlignment="1">
      <alignment horizontal="center" vertical="center"/>
      <protection/>
    </xf>
    <xf numFmtId="0" fontId="0" fillId="2" borderId="53" xfId="68" applyFont="1" applyFill="1" applyBorder="1" applyAlignment="1">
      <alignment horizontal="center" vertical="center"/>
      <protection/>
    </xf>
    <xf numFmtId="0" fontId="0" fillId="2" borderId="74" xfId="68" applyFont="1" applyFill="1" applyBorder="1" applyAlignment="1">
      <alignment horizontal="center" vertical="center"/>
      <protection/>
    </xf>
    <xf numFmtId="0" fontId="0" fillId="0" borderId="17" xfId="68" applyFont="1" applyFill="1" applyBorder="1" applyAlignment="1">
      <alignment horizontal="center" vertical="center"/>
      <protection/>
    </xf>
    <xf numFmtId="0" fontId="0" fillId="0" borderId="18" xfId="68" applyFont="1" applyFill="1" applyBorder="1" applyAlignment="1">
      <alignment horizontal="center" vertical="center"/>
      <protection/>
    </xf>
    <xf numFmtId="0" fontId="0" fillId="0" borderId="19" xfId="68" applyFont="1" applyFill="1" applyBorder="1" applyAlignment="1">
      <alignment horizontal="center" vertical="center"/>
      <protection/>
    </xf>
    <xf numFmtId="38" fontId="0" fillId="0" borderId="17" xfId="68" applyNumberFormat="1" applyFont="1" applyFill="1" applyBorder="1" applyAlignment="1">
      <alignment horizontal="center" vertical="center"/>
      <protection/>
    </xf>
    <xf numFmtId="38" fontId="0" fillId="0" borderId="19" xfId="68" applyNumberFormat="1" applyFont="1" applyFill="1" applyBorder="1" applyAlignment="1">
      <alignment horizontal="center" vertical="center"/>
      <protection/>
    </xf>
    <xf numFmtId="0" fontId="0" fillId="0" borderId="81" xfId="62" applyFont="1" applyBorder="1" applyAlignment="1">
      <alignment horizontal="center" vertical="center"/>
      <protection/>
    </xf>
    <xf numFmtId="0" fontId="0" fillId="0" borderId="82" xfId="62" applyFont="1" applyBorder="1" applyAlignment="1">
      <alignment horizontal="center" vertical="center"/>
      <protection/>
    </xf>
    <xf numFmtId="0" fontId="0" fillId="0" borderId="83" xfId="62" applyFont="1" applyBorder="1" applyAlignment="1">
      <alignment horizontal="center" vertical="center"/>
      <protection/>
    </xf>
    <xf numFmtId="58" fontId="0" fillId="0" borderId="0" xfId="62" applyNumberFormat="1" applyFont="1" applyFill="1" applyAlignment="1">
      <alignment horizontal="right" vertical="center"/>
      <protection/>
    </xf>
    <xf numFmtId="0" fontId="0" fillId="0" borderId="10" xfId="62" applyFont="1" applyBorder="1" applyAlignment="1">
      <alignment horizontal="right" vertical="center"/>
      <protection/>
    </xf>
    <xf numFmtId="38" fontId="0" fillId="0" borderId="17" xfId="62" applyNumberFormat="1" applyFont="1" applyFill="1" applyBorder="1" applyAlignment="1">
      <alignment horizontal="center" vertical="center"/>
      <protection/>
    </xf>
    <xf numFmtId="38" fontId="0" fillId="0" borderId="19" xfId="62" applyNumberFormat="1" applyFont="1" applyFill="1" applyBorder="1" applyAlignment="1">
      <alignment horizontal="center" vertical="center"/>
      <protection/>
    </xf>
    <xf numFmtId="0" fontId="0" fillId="32" borderId="11" xfId="62" applyFont="1" applyFill="1" applyBorder="1" applyAlignment="1">
      <alignment horizontal="center" vertical="center"/>
      <protection/>
    </xf>
    <xf numFmtId="0" fontId="0" fillId="32" borderId="12" xfId="62" applyFont="1" applyFill="1" applyBorder="1" applyAlignment="1">
      <alignment horizontal="center" vertical="center"/>
      <protection/>
    </xf>
    <xf numFmtId="0" fontId="0" fillId="33" borderId="53" xfId="62" applyFont="1" applyFill="1" applyBorder="1" applyAlignment="1">
      <alignment horizontal="center" vertical="center"/>
      <protection/>
    </xf>
    <xf numFmtId="0" fontId="0" fillId="33" borderId="74" xfId="62" applyFont="1" applyFill="1" applyBorder="1" applyAlignment="1">
      <alignment horizontal="center" vertical="center"/>
      <protection/>
    </xf>
    <xf numFmtId="0" fontId="0" fillId="33" borderId="84" xfId="62" applyFont="1" applyFill="1" applyBorder="1" applyAlignment="1">
      <alignment horizontal="center" vertical="center"/>
      <protection/>
    </xf>
    <xf numFmtId="0" fontId="0" fillId="33" borderId="12" xfId="62" applyFont="1" applyFill="1" applyBorder="1" applyAlignment="1">
      <alignment horizontal="center" vertical="center"/>
      <protection/>
    </xf>
    <xf numFmtId="0" fontId="0" fillId="33" borderId="85" xfId="62" applyFont="1" applyFill="1" applyBorder="1" applyAlignment="1">
      <alignment horizontal="center" vertical="center"/>
      <protection/>
    </xf>
    <xf numFmtId="0" fontId="0" fillId="0" borderId="84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85" xfId="62" applyFont="1" applyBorder="1" applyAlignment="1">
      <alignment horizontal="center" vertical="center"/>
      <protection/>
    </xf>
    <xf numFmtId="0" fontId="0" fillId="0" borderId="53" xfId="62" applyFont="1" applyBorder="1" applyAlignment="1">
      <alignment horizontal="center" vertical="center"/>
      <protection/>
    </xf>
    <xf numFmtId="0" fontId="0" fillId="0" borderId="74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52" xfId="62" applyFont="1" applyBorder="1" applyAlignment="1">
      <alignment horizontal="center" vertical="center"/>
      <protection/>
    </xf>
    <xf numFmtId="0" fontId="0" fillId="0" borderId="42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33" borderId="11" xfId="62" applyFont="1" applyFill="1" applyBorder="1" applyAlignment="1">
      <alignment horizontal="center" vertical="center"/>
      <protection/>
    </xf>
    <xf numFmtId="0" fontId="0" fillId="0" borderId="27" xfId="62" applyFont="1" applyBorder="1" applyAlignment="1">
      <alignment horizontal="center" vertical="center"/>
      <protection/>
    </xf>
    <xf numFmtId="0" fontId="0" fillId="0" borderId="77" xfId="62" applyFont="1" applyBorder="1" applyAlignment="1">
      <alignment horizontal="center" vertical="center"/>
      <protection/>
    </xf>
    <xf numFmtId="0" fontId="0" fillId="33" borderId="25" xfId="62" applyFont="1" applyFill="1" applyBorder="1" applyAlignment="1">
      <alignment horizontal="center" vertical="center"/>
      <protection/>
    </xf>
    <xf numFmtId="0" fontId="0" fillId="33" borderId="52" xfId="62" applyFont="1" applyFill="1" applyBorder="1" applyAlignment="1">
      <alignment horizontal="center" vertical="center"/>
      <protection/>
    </xf>
    <xf numFmtId="0" fontId="0" fillId="33" borderId="42" xfId="62" applyFont="1" applyFill="1" applyBorder="1" applyAlignment="1">
      <alignment horizontal="center" vertical="center"/>
      <protection/>
    </xf>
    <xf numFmtId="0" fontId="0" fillId="33" borderId="10" xfId="62" applyFont="1" applyFill="1" applyBorder="1" applyAlignment="1">
      <alignment horizontal="center" vertical="center"/>
      <protection/>
    </xf>
    <xf numFmtId="0" fontId="0" fillId="2" borderId="11" xfId="62" applyFont="1" applyFill="1" applyBorder="1" applyAlignment="1">
      <alignment horizontal="center" vertical="center"/>
      <protection/>
    </xf>
    <xf numFmtId="0" fontId="0" fillId="2" borderId="12" xfId="62" applyFont="1" applyFill="1" applyBorder="1" applyAlignment="1">
      <alignment horizontal="center" vertical="center"/>
      <protection/>
    </xf>
    <xf numFmtId="0" fontId="0" fillId="2" borderId="53" xfId="62" applyFont="1" applyFill="1" applyBorder="1" applyAlignment="1">
      <alignment horizontal="center" vertical="center"/>
      <protection/>
    </xf>
    <xf numFmtId="0" fontId="0" fillId="2" borderId="74" xfId="62" applyFont="1" applyFill="1" applyBorder="1" applyAlignment="1">
      <alignment horizontal="center" vertical="center"/>
      <protection/>
    </xf>
    <xf numFmtId="0" fontId="0" fillId="2" borderId="84" xfId="62" applyFont="1" applyFill="1" applyBorder="1" applyAlignment="1">
      <alignment horizontal="center" vertical="center"/>
      <protection/>
    </xf>
    <xf numFmtId="0" fontId="0" fillId="2" borderId="85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10" xfId="67" applyFont="1" applyBorder="1" applyAlignment="1">
      <alignment horizontal="right" vertical="center"/>
      <protection/>
    </xf>
    <xf numFmtId="58" fontId="0" fillId="0" borderId="0" xfId="67" applyNumberFormat="1" applyFont="1" applyFill="1" applyAlignment="1">
      <alignment horizontal="right" vertical="center"/>
      <protection/>
    </xf>
    <xf numFmtId="0" fontId="0" fillId="0" borderId="81" xfId="67" applyFont="1" applyBorder="1" applyAlignment="1">
      <alignment horizontal="center" vertical="center"/>
      <protection/>
    </xf>
    <xf numFmtId="0" fontId="0" fillId="0" borderId="82" xfId="67" applyFont="1" applyBorder="1" applyAlignment="1">
      <alignment horizontal="center" vertical="center"/>
      <protection/>
    </xf>
    <xf numFmtId="0" fontId="0" fillId="0" borderId="83" xfId="67" applyFont="1" applyBorder="1" applyAlignment="1">
      <alignment horizontal="center" vertical="center"/>
      <protection/>
    </xf>
    <xf numFmtId="0" fontId="0" fillId="0" borderId="27" xfId="67" applyFont="1" applyBorder="1" applyAlignment="1">
      <alignment horizontal="center" vertical="center"/>
      <protection/>
    </xf>
    <xf numFmtId="0" fontId="0" fillId="0" borderId="77" xfId="67" applyFont="1" applyBorder="1" applyAlignment="1">
      <alignment horizontal="center" vertical="center"/>
      <protection/>
    </xf>
    <xf numFmtId="0" fontId="0" fillId="0" borderId="84" xfId="67" applyFont="1" applyBorder="1" applyAlignment="1">
      <alignment horizontal="center" vertical="center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85" xfId="67" applyFont="1" applyBorder="1" applyAlignment="1">
      <alignment horizontal="center" vertical="center"/>
      <protection/>
    </xf>
    <xf numFmtId="0" fontId="0" fillId="32" borderId="11" xfId="67" applyFont="1" applyFill="1" applyBorder="1" applyAlignment="1">
      <alignment horizontal="center" vertical="center"/>
      <protection/>
    </xf>
    <xf numFmtId="0" fontId="0" fillId="32" borderId="12" xfId="67" applyFont="1" applyFill="1" applyBorder="1" applyAlignment="1">
      <alignment horizontal="center" vertical="center"/>
      <protection/>
    </xf>
    <xf numFmtId="0" fontId="0" fillId="33" borderId="11" xfId="67" applyFont="1" applyFill="1" applyBorder="1" applyAlignment="1">
      <alignment horizontal="center" vertical="center"/>
      <protection/>
    </xf>
    <xf numFmtId="0" fontId="0" fillId="33" borderId="12" xfId="67" applyFont="1" applyFill="1" applyBorder="1" applyAlignment="1">
      <alignment horizontal="center" vertical="center"/>
      <protection/>
    </xf>
    <xf numFmtId="0" fontId="0" fillId="33" borderId="84" xfId="67" applyFont="1" applyFill="1" applyBorder="1" applyAlignment="1">
      <alignment horizontal="center" vertical="center"/>
      <protection/>
    </xf>
    <xf numFmtId="0" fontId="0" fillId="33" borderId="85" xfId="67" applyFont="1" applyFill="1" applyBorder="1" applyAlignment="1">
      <alignment horizontal="center" vertical="center"/>
      <protection/>
    </xf>
    <xf numFmtId="0" fontId="0" fillId="2" borderId="84" xfId="67" applyFont="1" applyFill="1" applyBorder="1" applyAlignment="1">
      <alignment horizontal="center" vertical="center"/>
      <protection/>
    </xf>
    <xf numFmtId="0" fontId="0" fillId="2" borderId="12" xfId="67" applyFont="1" applyFill="1" applyBorder="1" applyAlignment="1">
      <alignment horizontal="center" vertical="center"/>
      <protection/>
    </xf>
    <xf numFmtId="0" fontId="0" fillId="2" borderId="85" xfId="67" applyFont="1" applyFill="1" applyBorder="1" applyAlignment="1">
      <alignment horizontal="center" vertical="center"/>
      <protection/>
    </xf>
    <xf numFmtId="0" fontId="0" fillId="0" borderId="53" xfId="67" applyFont="1" applyBorder="1" applyAlignment="1">
      <alignment horizontal="center" vertical="center"/>
      <protection/>
    </xf>
    <xf numFmtId="0" fontId="0" fillId="0" borderId="74" xfId="67" applyFont="1" applyBorder="1" applyAlignment="1">
      <alignment horizontal="center" vertical="center"/>
      <protection/>
    </xf>
    <xf numFmtId="0" fontId="0" fillId="0" borderId="25" xfId="67" applyFont="1" applyBorder="1" applyAlignment="1">
      <alignment horizontal="center" vertical="center"/>
      <protection/>
    </xf>
    <xf numFmtId="0" fontId="0" fillId="0" borderId="52" xfId="67" applyFont="1" applyBorder="1" applyAlignment="1">
      <alignment horizontal="center" vertical="center"/>
      <protection/>
    </xf>
    <xf numFmtId="0" fontId="0" fillId="0" borderId="42" xfId="67" applyFont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0" fillId="33" borderId="25" xfId="67" applyFont="1" applyFill="1" applyBorder="1" applyAlignment="1">
      <alignment horizontal="center" vertical="center"/>
      <protection/>
    </xf>
    <xf numFmtId="0" fontId="0" fillId="33" borderId="52" xfId="67" applyFont="1" applyFill="1" applyBorder="1" applyAlignment="1">
      <alignment horizontal="center" vertical="center"/>
      <protection/>
    </xf>
    <xf numFmtId="0" fontId="0" fillId="33" borderId="53" xfId="67" applyFont="1" applyFill="1" applyBorder="1" applyAlignment="1">
      <alignment horizontal="center" vertical="center"/>
      <protection/>
    </xf>
    <xf numFmtId="0" fontId="0" fillId="33" borderId="42" xfId="67" applyFont="1" applyFill="1" applyBorder="1" applyAlignment="1">
      <alignment horizontal="center" vertical="center"/>
      <protection/>
    </xf>
    <xf numFmtId="0" fontId="0" fillId="33" borderId="10" xfId="67" applyFont="1" applyFill="1" applyBorder="1" applyAlignment="1">
      <alignment horizontal="center" vertical="center"/>
      <protection/>
    </xf>
    <xf numFmtId="0" fontId="0" fillId="33" borderId="74" xfId="67" applyFont="1" applyFill="1" applyBorder="1" applyAlignment="1">
      <alignment horizontal="center" vertical="center"/>
      <protection/>
    </xf>
    <xf numFmtId="0" fontId="0" fillId="2" borderId="11" xfId="67" applyFont="1" applyFill="1" applyBorder="1" applyAlignment="1">
      <alignment horizontal="center" vertical="center"/>
      <protection/>
    </xf>
    <xf numFmtId="0" fontId="0" fillId="2" borderId="53" xfId="67" applyFont="1" applyFill="1" applyBorder="1" applyAlignment="1">
      <alignment horizontal="center" vertical="center"/>
      <protection/>
    </xf>
    <xf numFmtId="0" fontId="0" fillId="2" borderId="74" xfId="67" applyFont="1" applyFill="1" applyBorder="1" applyAlignment="1">
      <alignment horizontal="center" vertical="center"/>
      <protection/>
    </xf>
    <xf numFmtId="0" fontId="0" fillId="0" borderId="17" xfId="67" applyFont="1" applyFill="1" applyBorder="1" applyAlignment="1">
      <alignment horizontal="center" vertical="center"/>
      <protection/>
    </xf>
    <xf numFmtId="0" fontId="0" fillId="0" borderId="18" xfId="67" applyFont="1" applyFill="1" applyBorder="1" applyAlignment="1">
      <alignment horizontal="center" vertical="center"/>
      <protection/>
    </xf>
    <xf numFmtId="0" fontId="0" fillId="0" borderId="19" xfId="67" applyFont="1" applyFill="1" applyBorder="1" applyAlignment="1">
      <alignment horizontal="center" vertical="center"/>
      <protection/>
    </xf>
    <xf numFmtId="38" fontId="0" fillId="0" borderId="17" xfId="67" applyNumberFormat="1" applyFont="1" applyFill="1" applyBorder="1" applyAlignment="1">
      <alignment horizontal="center" vertical="center"/>
      <protection/>
    </xf>
    <xf numFmtId="38" fontId="0" fillId="0" borderId="19" xfId="67" applyNumberFormat="1" applyFont="1" applyFill="1" applyBorder="1" applyAlignment="1">
      <alignment horizontal="center" vertical="center"/>
      <protection/>
    </xf>
    <xf numFmtId="0" fontId="0" fillId="0" borderId="17" xfId="66" applyFont="1" applyFill="1" applyBorder="1" applyAlignment="1">
      <alignment horizontal="center" vertical="center"/>
      <protection/>
    </xf>
    <xf numFmtId="0" fontId="0" fillId="0" borderId="18" xfId="66" applyFont="1" applyFill="1" applyBorder="1" applyAlignment="1">
      <alignment horizontal="center" vertical="center"/>
      <protection/>
    </xf>
    <xf numFmtId="0" fontId="0" fillId="0" borderId="19" xfId="66" applyFont="1" applyFill="1" applyBorder="1" applyAlignment="1">
      <alignment horizontal="center" vertical="center"/>
      <protection/>
    </xf>
    <xf numFmtId="0" fontId="0" fillId="0" borderId="10" xfId="66" applyFont="1" applyBorder="1" applyAlignment="1">
      <alignment horizontal="right" vertical="center"/>
      <protection/>
    </xf>
    <xf numFmtId="0" fontId="0" fillId="0" borderId="53" xfId="66" applyFont="1" applyBorder="1" applyAlignment="1">
      <alignment horizontal="center" vertical="center"/>
      <protection/>
    </xf>
    <xf numFmtId="0" fontId="0" fillId="0" borderId="74" xfId="66" applyFont="1" applyBorder="1" applyAlignment="1">
      <alignment horizontal="center" vertical="center"/>
      <protection/>
    </xf>
    <xf numFmtId="0" fontId="0" fillId="0" borderId="84" xfId="66" applyFont="1" applyBorder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0" fontId="0" fillId="0" borderId="85" xfId="66" applyFont="1" applyBorder="1" applyAlignment="1">
      <alignment horizontal="center" vertical="center"/>
      <protection/>
    </xf>
    <xf numFmtId="0" fontId="0" fillId="0" borderId="27" xfId="66" applyFont="1" applyBorder="1" applyAlignment="1">
      <alignment horizontal="center" vertical="center"/>
      <protection/>
    </xf>
    <xf numFmtId="0" fontId="0" fillId="0" borderId="77" xfId="66" applyFont="1" applyBorder="1" applyAlignment="1">
      <alignment horizontal="center" vertical="center"/>
      <protection/>
    </xf>
    <xf numFmtId="0" fontId="0" fillId="32" borderId="11" xfId="66" applyFont="1" applyFill="1" applyBorder="1" applyAlignment="1">
      <alignment horizontal="center" vertical="center"/>
      <protection/>
    </xf>
    <xf numFmtId="0" fontId="0" fillId="32" borderId="12" xfId="66" applyFont="1" applyFill="1" applyBorder="1" applyAlignment="1">
      <alignment horizontal="center" vertical="center"/>
      <protection/>
    </xf>
    <xf numFmtId="0" fontId="0" fillId="0" borderId="25" xfId="66" applyFont="1" applyBorder="1" applyAlignment="1">
      <alignment horizontal="center" vertical="center"/>
      <protection/>
    </xf>
    <xf numFmtId="0" fontId="0" fillId="0" borderId="52" xfId="66" applyFont="1" applyBorder="1" applyAlignment="1">
      <alignment horizontal="center" vertical="center"/>
      <protection/>
    </xf>
    <xf numFmtId="0" fontId="0" fillId="0" borderId="42" xfId="66" applyFont="1" applyBorder="1" applyAlignment="1">
      <alignment horizontal="center" vertical="center"/>
      <protection/>
    </xf>
    <xf numFmtId="0" fontId="0" fillId="0" borderId="10" xfId="66" applyFont="1" applyBorder="1" applyAlignment="1">
      <alignment horizontal="center" vertical="center"/>
      <protection/>
    </xf>
    <xf numFmtId="0" fontId="0" fillId="2" borderId="11" xfId="66" applyFont="1" applyFill="1" applyBorder="1" applyAlignment="1">
      <alignment horizontal="center" vertical="center"/>
      <protection/>
    </xf>
    <xf numFmtId="0" fontId="0" fillId="2" borderId="12" xfId="66" applyFont="1" applyFill="1" applyBorder="1" applyAlignment="1">
      <alignment horizontal="center" vertical="center"/>
      <protection/>
    </xf>
    <xf numFmtId="0" fontId="0" fillId="2" borderId="53" xfId="66" applyFont="1" applyFill="1" applyBorder="1" applyAlignment="1">
      <alignment horizontal="center" vertical="center"/>
      <protection/>
    </xf>
    <xf numFmtId="0" fontId="0" fillId="2" borderId="74" xfId="66" applyFont="1" applyFill="1" applyBorder="1" applyAlignment="1">
      <alignment horizontal="center" vertical="center"/>
      <protection/>
    </xf>
    <xf numFmtId="0" fontId="0" fillId="2" borderId="84" xfId="66" applyFont="1" applyFill="1" applyBorder="1" applyAlignment="1">
      <alignment horizontal="center" vertical="center"/>
      <protection/>
    </xf>
    <xf numFmtId="0" fontId="0" fillId="2" borderId="85" xfId="66" applyFont="1" applyFill="1" applyBorder="1" applyAlignment="1">
      <alignment horizontal="center" vertical="center"/>
      <protection/>
    </xf>
    <xf numFmtId="0" fontId="0" fillId="33" borderId="11" xfId="66" applyFont="1" applyFill="1" applyBorder="1" applyAlignment="1">
      <alignment horizontal="center" vertical="center"/>
      <protection/>
    </xf>
    <xf numFmtId="0" fontId="0" fillId="33" borderId="12" xfId="66" applyFont="1" applyFill="1" applyBorder="1" applyAlignment="1">
      <alignment horizontal="center" vertical="center"/>
      <protection/>
    </xf>
    <xf numFmtId="0" fontId="0" fillId="33" borderId="25" xfId="66" applyFont="1" applyFill="1" applyBorder="1" applyAlignment="1">
      <alignment horizontal="center" vertical="center"/>
      <protection/>
    </xf>
    <xf numFmtId="0" fontId="0" fillId="33" borderId="52" xfId="66" applyFont="1" applyFill="1" applyBorder="1" applyAlignment="1">
      <alignment horizontal="center" vertical="center"/>
      <protection/>
    </xf>
    <xf numFmtId="0" fontId="0" fillId="33" borderId="53" xfId="66" applyFont="1" applyFill="1" applyBorder="1" applyAlignment="1">
      <alignment horizontal="center" vertical="center"/>
      <protection/>
    </xf>
    <xf numFmtId="0" fontId="0" fillId="33" borderId="42" xfId="66" applyFont="1" applyFill="1" applyBorder="1" applyAlignment="1">
      <alignment horizontal="center" vertical="center"/>
      <protection/>
    </xf>
    <xf numFmtId="0" fontId="0" fillId="33" borderId="10" xfId="66" applyFont="1" applyFill="1" applyBorder="1" applyAlignment="1">
      <alignment horizontal="center" vertical="center"/>
      <protection/>
    </xf>
    <xf numFmtId="0" fontId="0" fillId="33" borderId="74" xfId="66" applyFont="1" applyFill="1" applyBorder="1" applyAlignment="1">
      <alignment horizontal="center" vertical="center"/>
      <protection/>
    </xf>
    <xf numFmtId="0" fontId="0" fillId="33" borderId="84" xfId="66" applyFont="1" applyFill="1" applyBorder="1" applyAlignment="1">
      <alignment horizontal="center" vertical="center"/>
      <protection/>
    </xf>
    <xf numFmtId="0" fontId="0" fillId="33" borderId="85" xfId="66" applyFont="1" applyFill="1" applyBorder="1" applyAlignment="1">
      <alignment horizontal="center" vertical="center"/>
      <protection/>
    </xf>
    <xf numFmtId="0" fontId="0" fillId="0" borderId="81" xfId="66" applyFont="1" applyBorder="1" applyAlignment="1">
      <alignment horizontal="center" vertical="center"/>
      <protection/>
    </xf>
    <xf numFmtId="0" fontId="0" fillId="0" borderId="82" xfId="66" applyFont="1" applyBorder="1" applyAlignment="1">
      <alignment horizontal="center" vertical="center"/>
      <protection/>
    </xf>
    <xf numFmtId="0" fontId="0" fillId="0" borderId="83" xfId="66" applyFont="1" applyBorder="1" applyAlignment="1">
      <alignment horizontal="center" vertical="center"/>
      <protection/>
    </xf>
    <xf numFmtId="58" fontId="0" fillId="0" borderId="0" xfId="66" applyNumberFormat="1" applyFont="1" applyFill="1" applyAlignment="1">
      <alignment horizontal="right" vertical="center"/>
      <protection/>
    </xf>
    <xf numFmtId="38" fontId="0" fillId="0" borderId="17" xfId="66" applyNumberFormat="1" applyFont="1" applyFill="1" applyBorder="1" applyAlignment="1">
      <alignment horizontal="center" vertical="center"/>
      <protection/>
    </xf>
    <xf numFmtId="38" fontId="0" fillId="0" borderId="19" xfId="66" applyNumberFormat="1" applyFont="1" applyFill="1" applyBorder="1" applyAlignment="1">
      <alignment horizontal="center" vertical="center"/>
      <protection/>
    </xf>
    <xf numFmtId="0" fontId="0" fillId="0" borderId="53" xfId="65" applyFont="1" applyBorder="1" applyAlignment="1">
      <alignment horizontal="center" vertical="center"/>
      <protection/>
    </xf>
    <xf numFmtId="0" fontId="0" fillId="0" borderId="74" xfId="65" applyFont="1" applyBorder="1" applyAlignment="1">
      <alignment horizontal="center" vertical="center"/>
      <protection/>
    </xf>
    <xf numFmtId="0" fontId="0" fillId="0" borderId="10" xfId="65" applyFont="1" applyBorder="1" applyAlignment="1">
      <alignment horizontal="right" vertical="center"/>
      <protection/>
    </xf>
    <xf numFmtId="0" fontId="0" fillId="0" borderId="27" xfId="65" applyFont="1" applyBorder="1" applyAlignment="1">
      <alignment horizontal="center" vertical="center"/>
      <protection/>
    </xf>
    <xf numFmtId="0" fontId="0" fillId="0" borderId="77" xfId="65" applyFont="1" applyBorder="1" applyAlignment="1">
      <alignment horizontal="center" vertical="center"/>
      <protection/>
    </xf>
    <xf numFmtId="58" fontId="0" fillId="0" borderId="0" xfId="65" applyNumberFormat="1" applyFont="1" applyFill="1" applyAlignment="1">
      <alignment horizontal="right" vertical="center"/>
      <protection/>
    </xf>
    <xf numFmtId="0" fontId="0" fillId="0" borderId="81" xfId="65" applyFont="1" applyBorder="1" applyAlignment="1">
      <alignment horizontal="center" vertical="center"/>
      <protection/>
    </xf>
    <xf numFmtId="0" fontId="0" fillId="0" borderId="82" xfId="65" applyFont="1" applyBorder="1" applyAlignment="1">
      <alignment horizontal="center" vertical="center"/>
      <protection/>
    </xf>
    <xf numFmtId="0" fontId="0" fillId="0" borderId="83" xfId="65" applyFont="1" applyBorder="1" applyAlignment="1">
      <alignment horizontal="center" vertical="center"/>
      <protection/>
    </xf>
    <xf numFmtId="0" fontId="0" fillId="0" borderId="84" xfId="65" applyFont="1" applyBorder="1" applyAlignment="1">
      <alignment horizontal="center" vertical="center"/>
      <protection/>
    </xf>
    <xf numFmtId="0" fontId="0" fillId="0" borderId="12" xfId="65" applyFont="1" applyBorder="1" applyAlignment="1">
      <alignment horizontal="center" vertical="center"/>
      <protection/>
    </xf>
    <xf numFmtId="0" fontId="0" fillId="0" borderId="85" xfId="65" applyFont="1" applyBorder="1" applyAlignment="1">
      <alignment horizontal="center" vertical="center"/>
      <protection/>
    </xf>
    <xf numFmtId="0" fontId="0" fillId="32" borderId="11" xfId="65" applyFont="1" applyFill="1" applyBorder="1" applyAlignment="1">
      <alignment horizontal="center" vertical="center"/>
      <protection/>
    </xf>
    <xf numFmtId="0" fontId="0" fillId="32" borderId="12" xfId="65" applyFont="1" applyFill="1" applyBorder="1" applyAlignment="1">
      <alignment horizontal="center" vertical="center"/>
      <protection/>
    </xf>
    <xf numFmtId="0" fontId="0" fillId="0" borderId="25" xfId="65" applyFont="1" applyBorder="1" applyAlignment="1">
      <alignment horizontal="center" vertical="center"/>
      <protection/>
    </xf>
    <xf numFmtId="0" fontId="0" fillId="0" borderId="52" xfId="65" applyFont="1" applyBorder="1" applyAlignment="1">
      <alignment horizontal="center" vertical="center"/>
      <protection/>
    </xf>
    <xf numFmtId="0" fontId="0" fillId="0" borderId="42" xfId="65" applyFont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0" fontId="0" fillId="0" borderId="17" xfId="65" applyFont="1" applyFill="1" applyBorder="1" applyAlignment="1">
      <alignment horizontal="center" vertical="center"/>
      <protection/>
    </xf>
    <xf numFmtId="0" fontId="0" fillId="0" borderId="18" xfId="65" applyFont="1" applyFill="1" applyBorder="1" applyAlignment="1">
      <alignment horizontal="center" vertical="center"/>
      <protection/>
    </xf>
    <xf numFmtId="0" fontId="0" fillId="0" borderId="19" xfId="65" applyFont="1" applyFill="1" applyBorder="1" applyAlignment="1">
      <alignment horizontal="center" vertical="center"/>
      <protection/>
    </xf>
    <xf numFmtId="38" fontId="0" fillId="0" borderId="17" xfId="65" applyNumberFormat="1" applyFont="1" applyFill="1" applyBorder="1" applyAlignment="1">
      <alignment horizontal="center" vertical="center"/>
      <protection/>
    </xf>
    <xf numFmtId="38" fontId="0" fillId="0" borderId="19" xfId="65" applyNumberFormat="1" applyFont="1" applyFill="1" applyBorder="1" applyAlignment="1">
      <alignment horizontal="center" vertical="center"/>
      <protection/>
    </xf>
    <xf numFmtId="0" fontId="0" fillId="33" borderId="25" xfId="65" applyFont="1" applyFill="1" applyBorder="1" applyAlignment="1">
      <alignment horizontal="center" vertical="center"/>
      <protection/>
    </xf>
    <xf numFmtId="0" fontId="0" fillId="33" borderId="52" xfId="65" applyFont="1" applyFill="1" applyBorder="1" applyAlignment="1">
      <alignment horizontal="center" vertical="center"/>
      <protection/>
    </xf>
    <xf numFmtId="0" fontId="0" fillId="33" borderId="53" xfId="65" applyFont="1" applyFill="1" applyBorder="1" applyAlignment="1">
      <alignment horizontal="center" vertical="center"/>
      <protection/>
    </xf>
    <xf numFmtId="0" fontId="0" fillId="33" borderId="42" xfId="65" applyFont="1" applyFill="1" applyBorder="1" applyAlignment="1">
      <alignment horizontal="center" vertical="center"/>
      <protection/>
    </xf>
    <xf numFmtId="0" fontId="0" fillId="33" borderId="10" xfId="65" applyFont="1" applyFill="1" applyBorder="1" applyAlignment="1">
      <alignment horizontal="center" vertical="center"/>
      <protection/>
    </xf>
    <xf numFmtId="0" fontId="0" fillId="33" borderId="74" xfId="65" applyFont="1" applyFill="1" applyBorder="1" applyAlignment="1">
      <alignment horizontal="center" vertical="center"/>
      <protection/>
    </xf>
    <xf numFmtId="0" fontId="0" fillId="2" borderId="11" xfId="65" applyFont="1" applyFill="1" applyBorder="1" applyAlignment="1">
      <alignment horizontal="center" vertical="center"/>
      <protection/>
    </xf>
    <xf numFmtId="0" fontId="0" fillId="2" borderId="12" xfId="65" applyFont="1" applyFill="1" applyBorder="1" applyAlignment="1">
      <alignment horizontal="center" vertical="center"/>
      <protection/>
    </xf>
    <xf numFmtId="0" fontId="0" fillId="33" borderId="11" xfId="65" applyFont="1" applyFill="1" applyBorder="1" applyAlignment="1">
      <alignment horizontal="center" vertical="center"/>
      <protection/>
    </xf>
    <xf numFmtId="0" fontId="0" fillId="33" borderId="12" xfId="65" applyFont="1" applyFill="1" applyBorder="1" applyAlignment="1">
      <alignment horizontal="center" vertical="center"/>
      <protection/>
    </xf>
    <xf numFmtId="0" fontId="0" fillId="2" borderId="53" xfId="65" applyFont="1" applyFill="1" applyBorder="1" applyAlignment="1">
      <alignment horizontal="center" vertical="center"/>
      <protection/>
    </xf>
    <xf numFmtId="0" fontId="0" fillId="2" borderId="74" xfId="65" applyFont="1" applyFill="1" applyBorder="1" applyAlignment="1">
      <alignment horizontal="center" vertical="center"/>
      <protection/>
    </xf>
    <xf numFmtId="0" fontId="0" fillId="2" borderId="84" xfId="65" applyFont="1" applyFill="1" applyBorder="1" applyAlignment="1">
      <alignment horizontal="center" vertical="center"/>
      <protection/>
    </xf>
    <xf numFmtId="0" fontId="0" fillId="2" borderId="85" xfId="65" applyFont="1" applyFill="1" applyBorder="1" applyAlignment="1">
      <alignment horizontal="center" vertical="center"/>
      <protection/>
    </xf>
    <xf numFmtId="0" fontId="0" fillId="33" borderId="84" xfId="65" applyFont="1" applyFill="1" applyBorder="1" applyAlignment="1">
      <alignment horizontal="center" vertical="center"/>
      <protection/>
    </xf>
    <xf numFmtId="0" fontId="0" fillId="33" borderId="85" xfId="65" applyFont="1" applyFill="1" applyBorder="1" applyAlignment="1">
      <alignment horizontal="center" vertical="center"/>
      <protection/>
    </xf>
    <xf numFmtId="0" fontId="0" fillId="0" borderId="84" xfId="64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85" xfId="64" applyFont="1" applyBorder="1" applyAlignment="1">
      <alignment horizontal="center" vertical="center"/>
      <protection/>
    </xf>
    <xf numFmtId="0" fontId="0" fillId="33" borderId="53" xfId="64" applyFont="1" applyFill="1" applyBorder="1" applyAlignment="1">
      <alignment horizontal="center" vertical="center"/>
      <protection/>
    </xf>
    <xf numFmtId="0" fontId="0" fillId="33" borderId="74" xfId="64" applyFont="1" applyFill="1" applyBorder="1" applyAlignment="1">
      <alignment horizontal="center" vertical="center"/>
      <protection/>
    </xf>
    <xf numFmtId="0" fontId="0" fillId="0" borderId="10" xfId="64" applyFont="1" applyBorder="1" applyAlignment="1">
      <alignment horizontal="right" vertical="center"/>
      <protection/>
    </xf>
    <xf numFmtId="0" fontId="0" fillId="32" borderId="11" xfId="64" applyFont="1" applyFill="1" applyBorder="1" applyAlignment="1">
      <alignment horizontal="center" vertical="center"/>
      <protection/>
    </xf>
    <xf numFmtId="0" fontId="0" fillId="32" borderId="12" xfId="64" applyFont="1" applyFill="1" applyBorder="1" applyAlignment="1">
      <alignment horizontal="center" vertical="center"/>
      <protection/>
    </xf>
    <xf numFmtId="0" fontId="0" fillId="0" borderId="27" xfId="64" applyFont="1" applyBorder="1" applyAlignment="1">
      <alignment horizontal="center" vertical="center"/>
      <protection/>
    </xf>
    <xf numFmtId="0" fontId="0" fillId="0" borderId="77" xfId="64" applyFont="1" applyBorder="1" applyAlignment="1">
      <alignment horizontal="center" vertical="center"/>
      <protection/>
    </xf>
    <xf numFmtId="0" fontId="0" fillId="2" borderId="53" xfId="64" applyFont="1" applyFill="1" applyBorder="1" applyAlignment="1">
      <alignment horizontal="center" vertical="center"/>
      <protection/>
    </xf>
    <xf numFmtId="0" fontId="0" fillId="2" borderId="74" xfId="64" applyFont="1" applyFill="1" applyBorder="1" applyAlignment="1">
      <alignment horizontal="center" vertical="center"/>
      <protection/>
    </xf>
    <xf numFmtId="38" fontId="0" fillId="0" borderId="17" xfId="64" applyNumberFormat="1" applyFont="1" applyFill="1" applyBorder="1" applyAlignment="1">
      <alignment horizontal="center" vertical="center"/>
      <protection/>
    </xf>
    <xf numFmtId="38" fontId="0" fillId="0" borderId="19" xfId="64" applyNumberFormat="1" applyFont="1" applyFill="1" applyBorder="1" applyAlignment="1">
      <alignment horizontal="center" vertical="center"/>
      <protection/>
    </xf>
    <xf numFmtId="0" fontId="0" fillId="0" borderId="53" xfId="64" applyFont="1" applyBorder="1" applyAlignment="1">
      <alignment horizontal="center" vertical="center"/>
      <protection/>
    </xf>
    <xf numFmtId="0" fontId="0" fillId="0" borderId="74" xfId="64" applyFont="1" applyBorder="1" applyAlignment="1">
      <alignment horizontal="center" vertical="center"/>
      <protection/>
    </xf>
    <xf numFmtId="0" fontId="0" fillId="0" borderId="25" xfId="64" applyFont="1" applyBorder="1" applyAlignment="1">
      <alignment horizontal="center" vertical="center"/>
      <protection/>
    </xf>
    <xf numFmtId="0" fontId="0" fillId="0" borderId="52" xfId="64" applyFont="1" applyBorder="1" applyAlignment="1">
      <alignment horizontal="center" vertical="center"/>
      <protection/>
    </xf>
    <xf numFmtId="0" fontId="0" fillId="0" borderId="42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7" xfId="64" applyFont="1" applyFill="1" applyBorder="1" applyAlignment="1">
      <alignment horizontal="center" vertical="center"/>
      <protection/>
    </xf>
    <xf numFmtId="0" fontId="0" fillId="0" borderId="18" xfId="64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  <xf numFmtId="0" fontId="0" fillId="2" borderId="84" xfId="64" applyFont="1" applyFill="1" applyBorder="1" applyAlignment="1">
      <alignment horizontal="center" vertical="center"/>
      <protection/>
    </xf>
    <xf numFmtId="0" fontId="0" fillId="2" borderId="12" xfId="64" applyFont="1" applyFill="1" applyBorder="1" applyAlignment="1">
      <alignment horizontal="center" vertical="center"/>
      <protection/>
    </xf>
    <xf numFmtId="0" fontId="0" fillId="2" borderId="85" xfId="64" applyFont="1" applyFill="1" applyBorder="1" applyAlignment="1">
      <alignment horizontal="center" vertical="center"/>
      <protection/>
    </xf>
    <xf numFmtId="0" fontId="0" fillId="0" borderId="81" xfId="64" applyFont="1" applyBorder="1" applyAlignment="1">
      <alignment horizontal="center" vertical="center"/>
      <protection/>
    </xf>
    <xf numFmtId="0" fontId="0" fillId="0" borderId="82" xfId="64" applyFont="1" applyBorder="1" applyAlignment="1">
      <alignment horizontal="center" vertical="center"/>
      <protection/>
    </xf>
    <xf numFmtId="0" fontId="0" fillId="0" borderId="83" xfId="64" applyFont="1" applyBorder="1" applyAlignment="1">
      <alignment horizontal="center" vertical="center"/>
      <protection/>
    </xf>
    <xf numFmtId="58" fontId="0" fillId="0" borderId="0" xfId="64" applyNumberFormat="1" applyFont="1" applyFill="1" applyAlignment="1">
      <alignment horizontal="right" vertical="center"/>
      <protection/>
    </xf>
    <xf numFmtId="0" fontId="0" fillId="2" borderId="11" xfId="64" applyFont="1" applyFill="1" applyBorder="1" applyAlignment="1">
      <alignment horizontal="center" vertical="center"/>
      <protection/>
    </xf>
    <xf numFmtId="0" fontId="0" fillId="33" borderId="11" xfId="64" applyFont="1" applyFill="1" applyBorder="1" applyAlignment="1">
      <alignment horizontal="center" vertical="center"/>
      <protection/>
    </xf>
    <xf numFmtId="0" fontId="0" fillId="33" borderId="12" xfId="64" applyFont="1" applyFill="1" applyBorder="1" applyAlignment="1">
      <alignment horizontal="center" vertical="center"/>
      <protection/>
    </xf>
    <xf numFmtId="0" fontId="0" fillId="33" borderId="84" xfId="64" applyFont="1" applyFill="1" applyBorder="1" applyAlignment="1">
      <alignment horizontal="center" vertical="center"/>
      <protection/>
    </xf>
    <xf numFmtId="0" fontId="0" fillId="33" borderId="85" xfId="64" applyFont="1" applyFill="1" applyBorder="1" applyAlignment="1">
      <alignment horizontal="center" vertical="center"/>
      <protection/>
    </xf>
    <xf numFmtId="0" fontId="0" fillId="33" borderId="25" xfId="64" applyFont="1" applyFill="1" applyBorder="1" applyAlignment="1">
      <alignment horizontal="center" vertical="center"/>
      <protection/>
    </xf>
    <xf numFmtId="0" fontId="0" fillId="33" borderId="52" xfId="64" applyFont="1" applyFill="1" applyBorder="1" applyAlignment="1">
      <alignment horizontal="center" vertical="center"/>
      <protection/>
    </xf>
    <xf numFmtId="0" fontId="0" fillId="33" borderId="42" xfId="64" applyFont="1" applyFill="1" applyBorder="1" applyAlignment="1">
      <alignment horizontal="center" vertical="center"/>
      <protection/>
    </xf>
    <xf numFmtId="0" fontId="0" fillId="33" borderId="10" xfId="64" applyFont="1" applyFill="1" applyBorder="1" applyAlignment="1">
      <alignment horizontal="center" vertical="center"/>
      <protection/>
    </xf>
    <xf numFmtId="0" fontId="0" fillId="0" borderId="10" xfId="63" applyFont="1" applyBorder="1" applyAlignment="1">
      <alignment horizontal="right" vertical="center"/>
      <protection/>
    </xf>
    <xf numFmtId="0" fontId="0" fillId="0" borderId="53" xfId="63" applyFont="1" applyBorder="1" applyAlignment="1">
      <alignment horizontal="center" vertical="center"/>
      <protection/>
    </xf>
    <xf numFmtId="0" fontId="0" fillId="0" borderId="74" xfId="63" applyFont="1" applyBorder="1" applyAlignment="1">
      <alignment horizontal="center" vertical="center"/>
      <protection/>
    </xf>
    <xf numFmtId="0" fontId="0" fillId="0" borderId="84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85" xfId="63" applyFont="1" applyBorder="1" applyAlignment="1">
      <alignment horizontal="center" vertical="center"/>
      <protection/>
    </xf>
    <xf numFmtId="0" fontId="0" fillId="0" borderId="27" xfId="63" applyFont="1" applyBorder="1" applyAlignment="1">
      <alignment horizontal="center" vertical="center"/>
      <protection/>
    </xf>
    <xf numFmtId="0" fontId="0" fillId="0" borderId="77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center" vertical="center"/>
      <protection/>
    </xf>
    <xf numFmtId="0" fontId="0" fillId="0" borderId="52" xfId="63" applyFont="1" applyBorder="1" applyAlignment="1">
      <alignment horizontal="center" vertical="center"/>
      <protection/>
    </xf>
    <xf numFmtId="0" fontId="0" fillId="0" borderId="42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33" borderId="53" xfId="63" applyFont="1" applyFill="1" applyBorder="1" applyAlignment="1">
      <alignment horizontal="center" vertical="center"/>
      <protection/>
    </xf>
    <xf numFmtId="0" fontId="0" fillId="33" borderId="74" xfId="63" applyFont="1" applyFill="1" applyBorder="1" applyAlignment="1">
      <alignment horizontal="center" vertical="center"/>
      <protection/>
    </xf>
    <xf numFmtId="0" fontId="0" fillId="32" borderId="11" xfId="63" applyFont="1" applyFill="1" applyBorder="1" applyAlignment="1">
      <alignment horizontal="center" vertical="center"/>
      <protection/>
    </xf>
    <xf numFmtId="0" fontId="0" fillId="32" borderId="12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2" borderId="53" xfId="63" applyFont="1" applyFill="1" applyBorder="1" applyAlignment="1">
      <alignment horizontal="center" vertical="center"/>
      <protection/>
    </xf>
    <xf numFmtId="0" fontId="0" fillId="2" borderId="74" xfId="63" applyFont="1" applyFill="1" applyBorder="1" applyAlignment="1">
      <alignment horizontal="center" vertical="center"/>
      <protection/>
    </xf>
    <xf numFmtId="0" fontId="0" fillId="2" borderId="84" xfId="63" applyFont="1" applyFill="1" applyBorder="1" applyAlignment="1">
      <alignment horizontal="center" vertical="center"/>
      <protection/>
    </xf>
    <xf numFmtId="0" fontId="0" fillId="2" borderId="12" xfId="63" applyFont="1" applyFill="1" applyBorder="1" applyAlignment="1">
      <alignment horizontal="center" vertical="center"/>
      <protection/>
    </xf>
    <xf numFmtId="0" fontId="0" fillId="2" borderId="85" xfId="63" applyFont="1" applyFill="1" applyBorder="1" applyAlignment="1">
      <alignment horizontal="center" vertical="center"/>
      <protection/>
    </xf>
    <xf numFmtId="0" fontId="0" fillId="33" borderId="25" xfId="63" applyFont="1" applyFill="1" applyBorder="1" applyAlignment="1">
      <alignment horizontal="center" vertical="center"/>
      <protection/>
    </xf>
    <xf numFmtId="0" fontId="0" fillId="33" borderId="52" xfId="63" applyFont="1" applyFill="1" applyBorder="1" applyAlignment="1">
      <alignment horizontal="center" vertical="center"/>
      <protection/>
    </xf>
    <xf numFmtId="0" fontId="0" fillId="33" borderId="42" xfId="63" applyFont="1" applyFill="1" applyBorder="1" applyAlignment="1">
      <alignment horizontal="center" vertical="center"/>
      <protection/>
    </xf>
    <xf numFmtId="0" fontId="0" fillId="33" borderId="10" xfId="63" applyFont="1" applyFill="1" applyBorder="1" applyAlignment="1">
      <alignment horizontal="center" vertical="center"/>
      <protection/>
    </xf>
    <xf numFmtId="0" fontId="0" fillId="2" borderId="11" xfId="63" applyFont="1" applyFill="1" applyBorder="1" applyAlignment="1">
      <alignment horizontal="center" vertical="center"/>
      <protection/>
    </xf>
    <xf numFmtId="0" fontId="0" fillId="33" borderId="11" xfId="63" applyFont="1" applyFill="1" applyBorder="1" applyAlignment="1">
      <alignment horizontal="center" vertical="center"/>
      <protection/>
    </xf>
    <xf numFmtId="0" fontId="0" fillId="33" borderId="12" xfId="63" applyFont="1" applyFill="1" applyBorder="1" applyAlignment="1">
      <alignment horizontal="center" vertical="center"/>
      <protection/>
    </xf>
    <xf numFmtId="0" fontId="0" fillId="33" borderId="84" xfId="63" applyFont="1" applyFill="1" applyBorder="1" applyAlignment="1">
      <alignment horizontal="center" vertical="center"/>
      <protection/>
    </xf>
    <xf numFmtId="0" fontId="0" fillId="33" borderId="85" xfId="63" applyFont="1" applyFill="1" applyBorder="1" applyAlignment="1">
      <alignment horizontal="center" vertical="center"/>
      <protection/>
    </xf>
    <xf numFmtId="0" fontId="0" fillId="0" borderId="81" xfId="63" applyFont="1" applyBorder="1" applyAlignment="1">
      <alignment horizontal="center" vertical="center"/>
      <protection/>
    </xf>
    <xf numFmtId="0" fontId="0" fillId="0" borderId="82" xfId="63" applyFont="1" applyBorder="1" applyAlignment="1">
      <alignment horizontal="center" vertical="center"/>
      <protection/>
    </xf>
    <xf numFmtId="0" fontId="0" fillId="0" borderId="83" xfId="63" applyFont="1" applyBorder="1" applyAlignment="1">
      <alignment horizontal="center" vertical="center"/>
      <protection/>
    </xf>
    <xf numFmtId="58" fontId="0" fillId="0" borderId="0" xfId="63" applyNumberFormat="1" applyFont="1" applyFill="1" applyAlignment="1">
      <alignment horizontal="right" vertical="center"/>
      <protection/>
    </xf>
    <xf numFmtId="38" fontId="0" fillId="0" borderId="17" xfId="63" applyNumberFormat="1" applyFont="1" applyFill="1" applyBorder="1" applyAlignment="1">
      <alignment horizontal="center" vertical="center"/>
      <protection/>
    </xf>
    <xf numFmtId="38" fontId="0" fillId="0" borderId="19" xfId="63" applyNumberFormat="1" applyFont="1" applyFill="1" applyBorder="1" applyAlignment="1">
      <alignment horizontal="center" vertical="center"/>
      <protection/>
    </xf>
    <xf numFmtId="0" fontId="0" fillId="0" borderId="84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85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right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52" xfId="61" applyFont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74" xfId="61" applyFont="1" applyBorder="1" applyAlignment="1">
      <alignment horizontal="center" vertical="center"/>
      <protection/>
    </xf>
    <xf numFmtId="0" fontId="0" fillId="2" borderId="11" xfId="61" applyFont="1" applyFill="1" applyBorder="1" applyAlignment="1">
      <alignment horizontal="center" vertical="center"/>
      <protection/>
    </xf>
    <xf numFmtId="0" fontId="0" fillId="2" borderId="12" xfId="61" applyFont="1" applyFill="1" applyBorder="1" applyAlignment="1">
      <alignment horizontal="center" vertical="center"/>
      <protection/>
    </xf>
    <xf numFmtId="0" fontId="0" fillId="2" borderId="53" xfId="61" applyFont="1" applyFill="1" applyBorder="1" applyAlignment="1">
      <alignment horizontal="center" vertical="center"/>
      <protection/>
    </xf>
    <xf numFmtId="0" fontId="0" fillId="2" borderId="74" xfId="61" applyFont="1" applyFill="1" applyBorder="1" applyAlignment="1">
      <alignment horizontal="center" vertical="center"/>
      <protection/>
    </xf>
    <xf numFmtId="0" fontId="0" fillId="2" borderId="84" xfId="61" applyFont="1" applyFill="1" applyBorder="1" applyAlignment="1">
      <alignment horizontal="center" vertical="center"/>
      <protection/>
    </xf>
    <xf numFmtId="0" fontId="0" fillId="2" borderId="85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32" borderId="11" xfId="61" applyFont="1" applyFill="1" applyBorder="1" applyAlignment="1">
      <alignment horizontal="center" vertical="center"/>
      <protection/>
    </xf>
    <xf numFmtId="0" fontId="0" fillId="32" borderId="12" xfId="61" applyFont="1" applyFill="1" applyBorder="1" applyAlignment="1">
      <alignment horizontal="center" vertical="center"/>
      <protection/>
    </xf>
    <xf numFmtId="38" fontId="0" fillId="0" borderId="17" xfId="61" applyNumberFormat="1" applyFont="1" applyFill="1" applyBorder="1" applyAlignment="1">
      <alignment horizontal="center" vertical="center"/>
      <protection/>
    </xf>
    <xf numFmtId="38" fontId="0" fillId="0" borderId="19" xfId="61" applyNumberFormat="1" applyFont="1" applyFill="1" applyBorder="1" applyAlignment="1">
      <alignment horizontal="center" vertical="center"/>
      <protection/>
    </xf>
    <xf numFmtId="0" fontId="0" fillId="33" borderId="11" xfId="61" applyFont="1" applyFill="1" applyBorder="1" applyAlignment="1">
      <alignment horizontal="center" vertical="center"/>
      <protection/>
    </xf>
    <xf numFmtId="0" fontId="0" fillId="33" borderId="12" xfId="61" applyFont="1" applyFill="1" applyBorder="1" applyAlignment="1">
      <alignment horizontal="center" vertical="center"/>
      <protection/>
    </xf>
    <xf numFmtId="0" fontId="0" fillId="33" borderId="84" xfId="61" applyFont="1" applyFill="1" applyBorder="1" applyAlignment="1">
      <alignment horizontal="center" vertical="center"/>
      <protection/>
    </xf>
    <xf numFmtId="0" fontId="0" fillId="33" borderId="85" xfId="61" applyFont="1" applyFill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77" xfId="61" applyFont="1" applyBorder="1" applyAlignment="1">
      <alignment horizontal="center" vertical="center"/>
      <protection/>
    </xf>
    <xf numFmtId="0" fontId="0" fillId="33" borderId="53" xfId="61" applyFont="1" applyFill="1" applyBorder="1" applyAlignment="1">
      <alignment horizontal="center" vertical="center"/>
      <protection/>
    </xf>
    <xf numFmtId="0" fontId="0" fillId="33" borderId="74" xfId="61" applyFont="1" applyFill="1" applyBorder="1" applyAlignment="1">
      <alignment horizontal="center" vertical="center"/>
      <protection/>
    </xf>
    <xf numFmtId="0" fontId="0" fillId="33" borderId="25" xfId="61" applyFont="1" applyFill="1" applyBorder="1" applyAlignment="1">
      <alignment horizontal="center" vertical="center"/>
      <protection/>
    </xf>
    <xf numFmtId="0" fontId="0" fillId="33" borderId="52" xfId="61" applyFont="1" applyFill="1" applyBorder="1" applyAlignment="1">
      <alignment horizontal="center" vertical="center"/>
      <protection/>
    </xf>
    <xf numFmtId="0" fontId="0" fillId="33" borderId="42" xfId="61" applyFont="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58" fontId="0" fillId="0" borderId="0" xfId="61" applyNumberFormat="1" applyFont="1" applyFill="1" applyAlignment="1">
      <alignment horizontal="right" vertical="center"/>
      <protection/>
    </xf>
    <xf numFmtId="0" fontId="0" fillId="0" borderId="81" xfId="61" applyFont="1" applyBorder="1" applyAlignment="1">
      <alignment horizontal="center" vertical="center"/>
      <protection/>
    </xf>
    <xf numFmtId="0" fontId="0" fillId="0" borderId="82" xfId="61" applyFont="1" applyBorder="1" applyAlignment="1">
      <alignment horizontal="center" vertical="center"/>
      <protection/>
    </xf>
    <xf numFmtId="0" fontId="0" fillId="0" borderId="83" xfId="61" applyFont="1" applyBorder="1" applyAlignment="1">
      <alignment horizontal="center" vertical="center"/>
      <protection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58" fontId="0" fillId="0" borderId="0" xfId="0" applyNumberFormat="1" applyFont="1" applyFill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84" xfId="0" applyFont="1" applyFill="1" applyBorder="1" applyAlignment="1">
      <alignment horizontal="center" vertical="center"/>
    </xf>
    <xf numFmtId="0" fontId="0" fillId="2" borderId="85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74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1207" xfId="61"/>
    <cellStyle name="標準_t1301" xfId="62"/>
    <cellStyle name="標準_コピー ～ t1208" xfId="63"/>
    <cellStyle name="標準_コピー ～ t1209" xfId="64"/>
    <cellStyle name="標準_コピー ～ t1210" xfId="65"/>
    <cellStyle name="標準_コピー ～ t1211(あけ作成中）" xfId="66"/>
    <cellStyle name="標準_コピー ～ t1212" xfId="67"/>
    <cellStyle name="標準_コピー ～ t1302(明坂作成中)" xfId="68"/>
    <cellStyle name="標準_コピー ～ t1303(明坂作成中）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790575</xdr:colOff>
      <xdr:row>5</xdr:row>
      <xdr:rowOff>9525</xdr:rowOff>
    </xdr:from>
    <xdr:to>
      <xdr:col>11</xdr:col>
      <xdr:colOff>304800</xdr:colOff>
      <xdr:row>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48375" y="1057275"/>
          <a:ext cx="323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134850" y="298799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2134850" y="298799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2134850" y="298799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143</xdr:row>
      <xdr:rowOff>0</xdr:rowOff>
    </xdr:from>
    <xdr:to>
      <xdr:col>18</xdr:col>
      <xdr:colOff>552450</xdr:colOff>
      <xdr:row>143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134850" y="300704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143</xdr:row>
      <xdr:rowOff>0</xdr:rowOff>
    </xdr:from>
    <xdr:to>
      <xdr:col>18</xdr:col>
      <xdr:colOff>552450</xdr:colOff>
      <xdr:row>143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2134850" y="300704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143</xdr:row>
      <xdr:rowOff>0</xdr:rowOff>
    </xdr:from>
    <xdr:to>
      <xdr:col>18</xdr:col>
      <xdr:colOff>552450</xdr:colOff>
      <xdr:row>143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2134850" y="300704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2134850" y="29851350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134850" y="299561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2134850" y="299561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144</xdr:row>
      <xdr:rowOff>0</xdr:rowOff>
    </xdr:from>
    <xdr:to>
      <xdr:col>18</xdr:col>
      <xdr:colOff>552450</xdr:colOff>
      <xdr:row>144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2134850" y="29956125"/>
          <a:ext cx="4572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view="pageBreakPreview" zoomScaleNormal="55" zoomScaleSheetLayoutView="100" zoomScalePageLayoutView="0" workbookViewId="0" topLeftCell="A1">
      <selection activeCell="J1" sqref="J1:O1"/>
    </sheetView>
  </sheetViews>
  <sheetFormatPr defaultColWidth="7.625" defaultRowHeight="16.5" customHeight="1"/>
  <cols>
    <col min="1" max="2" width="2.625" style="1426" customWidth="1"/>
    <col min="3" max="3" width="5.625" style="1426" customWidth="1"/>
    <col min="4" max="4" width="7.625" style="1426" customWidth="1"/>
    <col min="5" max="5" width="2.625" style="1426" customWidth="1"/>
    <col min="6" max="6" width="6.625" style="1426" customWidth="1"/>
    <col min="7" max="7" width="9.375" style="1426" customWidth="1"/>
    <col min="8" max="16" width="10.625" style="1426" customWidth="1"/>
    <col min="17" max="18" width="12.625" style="1426" customWidth="1"/>
    <col min="19" max="19" width="7.625" style="1426" customWidth="1"/>
    <col min="20" max="22" width="9.375" style="1426" customWidth="1"/>
    <col min="23" max="16384" width="7.625" style="1426" customWidth="1"/>
  </cols>
  <sheetData>
    <row r="1" spans="1:18" ht="16.5" customHeight="1" thickBot="1" thickTop="1">
      <c r="A1" s="1425" t="str">
        <f>"介護保険事業状況報告　平成"&amp;WIDECHAR($A$2)&amp;"年（"&amp;WIDECHAR($B$2)&amp;"年）"&amp;WIDECHAR($C$2)&amp;"月※"</f>
        <v>介護保険事業状況報告　平成２５年（２０１３年）３月※</v>
      </c>
      <c r="J1" s="1570" t="s">
        <v>0</v>
      </c>
      <c r="K1" s="1571"/>
      <c r="L1" s="1571"/>
      <c r="M1" s="1571"/>
      <c r="N1" s="1571"/>
      <c r="O1" s="1572"/>
      <c r="P1" s="1573">
        <v>41395</v>
      </c>
      <c r="Q1" s="1573"/>
      <c r="R1" s="1427" t="s">
        <v>1</v>
      </c>
    </row>
    <row r="2" spans="1:17" ht="16.5" customHeight="1" thickTop="1">
      <c r="A2" s="1428">
        <v>25</v>
      </c>
      <c r="B2" s="1428">
        <v>2013</v>
      </c>
      <c r="C2" s="1428">
        <v>3</v>
      </c>
      <c r="D2" s="1428">
        <v>1</v>
      </c>
      <c r="E2" s="1428">
        <v>31</v>
      </c>
      <c r="Q2" s="1427"/>
    </row>
    <row r="3" ht="16.5" customHeight="1">
      <c r="A3" s="1425" t="s">
        <v>2</v>
      </c>
    </row>
    <row r="4" spans="2:9" ht="16.5" customHeight="1">
      <c r="B4" s="1429"/>
      <c r="C4" s="1429"/>
      <c r="D4" s="1429"/>
      <c r="E4" s="1430"/>
      <c r="F4" s="1430"/>
      <c r="G4" s="1430"/>
      <c r="H4" s="1574" t="s">
        <v>3</v>
      </c>
      <c r="I4" s="1574"/>
    </row>
    <row r="5" spans="2:9" ht="16.5" customHeight="1">
      <c r="B5" s="1606" t="str">
        <f>"平成"&amp;WIDECHAR($A$2)&amp;"年（"&amp;WIDECHAR($B$2)&amp;"年）"&amp;WIDECHAR($C$2)&amp;"月末日現在"</f>
        <v>平成２５年（２０１３年）３月末日現在</v>
      </c>
      <c r="C5" s="1607"/>
      <c r="D5" s="1607"/>
      <c r="E5" s="1607"/>
      <c r="F5" s="1607"/>
      <c r="G5" s="1608"/>
      <c r="H5" s="1575" t="s">
        <v>4</v>
      </c>
      <c r="I5" s="1576"/>
    </row>
    <row r="6" spans="2:9" ht="16.5" customHeight="1">
      <c r="B6" s="1431" t="s">
        <v>5</v>
      </c>
      <c r="C6" s="1432"/>
      <c r="D6" s="1432"/>
      <c r="E6" s="1432"/>
      <c r="F6" s="1432"/>
      <c r="G6" s="1433"/>
      <c r="H6" s="1434"/>
      <c r="I6" s="1435">
        <v>41902</v>
      </c>
    </row>
    <row r="7" spans="2:9" ht="16.5" customHeight="1">
      <c r="B7" s="1437" t="s">
        <v>6</v>
      </c>
      <c r="C7" s="1438"/>
      <c r="D7" s="1438"/>
      <c r="E7" s="1438"/>
      <c r="F7" s="1438"/>
      <c r="G7" s="1439"/>
      <c r="H7" s="1440"/>
      <c r="I7" s="1441">
        <v>42790</v>
      </c>
    </row>
    <row r="8" spans="2:9" ht="16.5" customHeight="1">
      <c r="B8" s="1442" t="s">
        <v>7</v>
      </c>
      <c r="C8" s="1443"/>
      <c r="D8" s="1443"/>
      <c r="E8" s="1443"/>
      <c r="F8" s="1443"/>
      <c r="G8" s="1444"/>
      <c r="H8" s="1445"/>
      <c r="I8" s="1446">
        <f>I6+I7</f>
        <v>84692</v>
      </c>
    </row>
    <row r="11" ht="16.5" customHeight="1">
      <c r="A11" s="1425" t="s">
        <v>8</v>
      </c>
    </row>
    <row r="12" spans="2:18" ht="16.5" customHeight="1">
      <c r="B12" s="1429"/>
      <c r="C12" s="1429"/>
      <c r="D12" s="1429"/>
      <c r="E12" s="1430"/>
      <c r="F12" s="1430"/>
      <c r="G12" s="1430"/>
      <c r="H12" s="1430"/>
      <c r="I12" s="1430"/>
      <c r="J12" s="1430"/>
      <c r="K12" s="1430"/>
      <c r="L12" s="1430"/>
      <c r="M12" s="1430"/>
      <c r="P12" s="1430"/>
      <c r="Q12" s="1574" t="s">
        <v>3</v>
      </c>
      <c r="R12" s="1574"/>
    </row>
    <row r="13" spans="1:18" ht="16.5" customHeight="1">
      <c r="A13" s="1428" t="s">
        <v>9</v>
      </c>
      <c r="B13" s="1606" t="str">
        <f>"平成"&amp;WIDECHAR($A$2)&amp;"年（"&amp;WIDECHAR($B$2)&amp;"年）"&amp;WIDECHAR($C$2)&amp;"月末日現在"</f>
        <v>平成２５年（２０１３年）３月末日現在</v>
      </c>
      <c r="C13" s="1607"/>
      <c r="D13" s="1607"/>
      <c r="E13" s="1607"/>
      <c r="F13" s="1607"/>
      <c r="G13" s="1608"/>
      <c r="H13" s="1447" t="s">
        <v>10</v>
      </c>
      <c r="I13" s="1448" t="s">
        <v>11</v>
      </c>
      <c r="J13" s="1449" t="s">
        <v>12</v>
      </c>
      <c r="K13" s="1450" t="s">
        <v>13</v>
      </c>
      <c r="L13" s="1451" t="s">
        <v>14</v>
      </c>
      <c r="M13" s="1451" t="s">
        <v>15</v>
      </c>
      <c r="N13" s="1451" t="s">
        <v>16</v>
      </c>
      <c r="O13" s="1451" t="s">
        <v>17</v>
      </c>
      <c r="P13" s="1452" t="s">
        <v>18</v>
      </c>
      <c r="Q13" s="1453" t="s">
        <v>12</v>
      </c>
      <c r="R13" s="1454" t="s">
        <v>19</v>
      </c>
    </row>
    <row r="14" spans="1:18" ht="16.5" customHeight="1">
      <c r="A14" s="1428">
        <v>875</v>
      </c>
      <c r="B14" s="1455" t="s">
        <v>20</v>
      </c>
      <c r="C14" s="1456"/>
      <c r="D14" s="1456"/>
      <c r="E14" s="1456"/>
      <c r="F14" s="1456"/>
      <c r="G14" s="1457"/>
      <c r="H14" s="1458">
        <f>H15+H16</f>
        <v>2816</v>
      </c>
      <c r="I14" s="1459">
        <f>I15+I16</f>
        <v>2121</v>
      </c>
      <c r="J14" s="1460">
        <f>SUM(H14:I14)</f>
        <v>4937</v>
      </c>
      <c r="K14" s="1461">
        <f aca="true" t="shared" si="0" ref="K14:P14">K15+K16</f>
        <v>0</v>
      </c>
      <c r="L14" s="1462">
        <f t="shared" si="0"/>
        <v>3667</v>
      </c>
      <c r="M14" s="1462">
        <f t="shared" si="0"/>
        <v>2510</v>
      </c>
      <c r="N14" s="1462">
        <f t="shared" si="0"/>
        <v>1926</v>
      </c>
      <c r="O14" s="1462">
        <f t="shared" si="0"/>
        <v>2054</v>
      </c>
      <c r="P14" s="1463">
        <f t="shared" si="0"/>
        <v>2309</v>
      </c>
      <c r="Q14" s="1464">
        <f>SUM(K14:P14)</f>
        <v>12466</v>
      </c>
      <c r="R14" s="1465">
        <f>SUM(J14,Q14)</f>
        <v>17403</v>
      </c>
    </row>
    <row r="15" spans="1:18" ht="16.5" customHeight="1">
      <c r="A15" s="1428">
        <v>156</v>
      </c>
      <c r="B15" s="1466"/>
      <c r="C15" s="1467" t="s">
        <v>5</v>
      </c>
      <c r="D15" s="1467"/>
      <c r="E15" s="1467"/>
      <c r="F15" s="1467"/>
      <c r="G15" s="1467"/>
      <c r="H15" s="1468">
        <v>427</v>
      </c>
      <c r="I15" s="1469">
        <v>373</v>
      </c>
      <c r="J15" s="1470">
        <f>SUM(H15:I15)</f>
        <v>800</v>
      </c>
      <c r="K15" s="1471">
        <v>0</v>
      </c>
      <c r="L15" s="1472">
        <v>494</v>
      </c>
      <c r="M15" s="1472">
        <v>370</v>
      </c>
      <c r="N15" s="1472">
        <v>240</v>
      </c>
      <c r="O15" s="1472">
        <v>251</v>
      </c>
      <c r="P15" s="1469">
        <v>231</v>
      </c>
      <c r="Q15" s="1470">
        <f>SUM(K15:P15)</f>
        <v>1586</v>
      </c>
      <c r="R15" s="1473">
        <f>SUM(J15,Q15)</f>
        <v>2386</v>
      </c>
    </row>
    <row r="16" spans="1:18" ht="16.5" customHeight="1">
      <c r="A16" s="1428">
        <v>719</v>
      </c>
      <c r="B16" s="1474"/>
      <c r="C16" s="1475" t="s">
        <v>6</v>
      </c>
      <c r="D16" s="1475"/>
      <c r="E16" s="1475"/>
      <c r="F16" s="1475"/>
      <c r="G16" s="1475"/>
      <c r="H16" s="1476">
        <v>2389</v>
      </c>
      <c r="I16" s="1477">
        <v>1748</v>
      </c>
      <c r="J16" s="1478">
        <f>SUM(H16:I16)</f>
        <v>4137</v>
      </c>
      <c r="K16" s="1479">
        <v>0</v>
      </c>
      <c r="L16" s="1480">
        <v>3173</v>
      </c>
      <c r="M16" s="1480">
        <v>2140</v>
      </c>
      <c r="N16" s="1480">
        <v>1686</v>
      </c>
      <c r="O16" s="1480">
        <v>1803</v>
      </c>
      <c r="P16" s="1477">
        <v>2078</v>
      </c>
      <c r="Q16" s="1478">
        <f>SUM(K16:P16)</f>
        <v>10880</v>
      </c>
      <c r="R16" s="1481">
        <f>SUM(J16,Q16)</f>
        <v>15017</v>
      </c>
    </row>
    <row r="17" spans="1:18" ht="16.5" customHeight="1">
      <c r="A17" s="1428">
        <v>25</v>
      </c>
      <c r="B17" s="1436" t="s">
        <v>21</v>
      </c>
      <c r="C17" s="1482"/>
      <c r="D17" s="1482"/>
      <c r="E17" s="1482"/>
      <c r="F17" s="1482"/>
      <c r="G17" s="1482"/>
      <c r="H17" s="1458">
        <v>48</v>
      </c>
      <c r="I17" s="1459">
        <v>75</v>
      </c>
      <c r="J17" s="1460">
        <f>SUM(H17:I17)</f>
        <v>123</v>
      </c>
      <c r="K17" s="1461">
        <v>0</v>
      </c>
      <c r="L17" s="1462">
        <v>95</v>
      </c>
      <c r="M17" s="1462">
        <v>77</v>
      </c>
      <c r="N17" s="1462">
        <v>39</v>
      </c>
      <c r="O17" s="1462">
        <v>36</v>
      </c>
      <c r="P17" s="1463">
        <v>67</v>
      </c>
      <c r="Q17" s="1483">
        <f>SUM(K17:P17)</f>
        <v>314</v>
      </c>
      <c r="R17" s="1484">
        <f>SUM(J17,Q17)</f>
        <v>437</v>
      </c>
    </row>
    <row r="18" spans="1:18" ht="16.5" customHeight="1">
      <c r="A18" s="1428">
        <v>900</v>
      </c>
      <c r="B18" s="1442" t="s">
        <v>22</v>
      </c>
      <c r="C18" s="1443"/>
      <c r="D18" s="1443"/>
      <c r="E18" s="1443"/>
      <c r="F18" s="1443"/>
      <c r="G18" s="1443"/>
      <c r="H18" s="1485">
        <f>H14+H17</f>
        <v>2864</v>
      </c>
      <c r="I18" s="1486">
        <f>I14+I17</f>
        <v>2196</v>
      </c>
      <c r="J18" s="1487">
        <f>SUM(H18:I18)</f>
        <v>5060</v>
      </c>
      <c r="K18" s="1488">
        <f aca="true" t="shared" si="1" ref="K18:P18">K14+K17</f>
        <v>0</v>
      </c>
      <c r="L18" s="1489">
        <f t="shared" si="1"/>
        <v>3762</v>
      </c>
      <c r="M18" s="1489">
        <f t="shared" si="1"/>
        <v>2587</v>
      </c>
      <c r="N18" s="1489">
        <f t="shared" si="1"/>
        <v>1965</v>
      </c>
      <c r="O18" s="1489">
        <f t="shared" si="1"/>
        <v>2090</v>
      </c>
      <c r="P18" s="1486">
        <f t="shared" si="1"/>
        <v>2376</v>
      </c>
      <c r="Q18" s="1487">
        <f>SUM(K18:P18)</f>
        <v>12780</v>
      </c>
      <c r="R18" s="1490">
        <f>SUM(J18,Q18)</f>
        <v>17840</v>
      </c>
    </row>
    <row r="21" ht="16.5" customHeight="1">
      <c r="A21" s="1425" t="s">
        <v>67</v>
      </c>
    </row>
    <row r="22" spans="2:18" ht="16.5" customHeight="1">
      <c r="B22" s="1429"/>
      <c r="C22" s="1429"/>
      <c r="D22" s="1429"/>
      <c r="E22" s="1430"/>
      <c r="F22" s="1430"/>
      <c r="G22" s="1430"/>
      <c r="H22" s="1430"/>
      <c r="I22" s="1430"/>
      <c r="J22" s="1430"/>
      <c r="K22" s="1574" t="s">
        <v>23</v>
      </c>
      <c r="L22" s="1574"/>
      <c r="M22" s="1574"/>
      <c r="N22" s="1574"/>
      <c r="O22" s="1574"/>
      <c r="P22" s="1574"/>
      <c r="Q22" s="1574"/>
      <c r="R22" s="1574"/>
    </row>
    <row r="23" spans="2:18" ht="16.5" customHeight="1">
      <c r="B23" s="1589" t="str">
        <f>"平成"&amp;WIDECHAR($A$2)&amp;"年（"&amp;WIDECHAR($B$2)&amp;"年）"&amp;WIDECHAR($C$2)&amp;"月"</f>
        <v>平成２５年（２０１３年）３月</v>
      </c>
      <c r="C23" s="1590"/>
      <c r="D23" s="1590"/>
      <c r="E23" s="1590"/>
      <c r="F23" s="1590"/>
      <c r="G23" s="1587"/>
      <c r="H23" s="1577" t="s">
        <v>24</v>
      </c>
      <c r="I23" s="1578"/>
      <c r="J23" s="1578"/>
      <c r="K23" s="1584" t="s">
        <v>25</v>
      </c>
      <c r="L23" s="1585"/>
      <c r="M23" s="1585"/>
      <c r="N23" s="1585"/>
      <c r="O23" s="1585"/>
      <c r="P23" s="1585"/>
      <c r="Q23" s="1586"/>
      <c r="R23" s="1594" t="s">
        <v>19</v>
      </c>
    </row>
    <row r="24" spans="2:18" ht="16.5" customHeight="1">
      <c r="B24" s="1591"/>
      <c r="C24" s="1592"/>
      <c r="D24" s="1592"/>
      <c r="E24" s="1592"/>
      <c r="F24" s="1592"/>
      <c r="G24" s="1588"/>
      <c r="H24" s="1492" t="s">
        <v>10</v>
      </c>
      <c r="I24" s="1493" t="s">
        <v>11</v>
      </c>
      <c r="J24" s="1494" t="s">
        <v>12</v>
      </c>
      <c r="K24" s="1495" t="s">
        <v>13</v>
      </c>
      <c r="L24" s="1496" t="s">
        <v>14</v>
      </c>
      <c r="M24" s="1496" t="s">
        <v>15</v>
      </c>
      <c r="N24" s="1496" t="s">
        <v>16</v>
      </c>
      <c r="O24" s="1496" t="s">
        <v>17</v>
      </c>
      <c r="P24" s="1497" t="s">
        <v>18</v>
      </c>
      <c r="Q24" s="1491" t="s">
        <v>12</v>
      </c>
      <c r="R24" s="1595"/>
    </row>
    <row r="25" spans="2:18" ht="16.5" customHeight="1">
      <c r="B25" s="1431" t="s">
        <v>20</v>
      </c>
      <c r="C25" s="1433"/>
      <c r="D25" s="1433"/>
      <c r="E25" s="1433"/>
      <c r="F25" s="1433"/>
      <c r="G25" s="1433"/>
      <c r="H25" s="1498">
        <v>1421</v>
      </c>
      <c r="I25" s="1499">
        <v>1317</v>
      </c>
      <c r="J25" s="1500">
        <f>SUM(H25:I25)</f>
        <v>2738</v>
      </c>
      <c r="K25" s="1501">
        <v>0</v>
      </c>
      <c r="L25" s="1502">
        <v>2544</v>
      </c>
      <c r="M25" s="1502">
        <v>1765</v>
      </c>
      <c r="N25" s="1502">
        <v>1091</v>
      </c>
      <c r="O25" s="1502">
        <v>776</v>
      </c>
      <c r="P25" s="1503">
        <v>451</v>
      </c>
      <c r="Q25" s="1504">
        <f>SUM(K25:P25)</f>
        <v>6627</v>
      </c>
      <c r="R25" s="1505">
        <f>SUM(J25,Q25)</f>
        <v>9365</v>
      </c>
    </row>
    <row r="26" spans="2:18" ht="16.5" customHeight="1">
      <c r="B26" s="1437" t="s">
        <v>21</v>
      </c>
      <c r="C26" s="1439"/>
      <c r="D26" s="1439"/>
      <c r="E26" s="1439"/>
      <c r="F26" s="1439"/>
      <c r="G26" s="1439"/>
      <c r="H26" s="1506">
        <v>22</v>
      </c>
      <c r="I26" s="1507">
        <v>44</v>
      </c>
      <c r="J26" s="1508">
        <f>SUM(H26:I26)</f>
        <v>66</v>
      </c>
      <c r="K26" s="1509">
        <v>0</v>
      </c>
      <c r="L26" s="1510">
        <v>57</v>
      </c>
      <c r="M26" s="1510">
        <v>59</v>
      </c>
      <c r="N26" s="1510">
        <v>24</v>
      </c>
      <c r="O26" s="1510">
        <v>14</v>
      </c>
      <c r="P26" s="1511">
        <v>21</v>
      </c>
      <c r="Q26" s="1512">
        <f>SUM(K26:P26)</f>
        <v>175</v>
      </c>
      <c r="R26" s="1513">
        <f>SUM(J26,Q26)</f>
        <v>241</v>
      </c>
    </row>
    <row r="27" spans="2:18" ht="16.5" customHeight="1">
      <c r="B27" s="1442" t="s">
        <v>22</v>
      </c>
      <c r="C27" s="1443"/>
      <c r="D27" s="1443"/>
      <c r="E27" s="1443"/>
      <c r="F27" s="1443"/>
      <c r="G27" s="1443"/>
      <c r="H27" s="1485">
        <f aca="true" t="shared" si="2" ref="H27:P27">H25+H26</f>
        <v>1443</v>
      </c>
      <c r="I27" s="1486">
        <f t="shared" si="2"/>
        <v>1361</v>
      </c>
      <c r="J27" s="1487">
        <f t="shared" si="2"/>
        <v>2804</v>
      </c>
      <c r="K27" s="1488">
        <f t="shared" si="2"/>
        <v>0</v>
      </c>
      <c r="L27" s="1489">
        <f t="shared" si="2"/>
        <v>2601</v>
      </c>
      <c r="M27" s="1489">
        <f t="shared" si="2"/>
        <v>1824</v>
      </c>
      <c r="N27" s="1489">
        <f t="shared" si="2"/>
        <v>1115</v>
      </c>
      <c r="O27" s="1489">
        <f t="shared" si="2"/>
        <v>790</v>
      </c>
      <c r="P27" s="1486">
        <f t="shared" si="2"/>
        <v>472</v>
      </c>
      <c r="Q27" s="1487">
        <f>SUM(K27:P27)</f>
        <v>6802</v>
      </c>
      <c r="R27" s="1490">
        <f>SUM(J27,Q27)</f>
        <v>9606</v>
      </c>
    </row>
    <row r="30" ht="16.5" customHeight="1">
      <c r="A30" s="1425" t="s">
        <v>26</v>
      </c>
    </row>
    <row r="31" spans="2:18" ht="16.5" customHeight="1">
      <c r="B31" s="1429"/>
      <c r="C31" s="1429"/>
      <c r="D31" s="1429"/>
      <c r="E31" s="1430"/>
      <c r="F31" s="1430"/>
      <c r="G31" s="1430"/>
      <c r="H31" s="1430"/>
      <c r="I31" s="1430"/>
      <c r="J31" s="1430"/>
      <c r="K31" s="1574" t="s">
        <v>23</v>
      </c>
      <c r="L31" s="1574"/>
      <c r="M31" s="1574"/>
      <c r="N31" s="1574"/>
      <c r="O31" s="1574"/>
      <c r="P31" s="1574"/>
      <c r="Q31" s="1574"/>
      <c r="R31" s="1574"/>
    </row>
    <row r="32" spans="2:18" ht="16.5" customHeight="1">
      <c r="B32" s="1589" t="str">
        <f>"平成"&amp;WIDECHAR($A$2)&amp;"年（"&amp;WIDECHAR($B$2)&amp;"年）"&amp;WIDECHAR($C$2)&amp;"月"</f>
        <v>平成２５年（２０１３年）３月</v>
      </c>
      <c r="C32" s="1590"/>
      <c r="D32" s="1590"/>
      <c r="E32" s="1590"/>
      <c r="F32" s="1590"/>
      <c r="G32" s="1587"/>
      <c r="H32" s="1577" t="s">
        <v>24</v>
      </c>
      <c r="I32" s="1578"/>
      <c r="J32" s="1578"/>
      <c r="K32" s="1584" t="s">
        <v>25</v>
      </c>
      <c r="L32" s="1585"/>
      <c r="M32" s="1585"/>
      <c r="N32" s="1585"/>
      <c r="O32" s="1585"/>
      <c r="P32" s="1585"/>
      <c r="Q32" s="1586"/>
      <c r="R32" s="1587" t="s">
        <v>19</v>
      </c>
    </row>
    <row r="33" spans="2:18" ht="16.5" customHeight="1">
      <c r="B33" s="1591"/>
      <c r="C33" s="1592"/>
      <c r="D33" s="1592"/>
      <c r="E33" s="1592"/>
      <c r="F33" s="1592"/>
      <c r="G33" s="1588"/>
      <c r="H33" s="1492" t="s">
        <v>10</v>
      </c>
      <c r="I33" s="1493" t="s">
        <v>11</v>
      </c>
      <c r="J33" s="1494" t="s">
        <v>12</v>
      </c>
      <c r="K33" s="1495" t="s">
        <v>13</v>
      </c>
      <c r="L33" s="1496" t="s">
        <v>14</v>
      </c>
      <c r="M33" s="1496" t="s">
        <v>15</v>
      </c>
      <c r="N33" s="1496" t="s">
        <v>16</v>
      </c>
      <c r="O33" s="1496" t="s">
        <v>17</v>
      </c>
      <c r="P33" s="1497" t="s">
        <v>18</v>
      </c>
      <c r="Q33" s="1514" t="s">
        <v>12</v>
      </c>
      <c r="R33" s="1588"/>
    </row>
    <row r="34" spans="2:18" ht="16.5" customHeight="1">
      <c r="B34" s="1431" t="s">
        <v>20</v>
      </c>
      <c r="C34" s="1433"/>
      <c r="D34" s="1433"/>
      <c r="E34" s="1433"/>
      <c r="F34" s="1433"/>
      <c r="G34" s="1433"/>
      <c r="H34" s="1498">
        <v>8</v>
      </c>
      <c r="I34" s="1499">
        <v>12</v>
      </c>
      <c r="J34" s="1500">
        <f>SUM(H34:I34)</f>
        <v>20</v>
      </c>
      <c r="K34" s="1501">
        <v>0</v>
      </c>
      <c r="L34" s="1502">
        <v>296</v>
      </c>
      <c r="M34" s="1502">
        <v>354</v>
      </c>
      <c r="N34" s="1502">
        <v>354</v>
      </c>
      <c r="O34" s="1502">
        <v>275</v>
      </c>
      <c r="P34" s="1503">
        <v>136</v>
      </c>
      <c r="Q34" s="1515">
        <f>SUM(K34:P34)</f>
        <v>1415</v>
      </c>
      <c r="R34" s="1516">
        <f>SUM(J34,Q34)</f>
        <v>1435</v>
      </c>
    </row>
    <row r="35" spans="2:18" ht="16.5" customHeight="1">
      <c r="B35" s="1437" t="s">
        <v>21</v>
      </c>
      <c r="C35" s="1439"/>
      <c r="D35" s="1439"/>
      <c r="E35" s="1439"/>
      <c r="F35" s="1439"/>
      <c r="G35" s="1439"/>
      <c r="H35" s="1506">
        <v>0</v>
      </c>
      <c r="I35" s="1507">
        <v>1</v>
      </c>
      <c r="J35" s="1508">
        <f>SUM(H35:I35)</f>
        <v>1</v>
      </c>
      <c r="K35" s="1509">
        <v>0</v>
      </c>
      <c r="L35" s="1510">
        <v>1</v>
      </c>
      <c r="M35" s="1510">
        <v>3</v>
      </c>
      <c r="N35" s="1510">
        <v>5</v>
      </c>
      <c r="O35" s="1510">
        <v>1</v>
      </c>
      <c r="P35" s="1511">
        <v>3</v>
      </c>
      <c r="Q35" s="1517">
        <f>SUM(K35:P35)</f>
        <v>13</v>
      </c>
      <c r="R35" s="1518">
        <f>SUM(J35,Q35)</f>
        <v>14</v>
      </c>
    </row>
    <row r="36" spans="2:18" ht="16.5" customHeight="1">
      <c r="B36" s="1442" t="s">
        <v>22</v>
      </c>
      <c r="C36" s="1443"/>
      <c r="D36" s="1443"/>
      <c r="E36" s="1443"/>
      <c r="F36" s="1443"/>
      <c r="G36" s="1443"/>
      <c r="H36" s="1485">
        <f>H34+H35</f>
        <v>8</v>
      </c>
      <c r="I36" s="1486">
        <f>I34+I35</f>
        <v>13</v>
      </c>
      <c r="J36" s="1487">
        <f>SUM(H36:I36)</f>
        <v>21</v>
      </c>
      <c r="K36" s="1488">
        <f aca="true" t="shared" si="3" ref="K36:P36">K34+K35</f>
        <v>0</v>
      </c>
      <c r="L36" s="1489">
        <f t="shared" si="3"/>
        <v>297</v>
      </c>
      <c r="M36" s="1489">
        <f t="shared" si="3"/>
        <v>357</v>
      </c>
      <c r="N36" s="1489">
        <f t="shared" si="3"/>
        <v>359</v>
      </c>
      <c r="O36" s="1489">
        <f t="shared" si="3"/>
        <v>276</v>
      </c>
      <c r="P36" s="1486">
        <f t="shared" si="3"/>
        <v>139</v>
      </c>
      <c r="Q36" s="1519">
        <f>SUM(K36:P36)</f>
        <v>1428</v>
      </c>
      <c r="R36" s="1520">
        <f>SUM(J36,Q36)</f>
        <v>1449</v>
      </c>
    </row>
    <row r="39" ht="16.5" customHeight="1">
      <c r="A39" s="1425" t="s">
        <v>27</v>
      </c>
    </row>
    <row r="40" ht="16.5" customHeight="1">
      <c r="A40" s="1425" t="s">
        <v>28</v>
      </c>
    </row>
    <row r="41" spans="2:17" ht="16.5" customHeight="1">
      <c r="B41" s="1429"/>
      <c r="C41" s="1429"/>
      <c r="D41" s="1429"/>
      <c r="E41" s="1430"/>
      <c r="F41" s="1430"/>
      <c r="G41" s="1430"/>
      <c r="H41" s="1430"/>
      <c r="I41" s="1430"/>
      <c r="J41" s="1574" t="s">
        <v>23</v>
      </c>
      <c r="K41" s="1574"/>
      <c r="L41" s="1574"/>
      <c r="M41" s="1574"/>
      <c r="N41" s="1574"/>
      <c r="O41" s="1574"/>
      <c r="P41" s="1574"/>
      <c r="Q41" s="1574"/>
    </row>
    <row r="42" spans="2:17" ht="16.5" customHeight="1">
      <c r="B42" s="1589" t="str">
        <f>"平成"&amp;WIDECHAR($A$2)&amp;"年（"&amp;WIDECHAR($B$2)&amp;"年）"&amp;WIDECHAR($C$2)&amp;"月"</f>
        <v>平成２５年（２０１３年）３月</v>
      </c>
      <c r="C42" s="1590"/>
      <c r="D42" s="1590"/>
      <c r="E42" s="1590"/>
      <c r="F42" s="1590"/>
      <c r="G42" s="1587"/>
      <c r="H42" s="1577" t="s">
        <v>24</v>
      </c>
      <c r="I42" s="1578"/>
      <c r="J42" s="1578"/>
      <c r="K42" s="1584" t="s">
        <v>25</v>
      </c>
      <c r="L42" s="1585"/>
      <c r="M42" s="1585"/>
      <c r="N42" s="1585"/>
      <c r="O42" s="1585"/>
      <c r="P42" s="1586"/>
      <c r="Q42" s="1587" t="s">
        <v>19</v>
      </c>
    </row>
    <row r="43" spans="2:17" ht="16.5" customHeight="1">
      <c r="B43" s="1591"/>
      <c r="C43" s="1592"/>
      <c r="D43" s="1592"/>
      <c r="E43" s="1592"/>
      <c r="F43" s="1592"/>
      <c r="G43" s="1588"/>
      <c r="H43" s="1492" t="s">
        <v>10</v>
      </c>
      <c r="I43" s="1493" t="s">
        <v>11</v>
      </c>
      <c r="J43" s="1494" t="s">
        <v>12</v>
      </c>
      <c r="K43" s="1521" t="s">
        <v>14</v>
      </c>
      <c r="L43" s="1496" t="s">
        <v>15</v>
      </c>
      <c r="M43" s="1496" t="s">
        <v>16</v>
      </c>
      <c r="N43" s="1496" t="s">
        <v>17</v>
      </c>
      <c r="O43" s="1497" t="s">
        <v>18</v>
      </c>
      <c r="P43" s="1514" t="s">
        <v>12</v>
      </c>
      <c r="Q43" s="1588"/>
    </row>
    <row r="44" spans="2:17" ht="16.5" customHeight="1">
      <c r="B44" s="1431" t="s">
        <v>20</v>
      </c>
      <c r="C44" s="1433"/>
      <c r="D44" s="1433"/>
      <c r="E44" s="1433"/>
      <c r="F44" s="1433"/>
      <c r="G44" s="1433"/>
      <c r="H44" s="1498">
        <v>0</v>
      </c>
      <c r="I44" s="1499">
        <v>0</v>
      </c>
      <c r="J44" s="1500">
        <f>SUM(H44:I44)</f>
        <v>0</v>
      </c>
      <c r="K44" s="1501">
        <v>6</v>
      </c>
      <c r="L44" s="1502">
        <v>30</v>
      </c>
      <c r="M44" s="1502">
        <v>152</v>
      </c>
      <c r="N44" s="1502">
        <v>322</v>
      </c>
      <c r="O44" s="1503">
        <v>394</v>
      </c>
      <c r="P44" s="1515">
        <f>SUM(K44:O44)</f>
        <v>904</v>
      </c>
      <c r="Q44" s="1516">
        <f>SUM(J44,P44)</f>
        <v>904</v>
      </c>
    </row>
    <row r="45" spans="2:17" ht="16.5" customHeight="1">
      <c r="B45" s="1437" t="s">
        <v>21</v>
      </c>
      <c r="C45" s="1439"/>
      <c r="D45" s="1439"/>
      <c r="E45" s="1439"/>
      <c r="F45" s="1439"/>
      <c r="G45" s="1439"/>
      <c r="H45" s="1506">
        <v>0</v>
      </c>
      <c r="I45" s="1507">
        <v>0</v>
      </c>
      <c r="J45" s="1508">
        <f>SUM(H45:I45)</f>
        <v>0</v>
      </c>
      <c r="K45" s="1509">
        <v>0</v>
      </c>
      <c r="L45" s="1510">
        <v>0</v>
      </c>
      <c r="M45" s="1510">
        <v>1</v>
      </c>
      <c r="N45" s="1510">
        <v>4</v>
      </c>
      <c r="O45" s="1511">
        <v>5</v>
      </c>
      <c r="P45" s="1517">
        <f>SUM(K45:O45)</f>
        <v>10</v>
      </c>
      <c r="Q45" s="1518">
        <f>SUM(J45,P45)</f>
        <v>10</v>
      </c>
    </row>
    <row r="46" spans="2:17" ht="16.5" customHeight="1">
      <c r="B46" s="1442" t="s">
        <v>22</v>
      </c>
      <c r="C46" s="1443"/>
      <c r="D46" s="1443"/>
      <c r="E46" s="1443"/>
      <c r="F46" s="1443"/>
      <c r="G46" s="1443"/>
      <c r="H46" s="1485">
        <f>H44+H45</f>
        <v>0</v>
      </c>
      <c r="I46" s="1486">
        <f>I44+I45</f>
        <v>0</v>
      </c>
      <c r="J46" s="1487">
        <f>SUM(H46:I46)</f>
        <v>0</v>
      </c>
      <c r="K46" s="1488">
        <f>K44+K45</f>
        <v>6</v>
      </c>
      <c r="L46" s="1489">
        <f>L44+L45</f>
        <v>30</v>
      </c>
      <c r="M46" s="1489">
        <f>M44+M45</f>
        <v>153</v>
      </c>
      <c r="N46" s="1489">
        <f>N44+N45</f>
        <v>326</v>
      </c>
      <c r="O46" s="1486">
        <f>O44+O45</f>
        <v>399</v>
      </c>
      <c r="P46" s="1519">
        <f>SUM(K46:O46)</f>
        <v>914</v>
      </c>
      <c r="Q46" s="1520">
        <f>SUM(J46,P46)</f>
        <v>914</v>
      </c>
    </row>
    <row r="48" ht="16.5" customHeight="1">
      <c r="A48" s="1425" t="s">
        <v>29</v>
      </c>
    </row>
    <row r="49" spans="2:17" ht="16.5" customHeight="1">
      <c r="B49" s="1429"/>
      <c r="C49" s="1429"/>
      <c r="D49" s="1429"/>
      <c r="E49" s="1430"/>
      <c r="F49" s="1430"/>
      <c r="G49" s="1430"/>
      <c r="H49" s="1430"/>
      <c r="I49" s="1430"/>
      <c r="J49" s="1574" t="s">
        <v>23</v>
      </c>
      <c r="K49" s="1574"/>
      <c r="L49" s="1574"/>
      <c r="M49" s="1574"/>
      <c r="N49" s="1574"/>
      <c r="O49" s="1574"/>
      <c r="P49" s="1574"/>
      <c r="Q49" s="1574"/>
    </row>
    <row r="50" spans="2:17" ht="16.5" customHeight="1">
      <c r="B50" s="1589" t="str">
        <f>"平成"&amp;WIDECHAR($A$2)&amp;"年（"&amp;WIDECHAR($B$2)&amp;"年）"&amp;WIDECHAR($C$2)&amp;"月"</f>
        <v>平成２５年（２０１３年）３月</v>
      </c>
      <c r="C50" s="1590"/>
      <c r="D50" s="1590"/>
      <c r="E50" s="1590"/>
      <c r="F50" s="1590"/>
      <c r="G50" s="1587"/>
      <c r="H50" s="1600" t="s">
        <v>24</v>
      </c>
      <c r="I50" s="1601"/>
      <c r="J50" s="1601"/>
      <c r="K50" s="1604" t="s">
        <v>25</v>
      </c>
      <c r="L50" s="1601"/>
      <c r="M50" s="1601"/>
      <c r="N50" s="1601"/>
      <c r="O50" s="1601"/>
      <c r="P50" s="1605"/>
      <c r="Q50" s="1602" t="s">
        <v>19</v>
      </c>
    </row>
    <row r="51" spans="2:17" ht="16.5" customHeight="1">
      <c r="B51" s="1591"/>
      <c r="C51" s="1592"/>
      <c r="D51" s="1592"/>
      <c r="E51" s="1592"/>
      <c r="F51" s="1592"/>
      <c r="G51" s="1588"/>
      <c r="H51" s="1522" t="s">
        <v>10</v>
      </c>
      <c r="I51" s="1523" t="s">
        <v>11</v>
      </c>
      <c r="J51" s="1524" t="s">
        <v>12</v>
      </c>
      <c r="K51" s="1525" t="s">
        <v>14</v>
      </c>
      <c r="L51" s="1526" t="s">
        <v>15</v>
      </c>
      <c r="M51" s="1526" t="s">
        <v>16</v>
      </c>
      <c r="N51" s="1526" t="s">
        <v>17</v>
      </c>
      <c r="O51" s="1527" t="s">
        <v>18</v>
      </c>
      <c r="P51" s="1528" t="s">
        <v>12</v>
      </c>
      <c r="Q51" s="1603"/>
    </row>
    <row r="52" spans="2:17" ht="16.5" customHeight="1">
      <c r="B52" s="1431" t="s">
        <v>20</v>
      </c>
      <c r="C52" s="1433"/>
      <c r="D52" s="1433"/>
      <c r="E52" s="1433"/>
      <c r="F52" s="1433"/>
      <c r="G52" s="1433"/>
      <c r="H52" s="1498">
        <v>0</v>
      </c>
      <c r="I52" s="1499">
        <v>0</v>
      </c>
      <c r="J52" s="1500">
        <f>SUM(H52:I52)</f>
        <v>0</v>
      </c>
      <c r="K52" s="1501">
        <v>34</v>
      </c>
      <c r="L52" s="1502">
        <v>77</v>
      </c>
      <c r="M52" s="1502">
        <v>123</v>
      </c>
      <c r="N52" s="1502">
        <v>128</v>
      </c>
      <c r="O52" s="1503">
        <v>112</v>
      </c>
      <c r="P52" s="1515">
        <f>SUM(K52:O52)</f>
        <v>474</v>
      </c>
      <c r="Q52" s="1516">
        <f>SUM(J52,P52)</f>
        <v>474</v>
      </c>
    </row>
    <row r="53" spans="2:17" ht="16.5" customHeight="1">
      <c r="B53" s="1437" t="s">
        <v>21</v>
      </c>
      <c r="C53" s="1439"/>
      <c r="D53" s="1439"/>
      <c r="E53" s="1439"/>
      <c r="F53" s="1439"/>
      <c r="G53" s="1439"/>
      <c r="H53" s="1506">
        <v>0</v>
      </c>
      <c r="I53" s="1507">
        <v>0</v>
      </c>
      <c r="J53" s="1508">
        <f>SUM(H53:I53)</f>
        <v>0</v>
      </c>
      <c r="K53" s="1509">
        <v>0</v>
      </c>
      <c r="L53" s="1510">
        <v>2</v>
      </c>
      <c r="M53" s="1510">
        <v>3</v>
      </c>
      <c r="N53" s="1510">
        <v>2</v>
      </c>
      <c r="O53" s="1511">
        <v>1</v>
      </c>
      <c r="P53" s="1517">
        <f>SUM(K53:O53)</f>
        <v>8</v>
      </c>
      <c r="Q53" s="1518">
        <f>SUM(J53,P53)</f>
        <v>8</v>
      </c>
    </row>
    <row r="54" spans="2:17" ht="16.5" customHeight="1">
      <c r="B54" s="1442" t="s">
        <v>22</v>
      </c>
      <c r="C54" s="1443"/>
      <c r="D54" s="1443"/>
      <c r="E54" s="1443"/>
      <c r="F54" s="1443"/>
      <c r="G54" s="1443"/>
      <c r="H54" s="1485">
        <f>H52+H53</f>
        <v>0</v>
      </c>
      <c r="I54" s="1486">
        <f>I52+I53</f>
        <v>0</v>
      </c>
      <c r="J54" s="1487">
        <f>SUM(H54:I54)</f>
        <v>0</v>
      </c>
      <c r="K54" s="1488">
        <f>K52+K53</f>
        <v>34</v>
      </c>
      <c r="L54" s="1489">
        <f>L52+L53</f>
        <v>79</v>
      </c>
      <c r="M54" s="1489">
        <f>M52+M53</f>
        <v>126</v>
      </c>
      <c r="N54" s="1489">
        <f>N52+N53</f>
        <v>130</v>
      </c>
      <c r="O54" s="1486">
        <f>O52+O53</f>
        <v>113</v>
      </c>
      <c r="P54" s="1519">
        <f>SUM(K54:O54)</f>
        <v>482</v>
      </c>
      <c r="Q54" s="1520">
        <f>SUM(J54,P54)</f>
        <v>482</v>
      </c>
    </row>
    <row r="56" ht="16.5" customHeight="1">
      <c r="A56" s="1425" t="s">
        <v>30</v>
      </c>
    </row>
    <row r="57" spans="2:17" ht="16.5" customHeight="1">
      <c r="B57" s="1429"/>
      <c r="C57" s="1429"/>
      <c r="D57" s="1429"/>
      <c r="E57" s="1430"/>
      <c r="F57" s="1430"/>
      <c r="G57" s="1430"/>
      <c r="H57" s="1430"/>
      <c r="I57" s="1430"/>
      <c r="J57" s="1574" t="s">
        <v>23</v>
      </c>
      <c r="K57" s="1574"/>
      <c r="L57" s="1574"/>
      <c r="M57" s="1574"/>
      <c r="N57" s="1574"/>
      <c r="O57" s="1574"/>
      <c r="P57" s="1574"/>
      <c r="Q57" s="1574"/>
    </row>
    <row r="58" spans="2:17" ht="16.5" customHeight="1">
      <c r="B58" s="1596" t="str">
        <f>"平成"&amp;WIDECHAR($A$2)&amp;"年（"&amp;WIDECHAR($B$2)&amp;"年）"&amp;WIDECHAR($C$2)&amp;"月"</f>
        <v>平成２５年（２０１３年）３月</v>
      </c>
      <c r="C58" s="1597"/>
      <c r="D58" s="1597"/>
      <c r="E58" s="1597"/>
      <c r="F58" s="1597"/>
      <c r="G58" s="1579"/>
      <c r="H58" s="1593" t="s">
        <v>24</v>
      </c>
      <c r="I58" s="1582"/>
      <c r="J58" s="1582"/>
      <c r="K58" s="1581" t="s">
        <v>25</v>
      </c>
      <c r="L58" s="1582"/>
      <c r="M58" s="1582"/>
      <c r="N58" s="1582"/>
      <c r="O58" s="1582"/>
      <c r="P58" s="1583"/>
      <c r="Q58" s="1579" t="s">
        <v>19</v>
      </c>
    </row>
    <row r="59" spans="2:17" ht="16.5" customHeight="1">
      <c r="B59" s="1598"/>
      <c r="C59" s="1599"/>
      <c r="D59" s="1599"/>
      <c r="E59" s="1599"/>
      <c r="F59" s="1599"/>
      <c r="G59" s="1580"/>
      <c r="H59" s="1529" t="s">
        <v>10</v>
      </c>
      <c r="I59" s="1530" t="s">
        <v>11</v>
      </c>
      <c r="J59" s="1424" t="s">
        <v>12</v>
      </c>
      <c r="K59" s="1531" t="s">
        <v>14</v>
      </c>
      <c r="L59" s="1532" t="s">
        <v>15</v>
      </c>
      <c r="M59" s="1532" t="s">
        <v>16</v>
      </c>
      <c r="N59" s="1532" t="s">
        <v>17</v>
      </c>
      <c r="O59" s="1530" t="s">
        <v>18</v>
      </c>
      <c r="P59" s="1533" t="s">
        <v>12</v>
      </c>
      <c r="Q59" s="1580"/>
    </row>
    <row r="60" spans="2:17" ht="16.5" customHeight="1">
      <c r="B60" s="1431" t="s">
        <v>20</v>
      </c>
      <c r="C60" s="1433"/>
      <c r="D60" s="1433"/>
      <c r="E60" s="1433"/>
      <c r="F60" s="1433"/>
      <c r="G60" s="1433"/>
      <c r="H60" s="1498">
        <v>0</v>
      </c>
      <c r="I60" s="1499">
        <v>0</v>
      </c>
      <c r="J60" s="1500">
        <f>SUM(H60:I60)</f>
        <v>0</v>
      </c>
      <c r="K60" s="1501">
        <v>2</v>
      </c>
      <c r="L60" s="1502">
        <v>7</v>
      </c>
      <c r="M60" s="1502">
        <v>43</v>
      </c>
      <c r="N60" s="1502">
        <v>232</v>
      </c>
      <c r="O60" s="1503">
        <v>668</v>
      </c>
      <c r="P60" s="1515">
        <f>SUM(K60:O60)</f>
        <v>952</v>
      </c>
      <c r="Q60" s="1516">
        <f>SUM(J60,P60)</f>
        <v>952</v>
      </c>
    </row>
    <row r="61" spans="2:17" ht="16.5" customHeight="1">
      <c r="B61" s="1437" t="s">
        <v>21</v>
      </c>
      <c r="C61" s="1439"/>
      <c r="D61" s="1439"/>
      <c r="E61" s="1439"/>
      <c r="F61" s="1439"/>
      <c r="G61" s="1439"/>
      <c r="H61" s="1506">
        <v>0</v>
      </c>
      <c r="I61" s="1507">
        <v>0</v>
      </c>
      <c r="J61" s="1508">
        <f>SUM(H61:I61)</f>
        <v>0</v>
      </c>
      <c r="K61" s="1509">
        <v>0</v>
      </c>
      <c r="L61" s="1510">
        <v>0</v>
      </c>
      <c r="M61" s="1510">
        <v>0</v>
      </c>
      <c r="N61" s="1510">
        <v>1</v>
      </c>
      <c r="O61" s="1511">
        <v>17</v>
      </c>
      <c r="P61" s="1517">
        <f>SUM(K61:O61)</f>
        <v>18</v>
      </c>
      <c r="Q61" s="1518">
        <f>SUM(J61,P61)</f>
        <v>18</v>
      </c>
    </row>
    <row r="62" spans="2:17" ht="16.5" customHeight="1">
      <c r="B62" s="1442" t="s">
        <v>22</v>
      </c>
      <c r="C62" s="1443"/>
      <c r="D62" s="1443"/>
      <c r="E62" s="1443"/>
      <c r="F62" s="1443"/>
      <c r="G62" s="1443"/>
      <c r="H62" s="1485">
        <f>H60+H61</f>
        <v>0</v>
      </c>
      <c r="I62" s="1486">
        <f>I60+I61</f>
        <v>0</v>
      </c>
      <c r="J62" s="1487">
        <f>SUM(H62:I62)</f>
        <v>0</v>
      </c>
      <c r="K62" s="1488">
        <f>K60+K61</f>
        <v>2</v>
      </c>
      <c r="L62" s="1489">
        <f>L60+L61</f>
        <v>7</v>
      </c>
      <c r="M62" s="1489">
        <f>M60+M61</f>
        <v>43</v>
      </c>
      <c r="N62" s="1489">
        <f>N60+N61</f>
        <v>233</v>
      </c>
      <c r="O62" s="1486">
        <f>O60+O61</f>
        <v>685</v>
      </c>
      <c r="P62" s="1519">
        <f>SUM(K62:O62)</f>
        <v>970</v>
      </c>
      <c r="Q62" s="1520">
        <f>SUM(J62,P62)</f>
        <v>970</v>
      </c>
    </row>
    <row r="66" spans="1:11" s="1535" customFormat="1" ht="16.5" customHeight="1">
      <c r="A66" s="1534" t="s">
        <v>31</v>
      </c>
      <c r="J66" s="1536"/>
      <c r="K66" s="1536"/>
    </row>
    <row r="67" spans="2:18" s="1535" customFormat="1" ht="16.5" customHeight="1">
      <c r="B67" s="1426"/>
      <c r="C67" s="1537"/>
      <c r="D67" s="1537"/>
      <c r="E67" s="1537"/>
      <c r="F67" s="1430"/>
      <c r="G67" s="1430"/>
      <c r="H67" s="1430"/>
      <c r="I67" s="1574" t="s">
        <v>32</v>
      </c>
      <c r="J67" s="1574"/>
      <c r="K67" s="1574"/>
      <c r="L67" s="1574"/>
      <c r="M67" s="1574"/>
      <c r="N67" s="1574"/>
      <c r="O67" s="1574"/>
      <c r="P67" s="1574"/>
      <c r="Q67" s="1574"/>
      <c r="R67" s="1574"/>
    </row>
    <row r="68" spans="2:18" s="1535" customFormat="1" ht="16.5" customHeight="1">
      <c r="B68" s="1589" t="str">
        <f>"平成"&amp;WIDECHAR($A$2)&amp;"年（"&amp;WIDECHAR($B$2)&amp;"年）"&amp;WIDECHAR($C$2)&amp;"月"</f>
        <v>平成２５年（２０１３年）３月</v>
      </c>
      <c r="C68" s="1590"/>
      <c r="D68" s="1590"/>
      <c r="E68" s="1590"/>
      <c r="F68" s="1590"/>
      <c r="G68" s="1587"/>
      <c r="H68" s="1577" t="s">
        <v>24</v>
      </c>
      <c r="I68" s="1578"/>
      <c r="J68" s="1578"/>
      <c r="K68" s="1584" t="s">
        <v>25</v>
      </c>
      <c r="L68" s="1585"/>
      <c r="M68" s="1585"/>
      <c r="N68" s="1585"/>
      <c r="O68" s="1585"/>
      <c r="P68" s="1585"/>
      <c r="Q68" s="1586"/>
      <c r="R68" s="1594" t="s">
        <v>19</v>
      </c>
    </row>
    <row r="69" spans="2:18" s="1535" customFormat="1" ht="16.5" customHeight="1">
      <c r="B69" s="1591"/>
      <c r="C69" s="1592"/>
      <c r="D69" s="1592"/>
      <c r="E69" s="1592"/>
      <c r="F69" s="1592"/>
      <c r="G69" s="1588"/>
      <c r="H69" s="1492" t="s">
        <v>10</v>
      </c>
      <c r="I69" s="1493" t="s">
        <v>11</v>
      </c>
      <c r="J69" s="1494" t="s">
        <v>12</v>
      </c>
      <c r="K69" s="1495" t="s">
        <v>13</v>
      </c>
      <c r="L69" s="1496" t="s">
        <v>14</v>
      </c>
      <c r="M69" s="1496" t="s">
        <v>15</v>
      </c>
      <c r="N69" s="1496" t="s">
        <v>16</v>
      </c>
      <c r="O69" s="1496" t="s">
        <v>17</v>
      </c>
      <c r="P69" s="1497" t="s">
        <v>18</v>
      </c>
      <c r="Q69" s="1491" t="s">
        <v>12</v>
      </c>
      <c r="R69" s="1595"/>
    </row>
    <row r="70" spans="2:18" s="1535" customFormat="1" ht="16.5" customHeight="1">
      <c r="B70" s="1538" t="s">
        <v>33</v>
      </c>
      <c r="C70" s="1539"/>
      <c r="D70" s="1539"/>
      <c r="E70" s="1539"/>
      <c r="F70" s="1539"/>
      <c r="G70" s="1540"/>
      <c r="H70" s="321">
        <f>SUM(H71,H77,H80,H84,H88:H89)</f>
        <v>3391</v>
      </c>
      <c r="I70" s="322">
        <f>SUM(I71,I77,I80,I84,I88:I89)</f>
        <v>3466</v>
      </c>
      <c r="J70" s="323">
        <f>SUM(J71,J77,J80,J84,J88:J89)</f>
        <v>6857</v>
      </c>
      <c r="K70" s="324">
        <v>0</v>
      </c>
      <c r="L70" s="325">
        <f aca="true" t="shared" si="4" ref="L70:R70">SUM(L71,L77,L80,L84,L88:L89)</f>
        <v>7064</v>
      </c>
      <c r="M70" s="325">
        <f t="shared" si="4"/>
        <v>5473</v>
      </c>
      <c r="N70" s="325">
        <f t="shared" si="4"/>
        <v>3531</v>
      </c>
      <c r="O70" s="325">
        <f t="shared" si="4"/>
        <v>2621</v>
      </c>
      <c r="P70" s="326">
        <f t="shared" si="4"/>
        <v>1777</v>
      </c>
      <c r="Q70" s="327">
        <f t="shared" si="4"/>
        <v>20466</v>
      </c>
      <c r="R70" s="328">
        <f t="shared" si="4"/>
        <v>27323</v>
      </c>
    </row>
    <row r="71" spans="2:18" s="1535" customFormat="1" ht="16.5" customHeight="1">
      <c r="B71" s="1541"/>
      <c r="C71" s="1538" t="s">
        <v>34</v>
      </c>
      <c r="D71" s="1539"/>
      <c r="E71" s="1539"/>
      <c r="F71" s="1539"/>
      <c r="G71" s="1540"/>
      <c r="H71" s="321">
        <f aca="true" t="shared" si="5" ref="H71:Q71">SUM(H72:H76)</f>
        <v>863</v>
      </c>
      <c r="I71" s="322">
        <f t="shared" si="5"/>
        <v>839</v>
      </c>
      <c r="J71" s="323">
        <f t="shared" si="5"/>
        <v>1702</v>
      </c>
      <c r="K71" s="324">
        <f t="shared" si="5"/>
        <v>0</v>
      </c>
      <c r="L71" s="325">
        <f t="shared" si="5"/>
        <v>1571</v>
      </c>
      <c r="M71" s="325">
        <f t="shared" si="5"/>
        <v>1119</v>
      </c>
      <c r="N71" s="325">
        <f t="shared" si="5"/>
        <v>771</v>
      </c>
      <c r="O71" s="325">
        <f t="shared" si="5"/>
        <v>605</v>
      </c>
      <c r="P71" s="326">
        <f t="shared" si="5"/>
        <v>525</v>
      </c>
      <c r="Q71" s="327">
        <f t="shared" si="5"/>
        <v>4591</v>
      </c>
      <c r="R71" s="328">
        <f aca="true" t="shared" si="6" ref="R71:R76">SUM(J71,Q71)</f>
        <v>6293</v>
      </c>
    </row>
    <row r="72" spans="2:18" s="1535" customFormat="1" ht="16.5" customHeight="1">
      <c r="B72" s="1541"/>
      <c r="C72" s="1541"/>
      <c r="D72" s="1542" t="s">
        <v>35</v>
      </c>
      <c r="E72" s="1543"/>
      <c r="F72" s="1543"/>
      <c r="G72" s="1544"/>
      <c r="H72" s="333">
        <v>826</v>
      </c>
      <c r="I72" s="334">
        <v>767</v>
      </c>
      <c r="J72" s="335">
        <f>SUM(H72:I72)</f>
        <v>1593</v>
      </c>
      <c r="K72" s="336">
        <v>0</v>
      </c>
      <c r="L72" s="337">
        <v>1212</v>
      </c>
      <c r="M72" s="337">
        <v>768</v>
      </c>
      <c r="N72" s="337">
        <v>459</v>
      </c>
      <c r="O72" s="337">
        <v>313</v>
      </c>
      <c r="P72" s="334">
        <v>206</v>
      </c>
      <c r="Q72" s="335">
        <f>SUM(K72:P72)</f>
        <v>2958</v>
      </c>
      <c r="R72" s="338">
        <f t="shared" si="6"/>
        <v>4551</v>
      </c>
    </row>
    <row r="73" spans="2:18" s="1535" customFormat="1" ht="16.5" customHeight="1">
      <c r="B73" s="1541"/>
      <c r="C73" s="1541"/>
      <c r="D73" s="1545" t="s">
        <v>36</v>
      </c>
      <c r="E73" s="1546"/>
      <c r="F73" s="1546"/>
      <c r="G73" s="1547"/>
      <c r="H73" s="342">
        <v>0</v>
      </c>
      <c r="I73" s="343">
        <v>0</v>
      </c>
      <c r="J73" s="344">
        <f>SUM(H73:I73)</f>
        <v>0</v>
      </c>
      <c r="K73" s="345">
        <v>0</v>
      </c>
      <c r="L73" s="346">
        <v>0</v>
      </c>
      <c r="M73" s="346">
        <v>2</v>
      </c>
      <c r="N73" s="346">
        <v>6</v>
      </c>
      <c r="O73" s="346">
        <v>8</v>
      </c>
      <c r="P73" s="343">
        <v>32</v>
      </c>
      <c r="Q73" s="344">
        <f>SUM(K73:P73)</f>
        <v>48</v>
      </c>
      <c r="R73" s="347">
        <f t="shared" si="6"/>
        <v>48</v>
      </c>
    </row>
    <row r="74" spans="2:18" s="1535" customFormat="1" ht="16.5" customHeight="1">
      <c r="B74" s="1541"/>
      <c r="C74" s="1541"/>
      <c r="D74" s="1545" t="s">
        <v>37</v>
      </c>
      <c r="E74" s="1546"/>
      <c r="F74" s="1546"/>
      <c r="G74" s="1547"/>
      <c r="H74" s="342">
        <v>13</v>
      </c>
      <c r="I74" s="343">
        <v>27</v>
      </c>
      <c r="J74" s="344">
        <f>SUM(H74:I74)</f>
        <v>40</v>
      </c>
      <c r="K74" s="345">
        <v>0</v>
      </c>
      <c r="L74" s="346">
        <v>160</v>
      </c>
      <c r="M74" s="346">
        <v>133</v>
      </c>
      <c r="N74" s="346">
        <v>84</v>
      </c>
      <c r="O74" s="346">
        <v>102</v>
      </c>
      <c r="P74" s="343">
        <v>99</v>
      </c>
      <c r="Q74" s="344">
        <f>SUM(K74:P74)</f>
        <v>578</v>
      </c>
      <c r="R74" s="347">
        <f t="shared" si="6"/>
        <v>618</v>
      </c>
    </row>
    <row r="75" spans="2:18" s="1535" customFormat="1" ht="16.5" customHeight="1">
      <c r="B75" s="1541"/>
      <c r="C75" s="1541"/>
      <c r="D75" s="1545" t="s">
        <v>38</v>
      </c>
      <c r="E75" s="1546"/>
      <c r="F75" s="1546"/>
      <c r="G75" s="1547"/>
      <c r="H75" s="342">
        <v>0</v>
      </c>
      <c r="I75" s="343">
        <v>27</v>
      </c>
      <c r="J75" s="344">
        <f>SUM(H75:I75)</f>
        <v>27</v>
      </c>
      <c r="K75" s="345">
        <v>0</v>
      </c>
      <c r="L75" s="346">
        <v>66</v>
      </c>
      <c r="M75" s="346">
        <v>68</v>
      </c>
      <c r="N75" s="346">
        <v>59</v>
      </c>
      <c r="O75" s="346">
        <v>43</v>
      </c>
      <c r="P75" s="343">
        <v>32</v>
      </c>
      <c r="Q75" s="344">
        <f>SUM(K75:P75)</f>
        <v>268</v>
      </c>
      <c r="R75" s="347">
        <f t="shared" si="6"/>
        <v>295</v>
      </c>
    </row>
    <row r="76" spans="2:18" s="1535" customFormat="1" ht="16.5" customHeight="1">
      <c r="B76" s="1541"/>
      <c r="C76" s="1541"/>
      <c r="D76" s="1548" t="s">
        <v>39</v>
      </c>
      <c r="E76" s="1475"/>
      <c r="F76" s="1475"/>
      <c r="G76" s="1549"/>
      <c r="H76" s="350">
        <v>24</v>
      </c>
      <c r="I76" s="351">
        <v>18</v>
      </c>
      <c r="J76" s="352">
        <f>SUM(H76:I76)</f>
        <v>42</v>
      </c>
      <c r="K76" s="353">
        <v>0</v>
      </c>
      <c r="L76" s="354">
        <v>133</v>
      </c>
      <c r="M76" s="354">
        <v>148</v>
      </c>
      <c r="N76" s="354">
        <v>163</v>
      </c>
      <c r="O76" s="354">
        <v>139</v>
      </c>
      <c r="P76" s="351">
        <v>156</v>
      </c>
      <c r="Q76" s="352">
        <f>SUM(K76:P76)</f>
        <v>739</v>
      </c>
      <c r="R76" s="355">
        <f t="shared" si="6"/>
        <v>781</v>
      </c>
    </row>
    <row r="77" spans="2:18" s="1535" customFormat="1" ht="16.5" customHeight="1">
      <c r="B77" s="1541"/>
      <c r="C77" s="1538" t="s">
        <v>40</v>
      </c>
      <c r="D77" s="1539"/>
      <c r="E77" s="1539"/>
      <c r="F77" s="1539"/>
      <c r="G77" s="1540"/>
      <c r="H77" s="321">
        <f aca="true" t="shared" si="7" ref="H77:R77">SUM(H78:H79)</f>
        <v>578</v>
      </c>
      <c r="I77" s="322">
        <f t="shared" si="7"/>
        <v>612</v>
      </c>
      <c r="J77" s="323">
        <f t="shared" si="7"/>
        <v>1190</v>
      </c>
      <c r="K77" s="324">
        <f t="shared" si="7"/>
        <v>0</v>
      </c>
      <c r="L77" s="325">
        <f t="shared" si="7"/>
        <v>1825</v>
      </c>
      <c r="M77" s="325">
        <f t="shared" si="7"/>
        <v>1316</v>
      </c>
      <c r="N77" s="325">
        <f t="shared" si="7"/>
        <v>781</v>
      </c>
      <c r="O77" s="325">
        <f t="shared" si="7"/>
        <v>513</v>
      </c>
      <c r="P77" s="326">
        <f t="shared" si="7"/>
        <v>310</v>
      </c>
      <c r="Q77" s="327">
        <f t="shared" si="7"/>
        <v>4745</v>
      </c>
      <c r="R77" s="328">
        <f t="shared" si="7"/>
        <v>5935</v>
      </c>
    </row>
    <row r="78" spans="2:18" s="1535" customFormat="1" ht="16.5" customHeight="1">
      <c r="B78" s="1541"/>
      <c r="C78" s="1541"/>
      <c r="D78" s="1542" t="s">
        <v>41</v>
      </c>
      <c r="E78" s="1543"/>
      <c r="F78" s="1543"/>
      <c r="G78" s="1544"/>
      <c r="H78" s="333">
        <v>470</v>
      </c>
      <c r="I78" s="334">
        <v>457</v>
      </c>
      <c r="J78" s="356">
        <f>SUM(H78:I78)</f>
        <v>927</v>
      </c>
      <c r="K78" s="336">
        <v>0</v>
      </c>
      <c r="L78" s="337">
        <v>1313</v>
      </c>
      <c r="M78" s="337">
        <v>921</v>
      </c>
      <c r="N78" s="337">
        <v>525</v>
      </c>
      <c r="O78" s="337">
        <v>353</v>
      </c>
      <c r="P78" s="334">
        <v>202</v>
      </c>
      <c r="Q78" s="335">
        <f>SUM(K78:P78)</f>
        <v>3314</v>
      </c>
      <c r="R78" s="338">
        <f>SUM(J78,Q78)</f>
        <v>4241</v>
      </c>
    </row>
    <row r="79" spans="2:18" s="1535" customFormat="1" ht="16.5" customHeight="1">
      <c r="B79" s="1541"/>
      <c r="C79" s="1541"/>
      <c r="D79" s="1548" t="s">
        <v>42</v>
      </c>
      <c r="E79" s="1475"/>
      <c r="F79" s="1475"/>
      <c r="G79" s="1549"/>
      <c r="H79" s="350">
        <v>108</v>
      </c>
      <c r="I79" s="351">
        <v>155</v>
      </c>
      <c r="J79" s="357">
        <f>SUM(H79:I79)</f>
        <v>263</v>
      </c>
      <c r="K79" s="353">
        <v>0</v>
      </c>
      <c r="L79" s="354">
        <v>512</v>
      </c>
      <c r="M79" s="354">
        <v>395</v>
      </c>
      <c r="N79" s="354">
        <v>256</v>
      </c>
      <c r="O79" s="354">
        <v>160</v>
      </c>
      <c r="P79" s="351">
        <v>108</v>
      </c>
      <c r="Q79" s="352">
        <f>SUM(K79:P79)</f>
        <v>1431</v>
      </c>
      <c r="R79" s="355">
        <f>SUM(J79,Q79)</f>
        <v>1694</v>
      </c>
    </row>
    <row r="80" spans="2:18" s="1535" customFormat="1" ht="16.5" customHeight="1">
      <c r="B80" s="1541"/>
      <c r="C80" s="1538" t="s">
        <v>43</v>
      </c>
      <c r="D80" s="1539"/>
      <c r="E80" s="1539"/>
      <c r="F80" s="1539"/>
      <c r="G80" s="1540"/>
      <c r="H80" s="321">
        <f aca="true" t="shared" si="8" ref="H80:R80">SUM(H81:H83)</f>
        <v>3</v>
      </c>
      <c r="I80" s="322">
        <f t="shared" si="8"/>
        <v>7</v>
      </c>
      <c r="J80" s="323">
        <f t="shared" si="8"/>
        <v>10</v>
      </c>
      <c r="K80" s="324">
        <f t="shared" si="8"/>
        <v>0</v>
      </c>
      <c r="L80" s="325">
        <f t="shared" si="8"/>
        <v>113</v>
      </c>
      <c r="M80" s="325">
        <f t="shared" si="8"/>
        <v>178</v>
      </c>
      <c r="N80" s="325">
        <f t="shared" si="8"/>
        <v>198</v>
      </c>
      <c r="O80" s="325">
        <f t="shared" si="8"/>
        <v>151</v>
      </c>
      <c r="P80" s="326">
        <f t="shared" si="8"/>
        <v>108</v>
      </c>
      <c r="Q80" s="327">
        <f t="shared" si="8"/>
        <v>748</v>
      </c>
      <c r="R80" s="328">
        <f t="shared" si="8"/>
        <v>758</v>
      </c>
    </row>
    <row r="81" spans="2:18" s="1535" customFormat="1" ht="16.5" customHeight="1">
      <c r="B81" s="1541"/>
      <c r="C81" s="1541"/>
      <c r="D81" s="1542" t="s">
        <v>44</v>
      </c>
      <c r="E81" s="1543"/>
      <c r="F81" s="1543"/>
      <c r="G81" s="1544"/>
      <c r="H81" s="333">
        <v>3</v>
      </c>
      <c r="I81" s="334">
        <v>6</v>
      </c>
      <c r="J81" s="356">
        <f>SUM(H81:I81)</f>
        <v>9</v>
      </c>
      <c r="K81" s="336">
        <v>0</v>
      </c>
      <c r="L81" s="337">
        <v>88</v>
      </c>
      <c r="M81" s="337">
        <v>138</v>
      </c>
      <c r="N81" s="337">
        <v>145</v>
      </c>
      <c r="O81" s="337">
        <v>102</v>
      </c>
      <c r="P81" s="334">
        <v>75</v>
      </c>
      <c r="Q81" s="335">
        <f>SUM(K81:P81)</f>
        <v>548</v>
      </c>
      <c r="R81" s="338">
        <f>SUM(J81,Q81)</f>
        <v>557</v>
      </c>
    </row>
    <row r="82" spans="2:18" s="1535" customFormat="1" ht="16.5" customHeight="1">
      <c r="B82" s="1541"/>
      <c r="C82" s="1541"/>
      <c r="D82" s="1545" t="s">
        <v>45</v>
      </c>
      <c r="E82" s="1546"/>
      <c r="F82" s="1546"/>
      <c r="G82" s="1547"/>
      <c r="H82" s="342">
        <v>0</v>
      </c>
      <c r="I82" s="343">
        <v>1</v>
      </c>
      <c r="J82" s="358">
        <f>SUM(H82:I82)</f>
        <v>1</v>
      </c>
      <c r="K82" s="345">
        <v>0</v>
      </c>
      <c r="L82" s="346">
        <v>23</v>
      </c>
      <c r="M82" s="346">
        <v>37</v>
      </c>
      <c r="N82" s="346">
        <v>51</v>
      </c>
      <c r="O82" s="346">
        <v>48</v>
      </c>
      <c r="P82" s="343">
        <v>31</v>
      </c>
      <c r="Q82" s="344">
        <f>SUM(K82:P82)</f>
        <v>190</v>
      </c>
      <c r="R82" s="347">
        <f>SUM(J82,Q82)</f>
        <v>191</v>
      </c>
    </row>
    <row r="83" spans="2:18" s="1535" customFormat="1" ht="16.5" customHeight="1">
      <c r="B83" s="1541"/>
      <c r="C83" s="1550"/>
      <c r="D83" s="1548" t="s">
        <v>46</v>
      </c>
      <c r="E83" s="1475"/>
      <c r="F83" s="1475"/>
      <c r="G83" s="1549"/>
      <c r="H83" s="350">
        <v>0</v>
      </c>
      <c r="I83" s="351">
        <v>0</v>
      </c>
      <c r="J83" s="357">
        <f>SUM(H83:I83)</f>
        <v>0</v>
      </c>
      <c r="K83" s="353">
        <v>0</v>
      </c>
      <c r="L83" s="354">
        <v>2</v>
      </c>
      <c r="M83" s="354">
        <v>3</v>
      </c>
      <c r="N83" s="354">
        <v>2</v>
      </c>
      <c r="O83" s="354">
        <v>1</v>
      </c>
      <c r="P83" s="351">
        <v>2</v>
      </c>
      <c r="Q83" s="352">
        <f>SUM(K83:P83)</f>
        <v>10</v>
      </c>
      <c r="R83" s="355">
        <f>SUM(J83,Q83)</f>
        <v>10</v>
      </c>
    </row>
    <row r="84" spans="2:18" s="1535" customFormat="1" ht="16.5" customHeight="1">
      <c r="B84" s="1541"/>
      <c r="C84" s="1538" t="s">
        <v>47</v>
      </c>
      <c r="D84" s="1539"/>
      <c r="E84" s="1539"/>
      <c r="F84" s="1539"/>
      <c r="G84" s="1540"/>
      <c r="H84" s="321">
        <f aca="true" t="shared" si="9" ref="H84:R84">SUM(H85:H87)</f>
        <v>500</v>
      </c>
      <c r="I84" s="322">
        <f t="shared" si="9"/>
        <v>647</v>
      </c>
      <c r="J84" s="323">
        <f t="shared" si="9"/>
        <v>1147</v>
      </c>
      <c r="K84" s="324">
        <f t="shared" si="9"/>
        <v>0</v>
      </c>
      <c r="L84" s="325">
        <f t="shared" si="9"/>
        <v>989</v>
      </c>
      <c r="M84" s="325">
        <f t="shared" si="9"/>
        <v>1087</v>
      </c>
      <c r="N84" s="325">
        <f t="shared" si="9"/>
        <v>742</v>
      </c>
      <c r="O84" s="325">
        <f t="shared" si="9"/>
        <v>628</v>
      </c>
      <c r="P84" s="326">
        <f t="shared" si="9"/>
        <v>406</v>
      </c>
      <c r="Q84" s="327">
        <f t="shared" si="9"/>
        <v>3852</v>
      </c>
      <c r="R84" s="328">
        <f t="shared" si="9"/>
        <v>4999</v>
      </c>
    </row>
    <row r="85" spans="2:18" s="1535" customFormat="1" ht="16.5" customHeight="1">
      <c r="B85" s="1541"/>
      <c r="C85" s="1541"/>
      <c r="D85" s="1542" t="s">
        <v>48</v>
      </c>
      <c r="E85" s="1543"/>
      <c r="F85" s="1543"/>
      <c r="G85" s="1544"/>
      <c r="H85" s="333">
        <v>437</v>
      </c>
      <c r="I85" s="334">
        <v>602</v>
      </c>
      <c r="J85" s="356">
        <f>SUM(H85:I85)</f>
        <v>1039</v>
      </c>
      <c r="K85" s="336">
        <v>0</v>
      </c>
      <c r="L85" s="337">
        <v>932</v>
      </c>
      <c r="M85" s="337">
        <v>1040</v>
      </c>
      <c r="N85" s="337">
        <v>718</v>
      </c>
      <c r="O85" s="337">
        <v>612</v>
      </c>
      <c r="P85" s="334">
        <v>394</v>
      </c>
      <c r="Q85" s="335">
        <f>SUM(K85:P85)</f>
        <v>3696</v>
      </c>
      <c r="R85" s="338">
        <f>SUM(J85,Q85)</f>
        <v>4735</v>
      </c>
    </row>
    <row r="86" spans="2:18" s="1535" customFormat="1" ht="16.5" customHeight="1">
      <c r="B86" s="1541"/>
      <c r="C86" s="1541"/>
      <c r="D86" s="1545" t="s">
        <v>49</v>
      </c>
      <c r="E86" s="1546"/>
      <c r="F86" s="1546"/>
      <c r="G86" s="1547"/>
      <c r="H86" s="342">
        <v>30</v>
      </c>
      <c r="I86" s="343">
        <v>24</v>
      </c>
      <c r="J86" s="358">
        <f>SUM(H86:I86)</f>
        <v>54</v>
      </c>
      <c r="K86" s="345">
        <v>0</v>
      </c>
      <c r="L86" s="346">
        <v>31</v>
      </c>
      <c r="M86" s="346">
        <v>23</v>
      </c>
      <c r="N86" s="346">
        <v>18</v>
      </c>
      <c r="O86" s="346">
        <v>11</v>
      </c>
      <c r="P86" s="343">
        <v>8</v>
      </c>
      <c r="Q86" s="344">
        <f>SUM(K86:P86)</f>
        <v>91</v>
      </c>
      <c r="R86" s="347">
        <f>SUM(J86,Q86)</f>
        <v>145</v>
      </c>
    </row>
    <row r="87" spans="2:18" s="1535" customFormat="1" ht="16.5" customHeight="1">
      <c r="B87" s="1541"/>
      <c r="C87" s="1541"/>
      <c r="D87" s="1548" t="s">
        <v>50</v>
      </c>
      <c r="E87" s="1475"/>
      <c r="F87" s="1475"/>
      <c r="G87" s="1549"/>
      <c r="H87" s="350">
        <v>33</v>
      </c>
      <c r="I87" s="351">
        <v>21</v>
      </c>
      <c r="J87" s="357">
        <f>SUM(H87:I87)</f>
        <v>54</v>
      </c>
      <c r="K87" s="353">
        <v>0</v>
      </c>
      <c r="L87" s="354">
        <v>26</v>
      </c>
      <c r="M87" s="354">
        <v>24</v>
      </c>
      <c r="N87" s="354">
        <v>6</v>
      </c>
      <c r="O87" s="354">
        <v>5</v>
      </c>
      <c r="P87" s="351">
        <v>4</v>
      </c>
      <c r="Q87" s="352">
        <f>SUM(K87:P87)</f>
        <v>65</v>
      </c>
      <c r="R87" s="355">
        <f>SUM(J87,Q87)</f>
        <v>119</v>
      </c>
    </row>
    <row r="88" spans="2:18" s="1535" customFormat="1" ht="16.5" customHeight="1">
      <c r="B88" s="1541"/>
      <c r="C88" s="1551" t="s">
        <v>51</v>
      </c>
      <c r="D88" s="1552"/>
      <c r="E88" s="1552"/>
      <c r="F88" s="1552"/>
      <c r="G88" s="1553"/>
      <c r="H88" s="321">
        <v>29</v>
      </c>
      <c r="I88" s="322">
        <v>29</v>
      </c>
      <c r="J88" s="323">
        <f>SUM(H88:I88)</f>
        <v>58</v>
      </c>
      <c r="K88" s="324">
        <v>0</v>
      </c>
      <c r="L88" s="325">
        <v>119</v>
      </c>
      <c r="M88" s="325">
        <v>83</v>
      </c>
      <c r="N88" s="325">
        <v>87</v>
      </c>
      <c r="O88" s="325">
        <v>68</v>
      </c>
      <c r="P88" s="326">
        <v>25</v>
      </c>
      <c r="Q88" s="327">
        <f>SUM(K88:P88)</f>
        <v>382</v>
      </c>
      <c r="R88" s="328">
        <f>SUM(J88,Q88)</f>
        <v>440</v>
      </c>
    </row>
    <row r="89" spans="2:18" s="1535" customFormat="1" ht="16.5" customHeight="1">
      <c r="B89" s="1550"/>
      <c r="C89" s="1551" t="s">
        <v>52</v>
      </c>
      <c r="D89" s="1552"/>
      <c r="E89" s="1552"/>
      <c r="F89" s="1552"/>
      <c r="G89" s="1553"/>
      <c r="H89" s="321">
        <v>1418</v>
      </c>
      <c r="I89" s="322">
        <v>1332</v>
      </c>
      <c r="J89" s="323">
        <f>SUM(H89:I89)</f>
        <v>2750</v>
      </c>
      <c r="K89" s="324">
        <v>0</v>
      </c>
      <c r="L89" s="325">
        <v>2447</v>
      </c>
      <c r="M89" s="325">
        <v>1690</v>
      </c>
      <c r="N89" s="325">
        <v>952</v>
      </c>
      <c r="O89" s="325">
        <v>656</v>
      </c>
      <c r="P89" s="326">
        <v>403</v>
      </c>
      <c r="Q89" s="327">
        <f>SUM(K89:P89)</f>
        <v>6148</v>
      </c>
      <c r="R89" s="328">
        <f>SUM(J89,Q89)</f>
        <v>8898</v>
      </c>
    </row>
    <row r="90" spans="2:18" s="1535" customFormat="1" ht="16.5" customHeight="1">
      <c r="B90" s="1538" t="s">
        <v>53</v>
      </c>
      <c r="C90" s="1539"/>
      <c r="D90" s="1539"/>
      <c r="E90" s="1539"/>
      <c r="F90" s="1539"/>
      <c r="G90" s="1540"/>
      <c r="H90" s="321">
        <f aca="true" t="shared" si="10" ref="H90:R90">SUM(H91:H98)</f>
        <v>8</v>
      </c>
      <c r="I90" s="322">
        <f t="shared" si="10"/>
        <v>13</v>
      </c>
      <c r="J90" s="323">
        <f t="shared" si="10"/>
        <v>21</v>
      </c>
      <c r="K90" s="324">
        <f t="shared" si="10"/>
        <v>0</v>
      </c>
      <c r="L90" s="325">
        <f t="shared" si="10"/>
        <v>298</v>
      </c>
      <c r="M90" s="325">
        <f t="shared" si="10"/>
        <v>358</v>
      </c>
      <c r="N90" s="325">
        <f t="shared" si="10"/>
        <v>359</v>
      </c>
      <c r="O90" s="325">
        <f t="shared" si="10"/>
        <v>276</v>
      </c>
      <c r="P90" s="326">
        <f t="shared" si="10"/>
        <v>139</v>
      </c>
      <c r="Q90" s="327">
        <f t="shared" si="10"/>
        <v>1430</v>
      </c>
      <c r="R90" s="328">
        <f t="shared" si="10"/>
        <v>1451</v>
      </c>
    </row>
    <row r="91" spans="2:18" s="1535" customFormat="1" ht="16.5" customHeight="1">
      <c r="B91" s="1541"/>
      <c r="C91" s="1542" t="s">
        <v>68</v>
      </c>
      <c r="D91" s="1543"/>
      <c r="E91" s="1543"/>
      <c r="F91" s="1543"/>
      <c r="G91" s="1544"/>
      <c r="H91" s="333">
        <v>0</v>
      </c>
      <c r="I91" s="334">
        <v>0</v>
      </c>
      <c r="J91" s="356">
        <v>0</v>
      </c>
      <c r="K91" s="363"/>
      <c r="L91" s="337">
        <v>0</v>
      </c>
      <c r="M91" s="337">
        <v>0</v>
      </c>
      <c r="N91" s="337">
        <v>0</v>
      </c>
      <c r="O91" s="337">
        <v>0</v>
      </c>
      <c r="P91" s="334">
        <v>0</v>
      </c>
      <c r="Q91" s="335">
        <f aca="true" t="shared" si="11" ref="Q91:Q98">SUM(K91:P91)</f>
        <v>0</v>
      </c>
      <c r="R91" s="338">
        <f aca="true" t="shared" si="12" ref="R91:R98">SUM(J91,Q91)</f>
        <v>0</v>
      </c>
    </row>
    <row r="92" spans="2:18" s="1535" customFormat="1" ht="16.5" customHeight="1">
      <c r="B92" s="1541"/>
      <c r="C92" s="1554" t="s">
        <v>54</v>
      </c>
      <c r="D92" s="1467"/>
      <c r="E92" s="1467"/>
      <c r="F92" s="1467"/>
      <c r="G92" s="1555"/>
      <c r="H92" s="342">
        <v>0</v>
      </c>
      <c r="I92" s="343">
        <v>0</v>
      </c>
      <c r="J92" s="358">
        <f aca="true" t="shared" si="13" ref="J92:J98">SUM(H92:I92)</f>
        <v>0</v>
      </c>
      <c r="K92" s="366"/>
      <c r="L92" s="367">
        <v>8</v>
      </c>
      <c r="M92" s="367">
        <v>9</v>
      </c>
      <c r="N92" s="367">
        <v>2</v>
      </c>
      <c r="O92" s="367">
        <v>2</v>
      </c>
      <c r="P92" s="368">
        <v>2</v>
      </c>
      <c r="Q92" s="369">
        <f t="shared" si="11"/>
        <v>23</v>
      </c>
      <c r="R92" s="370">
        <f t="shared" si="12"/>
        <v>23</v>
      </c>
    </row>
    <row r="93" spans="2:18" s="1535" customFormat="1" ht="16.5" customHeight="1">
      <c r="B93" s="1541"/>
      <c r="C93" s="1545" t="s">
        <v>55</v>
      </c>
      <c r="D93" s="1546"/>
      <c r="E93" s="1546"/>
      <c r="F93" s="1546"/>
      <c r="G93" s="1547"/>
      <c r="H93" s="342">
        <v>2</v>
      </c>
      <c r="I93" s="343">
        <v>4</v>
      </c>
      <c r="J93" s="358">
        <f t="shared" si="13"/>
        <v>6</v>
      </c>
      <c r="K93" s="345">
        <v>0</v>
      </c>
      <c r="L93" s="346">
        <v>74</v>
      </c>
      <c r="M93" s="346">
        <v>73</v>
      </c>
      <c r="N93" s="346">
        <v>55</v>
      </c>
      <c r="O93" s="346">
        <v>43</v>
      </c>
      <c r="P93" s="343">
        <v>20</v>
      </c>
      <c r="Q93" s="344">
        <f t="shared" si="11"/>
        <v>265</v>
      </c>
      <c r="R93" s="347">
        <f t="shared" si="12"/>
        <v>271</v>
      </c>
    </row>
    <row r="94" spans="2:18" s="1535" customFormat="1" ht="16.5" customHeight="1">
      <c r="B94" s="1541"/>
      <c r="C94" s="1545" t="s">
        <v>56</v>
      </c>
      <c r="D94" s="1546"/>
      <c r="E94" s="1546"/>
      <c r="F94" s="1546"/>
      <c r="G94" s="1547"/>
      <c r="H94" s="342">
        <v>6</v>
      </c>
      <c r="I94" s="343">
        <v>9</v>
      </c>
      <c r="J94" s="358">
        <f t="shared" si="13"/>
        <v>15</v>
      </c>
      <c r="K94" s="345">
        <v>0</v>
      </c>
      <c r="L94" s="346">
        <v>52</v>
      </c>
      <c r="M94" s="346">
        <v>57</v>
      </c>
      <c r="N94" s="346">
        <v>37</v>
      </c>
      <c r="O94" s="346">
        <v>43</v>
      </c>
      <c r="P94" s="343">
        <v>23</v>
      </c>
      <c r="Q94" s="344">
        <f t="shared" si="11"/>
        <v>212</v>
      </c>
      <c r="R94" s="347">
        <f t="shared" si="12"/>
        <v>227</v>
      </c>
    </row>
    <row r="95" spans="2:18" s="1535" customFormat="1" ht="16.5" customHeight="1">
      <c r="B95" s="1541"/>
      <c r="C95" s="1545" t="s">
        <v>57</v>
      </c>
      <c r="D95" s="1546"/>
      <c r="E95" s="1546"/>
      <c r="F95" s="1546"/>
      <c r="G95" s="1547"/>
      <c r="H95" s="342">
        <v>0</v>
      </c>
      <c r="I95" s="343">
        <v>0</v>
      </c>
      <c r="J95" s="358">
        <f t="shared" si="13"/>
        <v>0</v>
      </c>
      <c r="K95" s="371"/>
      <c r="L95" s="346">
        <v>137</v>
      </c>
      <c r="M95" s="346">
        <v>188</v>
      </c>
      <c r="N95" s="346">
        <v>219</v>
      </c>
      <c r="O95" s="346">
        <v>152</v>
      </c>
      <c r="P95" s="343">
        <v>75</v>
      </c>
      <c r="Q95" s="344">
        <f t="shared" si="11"/>
        <v>771</v>
      </c>
      <c r="R95" s="347">
        <f t="shared" si="12"/>
        <v>771</v>
      </c>
    </row>
    <row r="96" spans="2:18" s="1535" customFormat="1" ht="16.5" customHeight="1">
      <c r="B96" s="1541"/>
      <c r="C96" s="1556" t="s">
        <v>58</v>
      </c>
      <c r="D96" s="1557"/>
      <c r="E96" s="1557"/>
      <c r="F96" s="1557"/>
      <c r="G96" s="1558"/>
      <c r="H96" s="342">
        <v>0</v>
      </c>
      <c r="I96" s="343">
        <v>0</v>
      </c>
      <c r="J96" s="358">
        <f t="shared" si="13"/>
        <v>0</v>
      </c>
      <c r="K96" s="371"/>
      <c r="L96" s="346">
        <v>27</v>
      </c>
      <c r="M96" s="346">
        <v>31</v>
      </c>
      <c r="N96" s="346">
        <v>35</v>
      </c>
      <c r="O96" s="346">
        <v>31</v>
      </c>
      <c r="P96" s="343">
        <v>13</v>
      </c>
      <c r="Q96" s="344">
        <f t="shared" si="11"/>
        <v>137</v>
      </c>
      <c r="R96" s="347">
        <f t="shared" si="12"/>
        <v>137</v>
      </c>
    </row>
    <row r="97" spans="2:18" s="1535" customFormat="1" ht="16.5" customHeight="1">
      <c r="B97" s="1559"/>
      <c r="C97" s="1560" t="s">
        <v>59</v>
      </c>
      <c r="D97" s="1557"/>
      <c r="E97" s="1557"/>
      <c r="F97" s="1557"/>
      <c r="G97" s="1558"/>
      <c r="H97" s="342">
        <v>0</v>
      </c>
      <c r="I97" s="343">
        <v>0</v>
      </c>
      <c r="J97" s="358">
        <f t="shared" si="13"/>
        <v>0</v>
      </c>
      <c r="K97" s="371"/>
      <c r="L97" s="346">
        <v>0</v>
      </c>
      <c r="M97" s="346">
        <v>0</v>
      </c>
      <c r="N97" s="346">
        <v>11</v>
      </c>
      <c r="O97" s="346">
        <v>5</v>
      </c>
      <c r="P97" s="343">
        <v>6</v>
      </c>
      <c r="Q97" s="344">
        <f t="shared" si="11"/>
        <v>22</v>
      </c>
      <c r="R97" s="347">
        <f t="shared" si="12"/>
        <v>22</v>
      </c>
    </row>
    <row r="98" spans="2:18" s="1535" customFormat="1" ht="16.5" customHeight="1">
      <c r="B98" s="1561"/>
      <c r="C98" s="1562" t="s">
        <v>69</v>
      </c>
      <c r="D98" s="1563"/>
      <c r="E98" s="1563"/>
      <c r="F98" s="1563"/>
      <c r="G98" s="1564"/>
      <c r="H98" s="381">
        <v>0</v>
      </c>
      <c r="I98" s="382">
        <v>0</v>
      </c>
      <c r="J98" s="383">
        <f t="shared" si="13"/>
        <v>0</v>
      </c>
      <c r="K98" s="384"/>
      <c r="L98" s="385">
        <v>0</v>
      </c>
      <c r="M98" s="385">
        <v>0</v>
      </c>
      <c r="N98" s="385">
        <v>0</v>
      </c>
      <c r="O98" s="385">
        <v>0</v>
      </c>
      <c r="P98" s="382">
        <v>0</v>
      </c>
      <c r="Q98" s="386">
        <f t="shared" si="11"/>
        <v>0</v>
      </c>
      <c r="R98" s="387">
        <f t="shared" si="12"/>
        <v>0</v>
      </c>
    </row>
    <row r="99" spans="2:18" s="1535" customFormat="1" ht="16.5" customHeight="1">
      <c r="B99" s="1538" t="s">
        <v>60</v>
      </c>
      <c r="C99" s="1539"/>
      <c r="D99" s="1539"/>
      <c r="E99" s="1539"/>
      <c r="F99" s="1539"/>
      <c r="G99" s="1540"/>
      <c r="H99" s="321">
        <f>SUM(H100:H102)</f>
        <v>0</v>
      </c>
      <c r="I99" s="322">
        <f>SUM(I100:I102)</f>
        <v>0</v>
      </c>
      <c r="J99" s="323">
        <f>SUM(J100:J102)</f>
        <v>0</v>
      </c>
      <c r="K99" s="388"/>
      <c r="L99" s="325">
        <f aca="true" t="shared" si="14" ref="L99:R99">SUM(L100:L102)</f>
        <v>42</v>
      </c>
      <c r="M99" s="325">
        <f t="shared" si="14"/>
        <v>116</v>
      </c>
      <c r="N99" s="325">
        <f t="shared" si="14"/>
        <v>322</v>
      </c>
      <c r="O99" s="325">
        <f t="shared" si="14"/>
        <v>689</v>
      </c>
      <c r="P99" s="326">
        <f t="shared" si="14"/>
        <v>1197</v>
      </c>
      <c r="Q99" s="327">
        <f t="shared" si="14"/>
        <v>2366</v>
      </c>
      <c r="R99" s="328">
        <f t="shared" si="14"/>
        <v>2366</v>
      </c>
    </row>
    <row r="100" spans="2:18" s="1535" customFormat="1" ht="16.5" customHeight="1">
      <c r="B100" s="1541"/>
      <c r="C100" s="1542" t="s">
        <v>61</v>
      </c>
      <c r="D100" s="1543"/>
      <c r="E100" s="1543"/>
      <c r="F100" s="1543"/>
      <c r="G100" s="1544"/>
      <c r="H100" s="333">
        <v>0</v>
      </c>
      <c r="I100" s="334">
        <v>0</v>
      </c>
      <c r="J100" s="356">
        <f>SUM(H100:I100)</f>
        <v>0</v>
      </c>
      <c r="K100" s="363"/>
      <c r="L100" s="337">
        <v>6</v>
      </c>
      <c r="M100" s="337">
        <v>30</v>
      </c>
      <c r="N100" s="337">
        <v>153</v>
      </c>
      <c r="O100" s="337">
        <v>326</v>
      </c>
      <c r="P100" s="334">
        <v>399</v>
      </c>
      <c r="Q100" s="335">
        <f>SUM(K100:P100)</f>
        <v>914</v>
      </c>
      <c r="R100" s="338">
        <f>SUM(J100,Q100)</f>
        <v>914</v>
      </c>
    </row>
    <row r="101" spans="2:18" s="1535" customFormat="1" ht="16.5" customHeight="1">
      <c r="B101" s="1541"/>
      <c r="C101" s="1545" t="s">
        <v>62</v>
      </c>
      <c r="D101" s="1546"/>
      <c r="E101" s="1546"/>
      <c r="F101" s="1546"/>
      <c r="G101" s="1547"/>
      <c r="H101" s="342">
        <v>0</v>
      </c>
      <c r="I101" s="343">
        <v>0</v>
      </c>
      <c r="J101" s="358">
        <f>SUM(H101:I101)</f>
        <v>0</v>
      </c>
      <c r="K101" s="371"/>
      <c r="L101" s="346">
        <v>34</v>
      </c>
      <c r="M101" s="346">
        <v>79</v>
      </c>
      <c r="N101" s="346">
        <v>126</v>
      </c>
      <c r="O101" s="346">
        <v>130</v>
      </c>
      <c r="P101" s="343">
        <v>113</v>
      </c>
      <c r="Q101" s="344">
        <f>SUM(K101:P101)</f>
        <v>482</v>
      </c>
      <c r="R101" s="347">
        <f>SUM(J101,Q101)</f>
        <v>482</v>
      </c>
    </row>
    <row r="102" spans="2:18" s="1535" customFormat="1" ht="16.5" customHeight="1">
      <c r="B102" s="1561"/>
      <c r="C102" s="1548" t="s">
        <v>63</v>
      </c>
      <c r="D102" s="1475"/>
      <c r="E102" s="1475"/>
      <c r="F102" s="1475"/>
      <c r="G102" s="1549"/>
      <c r="H102" s="350">
        <v>0</v>
      </c>
      <c r="I102" s="351">
        <v>0</v>
      </c>
      <c r="J102" s="357">
        <f>SUM(H102:I102)</f>
        <v>0</v>
      </c>
      <c r="K102" s="389"/>
      <c r="L102" s="354">
        <v>2</v>
      </c>
      <c r="M102" s="354">
        <v>7</v>
      </c>
      <c r="N102" s="354">
        <v>43</v>
      </c>
      <c r="O102" s="354">
        <v>233</v>
      </c>
      <c r="P102" s="351">
        <v>685</v>
      </c>
      <c r="Q102" s="352">
        <f>SUM(K102:P102)</f>
        <v>970</v>
      </c>
      <c r="R102" s="355">
        <f>SUM(J102,Q102)</f>
        <v>970</v>
      </c>
    </row>
    <row r="103" spans="2:18" s="1535" customFormat="1" ht="16.5" customHeight="1">
      <c r="B103" s="1565" t="s">
        <v>64</v>
      </c>
      <c r="C103" s="1456"/>
      <c r="D103" s="1456"/>
      <c r="E103" s="1456"/>
      <c r="F103" s="1456"/>
      <c r="G103" s="1457"/>
      <c r="H103" s="321">
        <f aca="true" t="shared" si="15" ref="H103:R103">SUM(H70,H90,H99)</f>
        <v>3399</v>
      </c>
      <c r="I103" s="322">
        <f t="shared" si="15"/>
        <v>3479</v>
      </c>
      <c r="J103" s="323">
        <f t="shared" si="15"/>
        <v>6878</v>
      </c>
      <c r="K103" s="324">
        <f t="shared" si="15"/>
        <v>0</v>
      </c>
      <c r="L103" s="325">
        <f t="shared" si="15"/>
        <v>7404</v>
      </c>
      <c r="M103" s="325">
        <f t="shared" si="15"/>
        <v>5947</v>
      </c>
      <c r="N103" s="325">
        <f t="shared" si="15"/>
        <v>4212</v>
      </c>
      <c r="O103" s="325">
        <f t="shared" si="15"/>
        <v>3586</v>
      </c>
      <c r="P103" s="326">
        <f t="shared" si="15"/>
        <v>3113</v>
      </c>
      <c r="Q103" s="327">
        <f t="shared" si="15"/>
        <v>24262</v>
      </c>
      <c r="R103" s="328">
        <f t="shared" si="15"/>
        <v>31140</v>
      </c>
    </row>
    <row r="104" spans="2:18" s="1535" customFormat="1" ht="16.5" customHeight="1">
      <c r="B104" s="1566"/>
      <c r="C104" s="1566"/>
      <c r="D104" s="1566"/>
      <c r="E104" s="1566"/>
      <c r="F104" s="1566"/>
      <c r="G104" s="1566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</row>
    <row r="105" spans="1:11" s="1535" customFormat="1" ht="16.5" customHeight="1">
      <c r="A105" s="1534" t="s">
        <v>65</v>
      </c>
      <c r="H105" s="1536"/>
      <c r="I105" s="1536"/>
      <c r="J105" s="1536"/>
      <c r="K105" s="1536"/>
    </row>
    <row r="106" spans="2:18" s="1535" customFormat="1" ht="16.5" customHeight="1">
      <c r="B106" s="1537"/>
      <c r="C106" s="1537"/>
      <c r="D106" s="1537"/>
      <c r="E106" s="1537"/>
      <c r="F106" s="1430"/>
      <c r="G106" s="1430"/>
      <c r="H106" s="1430"/>
      <c r="I106" s="1574" t="s">
        <v>66</v>
      </c>
      <c r="J106" s="1574"/>
      <c r="K106" s="1574"/>
      <c r="L106" s="1574"/>
      <c r="M106" s="1574"/>
      <c r="N106" s="1574"/>
      <c r="O106" s="1574"/>
      <c r="P106" s="1574"/>
      <c r="Q106" s="1574"/>
      <c r="R106" s="1574"/>
    </row>
    <row r="107" spans="2:18" s="1535" customFormat="1" ht="16.5" customHeight="1">
      <c r="B107" s="1589" t="str">
        <f>"平成"&amp;WIDECHAR($A$2)&amp;"年（"&amp;WIDECHAR($B$2)&amp;"年）"&amp;WIDECHAR($C$2)&amp;"月"</f>
        <v>平成２５年（２０１３年）３月</v>
      </c>
      <c r="C107" s="1590"/>
      <c r="D107" s="1590"/>
      <c r="E107" s="1590"/>
      <c r="F107" s="1590"/>
      <c r="G107" s="1587"/>
      <c r="H107" s="1577" t="s">
        <v>24</v>
      </c>
      <c r="I107" s="1578"/>
      <c r="J107" s="1578"/>
      <c r="K107" s="1584" t="s">
        <v>25</v>
      </c>
      <c r="L107" s="1585"/>
      <c r="M107" s="1585"/>
      <c r="N107" s="1585"/>
      <c r="O107" s="1585"/>
      <c r="P107" s="1585"/>
      <c r="Q107" s="1586"/>
      <c r="R107" s="1594" t="s">
        <v>19</v>
      </c>
    </row>
    <row r="108" spans="2:18" s="1535" customFormat="1" ht="16.5" customHeight="1">
      <c r="B108" s="1591"/>
      <c r="C108" s="1592"/>
      <c r="D108" s="1592"/>
      <c r="E108" s="1592"/>
      <c r="F108" s="1592"/>
      <c r="G108" s="1588"/>
      <c r="H108" s="1492" t="s">
        <v>10</v>
      </c>
      <c r="I108" s="1493" t="s">
        <v>11</v>
      </c>
      <c r="J108" s="1494" t="s">
        <v>12</v>
      </c>
      <c r="K108" s="1495" t="s">
        <v>13</v>
      </c>
      <c r="L108" s="1496" t="s">
        <v>14</v>
      </c>
      <c r="M108" s="1496" t="s">
        <v>15</v>
      </c>
      <c r="N108" s="1496" t="s">
        <v>16</v>
      </c>
      <c r="O108" s="1496" t="s">
        <v>17</v>
      </c>
      <c r="P108" s="1497" t="s">
        <v>18</v>
      </c>
      <c r="Q108" s="1491" t="s">
        <v>12</v>
      </c>
      <c r="R108" s="1595"/>
    </row>
    <row r="109" spans="2:18" s="1535" customFormat="1" ht="16.5" customHeight="1">
      <c r="B109" s="1538" t="s">
        <v>33</v>
      </c>
      <c r="C109" s="1539"/>
      <c r="D109" s="1539"/>
      <c r="E109" s="1539"/>
      <c r="F109" s="1539"/>
      <c r="G109" s="1540"/>
      <c r="H109" s="321">
        <f aca="true" t="shared" si="16" ref="H109:R109">SUM(H110,H116,H119,H123,H127:H128)</f>
        <v>38060877</v>
      </c>
      <c r="I109" s="322">
        <f t="shared" si="16"/>
        <v>57854933</v>
      </c>
      <c r="J109" s="323">
        <f t="shared" si="16"/>
        <v>95915810</v>
      </c>
      <c r="K109" s="324">
        <f t="shared" si="16"/>
        <v>0</v>
      </c>
      <c r="L109" s="325">
        <f t="shared" si="16"/>
        <v>206503861</v>
      </c>
      <c r="M109" s="325">
        <f t="shared" si="16"/>
        <v>189761422</v>
      </c>
      <c r="N109" s="325">
        <f t="shared" si="16"/>
        <v>157075774</v>
      </c>
      <c r="O109" s="325">
        <f t="shared" si="16"/>
        <v>131145091</v>
      </c>
      <c r="P109" s="326">
        <f t="shared" si="16"/>
        <v>91743799</v>
      </c>
      <c r="Q109" s="327">
        <f t="shared" si="16"/>
        <v>776229947</v>
      </c>
      <c r="R109" s="328">
        <f t="shared" si="16"/>
        <v>872145757</v>
      </c>
    </row>
    <row r="110" spans="2:18" s="1535" customFormat="1" ht="16.5" customHeight="1">
      <c r="B110" s="1541"/>
      <c r="C110" s="1538" t="s">
        <v>34</v>
      </c>
      <c r="D110" s="1539"/>
      <c r="E110" s="1539"/>
      <c r="F110" s="1539"/>
      <c r="G110" s="1540"/>
      <c r="H110" s="321">
        <f aca="true" t="shared" si="17" ref="H110:Q110">SUM(H111:H115)</f>
        <v>12714341</v>
      </c>
      <c r="I110" s="322">
        <f t="shared" si="17"/>
        <v>17196687</v>
      </c>
      <c r="J110" s="323">
        <f t="shared" si="17"/>
        <v>29911028</v>
      </c>
      <c r="K110" s="324">
        <f t="shared" si="17"/>
        <v>0</v>
      </c>
      <c r="L110" s="325">
        <f t="shared" si="17"/>
        <v>38841401</v>
      </c>
      <c r="M110" s="325">
        <f t="shared" si="17"/>
        <v>35718021</v>
      </c>
      <c r="N110" s="325">
        <f t="shared" si="17"/>
        <v>30817842</v>
      </c>
      <c r="O110" s="325">
        <f t="shared" si="17"/>
        <v>28365465</v>
      </c>
      <c r="P110" s="326">
        <f t="shared" si="17"/>
        <v>26530590</v>
      </c>
      <c r="Q110" s="327">
        <f t="shared" si="17"/>
        <v>160273319</v>
      </c>
      <c r="R110" s="328">
        <f aca="true" t="shared" si="18" ref="R110:R115">SUM(J110,Q110)</f>
        <v>190184347</v>
      </c>
    </row>
    <row r="111" spans="2:18" s="1535" customFormat="1" ht="16.5" customHeight="1">
      <c r="B111" s="1541"/>
      <c r="C111" s="1541"/>
      <c r="D111" s="1542" t="s">
        <v>35</v>
      </c>
      <c r="E111" s="1543"/>
      <c r="F111" s="1543"/>
      <c r="G111" s="1544"/>
      <c r="H111" s="333">
        <v>12282215</v>
      </c>
      <c r="I111" s="334">
        <v>15254055</v>
      </c>
      <c r="J111" s="335">
        <f>SUM(H111:I111)</f>
        <v>27536270</v>
      </c>
      <c r="K111" s="336">
        <v>0</v>
      </c>
      <c r="L111" s="337">
        <v>30766088</v>
      </c>
      <c r="M111" s="337">
        <v>27459684</v>
      </c>
      <c r="N111" s="337">
        <v>24608436</v>
      </c>
      <c r="O111" s="337">
        <v>22366472</v>
      </c>
      <c r="P111" s="334">
        <v>18205291</v>
      </c>
      <c r="Q111" s="335">
        <f>SUM(K111:P111)</f>
        <v>123405971</v>
      </c>
      <c r="R111" s="338">
        <f t="shared" si="18"/>
        <v>150942241</v>
      </c>
    </row>
    <row r="112" spans="2:18" s="1535" customFormat="1" ht="16.5" customHeight="1">
      <c r="B112" s="1541"/>
      <c r="C112" s="1541"/>
      <c r="D112" s="1545" t="s">
        <v>36</v>
      </c>
      <c r="E112" s="1546"/>
      <c r="F112" s="1546"/>
      <c r="G112" s="1547"/>
      <c r="H112" s="342">
        <v>0</v>
      </c>
      <c r="I112" s="343">
        <v>0</v>
      </c>
      <c r="J112" s="344">
        <f>SUM(H112:I112)</f>
        <v>0</v>
      </c>
      <c r="K112" s="345">
        <v>0</v>
      </c>
      <c r="L112" s="346">
        <v>0</v>
      </c>
      <c r="M112" s="346">
        <v>162756</v>
      </c>
      <c r="N112" s="346">
        <v>219582</v>
      </c>
      <c r="O112" s="346">
        <v>321561</v>
      </c>
      <c r="P112" s="343">
        <v>1762398</v>
      </c>
      <c r="Q112" s="344">
        <f>SUM(K112:P112)</f>
        <v>2466297</v>
      </c>
      <c r="R112" s="347">
        <f t="shared" si="18"/>
        <v>2466297</v>
      </c>
    </row>
    <row r="113" spans="2:18" s="1535" customFormat="1" ht="16.5" customHeight="1">
      <c r="B113" s="1541"/>
      <c r="C113" s="1541"/>
      <c r="D113" s="1545" t="s">
        <v>37</v>
      </c>
      <c r="E113" s="1546"/>
      <c r="F113" s="1546"/>
      <c r="G113" s="1547"/>
      <c r="H113" s="342">
        <v>221112</v>
      </c>
      <c r="I113" s="343">
        <v>813528</v>
      </c>
      <c r="J113" s="344">
        <f>SUM(H113:I113)</f>
        <v>1034640</v>
      </c>
      <c r="K113" s="345">
        <v>0</v>
      </c>
      <c r="L113" s="346">
        <v>4537809</v>
      </c>
      <c r="M113" s="346">
        <v>4429890</v>
      </c>
      <c r="N113" s="346">
        <v>2615256</v>
      </c>
      <c r="O113" s="346">
        <v>3008536</v>
      </c>
      <c r="P113" s="343">
        <v>4369502</v>
      </c>
      <c r="Q113" s="344">
        <f>SUM(K113:P113)</f>
        <v>18960993</v>
      </c>
      <c r="R113" s="347">
        <f t="shared" si="18"/>
        <v>19995633</v>
      </c>
    </row>
    <row r="114" spans="2:18" s="1535" customFormat="1" ht="16.5" customHeight="1">
      <c r="B114" s="1541"/>
      <c r="C114" s="1541"/>
      <c r="D114" s="1545" t="s">
        <v>38</v>
      </c>
      <c r="E114" s="1546"/>
      <c r="F114" s="1546"/>
      <c r="G114" s="1547"/>
      <c r="H114" s="342">
        <v>0</v>
      </c>
      <c r="I114" s="343">
        <v>970056</v>
      </c>
      <c r="J114" s="344">
        <f>SUM(H114:I114)</f>
        <v>970056</v>
      </c>
      <c r="K114" s="345">
        <v>0</v>
      </c>
      <c r="L114" s="346">
        <v>2519901</v>
      </c>
      <c r="M114" s="346">
        <v>2539044</v>
      </c>
      <c r="N114" s="346">
        <v>2123856</v>
      </c>
      <c r="O114" s="346">
        <v>1702530</v>
      </c>
      <c r="P114" s="343">
        <v>1109835</v>
      </c>
      <c r="Q114" s="344">
        <f>SUM(K114:P114)</f>
        <v>9995166</v>
      </c>
      <c r="R114" s="347">
        <f t="shared" si="18"/>
        <v>10965222</v>
      </c>
    </row>
    <row r="115" spans="2:18" s="1535" customFormat="1" ht="16.5" customHeight="1">
      <c r="B115" s="1541"/>
      <c r="C115" s="1541"/>
      <c r="D115" s="1548" t="s">
        <v>39</v>
      </c>
      <c r="E115" s="1475"/>
      <c r="F115" s="1475"/>
      <c r="G115" s="1549"/>
      <c r="H115" s="350">
        <v>211014</v>
      </c>
      <c r="I115" s="351">
        <v>159048</v>
      </c>
      <c r="J115" s="352">
        <f>SUM(H115:I115)</f>
        <v>370062</v>
      </c>
      <c r="K115" s="353">
        <v>0</v>
      </c>
      <c r="L115" s="354">
        <v>1017603</v>
      </c>
      <c r="M115" s="354">
        <v>1126647</v>
      </c>
      <c r="N115" s="354">
        <v>1250712</v>
      </c>
      <c r="O115" s="354">
        <v>966366</v>
      </c>
      <c r="P115" s="351">
        <v>1083564</v>
      </c>
      <c r="Q115" s="352">
        <f>SUM(K115:P115)</f>
        <v>5444892</v>
      </c>
      <c r="R115" s="355">
        <f t="shared" si="18"/>
        <v>5814954</v>
      </c>
    </row>
    <row r="116" spans="2:18" s="1535" customFormat="1" ht="16.5" customHeight="1">
      <c r="B116" s="1541"/>
      <c r="C116" s="1538" t="s">
        <v>40</v>
      </c>
      <c r="D116" s="1539"/>
      <c r="E116" s="1539"/>
      <c r="F116" s="1539"/>
      <c r="G116" s="1540"/>
      <c r="H116" s="321">
        <f aca="true" t="shared" si="19" ref="H116:R116">SUM(H117:H118)</f>
        <v>12105424</v>
      </c>
      <c r="I116" s="322">
        <f t="shared" si="19"/>
        <v>25253910</v>
      </c>
      <c r="J116" s="323">
        <f t="shared" si="19"/>
        <v>37359334</v>
      </c>
      <c r="K116" s="324">
        <f t="shared" si="19"/>
        <v>0</v>
      </c>
      <c r="L116" s="325">
        <f t="shared" si="19"/>
        <v>109121054</v>
      </c>
      <c r="M116" s="325">
        <f t="shared" si="19"/>
        <v>98828265</v>
      </c>
      <c r="N116" s="325">
        <f t="shared" si="19"/>
        <v>74540849</v>
      </c>
      <c r="O116" s="325">
        <f t="shared" si="19"/>
        <v>57112551</v>
      </c>
      <c r="P116" s="326">
        <f t="shared" si="19"/>
        <v>38246499</v>
      </c>
      <c r="Q116" s="327">
        <f t="shared" si="19"/>
        <v>377849218</v>
      </c>
      <c r="R116" s="328">
        <f t="shared" si="19"/>
        <v>415208552</v>
      </c>
    </row>
    <row r="117" spans="2:18" s="1535" customFormat="1" ht="16.5" customHeight="1">
      <c r="B117" s="1541"/>
      <c r="C117" s="1541"/>
      <c r="D117" s="1542" t="s">
        <v>41</v>
      </c>
      <c r="E117" s="1543"/>
      <c r="F117" s="1543"/>
      <c r="G117" s="1544"/>
      <c r="H117" s="333">
        <v>9487990</v>
      </c>
      <c r="I117" s="334">
        <v>18033750</v>
      </c>
      <c r="J117" s="356">
        <f>SUM(H117:I117)</f>
        <v>27521740</v>
      </c>
      <c r="K117" s="336">
        <v>0</v>
      </c>
      <c r="L117" s="337">
        <v>78777419</v>
      </c>
      <c r="M117" s="337">
        <v>68590371</v>
      </c>
      <c r="N117" s="337">
        <v>50732802</v>
      </c>
      <c r="O117" s="337">
        <v>40131171</v>
      </c>
      <c r="P117" s="334">
        <v>25603425</v>
      </c>
      <c r="Q117" s="335">
        <f>SUM(K117:P117)</f>
        <v>263835188</v>
      </c>
      <c r="R117" s="338">
        <f>SUM(J117,Q117)</f>
        <v>291356928</v>
      </c>
    </row>
    <row r="118" spans="2:18" s="1535" customFormat="1" ht="16.5" customHeight="1">
      <c r="B118" s="1541"/>
      <c r="C118" s="1541"/>
      <c r="D118" s="1548" t="s">
        <v>42</v>
      </c>
      <c r="E118" s="1475"/>
      <c r="F118" s="1475"/>
      <c r="G118" s="1549"/>
      <c r="H118" s="350">
        <v>2617434</v>
      </c>
      <c r="I118" s="351">
        <v>7220160</v>
      </c>
      <c r="J118" s="357">
        <f>SUM(H118:I118)</f>
        <v>9837594</v>
      </c>
      <c r="K118" s="353">
        <v>0</v>
      </c>
      <c r="L118" s="354">
        <v>30343635</v>
      </c>
      <c r="M118" s="354">
        <v>30237894</v>
      </c>
      <c r="N118" s="354">
        <v>23808047</v>
      </c>
      <c r="O118" s="354">
        <v>16981380</v>
      </c>
      <c r="P118" s="351">
        <v>12643074</v>
      </c>
      <c r="Q118" s="352">
        <f>SUM(K118:P118)</f>
        <v>114014030</v>
      </c>
      <c r="R118" s="355">
        <f>SUM(J118,Q118)</f>
        <v>123851624</v>
      </c>
    </row>
    <row r="119" spans="2:18" s="1535" customFormat="1" ht="16.5" customHeight="1">
      <c r="B119" s="1541"/>
      <c r="C119" s="1538" t="s">
        <v>43</v>
      </c>
      <c r="D119" s="1539"/>
      <c r="E119" s="1539"/>
      <c r="F119" s="1539"/>
      <c r="G119" s="1540"/>
      <c r="H119" s="321">
        <f aca="true" t="shared" si="20" ref="H119:R119">SUM(H120:H122)</f>
        <v>88344</v>
      </c>
      <c r="I119" s="322">
        <f t="shared" si="20"/>
        <v>169875</v>
      </c>
      <c r="J119" s="323">
        <f t="shared" si="20"/>
        <v>258219</v>
      </c>
      <c r="K119" s="324">
        <f t="shared" si="20"/>
        <v>0</v>
      </c>
      <c r="L119" s="325">
        <f t="shared" si="20"/>
        <v>4335795</v>
      </c>
      <c r="M119" s="325">
        <f t="shared" si="20"/>
        <v>9270772</v>
      </c>
      <c r="N119" s="325">
        <f t="shared" si="20"/>
        <v>12710756</v>
      </c>
      <c r="O119" s="325">
        <f t="shared" si="20"/>
        <v>12543625</v>
      </c>
      <c r="P119" s="326">
        <f t="shared" si="20"/>
        <v>8483337</v>
      </c>
      <c r="Q119" s="327">
        <f t="shared" si="20"/>
        <v>47344285</v>
      </c>
      <c r="R119" s="328">
        <f t="shared" si="20"/>
        <v>47602504</v>
      </c>
    </row>
    <row r="120" spans="2:18" s="1535" customFormat="1" ht="16.5" customHeight="1">
      <c r="B120" s="1541"/>
      <c r="C120" s="1541"/>
      <c r="D120" s="1542" t="s">
        <v>44</v>
      </c>
      <c r="E120" s="1543"/>
      <c r="F120" s="1543"/>
      <c r="G120" s="1544"/>
      <c r="H120" s="333">
        <v>88344</v>
      </c>
      <c r="I120" s="334">
        <v>148446</v>
      </c>
      <c r="J120" s="356">
        <f>SUM(H120:I120)</f>
        <v>236790</v>
      </c>
      <c r="K120" s="336">
        <v>0</v>
      </c>
      <c r="L120" s="337">
        <v>3301740</v>
      </c>
      <c r="M120" s="337">
        <v>7078759</v>
      </c>
      <c r="N120" s="337">
        <v>9107048</v>
      </c>
      <c r="O120" s="337">
        <v>7966999</v>
      </c>
      <c r="P120" s="334">
        <v>5827221</v>
      </c>
      <c r="Q120" s="335">
        <f>SUM(K120:P120)</f>
        <v>33281767</v>
      </c>
      <c r="R120" s="338">
        <f>SUM(J120,Q120)</f>
        <v>33518557</v>
      </c>
    </row>
    <row r="121" spans="2:18" s="1535" customFormat="1" ht="16.5" customHeight="1">
      <c r="B121" s="1541"/>
      <c r="C121" s="1541"/>
      <c r="D121" s="1545" t="s">
        <v>45</v>
      </c>
      <c r="E121" s="1546"/>
      <c r="F121" s="1546"/>
      <c r="G121" s="1547"/>
      <c r="H121" s="342">
        <v>0</v>
      </c>
      <c r="I121" s="343">
        <v>21429</v>
      </c>
      <c r="J121" s="358">
        <f>SUM(H121:I121)</f>
        <v>21429</v>
      </c>
      <c r="K121" s="345">
        <v>0</v>
      </c>
      <c r="L121" s="346">
        <v>972423</v>
      </c>
      <c r="M121" s="346">
        <v>2067282</v>
      </c>
      <c r="N121" s="346">
        <v>3470256</v>
      </c>
      <c r="O121" s="346">
        <v>4522014</v>
      </c>
      <c r="P121" s="343">
        <v>2558484</v>
      </c>
      <c r="Q121" s="344">
        <f>SUM(K121:P121)</f>
        <v>13590459</v>
      </c>
      <c r="R121" s="347">
        <f>SUM(J121,Q121)</f>
        <v>13611888</v>
      </c>
    </row>
    <row r="122" spans="2:18" s="1535" customFormat="1" ht="16.5" customHeight="1">
      <c r="B122" s="1541"/>
      <c r="C122" s="1550"/>
      <c r="D122" s="1548" t="s">
        <v>46</v>
      </c>
      <c r="E122" s="1475"/>
      <c r="F122" s="1475"/>
      <c r="G122" s="1549"/>
      <c r="H122" s="350">
        <v>0</v>
      </c>
      <c r="I122" s="351">
        <v>0</v>
      </c>
      <c r="J122" s="357">
        <f>SUM(H122:I122)</f>
        <v>0</v>
      </c>
      <c r="K122" s="353">
        <v>0</v>
      </c>
      <c r="L122" s="354">
        <v>61632</v>
      </c>
      <c r="M122" s="354">
        <v>124731</v>
      </c>
      <c r="N122" s="354">
        <v>133452</v>
      </c>
      <c r="O122" s="354">
        <v>54612</v>
      </c>
      <c r="P122" s="351">
        <v>97632</v>
      </c>
      <c r="Q122" s="352">
        <f>SUM(K122:P122)</f>
        <v>472059</v>
      </c>
      <c r="R122" s="355">
        <f>SUM(J122,Q122)</f>
        <v>472059</v>
      </c>
    </row>
    <row r="123" spans="2:18" s="1535" customFormat="1" ht="16.5" customHeight="1">
      <c r="B123" s="1541"/>
      <c r="C123" s="1538" t="s">
        <v>47</v>
      </c>
      <c r="D123" s="1539"/>
      <c r="E123" s="1539"/>
      <c r="F123" s="1539"/>
      <c r="G123" s="1540"/>
      <c r="H123" s="321">
        <f aca="true" t="shared" si="21" ref="H123:R123">SUM(H124:H126)</f>
        <v>5486344</v>
      </c>
      <c r="I123" s="322">
        <f t="shared" si="21"/>
        <v>5989415</v>
      </c>
      <c r="J123" s="323">
        <f t="shared" si="21"/>
        <v>11475759</v>
      </c>
      <c r="K123" s="324">
        <f t="shared" si="21"/>
        <v>0</v>
      </c>
      <c r="L123" s="325">
        <f t="shared" si="21"/>
        <v>7429784</v>
      </c>
      <c r="M123" s="325">
        <f t="shared" si="21"/>
        <v>11730386</v>
      </c>
      <c r="N123" s="325">
        <f t="shared" si="21"/>
        <v>8176689</v>
      </c>
      <c r="O123" s="325">
        <f t="shared" si="21"/>
        <v>8459140</v>
      </c>
      <c r="P123" s="326">
        <f t="shared" si="21"/>
        <v>7400947</v>
      </c>
      <c r="Q123" s="327">
        <f t="shared" si="21"/>
        <v>43196946</v>
      </c>
      <c r="R123" s="328">
        <f t="shared" si="21"/>
        <v>54672705</v>
      </c>
    </row>
    <row r="124" spans="2:18" s="1535" customFormat="1" ht="16.5" customHeight="1">
      <c r="B124" s="1541"/>
      <c r="C124" s="1541"/>
      <c r="D124" s="1542" t="s">
        <v>48</v>
      </c>
      <c r="E124" s="1543"/>
      <c r="F124" s="1543"/>
      <c r="G124" s="1544"/>
      <c r="H124" s="333">
        <v>2211615</v>
      </c>
      <c r="I124" s="334">
        <v>3996860</v>
      </c>
      <c r="J124" s="356">
        <f>SUM(H124:I124)</f>
        <v>6208475</v>
      </c>
      <c r="K124" s="336">
        <v>0</v>
      </c>
      <c r="L124" s="337">
        <v>5564835</v>
      </c>
      <c r="M124" s="337">
        <v>9901827</v>
      </c>
      <c r="N124" s="337">
        <v>7484526</v>
      </c>
      <c r="O124" s="337">
        <v>7960725</v>
      </c>
      <c r="P124" s="334">
        <v>6672141</v>
      </c>
      <c r="Q124" s="335">
        <f>SUM(K124:P124)</f>
        <v>37584054</v>
      </c>
      <c r="R124" s="338">
        <f>SUM(J124,Q124)</f>
        <v>43792529</v>
      </c>
    </row>
    <row r="125" spans="2:18" s="1535" customFormat="1" ht="16.5" customHeight="1">
      <c r="B125" s="1541"/>
      <c r="C125" s="1541"/>
      <c r="D125" s="1545" t="s">
        <v>49</v>
      </c>
      <c r="E125" s="1546"/>
      <c r="F125" s="1546"/>
      <c r="G125" s="1547"/>
      <c r="H125" s="342">
        <v>470561</v>
      </c>
      <c r="I125" s="343">
        <v>512270</v>
      </c>
      <c r="J125" s="358">
        <f>SUM(H125:I125)</f>
        <v>982831</v>
      </c>
      <c r="K125" s="345">
        <v>0</v>
      </c>
      <c r="L125" s="346">
        <v>642745</v>
      </c>
      <c r="M125" s="346">
        <v>551152</v>
      </c>
      <c r="N125" s="346">
        <v>417843</v>
      </c>
      <c r="O125" s="346">
        <v>215768</v>
      </c>
      <c r="P125" s="343">
        <v>227718</v>
      </c>
      <c r="Q125" s="344">
        <f>SUM(K125:P125)</f>
        <v>2055226</v>
      </c>
      <c r="R125" s="347">
        <f>SUM(J125,Q125)</f>
        <v>3038057</v>
      </c>
    </row>
    <row r="126" spans="2:18" s="1535" customFormat="1" ht="16.5" customHeight="1">
      <c r="B126" s="1541"/>
      <c r="C126" s="1541"/>
      <c r="D126" s="1548" t="s">
        <v>50</v>
      </c>
      <c r="E126" s="1475"/>
      <c r="F126" s="1475"/>
      <c r="G126" s="1549"/>
      <c r="H126" s="350">
        <v>2804168</v>
      </c>
      <c r="I126" s="351">
        <v>1480285</v>
      </c>
      <c r="J126" s="357">
        <f>SUM(H126:I126)</f>
        <v>4284453</v>
      </c>
      <c r="K126" s="353">
        <v>0</v>
      </c>
      <c r="L126" s="354">
        <v>1222204</v>
      </c>
      <c r="M126" s="354">
        <v>1277407</v>
      </c>
      <c r="N126" s="354">
        <v>274320</v>
      </c>
      <c r="O126" s="354">
        <v>282647</v>
      </c>
      <c r="P126" s="351">
        <v>501088</v>
      </c>
      <c r="Q126" s="352">
        <f>SUM(K126:P126)</f>
        <v>3557666</v>
      </c>
      <c r="R126" s="355">
        <f>SUM(J126,Q126)</f>
        <v>7842119</v>
      </c>
    </row>
    <row r="127" spans="2:18" s="1535" customFormat="1" ht="16.5" customHeight="1">
      <c r="B127" s="1541"/>
      <c r="C127" s="1551" t="s">
        <v>51</v>
      </c>
      <c r="D127" s="1552"/>
      <c r="E127" s="1552"/>
      <c r="F127" s="1552"/>
      <c r="G127" s="1553"/>
      <c r="H127" s="321">
        <v>1680264</v>
      </c>
      <c r="I127" s="322">
        <v>3673206</v>
      </c>
      <c r="J127" s="323">
        <f>SUM(H127:I127)</f>
        <v>5353470</v>
      </c>
      <c r="K127" s="324">
        <v>0</v>
      </c>
      <c r="L127" s="325">
        <v>17848497</v>
      </c>
      <c r="M127" s="325">
        <v>14170752</v>
      </c>
      <c r="N127" s="325">
        <v>16623896</v>
      </c>
      <c r="O127" s="325">
        <v>14720878</v>
      </c>
      <c r="P127" s="326">
        <v>4920074</v>
      </c>
      <c r="Q127" s="327">
        <f>SUM(K127:P127)</f>
        <v>68284097</v>
      </c>
      <c r="R127" s="328">
        <f>SUM(J127,Q127)</f>
        <v>73637567</v>
      </c>
    </row>
    <row r="128" spans="2:18" s="1535" customFormat="1" ht="16.5" customHeight="1">
      <c r="B128" s="1550"/>
      <c r="C128" s="1551" t="s">
        <v>52</v>
      </c>
      <c r="D128" s="1552"/>
      <c r="E128" s="1552"/>
      <c r="F128" s="1552"/>
      <c r="G128" s="1553"/>
      <c r="H128" s="321">
        <v>5986160</v>
      </c>
      <c r="I128" s="322">
        <v>5571840</v>
      </c>
      <c r="J128" s="323">
        <f>SUM(H128:I128)</f>
        <v>11558000</v>
      </c>
      <c r="K128" s="324">
        <v>0</v>
      </c>
      <c r="L128" s="325">
        <v>28927330</v>
      </c>
      <c r="M128" s="325">
        <v>20043226</v>
      </c>
      <c r="N128" s="325">
        <v>14205742</v>
      </c>
      <c r="O128" s="325">
        <v>9943432</v>
      </c>
      <c r="P128" s="326">
        <v>6162352</v>
      </c>
      <c r="Q128" s="327">
        <f>SUM(K128:P128)</f>
        <v>79282082</v>
      </c>
      <c r="R128" s="328">
        <f>SUM(J128,Q128)</f>
        <v>90840082</v>
      </c>
    </row>
    <row r="129" spans="2:18" s="1535" customFormat="1" ht="16.5" customHeight="1">
      <c r="B129" s="1538" t="s">
        <v>53</v>
      </c>
      <c r="C129" s="1539"/>
      <c r="D129" s="1539"/>
      <c r="E129" s="1539"/>
      <c r="F129" s="1539"/>
      <c r="G129" s="1540"/>
      <c r="H129" s="321">
        <f>SUM(H130:H137)</f>
        <v>331695</v>
      </c>
      <c r="I129" s="322">
        <f>SUM(I130:I137)</f>
        <v>915615</v>
      </c>
      <c r="J129" s="323">
        <f>SUM(J130:J137)</f>
        <v>1247310</v>
      </c>
      <c r="K129" s="324">
        <f aca="true" t="shared" si="22" ref="K129:R129">SUM(K131:K137)</f>
        <v>0</v>
      </c>
      <c r="L129" s="325">
        <f t="shared" si="22"/>
        <v>48008043</v>
      </c>
      <c r="M129" s="325">
        <f t="shared" si="22"/>
        <v>68409891</v>
      </c>
      <c r="N129" s="325">
        <f t="shared" si="22"/>
        <v>79228467</v>
      </c>
      <c r="O129" s="325">
        <f t="shared" si="22"/>
        <v>62269182</v>
      </c>
      <c r="P129" s="326">
        <f t="shared" si="22"/>
        <v>32133456</v>
      </c>
      <c r="Q129" s="327">
        <f t="shared" si="22"/>
        <v>290049039</v>
      </c>
      <c r="R129" s="328">
        <f t="shared" si="22"/>
        <v>291296349</v>
      </c>
    </row>
    <row r="130" spans="2:18" s="1535" customFormat="1" ht="16.5" customHeight="1">
      <c r="B130" s="1541"/>
      <c r="C130" s="1567" t="s">
        <v>70</v>
      </c>
      <c r="D130" s="1568"/>
      <c r="E130" s="1568"/>
      <c r="F130" s="1568"/>
      <c r="G130" s="1569"/>
      <c r="H130" s="333">
        <v>0</v>
      </c>
      <c r="I130" s="334">
        <v>0</v>
      </c>
      <c r="J130" s="356">
        <v>0</v>
      </c>
      <c r="K130" s="396"/>
      <c r="L130" s="397">
        <v>0</v>
      </c>
      <c r="M130" s="397">
        <v>0</v>
      </c>
      <c r="N130" s="397">
        <v>0</v>
      </c>
      <c r="O130" s="397">
        <v>0</v>
      </c>
      <c r="P130" s="398">
        <v>0</v>
      </c>
      <c r="Q130" s="399">
        <f aca="true" t="shared" si="23" ref="Q130:Q137">SUM(K130:P130)</f>
        <v>0</v>
      </c>
      <c r="R130" s="400">
        <f aca="true" t="shared" si="24" ref="R130:R137">SUM(J130,Q130)</f>
        <v>0</v>
      </c>
    </row>
    <row r="131" spans="2:18" s="1535" customFormat="1" ht="16.5" customHeight="1">
      <c r="B131" s="1541"/>
      <c r="C131" s="1545" t="s">
        <v>54</v>
      </c>
      <c r="D131" s="1546"/>
      <c r="E131" s="1546"/>
      <c r="F131" s="1546"/>
      <c r="G131" s="1547"/>
      <c r="H131" s="342">
        <v>0</v>
      </c>
      <c r="I131" s="343">
        <v>0</v>
      </c>
      <c r="J131" s="358">
        <f aca="true" t="shared" si="25" ref="J131:J137">SUM(H131:I131)</f>
        <v>0</v>
      </c>
      <c r="K131" s="371"/>
      <c r="L131" s="346">
        <v>80424</v>
      </c>
      <c r="M131" s="346">
        <v>132057</v>
      </c>
      <c r="N131" s="346">
        <v>18720</v>
      </c>
      <c r="O131" s="346">
        <v>18720</v>
      </c>
      <c r="P131" s="343">
        <v>29808</v>
      </c>
      <c r="Q131" s="344">
        <f t="shared" si="23"/>
        <v>279729</v>
      </c>
      <c r="R131" s="347">
        <f t="shared" si="24"/>
        <v>279729</v>
      </c>
    </row>
    <row r="132" spans="2:18" s="1535" customFormat="1" ht="16.5" customHeight="1">
      <c r="B132" s="1541"/>
      <c r="C132" s="1545" t="s">
        <v>55</v>
      </c>
      <c r="D132" s="1546"/>
      <c r="E132" s="1546"/>
      <c r="F132" s="1546"/>
      <c r="G132" s="1547"/>
      <c r="H132" s="342">
        <v>65241</v>
      </c>
      <c r="I132" s="343">
        <v>214380</v>
      </c>
      <c r="J132" s="358">
        <f t="shared" si="25"/>
        <v>279621</v>
      </c>
      <c r="K132" s="345">
        <v>0</v>
      </c>
      <c r="L132" s="346">
        <v>6524226</v>
      </c>
      <c r="M132" s="346">
        <v>8157465</v>
      </c>
      <c r="N132" s="346">
        <v>7336305</v>
      </c>
      <c r="O132" s="346">
        <v>6077034</v>
      </c>
      <c r="P132" s="343">
        <v>2876247</v>
      </c>
      <c r="Q132" s="344">
        <f t="shared" si="23"/>
        <v>30971277</v>
      </c>
      <c r="R132" s="347">
        <f t="shared" si="24"/>
        <v>31250898</v>
      </c>
    </row>
    <row r="133" spans="2:18" s="1535" customFormat="1" ht="16.5" customHeight="1">
      <c r="B133" s="1541"/>
      <c r="C133" s="1545" t="s">
        <v>56</v>
      </c>
      <c r="D133" s="1546"/>
      <c r="E133" s="1546"/>
      <c r="F133" s="1546"/>
      <c r="G133" s="1547"/>
      <c r="H133" s="342">
        <v>266454</v>
      </c>
      <c r="I133" s="343">
        <v>701235</v>
      </c>
      <c r="J133" s="358">
        <f t="shared" si="25"/>
        <v>967689</v>
      </c>
      <c r="K133" s="345">
        <v>0</v>
      </c>
      <c r="L133" s="346">
        <v>5904936</v>
      </c>
      <c r="M133" s="346">
        <v>9361134</v>
      </c>
      <c r="N133" s="346">
        <v>8344467</v>
      </c>
      <c r="O133" s="346">
        <v>10738404</v>
      </c>
      <c r="P133" s="343">
        <v>6345243</v>
      </c>
      <c r="Q133" s="344">
        <f t="shared" si="23"/>
        <v>40694184</v>
      </c>
      <c r="R133" s="347">
        <f t="shared" si="24"/>
        <v>41661873</v>
      </c>
    </row>
    <row r="134" spans="2:18" s="1535" customFormat="1" ht="16.5" customHeight="1">
      <c r="B134" s="1541"/>
      <c r="C134" s="1545" t="s">
        <v>57</v>
      </c>
      <c r="D134" s="1546"/>
      <c r="E134" s="1546"/>
      <c r="F134" s="1546"/>
      <c r="G134" s="1547"/>
      <c r="H134" s="342">
        <v>0</v>
      </c>
      <c r="I134" s="343">
        <v>0</v>
      </c>
      <c r="J134" s="358">
        <f t="shared" si="25"/>
        <v>0</v>
      </c>
      <c r="K134" s="371"/>
      <c r="L134" s="346">
        <v>31537035</v>
      </c>
      <c r="M134" s="346">
        <v>45287127</v>
      </c>
      <c r="N134" s="346">
        <v>55005003</v>
      </c>
      <c r="O134" s="346">
        <v>38106072</v>
      </c>
      <c r="P134" s="343">
        <v>19328058</v>
      </c>
      <c r="Q134" s="344">
        <f t="shared" si="23"/>
        <v>189263295</v>
      </c>
      <c r="R134" s="347">
        <f t="shared" si="24"/>
        <v>189263295</v>
      </c>
    </row>
    <row r="135" spans="2:18" s="1535" customFormat="1" ht="16.5" customHeight="1">
      <c r="B135" s="1541"/>
      <c r="C135" s="1556" t="s">
        <v>58</v>
      </c>
      <c r="D135" s="1557"/>
      <c r="E135" s="1557"/>
      <c r="F135" s="1557"/>
      <c r="G135" s="1558"/>
      <c r="H135" s="342">
        <v>0</v>
      </c>
      <c r="I135" s="343">
        <v>0</v>
      </c>
      <c r="J135" s="358">
        <f t="shared" si="25"/>
        <v>0</v>
      </c>
      <c r="K135" s="371"/>
      <c r="L135" s="346">
        <v>3961422</v>
      </c>
      <c r="M135" s="346">
        <v>5472108</v>
      </c>
      <c r="N135" s="346">
        <v>6365070</v>
      </c>
      <c r="O135" s="346">
        <v>6382152</v>
      </c>
      <c r="P135" s="343">
        <v>2753352</v>
      </c>
      <c r="Q135" s="344">
        <f t="shared" si="23"/>
        <v>24934104</v>
      </c>
      <c r="R135" s="347">
        <f t="shared" si="24"/>
        <v>24934104</v>
      </c>
    </row>
    <row r="136" spans="2:18" s="1535" customFormat="1" ht="16.5" customHeight="1">
      <c r="B136" s="1559"/>
      <c r="C136" s="1560" t="s">
        <v>59</v>
      </c>
      <c r="D136" s="1557"/>
      <c r="E136" s="1557"/>
      <c r="F136" s="1557"/>
      <c r="G136" s="1558"/>
      <c r="H136" s="342">
        <v>0</v>
      </c>
      <c r="I136" s="343">
        <v>0</v>
      </c>
      <c r="J136" s="358">
        <f t="shared" si="25"/>
        <v>0</v>
      </c>
      <c r="K136" s="371"/>
      <c r="L136" s="346">
        <v>0</v>
      </c>
      <c r="M136" s="346">
        <v>0</v>
      </c>
      <c r="N136" s="346">
        <v>2158902</v>
      </c>
      <c r="O136" s="346">
        <v>946800</v>
      </c>
      <c r="P136" s="343">
        <v>800748</v>
      </c>
      <c r="Q136" s="344">
        <f t="shared" si="23"/>
        <v>3906450</v>
      </c>
      <c r="R136" s="347">
        <f t="shared" si="24"/>
        <v>3906450</v>
      </c>
    </row>
    <row r="137" spans="2:18" s="1535" customFormat="1" ht="16.5" customHeight="1">
      <c r="B137" s="1561"/>
      <c r="C137" s="1562" t="s">
        <v>69</v>
      </c>
      <c r="D137" s="1563"/>
      <c r="E137" s="1563"/>
      <c r="F137" s="1563"/>
      <c r="G137" s="1564"/>
      <c r="H137" s="381">
        <v>0</v>
      </c>
      <c r="I137" s="382">
        <v>0</v>
      </c>
      <c r="J137" s="383">
        <f t="shared" si="25"/>
        <v>0</v>
      </c>
      <c r="K137" s="384"/>
      <c r="L137" s="385">
        <v>0</v>
      </c>
      <c r="M137" s="385">
        <v>0</v>
      </c>
      <c r="N137" s="385">
        <v>0</v>
      </c>
      <c r="O137" s="385">
        <v>0</v>
      </c>
      <c r="P137" s="382">
        <v>0</v>
      </c>
      <c r="Q137" s="386">
        <f t="shared" si="23"/>
        <v>0</v>
      </c>
      <c r="R137" s="387">
        <f t="shared" si="24"/>
        <v>0</v>
      </c>
    </row>
    <row r="138" spans="2:18" s="1535" customFormat="1" ht="16.5" customHeight="1">
      <c r="B138" s="1538" t="s">
        <v>60</v>
      </c>
      <c r="C138" s="1539"/>
      <c r="D138" s="1539"/>
      <c r="E138" s="1539"/>
      <c r="F138" s="1539"/>
      <c r="G138" s="1540"/>
      <c r="H138" s="321">
        <f>SUM(H139:H141)</f>
        <v>0</v>
      </c>
      <c r="I138" s="322">
        <f>SUM(I139:I141)</f>
        <v>0</v>
      </c>
      <c r="J138" s="323">
        <f>SUM(J139:J141)</f>
        <v>0</v>
      </c>
      <c r="K138" s="388"/>
      <c r="L138" s="325">
        <f aca="true" t="shared" si="26" ref="L138:R138">SUM(L139:L141)</f>
        <v>8507440</v>
      </c>
      <c r="M138" s="325">
        <f t="shared" si="26"/>
        <v>28066108</v>
      </c>
      <c r="N138" s="325">
        <f t="shared" si="26"/>
        <v>81125373</v>
      </c>
      <c r="O138" s="325">
        <f t="shared" si="26"/>
        <v>196804171</v>
      </c>
      <c r="P138" s="326">
        <f t="shared" si="26"/>
        <v>399102736</v>
      </c>
      <c r="Q138" s="327">
        <f t="shared" si="26"/>
        <v>713605828</v>
      </c>
      <c r="R138" s="328">
        <f t="shared" si="26"/>
        <v>713605828</v>
      </c>
    </row>
    <row r="139" spans="2:18" s="1535" customFormat="1" ht="16.5" customHeight="1">
      <c r="B139" s="1541"/>
      <c r="C139" s="1542" t="s">
        <v>61</v>
      </c>
      <c r="D139" s="1543"/>
      <c r="E139" s="1543"/>
      <c r="F139" s="1543"/>
      <c r="G139" s="1544"/>
      <c r="H139" s="333">
        <v>0</v>
      </c>
      <c r="I139" s="334">
        <v>0</v>
      </c>
      <c r="J139" s="356">
        <f>SUM(H139:I139)</f>
        <v>0</v>
      </c>
      <c r="K139" s="363"/>
      <c r="L139" s="337">
        <v>1066339</v>
      </c>
      <c r="M139" s="337">
        <v>6536399</v>
      </c>
      <c r="N139" s="337">
        <v>35227110</v>
      </c>
      <c r="O139" s="337">
        <v>80924185</v>
      </c>
      <c r="P139" s="334">
        <v>107750570</v>
      </c>
      <c r="Q139" s="335">
        <f>SUM(K139:P139)</f>
        <v>231504603</v>
      </c>
      <c r="R139" s="338">
        <f>SUM(J139,Q139)</f>
        <v>231504603</v>
      </c>
    </row>
    <row r="140" spans="2:18" s="1535" customFormat="1" ht="16.5" customHeight="1">
      <c r="B140" s="1541"/>
      <c r="C140" s="1545" t="s">
        <v>62</v>
      </c>
      <c r="D140" s="1546"/>
      <c r="E140" s="1546"/>
      <c r="F140" s="1546"/>
      <c r="G140" s="1547"/>
      <c r="H140" s="342">
        <v>0</v>
      </c>
      <c r="I140" s="343">
        <v>0</v>
      </c>
      <c r="J140" s="358">
        <f>SUM(H140:I140)</f>
        <v>0</v>
      </c>
      <c r="K140" s="371"/>
      <c r="L140" s="346">
        <v>6965712</v>
      </c>
      <c r="M140" s="346">
        <v>19852001</v>
      </c>
      <c r="N140" s="346">
        <v>32065227</v>
      </c>
      <c r="O140" s="346">
        <v>35611290</v>
      </c>
      <c r="P140" s="343">
        <v>33268967</v>
      </c>
      <c r="Q140" s="344">
        <f>SUM(K140:P140)</f>
        <v>127763197</v>
      </c>
      <c r="R140" s="347">
        <f>SUM(J140,Q140)</f>
        <v>127763197</v>
      </c>
    </row>
    <row r="141" spans="2:18" s="1535" customFormat="1" ht="16.5" customHeight="1">
      <c r="B141" s="1561"/>
      <c r="C141" s="1548" t="s">
        <v>63</v>
      </c>
      <c r="D141" s="1475"/>
      <c r="E141" s="1475"/>
      <c r="F141" s="1475"/>
      <c r="G141" s="1549"/>
      <c r="H141" s="350">
        <v>0</v>
      </c>
      <c r="I141" s="351">
        <v>0</v>
      </c>
      <c r="J141" s="357">
        <f>SUM(H141:I141)</f>
        <v>0</v>
      </c>
      <c r="K141" s="389"/>
      <c r="L141" s="354">
        <v>475389</v>
      </c>
      <c r="M141" s="354">
        <v>1677708</v>
      </c>
      <c r="N141" s="354">
        <v>13833036</v>
      </c>
      <c r="O141" s="354">
        <v>80268696</v>
      </c>
      <c r="P141" s="351">
        <v>258083199</v>
      </c>
      <c r="Q141" s="352">
        <f>SUM(K141:P141)</f>
        <v>354338028</v>
      </c>
      <c r="R141" s="355">
        <f>SUM(J141,Q141)</f>
        <v>354338028</v>
      </c>
    </row>
    <row r="142" spans="2:18" s="1535" customFormat="1" ht="16.5" customHeight="1">
      <c r="B142" s="1565" t="s">
        <v>64</v>
      </c>
      <c r="C142" s="1456"/>
      <c r="D142" s="1456"/>
      <c r="E142" s="1456"/>
      <c r="F142" s="1456"/>
      <c r="G142" s="1457"/>
      <c r="H142" s="321">
        <f aca="true" t="shared" si="27" ref="H142:R142">SUM(H109,H129,H138)</f>
        <v>38392572</v>
      </c>
      <c r="I142" s="322">
        <f t="shared" si="27"/>
        <v>58770548</v>
      </c>
      <c r="J142" s="323">
        <f t="shared" si="27"/>
        <v>97163120</v>
      </c>
      <c r="K142" s="324">
        <f t="shared" si="27"/>
        <v>0</v>
      </c>
      <c r="L142" s="325">
        <f t="shared" si="27"/>
        <v>263019344</v>
      </c>
      <c r="M142" s="325">
        <f t="shared" si="27"/>
        <v>286237421</v>
      </c>
      <c r="N142" s="325">
        <f t="shared" si="27"/>
        <v>317429614</v>
      </c>
      <c r="O142" s="325">
        <f t="shared" si="27"/>
        <v>390218444</v>
      </c>
      <c r="P142" s="326">
        <f t="shared" si="27"/>
        <v>522979991</v>
      </c>
      <c r="Q142" s="327">
        <f t="shared" si="27"/>
        <v>1779884814</v>
      </c>
      <c r="R142" s="328">
        <f t="shared" si="27"/>
        <v>1877047934</v>
      </c>
    </row>
    <row r="143" spans="2:18" s="1535" customFormat="1" ht="3.75" customHeight="1">
      <c r="B143" s="1566"/>
      <c r="C143" s="1566"/>
      <c r="D143" s="1566"/>
      <c r="E143" s="1566"/>
      <c r="F143" s="1566"/>
      <c r="G143" s="1566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</row>
    <row r="144" spans="2:18" s="1535" customFormat="1" ht="3.75" customHeight="1">
      <c r="B144" s="1566"/>
      <c r="C144" s="1566"/>
      <c r="D144" s="1566"/>
      <c r="E144" s="1566"/>
      <c r="F144" s="1566"/>
      <c r="G144" s="1566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</row>
  </sheetData>
  <sheetProtection/>
  <mergeCells count="42">
    <mergeCell ref="B5:G5"/>
    <mergeCell ref="B13:G13"/>
    <mergeCell ref="H32:J32"/>
    <mergeCell ref="K42:P42"/>
    <mergeCell ref="J41:Q41"/>
    <mergeCell ref="Q12:R12"/>
    <mergeCell ref="R32:R33"/>
    <mergeCell ref="K31:R31"/>
    <mergeCell ref="K32:Q32"/>
    <mergeCell ref="R23:R24"/>
    <mergeCell ref="B50:G51"/>
    <mergeCell ref="H50:J50"/>
    <mergeCell ref="B23:G24"/>
    <mergeCell ref="B32:G33"/>
    <mergeCell ref="B42:G43"/>
    <mergeCell ref="J49:Q49"/>
    <mergeCell ref="Q50:Q51"/>
    <mergeCell ref="K50:P50"/>
    <mergeCell ref="K23:Q23"/>
    <mergeCell ref="H23:J23"/>
    <mergeCell ref="B107:G108"/>
    <mergeCell ref="H68:J68"/>
    <mergeCell ref="H107:J107"/>
    <mergeCell ref="H58:J58"/>
    <mergeCell ref="I106:R106"/>
    <mergeCell ref="B68:G69"/>
    <mergeCell ref="R107:R108"/>
    <mergeCell ref="K107:Q107"/>
    <mergeCell ref="R68:R69"/>
    <mergeCell ref="B58:G59"/>
    <mergeCell ref="I67:R67"/>
    <mergeCell ref="Q58:Q59"/>
    <mergeCell ref="K22:R22"/>
    <mergeCell ref="K58:P58"/>
    <mergeCell ref="K68:Q68"/>
    <mergeCell ref="Q42:Q43"/>
    <mergeCell ref="J1:O1"/>
    <mergeCell ref="P1:Q1"/>
    <mergeCell ref="H4:I4"/>
    <mergeCell ref="H5:I5"/>
    <mergeCell ref="H42:J42"/>
    <mergeCell ref="J57:Q57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5"/>
  <sheetViews>
    <sheetView view="pageBreakPreview" zoomScaleNormal="60" zoomScaleSheetLayoutView="100" zoomScalePageLayoutView="0" workbookViewId="0" topLeftCell="A67">
      <selection activeCell="I75" sqref="I75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9.375" style="2" customWidth="1"/>
    <col min="8" max="10" width="10.625" style="2" customWidth="1"/>
    <col min="11" max="18" width="14.75390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平成２４年（２０１２年）６月※</v>
      </c>
      <c r="J1" s="1921" t="s">
        <v>0</v>
      </c>
      <c r="K1" s="1922"/>
      <c r="L1" s="1922"/>
      <c r="M1" s="1922"/>
      <c r="N1" s="1922"/>
      <c r="O1" s="1923"/>
      <c r="P1" s="1924">
        <v>41122</v>
      </c>
      <c r="Q1" s="1924"/>
      <c r="R1" s="3" t="s">
        <v>1</v>
      </c>
    </row>
    <row r="2" spans="1:17" ht="16.5" customHeight="1" thickTop="1">
      <c r="A2" s="4">
        <v>24</v>
      </c>
      <c r="B2" s="4">
        <v>2012</v>
      </c>
      <c r="C2" s="4">
        <v>6</v>
      </c>
      <c r="D2" s="4">
        <v>1</v>
      </c>
      <c r="E2" s="4">
        <v>31</v>
      </c>
      <c r="Q2" s="3"/>
    </row>
    <row r="3" ht="16.5" customHeight="1">
      <c r="A3" s="1" t="s">
        <v>2</v>
      </c>
    </row>
    <row r="4" spans="2:9" ht="16.5" customHeight="1">
      <c r="B4" s="5"/>
      <c r="C4" s="5"/>
      <c r="D4" s="5"/>
      <c r="E4" s="6"/>
      <c r="F4" s="6"/>
      <c r="G4" s="6"/>
      <c r="H4" s="1925" t="s">
        <v>3</v>
      </c>
      <c r="I4" s="1925"/>
    </row>
    <row r="5" spans="2:9" ht="16.5" customHeight="1">
      <c r="B5" s="1926" t="str">
        <f>"平成"&amp;WIDECHAR($A$2)&amp;"年（"&amp;WIDECHAR($B$2)&amp;"年）"&amp;WIDECHAR($C$2)&amp;"月末日現在"</f>
        <v>平成２４年（２０１２年）６月末日現在</v>
      </c>
      <c r="C5" s="1927"/>
      <c r="D5" s="1927"/>
      <c r="E5" s="1927"/>
      <c r="F5" s="1927"/>
      <c r="G5" s="1928"/>
      <c r="H5" s="1929" t="s">
        <v>4</v>
      </c>
      <c r="I5" s="1930"/>
    </row>
    <row r="6" spans="2:9" ht="16.5" customHeight="1">
      <c r="B6" s="7" t="s">
        <v>5</v>
      </c>
      <c r="C6" s="8"/>
      <c r="D6" s="8"/>
      <c r="E6" s="8"/>
      <c r="F6" s="8"/>
      <c r="G6" s="9"/>
      <c r="H6" s="10"/>
      <c r="I6" s="11">
        <v>39951</v>
      </c>
    </row>
    <row r="7" spans="2:9" ht="16.5" customHeight="1">
      <c r="B7" s="12" t="s">
        <v>6</v>
      </c>
      <c r="C7" s="13"/>
      <c r="D7" s="13"/>
      <c r="E7" s="13"/>
      <c r="F7" s="13"/>
      <c r="G7" s="14"/>
      <c r="H7" s="15"/>
      <c r="I7" s="16">
        <v>42038</v>
      </c>
    </row>
    <row r="8" spans="2:9" ht="16.5" customHeight="1">
      <c r="B8" s="17" t="s">
        <v>7</v>
      </c>
      <c r="C8" s="18"/>
      <c r="D8" s="18"/>
      <c r="E8" s="18"/>
      <c r="F8" s="18"/>
      <c r="G8" s="19"/>
      <c r="H8" s="20"/>
      <c r="I8" s="21">
        <f>I6+I7</f>
        <v>81989</v>
      </c>
    </row>
    <row r="11" ht="16.5" customHeight="1">
      <c r="A11" s="1" t="s">
        <v>8</v>
      </c>
    </row>
    <row r="12" spans="2:18" ht="16.5" customHeight="1"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P12" s="6"/>
      <c r="Q12" s="1925" t="s">
        <v>3</v>
      </c>
      <c r="R12" s="1925"/>
    </row>
    <row r="13" spans="1:18" ht="16.5" customHeight="1">
      <c r="A13" s="4" t="s">
        <v>9</v>
      </c>
      <c r="B13" s="1926" t="str">
        <f>"平成"&amp;WIDECHAR($A$2)&amp;"年（"&amp;WIDECHAR($B$2)&amp;"年）"&amp;WIDECHAR($C$2)&amp;"月末日現在"</f>
        <v>平成２４年（２０１２年）６月末日現在</v>
      </c>
      <c r="C13" s="1927"/>
      <c r="D13" s="1927"/>
      <c r="E13" s="1927"/>
      <c r="F13" s="1927"/>
      <c r="G13" s="1928"/>
      <c r="H13" s="22" t="s">
        <v>10</v>
      </c>
      <c r="I13" s="23" t="s">
        <v>11</v>
      </c>
      <c r="J13" s="24" t="s">
        <v>12</v>
      </c>
      <c r="K13" s="25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27" t="s">
        <v>18</v>
      </c>
      <c r="Q13" s="28" t="s">
        <v>12</v>
      </c>
      <c r="R13" s="29" t="s">
        <v>19</v>
      </c>
    </row>
    <row r="14" spans="1:18" ht="16.5" customHeight="1">
      <c r="A14" s="4">
        <v>875</v>
      </c>
      <c r="B14" s="30" t="s">
        <v>20</v>
      </c>
      <c r="C14" s="31"/>
      <c r="D14" s="31"/>
      <c r="E14" s="31"/>
      <c r="F14" s="31"/>
      <c r="G14" s="32"/>
      <c r="H14" s="33">
        <f>H15+H16</f>
        <v>2568</v>
      </c>
      <c r="I14" s="34">
        <f>I15+I16</f>
        <v>1938</v>
      </c>
      <c r="J14" s="35">
        <f>SUM(H14:I14)</f>
        <v>4506</v>
      </c>
      <c r="K14" s="36">
        <f aca="true" t="shared" si="0" ref="K14:P14">K15+K16</f>
        <v>0</v>
      </c>
      <c r="L14" s="37">
        <f t="shared" si="0"/>
        <v>3474</v>
      </c>
      <c r="M14" s="37">
        <f t="shared" si="0"/>
        <v>2403</v>
      </c>
      <c r="N14" s="37">
        <f t="shared" si="0"/>
        <v>1948</v>
      </c>
      <c r="O14" s="37">
        <f t="shared" si="0"/>
        <v>2060</v>
      </c>
      <c r="P14" s="38">
        <f t="shared" si="0"/>
        <v>2308</v>
      </c>
      <c r="Q14" s="39">
        <f>SUM(K14:P14)</f>
        <v>12193</v>
      </c>
      <c r="R14" s="40">
        <f>SUM(J14,Q14)</f>
        <v>16699</v>
      </c>
    </row>
    <row r="15" spans="1:18" ht="16.5" customHeight="1">
      <c r="A15" s="4">
        <v>156</v>
      </c>
      <c r="B15" s="41"/>
      <c r="C15" s="42" t="s">
        <v>5</v>
      </c>
      <c r="D15" s="42"/>
      <c r="E15" s="42"/>
      <c r="F15" s="42"/>
      <c r="G15" s="42"/>
      <c r="H15" s="43">
        <v>371</v>
      </c>
      <c r="I15" s="44">
        <v>322</v>
      </c>
      <c r="J15" s="45">
        <f>SUM(H15:I15)</f>
        <v>693</v>
      </c>
      <c r="K15" s="46">
        <v>0</v>
      </c>
      <c r="L15" s="47">
        <v>452</v>
      </c>
      <c r="M15" s="47">
        <v>351</v>
      </c>
      <c r="N15" s="47">
        <v>251</v>
      </c>
      <c r="O15" s="47">
        <v>220</v>
      </c>
      <c r="P15" s="44">
        <v>234</v>
      </c>
      <c r="Q15" s="45">
        <f>SUM(K15:P15)</f>
        <v>1508</v>
      </c>
      <c r="R15" s="48">
        <f>SUM(J15,Q15)</f>
        <v>2201</v>
      </c>
    </row>
    <row r="16" spans="1:18" ht="16.5" customHeight="1">
      <c r="A16" s="4">
        <v>719</v>
      </c>
      <c r="B16" s="49"/>
      <c r="C16" s="50" t="s">
        <v>6</v>
      </c>
      <c r="D16" s="50"/>
      <c r="E16" s="50"/>
      <c r="F16" s="50"/>
      <c r="G16" s="50"/>
      <c r="H16" s="51">
        <v>2197</v>
      </c>
      <c r="I16" s="52">
        <v>1616</v>
      </c>
      <c r="J16" s="53">
        <f>SUM(H16:I16)</f>
        <v>3813</v>
      </c>
      <c r="K16" s="54">
        <v>0</v>
      </c>
      <c r="L16" s="55">
        <v>3022</v>
      </c>
      <c r="M16" s="55">
        <v>2052</v>
      </c>
      <c r="N16" s="55">
        <v>1697</v>
      </c>
      <c r="O16" s="55">
        <v>1840</v>
      </c>
      <c r="P16" s="52">
        <v>2074</v>
      </c>
      <c r="Q16" s="53">
        <f>SUM(K16:P16)</f>
        <v>10685</v>
      </c>
      <c r="R16" s="56">
        <f>SUM(J16,Q16)</f>
        <v>14498</v>
      </c>
    </row>
    <row r="17" spans="1:18" ht="16.5" customHeight="1">
      <c r="A17" s="4">
        <v>25</v>
      </c>
      <c r="B17" s="57" t="s">
        <v>21</v>
      </c>
      <c r="C17" s="58"/>
      <c r="D17" s="58"/>
      <c r="E17" s="58"/>
      <c r="F17" s="58"/>
      <c r="G17" s="58"/>
      <c r="H17" s="33">
        <v>45</v>
      </c>
      <c r="I17" s="34">
        <v>72</v>
      </c>
      <c r="J17" s="35">
        <f>SUM(H17:I17)</f>
        <v>117</v>
      </c>
      <c r="K17" s="36">
        <v>0</v>
      </c>
      <c r="L17" s="37">
        <v>96</v>
      </c>
      <c r="M17" s="37">
        <v>90</v>
      </c>
      <c r="N17" s="37">
        <v>43</v>
      </c>
      <c r="O17" s="37">
        <v>40</v>
      </c>
      <c r="P17" s="38">
        <v>75</v>
      </c>
      <c r="Q17" s="59">
        <f>SUM(K17:P17)</f>
        <v>344</v>
      </c>
      <c r="R17" s="60">
        <f>SUM(J17,Q17)</f>
        <v>461</v>
      </c>
    </row>
    <row r="18" spans="1:18" ht="16.5" customHeight="1">
      <c r="A18" s="4">
        <v>900</v>
      </c>
      <c r="B18" s="17" t="s">
        <v>22</v>
      </c>
      <c r="C18" s="18"/>
      <c r="D18" s="18"/>
      <c r="E18" s="18"/>
      <c r="F18" s="18"/>
      <c r="G18" s="18"/>
      <c r="H18" s="61">
        <f>H14+H17</f>
        <v>2613</v>
      </c>
      <c r="I18" s="62">
        <f>I14+I17</f>
        <v>2010</v>
      </c>
      <c r="J18" s="63">
        <f>SUM(H18:I18)</f>
        <v>4623</v>
      </c>
      <c r="K18" s="64">
        <f aca="true" t="shared" si="1" ref="K18:P18">K14+K17</f>
        <v>0</v>
      </c>
      <c r="L18" s="65">
        <f t="shared" si="1"/>
        <v>3570</v>
      </c>
      <c r="M18" s="65">
        <f t="shared" si="1"/>
        <v>2493</v>
      </c>
      <c r="N18" s="65">
        <f t="shared" si="1"/>
        <v>1991</v>
      </c>
      <c r="O18" s="65">
        <f t="shared" si="1"/>
        <v>2100</v>
      </c>
      <c r="P18" s="62">
        <f t="shared" si="1"/>
        <v>2383</v>
      </c>
      <c r="Q18" s="63">
        <f>SUM(K18:P18)</f>
        <v>12537</v>
      </c>
      <c r="R18" s="66">
        <f>SUM(J18,Q18)</f>
        <v>17160</v>
      </c>
    </row>
    <row r="21" ht="16.5" customHeight="1">
      <c r="A21" s="1" t="s">
        <v>67</v>
      </c>
    </row>
    <row r="22" spans="2:18" ht="16.5" customHeight="1">
      <c r="B22" s="5"/>
      <c r="C22" s="5"/>
      <c r="D22" s="5"/>
      <c r="E22" s="6"/>
      <c r="F22" s="6"/>
      <c r="G22" s="6"/>
      <c r="H22" s="6"/>
      <c r="I22" s="6"/>
      <c r="J22" s="6"/>
      <c r="K22" s="1925" t="s">
        <v>23</v>
      </c>
      <c r="L22" s="1925"/>
      <c r="M22" s="1925"/>
      <c r="N22" s="1925"/>
      <c r="O22" s="1925"/>
      <c r="P22" s="1925"/>
      <c r="Q22" s="1925"/>
      <c r="R22" s="1925"/>
    </row>
    <row r="23" spans="2:18" ht="16.5" customHeight="1">
      <c r="B23" s="1931" t="str">
        <f>"平成"&amp;WIDECHAR($A$2)&amp;"年（"&amp;WIDECHAR($B$2)&amp;"年）"&amp;WIDECHAR($C$2)&amp;"月"</f>
        <v>平成２４年（２０１２年）６月</v>
      </c>
      <c r="C23" s="1932"/>
      <c r="D23" s="1932"/>
      <c r="E23" s="1932"/>
      <c r="F23" s="1932"/>
      <c r="G23" s="1933"/>
      <c r="H23" s="1937" t="s">
        <v>24</v>
      </c>
      <c r="I23" s="1938"/>
      <c r="J23" s="1938"/>
      <c r="K23" s="1939" t="s">
        <v>25</v>
      </c>
      <c r="L23" s="1940"/>
      <c r="M23" s="1940"/>
      <c r="N23" s="1940"/>
      <c r="O23" s="1940"/>
      <c r="P23" s="1940"/>
      <c r="Q23" s="1941"/>
      <c r="R23" s="1942" t="s">
        <v>19</v>
      </c>
    </row>
    <row r="24" spans="2:18" ht="16.5" customHeight="1">
      <c r="B24" s="1934"/>
      <c r="C24" s="1935"/>
      <c r="D24" s="1935"/>
      <c r="E24" s="1935"/>
      <c r="F24" s="1935"/>
      <c r="G24" s="1936"/>
      <c r="H24" s="68" t="s">
        <v>10</v>
      </c>
      <c r="I24" s="69" t="s">
        <v>11</v>
      </c>
      <c r="J24" s="70" t="s">
        <v>12</v>
      </c>
      <c r="K24" s="71" t="s">
        <v>13</v>
      </c>
      <c r="L24" s="72" t="s">
        <v>14</v>
      </c>
      <c r="M24" s="72" t="s">
        <v>15</v>
      </c>
      <c r="N24" s="72" t="s">
        <v>16</v>
      </c>
      <c r="O24" s="72" t="s">
        <v>17</v>
      </c>
      <c r="P24" s="73" t="s">
        <v>18</v>
      </c>
      <c r="Q24" s="67" t="s">
        <v>12</v>
      </c>
      <c r="R24" s="1943"/>
    </row>
    <row r="25" spans="2:18" ht="16.5" customHeight="1">
      <c r="B25" s="7" t="s">
        <v>20</v>
      </c>
      <c r="C25" s="9"/>
      <c r="D25" s="9"/>
      <c r="E25" s="9"/>
      <c r="F25" s="9"/>
      <c r="G25" s="9"/>
      <c r="H25" s="74">
        <v>1284</v>
      </c>
      <c r="I25" s="75">
        <v>1208</v>
      </c>
      <c r="J25" s="76">
        <f>SUM(H25:I25)</f>
        <v>2492</v>
      </c>
      <c r="K25" s="77">
        <v>0</v>
      </c>
      <c r="L25" s="78">
        <v>2409</v>
      </c>
      <c r="M25" s="78">
        <v>1746</v>
      </c>
      <c r="N25" s="78">
        <v>1109</v>
      </c>
      <c r="O25" s="78">
        <v>755</v>
      </c>
      <c r="P25" s="79">
        <v>391</v>
      </c>
      <c r="Q25" s="80">
        <f>SUM(K25:P25)</f>
        <v>6410</v>
      </c>
      <c r="R25" s="81">
        <f>SUM(J25,Q25)</f>
        <v>8902</v>
      </c>
    </row>
    <row r="26" spans="2:18" ht="16.5" customHeight="1">
      <c r="B26" s="12" t="s">
        <v>21</v>
      </c>
      <c r="C26" s="14"/>
      <c r="D26" s="14"/>
      <c r="E26" s="14"/>
      <c r="F26" s="14"/>
      <c r="G26" s="14"/>
      <c r="H26" s="82">
        <v>23</v>
      </c>
      <c r="I26" s="83">
        <v>40</v>
      </c>
      <c r="J26" s="84">
        <f>SUM(H26:I26)</f>
        <v>63</v>
      </c>
      <c r="K26" s="85">
        <v>0</v>
      </c>
      <c r="L26" s="86">
        <v>68</v>
      </c>
      <c r="M26" s="86">
        <v>68</v>
      </c>
      <c r="N26" s="86">
        <v>22</v>
      </c>
      <c r="O26" s="86">
        <v>22</v>
      </c>
      <c r="P26" s="87">
        <v>25</v>
      </c>
      <c r="Q26" s="88">
        <f>SUM(K26:P26)</f>
        <v>205</v>
      </c>
      <c r="R26" s="89">
        <f>SUM(J26,Q26)</f>
        <v>268</v>
      </c>
    </row>
    <row r="27" spans="2:18" ht="16.5" customHeight="1">
      <c r="B27" s="17" t="s">
        <v>22</v>
      </c>
      <c r="C27" s="18"/>
      <c r="D27" s="18"/>
      <c r="E27" s="18"/>
      <c r="F27" s="18"/>
      <c r="G27" s="18"/>
      <c r="H27" s="61">
        <f aca="true" t="shared" si="2" ref="H27:P27">H25+H26</f>
        <v>1307</v>
      </c>
      <c r="I27" s="62">
        <f t="shared" si="2"/>
        <v>1248</v>
      </c>
      <c r="J27" s="63">
        <f t="shared" si="2"/>
        <v>2555</v>
      </c>
      <c r="K27" s="64">
        <f t="shared" si="2"/>
        <v>0</v>
      </c>
      <c r="L27" s="65">
        <f t="shared" si="2"/>
        <v>2477</v>
      </c>
      <c r="M27" s="65">
        <f t="shared" si="2"/>
        <v>1814</v>
      </c>
      <c r="N27" s="65">
        <f t="shared" si="2"/>
        <v>1131</v>
      </c>
      <c r="O27" s="65">
        <f t="shared" si="2"/>
        <v>777</v>
      </c>
      <c r="P27" s="62">
        <f t="shared" si="2"/>
        <v>416</v>
      </c>
      <c r="Q27" s="63">
        <f>SUM(K27:P27)</f>
        <v>6615</v>
      </c>
      <c r="R27" s="66">
        <f>SUM(J27,Q27)</f>
        <v>9170</v>
      </c>
    </row>
    <row r="30" ht="16.5" customHeight="1">
      <c r="A30" s="1" t="s">
        <v>26</v>
      </c>
    </row>
    <row r="31" spans="2:18" ht="16.5" customHeight="1">
      <c r="B31" s="5"/>
      <c r="C31" s="5"/>
      <c r="D31" s="5"/>
      <c r="E31" s="6"/>
      <c r="F31" s="6"/>
      <c r="G31" s="6"/>
      <c r="H31" s="6"/>
      <c r="I31" s="6"/>
      <c r="J31" s="6"/>
      <c r="K31" s="1925" t="s">
        <v>23</v>
      </c>
      <c r="L31" s="1925"/>
      <c r="M31" s="1925"/>
      <c r="N31" s="1925"/>
      <c r="O31" s="1925"/>
      <c r="P31" s="1925"/>
      <c r="Q31" s="1925"/>
      <c r="R31" s="1925"/>
    </row>
    <row r="32" spans="2:18" ht="16.5" customHeight="1">
      <c r="B32" s="1931" t="str">
        <f>"平成"&amp;WIDECHAR($A$2)&amp;"年（"&amp;WIDECHAR($B$2)&amp;"年）"&amp;WIDECHAR($C$2)&amp;"月"</f>
        <v>平成２４年（２０１２年）６月</v>
      </c>
      <c r="C32" s="1932"/>
      <c r="D32" s="1932"/>
      <c r="E32" s="1932"/>
      <c r="F32" s="1932"/>
      <c r="G32" s="1933"/>
      <c r="H32" s="1937" t="s">
        <v>24</v>
      </c>
      <c r="I32" s="1938"/>
      <c r="J32" s="1938"/>
      <c r="K32" s="1939" t="s">
        <v>25</v>
      </c>
      <c r="L32" s="1940"/>
      <c r="M32" s="1940"/>
      <c r="N32" s="1940"/>
      <c r="O32" s="1940"/>
      <c r="P32" s="1940"/>
      <c r="Q32" s="1941"/>
      <c r="R32" s="1933" t="s">
        <v>19</v>
      </c>
    </row>
    <row r="33" spans="2:18" ht="16.5" customHeight="1">
      <c r="B33" s="1934"/>
      <c r="C33" s="1935"/>
      <c r="D33" s="1935"/>
      <c r="E33" s="1935"/>
      <c r="F33" s="1935"/>
      <c r="G33" s="1936"/>
      <c r="H33" s="68" t="s">
        <v>10</v>
      </c>
      <c r="I33" s="69" t="s">
        <v>11</v>
      </c>
      <c r="J33" s="70" t="s">
        <v>12</v>
      </c>
      <c r="K33" s="71" t="s">
        <v>13</v>
      </c>
      <c r="L33" s="72" t="s">
        <v>14</v>
      </c>
      <c r="M33" s="72" t="s">
        <v>15</v>
      </c>
      <c r="N33" s="72" t="s">
        <v>16</v>
      </c>
      <c r="O33" s="72" t="s">
        <v>17</v>
      </c>
      <c r="P33" s="73" t="s">
        <v>18</v>
      </c>
      <c r="Q33" s="90" t="s">
        <v>12</v>
      </c>
      <c r="R33" s="1936"/>
    </row>
    <row r="34" spans="2:18" ht="16.5" customHeight="1">
      <c r="B34" s="7" t="s">
        <v>20</v>
      </c>
      <c r="C34" s="9"/>
      <c r="D34" s="9"/>
      <c r="E34" s="9"/>
      <c r="F34" s="9"/>
      <c r="G34" s="9"/>
      <c r="H34" s="74">
        <v>11</v>
      </c>
      <c r="I34" s="75">
        <v>8</v>
      </c>
      <c r="J34" s="76">
        <f>SUM(H34:I34)</f>
        <v>19</v>
      </c>
      <c r="K34" s="77">
        <v>0</v>
      </c>
      <c r="L34" s="78">
        <v>246</v>
      </c>
      <c r="M34" s="78">
        <v>338</v>
      </c>
      <c r="N34" s="78">
        <v>326</v>
      </c>
      <c r="O34" s="78">
        <v>261</v>
      </c>
      <c r="P34" s="79">
        <v>126</v>
      </c>
      <c r="Q34" s="91">
        <f>SUM(K34:P34)</f>
        <v>1297</v>
      </c>
      <c r="R34" s="92">
        <f>SUM(J34,Q34)</f>
        <v>1316</v>
      </c>
    </row>
    <row r="35" spans="2:18" ht="16.5" customHeight="1">
      <c r="B35" s="12" t="s">
        <v>21</v>
      </c>
      <c r="C35" s="14"/>
      <c r="D35" s="14"/>
      <c r="E35" s="14"/>
      <c r="F35" s="14"/>
      <c r="G35" s="14"/>
      <c r="H35" s="82">
        <v>0</v>
      </c>
      <c r="I35" s="83">
        <v>0</v>
      </c>
      <c r="J35" s="84">
        <f>SUM(H35:I35)</f>
        <v>0</v>
      </c>
      <c r="K35" s="85">
        <v>0</v>
      </c>
      <c r="L35" s="86">
        <v>1</v>
      </c>
      <c r="M35" s="86">
        <v>5</v>
      </c>
      <c r="N35" s="86">
        <v>1</v>
      </c>
      <c r="O35" s="86">
        <v>2</v>
      </c>
      <c r="P35" s="87">
        <v>4</v>
      </c>
      <c r="Q35" s="93">
        <f>SUM(K35:P35)</f>
        <v>13</v>
      </c>
      <c r="R35" s="94">
        <f>SUM(J35,Q35)</f>
        <v>13</v>
      </c>
    </row>
    <row r="36" spans="2:18" ht="16.5" customHeight="1">
      <c r="B36" s="17" t="s">
        <v>22</v>
      </c>
      <c r="C36" s="18"/>
      <c r="D36" s="18"/>
      <c r="E36" s="18"/>
      <c r="F36" s="18"/>
      <c r="G36" s="18"/>
      <c r="H36" s="61">
        <f>H34+H35</f>
        <v>11</v>
      </c>
      <c r="I36" s="62">
        <f>I34+I35</f>
        <v>8</v>
      </c>
      <c r="J36" s="63">
        <f>SUM(H36:I36)</f>
        <v>19</v>
      </c>
      <c r="K36" s="64">
        <f aca="true" t="shared" si="3" ref="K36:P36">K34+K35</f>
        <v>0</v>
      </c>
      <c r="L36" s="65">
        <f t="shared" si="3"/>
        <v>247</v>
      </c>
      <c r="M36" s="65">
        <f t="shared" si="3"/>
        <v>343</v>
      </c>
      <c r="N36" s="65">
        <f t="shared" si="3"/>
        <v>327</v>
      </c>
      <c r="O36" s="65">
        <f t="shared" si="3"/>
        <v>263</v>
      </c>
      <c r="P36" s="62">
        <f t="shared" si="3"/>
        <v>130</v>
      </c>
      <c r="Q36" s="95">
        <f>SUM(K36:P36)</f>
        <v>1310</v>
      </c>
      <c r="R36" s="96">
        <f>SUM(J36,Q36)</f>
        <v>1329</v>
      </c>
    </row>
    <row r="39" ht="16.5" customHeight="1">
      <c r="A39" s="1" t="s">
        <v>27</v>
      </c>
    </row>
    <row r="40" ht="16.5" customHeight="1">
      <c r="A40" s="1" t="s">
        <v>28</v>
      </c>
    </row>
    <row r="41" spans="2:17" ht="16.5" customHeight="1">
      <c r="B41" s="5"/>
      <c r="C41" s="5"/>
      <c r="D41" s="5"/>
      <c r="E41" s="6"/>
      <c r="F41" s="6"/>
      <c r="G41" s="6"/>
      <c r="H41" s="6"/>
      <c r="I41" s="6"/>
      <c r="J41" s="1925" t="s">
        <v>23</v>
      </c>
      <c r="K41" s="1925"/>
      <c r="L41" s="1925"/>
      <c r="M41" s="1925"/>
      <c r="N41" s="1925"/>
      <c r="O41" s="1925"/>
      <c r="P41" s="1925"/>
      <c r="Q41" s="1925"/>
    </row>
    <row r="42" spans="2:17" ht="16.5" customHeight="1">
      <c r="B42" s="1931" t="str">
        <f>"平成"&amp;WIDECHAR($A$2)&amp;"年（"&amp;WIDECHAR($B$2)&amp;"年）"&amp;WIDECHAR($C$2)&amp;"月"</f>
        <v>平成２４年（２０１２年）６月</v>
      </c>
      <c r="C42" s="1932"/>
      <c r="D42" s="1932"/>
      <c r="E42" s="1932"/>
      <c r="F42" s="1932"/>
      <c r="G42" s="1933"/>
      <c r="H42" s="1937" t="s">
        <v>24</v>
      </c>
      <c r="I42" s="1938"/>
      <c r="J42" s="1938"/>
      <c r="K42" s="1939" t="s">
        <v>25</v>
      </c>
      <c r="L42" s="1940"/>
      <c r="M42" s="1940"/>
      <c r="N42" s="1940"/>
      <c r="O42" s="1940"/>
      <c r="P42" s="1941"/>
      <c r="Q42" s="1933" t="s">
        <v>19</v>
      </c>
    </row>
    <row r="43" spans="2:17" ht="16.5" customHeight="1">
      <c r="B43" s="1934"/>
      <c r="C43" s="1935"/>
      <c r="D43" s="1935"/>
      <c r="E43" s="1935"/>
      <c r="F43" s="1935"/>
      <c r="G43" s="1936"/>
      <c r="H43" s="68" t="s">
        <v>10</v>
      </c>
      <c r="I43" s="69" t="s">
        <v>11</v>
      </c>
      <c r="J43" s="70" t="s">
        <v>12</v>
      </c>
      <c r="K43" s="97" t="s">
        <v>14</v>
      </c>
      <c r="L43" s="72" t="s">
        <v>15</v>
      </c>
      <c r="M43" s="72" t="s">
        <v>16</v>
      </c>
      <c r="N43" s="72" t="s">
        <v>17</v>
      </c>
      <c r="O43" s="73" t="s">
        <v>18</v>
      </c>
      <c r="P43" s="90" t="s">
        <v>12</v>
      </c>
      <c r="Q43" s="1936"/>
    </row>
    <row r="44" spans="2:17" ht="16.5" customHeight="1">
      <c r="B44" s="7" t="s">
        <v>20</v>
      </c>
      <c r="C44" s="9"/>
      <c r="D44" s="9"/>
      <c r="E44" s="9"/>
      <c r="F44" s="9"/>
      <c r="G44" s="9"/>
      <c r="H44" s="74">
        <v>0</v>
      </c>
      <c r="I44" s="75">
        <v>0</v>
      </c>
      <c r="J44" s="76">
        <f>SUM(H44:I44)</f>
        <v>0</v>
      </c>
      <c r="K44" s="77">
        <v>6</v>
      </c>
      <c r="L44" s="78">
        <v>23</v>
      </c>
      <c r="M44" s="78">
        <v>147</v>
      </c>
      <c r="N44" s="78">
        <v>326</v>
      </c>
      <c r="O44" s="79">
        <v>366</v>
      </c>
      <c r="P44" s="91">
        <f>SUM(K44:O44)</f>
        <v>868</v>
      </c>
      <c r="Q44" s="92">
        <f>SUM(J44,P44)</f>
        <v>868</v>
      </c>
    </row>
    <row r="45" spans="2:17" ht="16.5" customHeight="1">
      <c r="B45" s="12" t="s">
        <v>21</v>
      </c>
      <c r="C45" s="14"/>
      <c r="D45" s="14"/>
      <c r="E45" s="14"/>
      <c r="F45" s="14"/>
      <c r="G45" s="14"/>
      <c r="H45" s="82">
        <v>0</v>
      </c>
      <c r="I45" s="83">
        <v>0</v>
      </c>
      <c r="J45" s="84">
        <f>SUM(H45:I45)</f>
        <v>0</v>
      </c>
      <c r="K45" s="85">
        <v>0</v>
      </c>
      <c r="L45" s="86">
        <v>0</v>
      </c>
      <c r="M45" s="86">
        <v>1</v>
      </c>
      <c r="N45" s="86">
        <v>6</v>
      </c>
      <c r="O45" s="87">
        <v>2</v>
      </c>
      <c r="P45" s="93">
        <f>SUM(K45:O45)</f>
        <v>9</v>
      </c>
      <c r="Q45" s="94">
        <f>SUM(J45,P45)</f>
        <v>9</v>
      </c>
    </row>
    <row r="46" spans="2:17" ht="16.5" customHeight="1">
      <c r="B46" s="17" t="s">
        <v>22</v>
      </c>
      <c r="C46" s="18"/>
      <c r="D46" s="18"/>
      <c r="E46" s="18"/>
      <c r="F46" s="18"/>
      <c r="G46" s="18"/>
      <c r="H46" s="61">
        <f>H44+H45</f>
        <v>0</v>
      </c>
      <c r="I46" s="62">
        <f>I44+I45</f>
        <v>0</v>
      </c>
      <c r="J46" s="63">
        <f>SUM(H46:I46)</f>
        <v>0</v>
      </c>
      <c r="K46" s="64">
        <f>K44+K45</f>
        <v>6</v>
      </c>
      <c r="L46" s="65">
        <f>L44+L45</f>
        <v>23</v>
      </c>
      <c r="M46" s="65">
        <f>M44+M45</f>
        <v>148</v>
      </c>
      <c r="N46" s="65">
        <f>N44+N45</f>
        <v>332</v>
      </c>
      <c r="O46" s="62">
        <f>O44+O45</f>
        <v>368</v>
      </c>
      <c r="P46" s="95">
        <f>SUM(K46:O46)</f>
        <v>877</v>
      </c>
      <c r="Q46" s="96">
        <f>SUM(J46,P46)</f>
        <v>877</v>
      </c>
    </row>
    <row r="48" ht="16.5" customHeight="1">
      <c r="A48" s="1" t="s">
        <v>29</v>
      </c>
    </row>
    <row r="49" spans="2:17" ht="16.5" customHeight="1">
      <c r="B49" s="5"/>
      <c r="C49" s="5"/>
      <c r="D49" s="5"/>
      <c r="E49" s="6"/>
      <c r="F49" s="6"/>
      <c r="G49" s="6"/>
      <c r="H49" s="6"/>
      <c r="I49" s="6"/>
      <c r="J49" s="1925" t="s">
        <v>23</v>
      </c>
      <c r="K49" s="1925"/>
      <c r="L49" s="1925"/>
      <c r="M49" s="1925"/>
      <c r="N49" s="1925"/>
      <c r="O49" s="1925"/>
      <c r="P49" s="1925"/>
      <c r="Q49" s="1925"/>
    </row>
    <row r="50" spans="2:17" ht="16.5" customHeight="1">
      <c r="B50" s="1931" t="str">
        <f>"平成"&amp;WIDECHAR($A$2)&amp;"年（"&amp;WIDECHAR($B$2)&amp;"年）"&amp;WIDECHAR($C$2)&amp;"月"</f>
        <v>平成２４年（２０１２年）６月</v>
      </c>
      <c r="C50" s="1932"/>
      <c r="D50" s="1932"/>
      <c r="E50" s="1932"/>
      <c r="F50" s="1932"/>
      <c r="G50" s="1933"/>
      <c r="H50" s="1954" t="s">
        <v>24</v>
      </c>
      <c r="I50" s="1955"/>
      <c r="J50" s="1955"/>
      <c r="K50" s="1956" t="s">
        <v>25</v>
      </c>
      <c r="L50" s="1955"/>
      <c r="M50" s="1955"/>
      <c r="N50" s="1955"/>
      <c r="O50" s="1955"/>
      <c r="P50" s="1957"/>
      <c r="Q50" s="1958" t="s">
        <v>19</v>
      </c>
    </row>
    <row r="51" spans="2:17" ht="16.5" customHeight="1">
      <c r="B51" s="1934"/>
      <c r="C51" s="1935"/>
      <c r="D51" s="1935"/>
      <c r="E51" s="1935"/>
      <c r="F51" s="1935"/>
      <c r="G51" s="1936"/>
      <c r="H51" s="98" t="s">
        <v>10</v>
      </c>
      <c r="I51" s="99" t="s">
        <v>11</v>
      </c>
      <c r="J51" s="100" t="s">
        <v>12</v>
      </c>
      <c r="K51" s="101" t="s">
        <v>14</v>
      </c>
      <c r="L51" s="102" t="s">
        <v>15</v>
      </c>
      <c r="M51" s="102" t="s">
        <v>16</v>
      </c>
      <c r="N51" s="102" t="s">
        <v>17</v>
      </c>
      <c r="O51" s="103" t="s">
        <v>18</v>
      </c>
      <c r="P51" s="104" t="s">
        <v>12</v>
      </c>
      <c r="Q51" s="1959"/>
    </row>
    <row r="52" spans="2:17" ht="16.5" customHeight="1">
      <c r="B52" s="7" t="s">
        <v>20</v>
      </c>
      <c r="C52" s="9"/>
      <c r="D52" s="9"/>
      <c r="E52" s="9"/>
      <c r="F52" s="9"/>
      <c r="G52" s="9"/>
      <c r="H52" s="74">
        <v>0</v>
      </c>
      <c r="I52" s="75">
        <v>0</v>
      </c>
      <c r="J52" s="76">
        <f>SUM(H52:I52)</f>
        <v>0</v>
      </c>
      <c r="K52" s="77">
        <v>34</v>
      </c>
      <c r="L52" s="78">
        <v>55</v>
      </c>
      <c r="M52" s="78">
        <v>110</v>
      </c>
      <c r="N52" s="78">
        <v>140</v>
      </c>
      <c r="O52" s="79">
        <v>120</v>
      </c>
      <c r="P52" s="91">
        <f>SUM(K52:O52)</f>
        <v>459</v>
      </c>
      <c r="Q52" s="92">
        <f>SUM(J52,P52)</f>
        <v>459</v>
      </c>
    </row>
    <row r="53" spans="2:17" ht="16.5" customHeight="1">
      <c r="B53" s="12" t="s">
        <v>21</v>
      </c>
      <c r="C53" s="14"/>
      <c r="D53" s="14"/>
      <c r="E53" s="14"/>
      <c r="F53" s="14"/>
      <c r="G53" s="14"/>
      <c r="H53" s="82">
        <v>0</v>
      </c>
      <c r="I53" s="83">
        <v>0</v>
      </c>
      <c r="J53" s="84">
        <f>SUM(H53:I53)</f>
        <v>0</v>
      </c>
      <c r="K53" s="85">
        <v>0</v>
      </c>
      <c r="L53" s="86">
        <v>2</v>
      </c>
      <c r="M53" s="86">
        <v>1</v>
      </c>
      <c r="N53" s="86">
        <v>3</v>
      </c>
      <c r="O53" s="87">
        <v>2</v>
      </c>
      <c r="P53" s="93">
        <f>SUM(K53:O53)</f>
        <v>8</v>
      </c>
      <c r="Q53" s="94">
        <f>SUM(J53,P53)</f>
        <v>8</v>
      </c>
    </row>
    <row r="54" spans="2:17" ht="16.5" customHeight="1">
      <c r="B54" s="17" t="s">
        <v>22</v>
      </c>
      <c r="C54" s="18"/>
      <c r="D54" s="18"/>
      <c r="E54" s="18"/>
      <c r="F54" s="18"/>
      <c r="G54" s="18"/>
      <c r="H54" s="61">
        <f>H52+H53</f>
        <v>0</v>
      </c>
      <c r="I54" s="62">
        <f>I52+I53</f>
        <v>0</v>
      </c>
      <c r="J54" s="63">
        <f>SUM(H54:I54)</f>
        <v>0</v>
      </c>
      <c r="K54" s="64">
        <f>K52+K53</f>
        <v>34</v>
      </c>
      <c r="L54" s="65">
        <f>L52+L53</f>
        <v>57</v>
      </c>
      <c r="M54" s="65">
        <f>M52+M53</f>
        <v>111</v>
      </c>
      <c r="N54" s="65">
        <f>N52+N53</f>
        <v>143</v>
      </c>
      <c r="O54" s="62">
        <f>O52+O53</f>
        <v>122</v>
      </c>
      <c r="P54" s="95">
        <f>SUM(K54:O54)</f>
        <v>467</v>
      </c>
      <c r="Q54" s="96">
        <f>SUM(J54,P54)</f>
        <v>467</v>
      </c>
    </row>
    <row r="56" ht="16.5" customHeight="1">
      <c r="A56" s="1" t="s">
        <v>30</v>
      </c>
    </row>
    <row r="57" spans="2:17" ht="16.5" customHeight="1">
      <c r="B57" s="5"/>
      <c r="C57" s="5"/>
      <c r="D57" s="5"/>
      <c r="E57" s="6"/>
      <c r="F57" s="6"/>
      <c r="G57" s="6"/>
      <c r="H57" s="6"/>
      <c r="I57" s="6"/>
      <c r="J57" s="1925" t="s">
        <v>23</v>
      </c>
      <c r="K57" s="1925"/>
      <c r="L57" s="1925"/>
      <c r="M57" s="1925"/>
      <c r="N57" s="1925"/>
      <c r="O57" s="1925"/>
      <c r="P57" s="1925"/>
      <c r="Q57" s="1925"/>
    </row>
    <row r="58" spans="2:17" ht="16.5" customHeight="1">
      <c r="B58" s="1944" t="str">
        <f>"平成"&amp;WIDECHAR($A$2)&amp;"年（"&amp;WIDECHAR($B$2)&amp;"年）"&amp;WIDECHAR($C$2)&amp;"月"</f>
        <v>平成２４年（２０１２年）６月</v>
      </c>
      <c r="C58" s="1945"/>
      <c r="D58" s="1945"/>
      <c r="E58" s="1945"/>
      <c r="F58" s="1945"/>
      <c r="G58" s="1946"/>
      <c r="H58" s="1950" t="s">
        <v>24</v>
      </c>
      <c r="I58" s="1951"/>
      <c r="J58" s="1951"/>
      <c r="K58" s="1952" t="s">
        <v>25</v>
      </c>
      <c r="L58" s="1951"/>
      <c r="M58" s="1951"/>
      <c r="N58" s="1951"/>
      <c r="O58" s="1951"/>
      <c r="P58" s="1953"/>
      <c r="Q58" s="1946" t="s">
        <v>19</v>
      </c>
    </row>
    <row r="59" spans="2:17" ht="16.5" customHeight="1">
      <c r="B59" s="1947"/>
      <c r="C59" s="1948"/>
      <c r="D59" s="1948"/>
      <c r="E59" s="1948"/>
      <c r="F59" s="1948"/>
      <c r="G59" s="1949"/>
      <c r="H59" s="106" t="s">
        <v>10</v>
      </c>
      <c r="I59" s="107" t="s">
        <v>11</v>
      </c>
      <c r="J59" s="105" t="s">
        <v>12</v>
      </c>
      <c r="K59" s="108" t="s">
        <v>14</v>
      </c>
      <c r="L59" s="109" t="s">
        <v>15</v>
      </c>
      <c r="M59" s="109" t="s">
        <v>16</v>
      </c>
      <c r="N59" s="109" t="s">
        <v>17</v>
      </c>
      <c r="O59" s="107" t="s">
        <v>18</v>
      </c>
      <c r="P59" s="110" t="s">
        <v>12</v>
      </c>
      <c r="Q59" s="1949"/>
    </row>
    <row r="60" spans="2:17" ht="16.5" customHeight="1">
      <c r="B60" s="7" t="s">
        <v>20</v>
      </c>
      <c r="C60" s="9"/>
      <c r="D60" s="9"/>
      <c r="E60" s="9"/>
      <c r="F60" s="9"/>
      <c r="G60" s="9"/>
      <c r="H60" s="74">
        <v>0</v>
      </c>
      <c r="I60" s="75">
        <v>0</v>
      </c>
      <c r="J60" s="76">
        <f>SUM(H60:I60)</f>
        <v>0</v>
      </c>
      <c r="K60" s="77">
        <v>2</v>
      </c>
      <c r="L60" s="78">
        <v>7</v>
      </c>
      <c r="M60" s="78">
        <v>54</v>
      </c>
      <c r="N60" s="78">
        <v>229</v>
      </c>
      <c r="O60" s="79">
        <v>670</v>
      </c>
      <c r="P60" s="91">
        <f>SUM(K60:O60)</f>
        <v>962</v>
      </c>
      <c r="Q60" s="92">
        <f>SUM(J60,P60)</f>
        <v>962</v>
      </c>
    </row>
    <row r="61" spans="2:17" ht="16.5" customHeight="1">
      <c r="B61" s="12" t="s">
        <v>21</v>
      </c>
      <c r="C61" s="14"/>
      <c r="D61" s="14"/>
      <c r="E61" s="14"/>
      <c r="F61" s="14"/>
      <c r="G61" s="14"/>
      <c r="H61" s="82">
        <v>0</v>
      </c>
      <c r="I61" s="83">
        <v>0</v>
      </c>
      <c r="J61" s="84">
        <f>SUM(H61:I61)</f>
        <v>0</v>
      </c>
      <c r="K61" s="85">
        <v>0</v>
      </c>
      <c r="L61" s="86">
        <v>0</v>
      </c>
      <c r="M61" s="86">
        <v>1</v>
      </c>
      <c r="N61" s="86">
        <v>2</v>
      </c>
      <c r="O61" s="87">
        <v>11</v>
      </c>
      <c r="P61" s="93">
        <f>SUM(K61:O61)</f>
        <v>14</v>
      </c>
      <c r="Q61" s="94">
        <f>SUM(J61,P61)</f>
        <v>14</v>
      </c>
    </row>
    <row r="62" spans="2:17" ht="16.5" customHeight="1">
      <c r="B62" s="17" t="s">
        <v>22</v>
      </c>
      <c r="C62" s="18"/>
      <c r="D62" s="18"/>
      <c r="E62" s="18"/>
      <c r="F62" s="18"/>
      <c r="G62" s="18"/>
      <c r="H62" s="61">
        <f>H60+H61</f>
        <v>0</v>
      </c>
      <c r="I62" s="62">
        <f>I60+I61</f>
        <v>0</v>
      </c>
      <c r="J62" s="63">
        <f>SUM(H62:I62)</f>
        <v>0</v>
      </c>
      <c r="K62" s="64">
        <f>K60+K61</f>
        <v>2</v>
      </c>
      <c r="L62" s="65">
        <f>L60+L61</f>
        <v>7</v>
      </c>
      <c r="M62" s="65">
        <f>M60+M61</f>
        <v>55</v>
      </c>
      <c r="N62" s="65">
        <f>N60+N61</f>
        <v>231</v>
      </c>
      <c r="O62" s="62">
        <f>O60+O61</f>
        <v>681</v>
      </c>
      <c r="P62" s="95">
        <f>SUM(K62:O62)</f>
        <v>976</v>
      </c>
      <c r="Q62" s="96">
        <f>SUM(J62,P62)</f>
        <v>976</v>
      </c>
    </row>
    <row r="67" spans="1:11" s="112" customFormat="1" ht="16.5" customHeight="1">
      <c r="A67" s="111" t="s">
        <v>31</v>
      </c>
      <c r="J67" s="113"/>
      <c r="K67" s="113"/>
    </row>
    <row r="68" spans="2:18" s="112" customFormat="1" ht="16.5" customHeight="1">
      <c r="B68" s="2"/>
      <c r="C68" s="114"/>
      <c r="D68" s="114"/>
      <c r="E68" s="114"/>
      <c r="F68" s="6"/>
      <c r="G68" s="6"/>
      <c r="H68" s="6"/>
      <c r="I68" s="1925" t="s">
        <v>32</v>
      </c>
      <c r="J68" s="1925"/>
      <c r="K68" s="1925"/>
      <c r="L68" s="1925"/>
      <c r="M68" s="1925"/>
      <c r="N68" s="1925"/>
      <c r="O68" s="1925"/>
      <c r="P68" s="1925"/>
      <c r="Q68" s="1925"/>
      <c r="R68" s="1925"/>
    </row>
    <row r="69" spans="2:18" s="112" customFormat="1" ht="16.5" customHeight="1">
      <c r="B69" s="1931" t="str">
        <f>"平成"&amp;WIDECHAR($A$2)&amp;"年（"&amp;WIDECHAR($B$2)&amp;"年）"&amp;WIDECHAR($C$2)&amp;"月"</f>
        <v>平成２４年（２０１２年）６月</v>
      </c>
      <c r="C69" s="1932"/>
      <c r="D69" s="1932"/>
      <c r="E69" s="1932"/>
      <c r="F69" s="1932"/>
      <c r="G69" s="1933"/>
      <c r="H69" s="1937" t="s">
        <v>24</v>
      </c>
      <c r="I69" s="1938"/>
      <c r="J69" s="1938"/>
      <c r="K69" s="1939" t="s">
        <v>25</v>
      </c>
      <c r="L69" s="1940"/>
      <c r="M69" s="1940"/>
      <c r="N69" s="1940"/>
      <c r="O69" s="1940"/>
      <c r="P69" s="1940"/>
      <c r="Q69" s="1941"/>
      <c r="R69" s="1942" t="s">
        <v>19</v>
      </c>
    </row>
    <row r="70" spans="2:18" s="112" customFormat="1" ht="16.5" customHeight="1">
      <c r="B70" s="1934"/>
      <c r="C70" s="1935"/>
      <c r="D70" s="1935"/>
      <c r="E70" s="1935"/>
      <c r="F70" s="1935"/>
      <c r="G70" s="1936"/>
      <c r="H70" s="68" t="s">
        <v>10</v>
      </c>
      <c r="I70" s="69" t="s">
        <v>11</v>
      </c>
      <c r="J70" s="70" t="s">
        <v>12</v>
      </c>
      <c r="K70" s="71" t="s">
        <v>13</v>
      </c>
      <c r="L70" s="72" t="s">
        <v>14</v>
      </c>
      <c r="M70" s="72" t="s">
        <v>15</v>
      </c>
      <c r="N70" s="72" t="s">
        <v>16</v>
      </c>
      <c r="O70" s="72" t="s">
        <v>17</v>
      </c>
      <c r="P70" s="73" t="s">
        <v>18</v>
      </c>
      <c r="Q70" s="67" t="s">
        <v>12</v>
      </c>
      <c r="R70" s="1943"/>
    </row>
    <row r="71" spans="2:18" s="112" customFormat="1" ht="16.5" customHeight="1">
      <c r="B71" s="115" t="s">
        <v>33</v>
      </c>
      <c r="C71" s="116"/>
      <c r="D71" s="116"/>
      <c r="E71" s="116"/>
      <c r="F71" s="116"/>
      <c r="G71" s="117"/>
      <c r="H71" s="118">
        <f aca="true" t="shared" si="4" ref="H71:R71">SUM(H72,H78,H81,H85,H89:H90)</f>
        <v>3061</v>
      </c>
      <c r="I71" s="119">
        <f t="shared" si="4"/>
        <v>3145</v>
      </c>
      <c r="J71" s="120">
        <f t="shared" si="4"/>
        <v>6206</v>
      </c>
      <c r="K71" s="121">
        <f t="shared" si="4"/>
        <v>0</v>
      </c>
      <c r="L71" s="122">
        <f t="shared" si="4"/>
        <v>6493</v>
      </c>
      <c r="M71" s="122">
        <f t="shared" si="4"/>
        <v>5179</v>
      </c>
      <c r="N71" s="122">
        <f t="shared" si="4"/>
        <v>3593</v>
      </c>
      <c r="O71" s="122">
        <f t="shared" si="4"/>
        <v>2521</v>
      </c>
      <c r="P71" s="123">
        <f t="shared" si="4"/>
        <v>1532</v>
      </c>
      <c r="Q71" s="124">
        <f t="shared" si="4"/>
        <v>19318</v>
      </c>
      <c r="R71" s="125">
        <f t="shared" si="4"/>
        <v>25524</v>
      </c>
    </row>
    <row r="72" spans="2:18" s="112" customFormat="1" ht="16.5" customHeight="1">
      <c r="B72" s="126"/>
      <c r="C72" s="115" t="s">
        <v>34</v>
      </c>
      <c r="D72" s="116"/>
      <c r="E72" s="116"/>
      <c r="F72" s="116"/>
      <c r="G72" s="117"/>
      <c r="H72" s="118">
        <f aca="true" t="shared" si="5" ref="H72:Q72">SUM(H73:H77)</f>
        <v>827</v>
      </c>
      <c r="I72" s="119">
        <f t="shared" si="5"/>
        <v>801</v>
      </c>
      <c r="J72" s="120">
        <f t="shared" si="5"/>
        <v>1628</v>
      </c>
      <c r="K72" s="121">
        <f t="shared" si="5"/>
        <v>0</v>
      </c>
      <c r="L72" s="122">
        <f t="shared" si="5"/>
        <v>1462</v>
      </c>
      <c r="M72" s="122">
        <f t="shared" si="5"/>
        <v>1084</v>
      </c>
      <c r="N72" s="122">
        <f t="shared" si="5"/>
        <v>766</v>
      </c>
      <c r="O72" s="122">
        <f t="shared" si="5"/>
        <v>582</v>
      </c>
      <c r="P72" s="123">
        <f t="shared" si="5"/>
        <v>424</v>
      </c>
      <c r="Q72" s="124">
        <f t="shared" si="5"/>
        <v>4318</v>
      </c>
      <c r="R72" s="125">
        <f aca="true" t="shared" si="6" ref="R72:R77">SUM(J72,Q72)</f>
        <v>5946</v>
      </c>
    </row>
    <row r="73" spans="2:18" s="112" customFormat="1" ht="16.5" customHeight="1">
      <c r="B73" s="126"/>
      <c r="C73" s="126"/>
      <c r="D73" s="127" t="s">
        <v>35</v>
      </c>
      <c r="E73" s="128"/>
      <c r="F73" s="128"/>
      <c r="G73" s="129"/>
      <c r="H73" s="130">
        <v>779</v>
      </c>
      <c r="I73" s="131">
        <v>752</v>
      </c>
      <c r="J73" s="132">
        <f>SUM(H73:I73)</f>
        <v>1531</v>
      </c>
      <c r="K73" s="133">
        <v>0</v>
      </c>
      <c r="L73" s="134">
        <v>1168</v>
      </c>
      <c r="M73" s="134">
        <v>768</v>
      </c>
      <c r="N73" s="134">
        <v>465</v>
      </c>
      <c r="O73" s="134">
        <v>303</v>
      </c>
      <c r="P73" s="131">
        <v>169</v>
      </c>
      <c r="Q73" s="132">
        <f>SUM(K73:P73)</f>
        <v>2873</v>
      </c>
      <c r="R73" s="135">
        <f t="shared" si="6"/>
        <v>4404</v>
      </c>
    </row>
    <row r="74" spans="2:18" s="112" customFormat="1" ht="16.5" customHeight="1">
      <c r="B74" s="126"/>
      <c r="C74" s="126"/>
      <c r="D74" s="136" t="s">
        <v>36</v>
      </c>
      <c r="E74" s="137"/>
      <c r="F74" s="137"/>
      <c r="G74" s="138"/>
      <c r="H74" s="139">
        <v>0</v>
      </c>
      <c r="I74" s="140">
        <v>0</v>
      </c>
      <c r="J74" s="141">
        <f>SUM(H74:I74)</f>
        <v>0</v>
      </c>
      <c r="K74" s="142">
        <v>0</v>
      </c>
      <c r="L74" s="143">
        <v>0</v>
      </c>
      <c r="M74" s="143">
        <v>3</v>
      </c>
      <c r="N74" s="143">
        <v>7</v>
      </c>
      <c r="O74" s="143">
        <v>10</v>
      </c>
      <c r="P74" s="140">
        <v>36</v>
      </c>
      <c r="Q74" s="141">
        <f>SUM(K74:P74)</f>
        <v>56</v>
      </c>
      <c r="R74" s="144">
        <f t="shared" si="6"/>
        <v>56</v>
      </c>
    </row>
    <row r="75" spans="2:18" s="112" customFormat="1" ht="16.5" customHeight="1">
      <c r="B75" s="126"/>
      <c r="C75" s="126"/>
      <c r="D75" s="136" t="s">
        <v>37</v>
      </c>
      <c r="E75" s="137"/>
      <c r="F75" s="137"/>
      <c r="G75" s="138"/>
      <c r="H75" s="139">
        <v>20</v>
      </c>
      <c r="I75" s="140">
        <v>17</v>
      </c>
      <c r="J75" s="141">
        <f>SUM(H75:I75)</f>
        <v>37</v>
      </c>
      <c r="K75" s="142">
        <v>0</v>
      </c>
      <c r="L75" s="143">
        <v>124</v>
      </c>
      <c r="M75" s="143">
        <v>116</v>
      </c>
      <c r="N75" s="143">
        <v>95</v>
      </c>
      <c r="O75" s="143">
        <v>99</v>
      </c>
      <c r="P75" s="140">
        <v>86</v>
      </c>
      <c r="Q75" s="141">
        <f>SUM(K75:P75)</f>
        <v>520</v>
      </c>
      <c r="R75" s="144">
        <f t="shared" si="6"/>
        <v>557</v>
      </c>
    </row>
    <row r="76" spans="2:18" s="112" customFormat="1" ht="16.5" customHeight="1">
      <c r="B76" s="126"/>
      <c r="C76" s="126"/>
      <c r="D76" s="136" t="s">
        <v>38</v>
      </c>
      <c r="E76" s="137"/>
      <c r="F76" s="137"/>
      <c r="G76" s="138"/>
      <c r="H76" s="139">
        <v>5</v>
      </c>
      <c r="I76" s="140">
        <v>20</v>
      </c>
      <c r="J76" s="141">
        <f>SUM(H76:I76)</f>
        <v>25</v>
      </c>
      <c r="K76" s="142">
        <v>0</v>
      </c>
      <c r="L76" s="143">
        <v>73</v>
      </c>
      <c r="M76" s="143">
        <v>69</v>
      </c>
      <c r="N76" s="143">
        <v>70</v>
      </c>
      <c r="O76" s="143">
        <v>46</v>
      </c>
      <c r="P76" s="140">
        <v>36</v>
      </c>
      <c r="Q76" s="141">
        <f>SUM(K76:P76)</f>
        <v>294</v>
      </c>
      <c r="R76" s="144">
        <f t="shared" si="6"/>
        <v>319</v>
      </c>
    </row>
    <row r="77" spans="2:18" s="112" customFormat="1" ht="16.5" customHeight="1">
      <c r="B77" s="126"/>
      <c r="C77" s="126"/>
      <c r="D77" s="145" t="s">
        <v>39</v>
      </c>
      <c r="E77" s="50"/>
      <c r="F77" s="50"/>
      <c r="G77" s="146"/>
      <c r="H77" s="147">
        <v>23</v>
      </c>
      <c r="I77" s="148">
        <v>12</v>
      </c>
      <c r="J77" s="149">
        <f>SUM(H77:I77)</f>
        <v>35</v>
      </c>
      <c r="K77" s="150">
        <v>0</v>
      </c>
      <c r="L77" s="151">
        <v>97</v>
      </c>
      <c r="M77" s="151">
        <v>128</v>
      </c>
      <c r="N77" s="151">
        <v>129</v>
      </c>
      <c r="O77" s="151">
        <v>124</v>
      </c>
      <c r="P77" s="148">
        <v>97</v>
      </c>
      <c r="Q77" s="149">
        <f>SUM(K77:P77)</f>
        <v>575</v>
      </c>
      <c r="R77" s="152">
        <f t="shared" si="6"/>
        <v>610</v>
      </c>
    </row>
    <row r="78" spans="2:18" s="112" customFormat="1" ht="16.5" customHeight="1">
      <c r="B78" s="126"/>
      <c r="C78" s="115" t="s">
        <v>40</v>
      </c>
      <c r="D78" s="116"/>
      <c r="E78" s="116"/>
      <c r="F78" s="116"/>
      <c r="G78" s="117"/>
      <c r="H78" s="118">
        <f aca="true" t="shared" si="7" ref="H78:R78">SUM(H79:H80)</f>
        <v>489</v>
      </c>
      <c r="I78" s="119">
        <f t="shared" si="7"/>
        <v>523</v>
      </c>
      <c r="J78" s="120">
        <f t="shared" si="7"/>
        <v>1012</v>
      </c>
      <c r="K78" s="121">
        <f t="shared" si="7"/>
        <v>0</v>
      </c>
      <c r="L78" s="122">
        <f t="shared" si="7"/>
        <v>1657</v>
      </c>
      <c r="M78" s="122">
        <f t="shared" si="7"/>
        <v>1247</v>
      </c>
      <c r="N78" s="122">
        <f t="shared" si="7"/>
        <v>796</v>
      </c>
      <c r="O78" s="122">
        <f t="shared" si="7"/>
        <v>494</v>
      </c>
      <c r="P78" s="123">
        <f t="shared" si="7"/>
        <v>279</v>
      </c>
      <c r="Q78" s="124">
        <f t="shared" si="7"/>
        <v>4473</v>
      </c>
      <c r="R78" s="125">
        <f t="shared" si="7"/>
        <v>5485</v>
      </c>
    </row>
    <row r="79" spans="2:18" s="112" customFormat="1" ht="16.5" customHeight="1">
      <c r="B79" s="126"/>
      <c r="C79" s="126"/>
      <c r="D79" s="127" t="s">
        <v>41</v>
      </c>
      <c r="E79" s="128"/>
      <c r="F79" s="128"/>
      <c r="G79" s="129"/>
      <c r="H79" s="130">
        <v>386</v>
      </c>
      <c r="I79" s="131">
        <v>364</v>
      </c>
      <c r="J79" s="153">
        <f>SUM(H79:I79)</f>
        <v>750</v>
      </c>
      <c r="K79" s="133">
        <v>0</v>
      </c>
      <c r="L79" s="134">
        <v>1173</v>
      </c>
      <c r="M79" s="134">
        <v>824</v>
      </c>
      <c r="N79" s="134">
        <v>515</v>
      </c>
      <c r="O79" s="134">
        <v>311</v>
      </c>
      <c r="P79" s="131">
        <v>168</v>
      </c>
      <c r="Q79" s="132">
        <f>SUM(K79:P79)</f>
        <v>2991</v>
      </c>
      <c r="R79" s="135">
        <f>SUM(J79,Q79)</f>
        <v>3741</v>
      </c>
    </row>
    <row r="80" spans="2:18" s="112" customFormat="1" ht="16.5" customHeight="1">
      <c r="B80" s="126"/>
      <c r="C80" s="126"/>
      <c r="D80" s="145" t="s">
        <v>42</v>
      </c>
      <c r="E80" s="50"/>
      <c r="F80" s="50"/>
      <c r="G80" s="146"/>
      <c r="H80" s="147">
        <v>103</v>
      </c>
      <c r="I80" s="148">
        <v>159</v>
      </c>
      <c r="J80" s="154">
        <f>SUM(H80:I80)</f>
        <v>262</v>
      </c>
      <c r="K80" s="150">
        <v>0</v>
      </c>
      <c r="L80" s="151">
        <v>484</v>
      </c>
      <c r="M80" s="151">
        <v>423</v>
      </c>
      <c r="N80" s="151">
        <v>281</v>
      </c>
      <c r="O80" s="151">
        <v>183</v>
      </c>
      <c r="P80" s="148">
        <v>111</v>
      </c>
      <c r="Q80" s="149">
        <f>SUM(K80:P80)</f>
        <v>1482</v>
      </c>
      <c r="R80" s="152">
        <f>SUM(J80,Q80)</f>
        <v>1744</v>
      </c>
    </row>
    <row r="81" spans="2:18" s="112" customFormat="1" ht="16.5" customHeight="1">
      <c r="B81" s="126"/>
      <c r="C81" s="115" t="s">
        <v>43</v>
      </c>
      <c r="D81" s="116"/>
      <c r="E81" s="116"/>
      <c r="F81" s="116"/>
      <c r="G81" s="117"/>
      <c r="H81" s="118">
        <f aca="true" t="shared" si="8" ref="H81:R81">SUM(H82:H84)</f>
        <v>2</v>
      </c>
      <c r="I81" s="119">
        <f t="shared" si="8"/>
        <v>7</v>
      </c>
      <c r="J81" s="120">
        <f t="shared" si="8"/>
        <v>9</v>
      </c>
      <c r="K81" s="121">
        <f t="shared" si="8"/>
        <v>0</v>
      </c>
      <c r="L81" s="122">
        <f t="shared" si="8"/>
        <v>107</v>
      </c>
      <c r="M81" s="122">
        <f t="shared" si="8"/>
        <v>161</v>
      </c>
      <c r="N81" s="122">
        <f t="shared" si="8"/>
        <v>197</v>
      </c>
      <c r="O81" s="122">
        <f t="shared" si="8"/>
        <v>150</v>
      </c>
      <c r="P81" s="123">
        <f t="shared" si="8"/>
        <v>88</v>
      </c>
      <c r="Q81" s="124">
        <f t="shared" si="8"/>
        <v>703</v>
      </c>
      <c r="R81" s="125">
        <f t="shared" si="8"/>
        <v>712</v>
      </c>
    </row>
    <row r="82" spans="2:18" s="112" customFormat="1" ht="16.5" customHeight="1">
      <c r="B82" s="126"/>
      <c r="C82" s="126"/>
      <c r="D82" s="127" t="s">
        <v>44</v>
      </c>
      <c r="E82" s="128"/>
      <c r="F82" s="128"/>
      <c r="G82" s="129"/>
      <c r="H82" s="130">
        <v>1</v>
      </c>
      <c r="I82" s="131">
        <v>5</v>
      </c>
      <c r="J82" s="153">
        <f>SUM(H82:I82)</f>
        <v>6</v>
      </c>
      <c r="K82" s="133">
        <v>0</v>
      </c>
      <c r="L82" s="134">
        <v>79</v>
      </c>
      <c r="M82" s="134">
        <v>106</v>
      </c>
      <c r="N82" s="134">
        <v>139</v>
      </c>
      <c r="O82" s="134">
        <v>104</v>
      </c>
      <c r="P82" s="131">
        <v>49</v>
      </c>
      <c r="Q82" s="132">
        <f>SUM(K82:P82)</f>
        <v>477</v>
      </c>
      <c r="R82" s="135">
        <f>SUM(J82,Q82)</f>
        <v>483</v>
      </c>
    </row>
    <row r="83" spans="2:18" s="112" customFormat="1" ht="16.5" customHeight="1">
      <c r="B83" s="126"/>
      <c r="C83" s="126"/>
      <c r="D83" s="136" t="s">
        <v>45</v>
      </c>
      <c r="E83" s="137"/>
      <c r="F83" s="137"/>
      <c r="G83" s="138"/>
      <c r="H83" s="139">
        <v>1</v>
      </c>
      <c r="I83" s="140">
        <v>1</v>
      </c>
      <c r="J83" s="155">
        <f>SUM(H83:I83)</f>
        <v>2</v>
      </c>
      <c r="K83" s="142">
        <v>0</v>
      </c>
      <c r="L83" s="143">
        <v>26</v>
      </c>
      <c r="M83" s="143">
        <v>54</v>
      </c>
      <c r="N83" s="143">
        <v>56</v>
      </c>
      <c r="O83" s="143">
        <v>43</v>
      </c>
      <c r="P83" s="140">
        <v>38</v>
      </c>
      <c r="Q83" s="141">
        <f>SUM(K83:P83)</f>
        <v>217</v>
      </c>
      <c r="R83" s="144">
        <f>SUM(J83,Q83)</f>
        <v>219</v>
      </c>
    </row>
    <row r="84" spans="2:18" s="112" customFormat="1" ht="16.5" customHeight="1">
      <c r="B84" s="126"/>
      <c r="C84" s="156"/>
      <c r="D84" s="145" t="s">
        <v>46</v>
      </c>
      <c r="E84" s="50"/>
      <c r="F84" s="50"/>
      <c r="G84" s="146"/>
      <c r="H84" s="147">
        <v>0</v>
      </c>
      <c r="I84" s="148">
        <v>1</v>
      </c>
      <c r="J84" s="154">
        <f>SUM(H84:I84)</f>
        <v>1</v>
      </c>
      <c r="K84" s="150">
        <v>0</v>
      </c>
      <c r="L84" s="151">
        <v>2</v>
      </c>
      <c r="M84" s="151">
        <v>1</v>
      </c>
      <c r="N84" s="151">
        <v>2</v>
      </c>
      <c r="O84" s="151">
        <v>3</v>
      </c>
      <c r="P84" s="148">
        <v>1</v>
      </c>
      <c r="Q84" s="149">
        <f>SUM(K84:P84)</f>
        <v>9</v>
      </c>
      <c r="R84" s="152">
        <f>SUM(J84,Q84)</f>
        <v>10</v>
      </c>
    </row>
    <row r="85" spans="2:18" s="112" customFormat="1" ht="16.5" customHeight="1">
      <c r="B85" s="126"/>
      <c r="C85" s="115" t="s">
        <v>47</v>
      </c>
      <c r="D85" s="116"/>
      <c r="E85" s="116"/>
      <c r="F85" s="116"/>
      <c r="G85" s="117"/>
      <c r="H85" s="118">
        <f aca="true" t="shared" si="9" ref="H85:R85">SUM(H86:H88)</f>
        <v>437</v>
      </c>
      <c r="I85" s="119">
        <f t="shared" si="9"/>
        <v>565</v>
      </c>
      <c r="J85" s="120">
        <f t="shared" si="9"/>
        <v>1002</v>
      </c>
      <c r="K85" s="121">
        <f t="shared" si="9"/>
        <v>0</v>
      </c>
      <c r="L85" s="122">
        <f t="shared" si="9"/>
        <v>864</v>
      </c>
      <c r="M85" s="122">
        <f t="shared" si="9"/>
        <v>980</v>
      </c>
      <c r="N85" s="122">
        <f t="shared" si="9"/>
        <v>772</v>
      </c>
      <c r="O85" s="122">
        <f t="shared" si="9"/>
        <v>578</v>
      </c>
      <c r="P85" s="123">
        <f t="shared" si="9"/>
        <v>365</v>
      </c>
      <c r="Q85" s="124">
        <f t="shared" si="9"/>
        <v>3559</v>
      </c>
      <c r="R85" s="125">
        <f t="shared" si="9"/>
        <v>4561</v>
      </c>
    </row>
    <row r="86" spans="2:18" s="112" customFormat="1" ht="16.5" customHeight="1">
      <c r="B86" s="126"/>
      <c r="C86" s="126"/>
      <c r="D86" s="127" t="s">
        <v>48</v>
      </c>
      <c r="E86" s="128"/>
      <c r="F86" s="128"/>
      <c r="G86" s="129"/>
      <c r="H86" s="130">
        <v>401</v>
      </c>
      <c r="I86" s="131">
        <v>541</v>
      </c>
      <c r="J86" s="153">
        <f>SUM(H86:I86)</f>
        <v>942</v>
      </c>
      <c r="K86" s="133">
        <v>0</v>
      </c>
      <c r="L86" s="134">
        <v>824</v>
      </c>
      <c r="M86" s="134">
        <v>948</v>
      </c>
      <c r="N86" s="134">
        <v>748</v>
      </c>
      <c r="O86" s="134">
        <v>560</v>
      </c>
      <c r="P86" s="131">
        <v>356</v>
      </c>
      <c r="Q86" s="132">
        <f>SUM(K86:P86)</f>
        <v>3436</v>
      </c>
      <c r="R86" s="135">
        <f>SUM(J86,Q86)</f>
        <v>4378</v>
      </c>
    </row>
    <row r="87" spans="2:18" s="112" customFormat="1" ht="16.5" customHeight="1">
      <c r="B87" s="126"/>
      <c r="C87" s="126"/>
      <c r="D87" s="136" t="s">
        <v>49</v>
      </c>
      <c r="E87" s="137"/>
      <c r="F87" s="137"/>
      <c r="G87" s="138"/>
      <c r="H87" s="139">
        <v>20</v>
      </c>
      <c r="I87" s="140">
        <v>13</v>
      </c>
      <c r="J87" s="155">
        <f>SUM(H87:I87)</f>
        <v>33</v>
      </c>
      <c r="K87" s="142">
        <v>0</v>
      </c>
      <c r="L87" s="143">
        <v>19</v>
      </c>
      <c r="M87" s="143">
        <v>15</v>
      </c>
      <c r="N87" s="143">
        <v>12</v>
      </c>
      <c r="O87" s="143">
        <v>11</v>
      </c>
      <c r="P87" s="140">
        <v>6</v>
      </c>
      <c r="Q87" s="141">
        <f>SUM(K87:P87)</f>
        <v>63</v>
      </c>
      <c r="R87" s="144">
        <f>SUM(J87,Q87)</f>
        <v>96</v>
      </c>
    </row>
    <row r="88" spans="2:18" s="112" customFormat="1" ht="16.5" customHeight="1">
      <c r="B88" s="126"/>
      <c r="C88" s="126"/>
      <c r="D88" s="145" t="s">
        <v>50</v>
      </c>
      <c r="E88" s="50"/>
      <c r="F88" s="50"/>
      <c r="G88" s="146"/>
      <c r="H88" s="147">
        <v>16</v>
      </c>
      <c r="I88" s="148">
        <v>11</v>
      </c>
      <c r="J88" s="154">
        <f>SUM(H88:I88)</f>
        <v>27</v>
      </c>
      <c r="K88" s="150">
        <v>0</v>
      </c>
      <c r="L88" s="151">
        <v>21</v>
      </c>
      <c r="M88" s="151">
        <v>17</v>
      </c>
      <c r="N88" s="151">
        <v>12</v>
      </c>
      <c r="O88" s="151">
        <v>7</v>
      </c>
      <c r="P88" s="148">
        <v>3</v>
      </c>
      <c r="Q88" s="149">
        <f>SUM(K88:P88)</f>
        <v>60</v>
      </c>
      <c r="R88" s="152">
        <f>SUM(J88,Q88)</f>
        <v>87</v>
      </c>
    </row>
    <row r="89" spans="2:18" s="112" customFormat="1" ht="16.5" customHeight="1">
      <c r="B89" s="126"/>
      <c r="C89" s="157" t="s">
        <v>51</v>
      </c>
      <c r="D89" s="158"/>
      <c r="E89" s="158"/>
      <c r="F89" s="158"/>
      <c r="G89" s="159"/>
      <c r="H89" s="118">
        <v>25</v>
      </c>
      <c r="I89" s="119">
        <v>26</v>
      </c>
      <c r="J89" s="120">
        <f>SUM(H89:I89)</f>
        <v>51</v>
      </c>
      <c r="K89" s="121">
        <v>0</v>
      </c>
      <c r="L89" s="122">
        <v>127</v>
      </c>
      <c r="M89" s="122">
        <v>84</v>
      </c>
      <c r="N89" s="122">
        <v>67</v>
      </c>
      <c r="O89" s="122">
        <v>64</v>
      </c>
      <c r="P89" s="123">
        <v>16</v>
      </c>
      <c r="Q89" s="124">
        <f>SUM(K89:P89)</f>
        <v>358</v>
      </c>
      <c r="R89" s="125">
        <f>SUM(J89,Q89)</f>
        <v>409</v>
      </c>
    </row>
    <row r="90" spans="2:18" s="112" customFormat="1" ht="16.5" customHeight="1">
      <c r="B90" s="156"/>
      <c r="C90" s="157" t="s">
        <v>52</v>
      </c>
      <c r="D90" s="158"/>
      <c r="E90" s="158"/>
      <c r="F90" s="158"/>
      <c r="G90" s="159"/>
      <c r="H90" s="118">
        <v>1281</v>
      </c>
      <c r="I90" s="119">
        <v>1223</v>
      </c>
      <c r="J90" s="120">
        <f>SUM(H90:I90)</f>
        <v>2504</v>
      </c>
      <c r="K90" s="121">
        <v>0</v>
      </c>
      <c r="L90" s="122">
        <v>2276</v>
      </c>
      <c r="M90" s="122">
        <v>1623</v>
      </c>
      <c r="N90" s="122">
        <v>995</v>
      </c>
      <c r="O90" s="122">
        <v>653</v>
      </c>
      <c r="P90" s="123">
        <v>360</v>
      </c>
      <c r="Q90" s="124">
        <f>SUM(K90:P90)</f>
        <v>5907</v>
      </c>
      <c r="R90" s="125">
        <f>SUM(J90,Q90)</f>
        <v>8411</v>
      </c>
    </row>
    <row r="91" spans="2:18" s="112" customFormat="1" ht="16.5" customHeight="1">
      <c r="B91" s="115" t="s">
        <v>53</v>
      </c>
      <c r="C91" s="116"/>
      <c r="D91" s="116"/>
      <c r="E91" s="116"/>
      <c r="F91" s="116"/>
      <c r="G91" s="117"/>
      <c r="H91" s="118">
        <f aca="true" t="shared" si="10" ref="H91:R91">SUM(H92:H99)</f>
        <v>11</v>
      </c>
      <c r="I91" s="119">
        <f t="shared" si="10"/>
        <v>8</v>
      </c>
      <c r="J91" s="120">
        <f t="shared" si="10"/>
        <v>19</v>
      </c>
      <c r="K91" s="121">
        <f t="shared" si="10"/>
        <v>0</v>
      </c>
      <c r="L91" s="122">
        <f t="shared" si="10"/>
        <v>247</v>
      </c>
      <c r="M91" s="122">
        <f t="shared" si="10"/>
        <v>344</v>
      </c>
      <c r="N91" s="122">
        <f t="shared" si="10"/>
        <v>327</v>
      </c>
      <c r="O91" s="122">
        <f t="shared" si="10"/>
        <v>263</v>
      </c>
      <c r="P91" s="123">
        <f t="shared" si="10"/>
        <v>130</v>
      </c>
      <c r="Q91" s="124">
        <f t="shared" si="10"/>
        <v>1311</v>
      </c>
      <c r="R91" s="125">
        <f t="shared" si="10"/>
        <v>1330</v>
      </c>
    </row>
    <row r="92" spans="2:18" s="112" customFormat="1" ht="16.5" customHeight="1">
      <c r="B92" s="126"/>
      <c r="C92" s="127" t="s">
        <v>68</v>
      </c>
      <c r="D92" s="128"/>
      <c r="E92" s="128"/>
      <c r="F92" s="128"/>
      <c r="G92" s="129"/>
      <c r="H92" s="130">
        <v>0</v>
      </c>
      <c r="I92" s="131">
        <v>0</v>
      </c>
      <c r="J92" s="153">
        <v>0</v>
      </c>
      <c r="K92" s="161"/>
      <c r="L92" s="134">
        <v>0</v>
      </c>
      <c r="M92" s="134">
        <v>0</v>
      </c>
      <c r="N92" s="134">
        <v>0</v>
      </c>
      <c r="O92" s="134">
        <v>0</v>
      </c>
      <c r="P92" s="131">
        <v>0</v>
      </c>
      <c r="Q92" s="132">
        <f aca="true" t="shared" si="11" ref="Q92:Q99">SUM(K92:P92)</f>
        <v>0</v>
      </c>
      <c r="R92" s="135">
        <f aca="true" t="shared" si="12" ref="R92:R99">SUM(J92,Q92)</f>
        <v>0</v>
      </c>
    </row>
    <row r="93" spans="2:18" s="112" customFormat="1" ht="16.5" customHeight="1">
      <c r="B93" s="126"/>
      <c r="C93" s="174" t="s">
        <v>54</v>
      </c>
      <c r="D93" s="42"/>
      <c r="E93" s="42"/>
      <c r="F93" s="42"/>
      <c r="G93" s="175"/>
      <c r="H93" s="139">
        <v>0</v>
      </c>
      <c r="I93" s="140">
        <v>0</v>
      </c>
      <c r="J93" s="155">
        <f aca="true" t="shared" si="13" ref="J93:J99">SUM(H93:I93)</f>
        <v>0</v>
      </c>
      <c r="K93" s="176"/>
      <c r="L93" s="177">
        <v>8</v>
      </c>
      <c r="M93" s="177">
        <v>11</v>
      </c>
      <c r="N93" s="177">
        <v>3</v>
      </c>
      <c r="O93" s="177">
        <v>3</v>
      </c>
      <c r="P93" s="178">
        <v>5</v>
      </c>
      <c r="Q93" s="179">
        <f>SUM(K93:P93)</f>
        <v>30</v>
      </c>
      <c r="R93" s="180">
        <f>SUM(J93,Q93)</f>
        <v>30</v>
      </c>
    </row>
    <row r="94" spans="2:18" s="112" customFormat="1" ht="16.5" customHeight="1">
      <c r="B94" s="126"/>
      <c r="C94" s="136" t="s">
        <v>55</v>
      </c>
      <c r="D94" s="137"/>
      <c r="E94" s="137"/>
      <c r="F94" s="137"/>
      <c r="G94" s="138"/>
      <c r="H94" s="139">
        <v>3</v>
      </c>
      <c r="I94" s="140">
        <v>3</v>
      </c>
      <c r="J94" s="155">
        <f t="shared" si="13"/>
        <v>6</v>
      </c>
      <c r="K94" s="142">
        <v>0</v>
      </c>
      <c r="L94" s="143">
        <v>46</v>
      </c>
      <c r="M94" s="143">
        <v>63</v>
      </c>
      <c r="N94" s="143">
        <v>43</v>
      </c>
      <c r="O94" s="143">
        <v>48</v>
      </c>
      <c r="P94" s="140">
        <v>15</v>
      </c>
      <c r="Q94" s="141">
        <f t="shared" si="11"/>
        <v>215</v>
      </c>
      <c r="R94" s="144">
        <f t="shared" si="12"/>
        <v>221</v>
      </c>
    </row>
    <row r="95" spans="2:18" s="112" customFormat="1" ht="16.5" customHeight="1">
      <c r="B95" s="126"/>
      <c r="C95" s="136" t="s">
        <v>56</v>
      </c>
      <c r="D95" s="137"/>
      <c r="E95" s="137"/>
      <c r="F95" s="137"/>
      <c r="G95" s="138"/>
      <c r="H95" s="139">
        <v>8</v>
      </c>
      <c r="I95" s="140">
        <v>4</v>
      </c>
      <c r="J95" s="155">
        <f t="shared" si="13"/>
        <v>12</v>
      </c>
      <c r="K95" s="142">
        <v>0</v>
      </c>
      <c r="L95" s="143">
        <v>48</v>
      </c>
      <c r="M95" s="143">
        <v>43</v>
      </c>
      <c r="N95" s="143">
        <v>39</v>
      </c>
      <c r="O95" s="143">
        <v>33</v>
      </c>
      <c r="P95" s="140">
        <v>24</v>
      </c>
      <c r="Q95" s="141">
        <f t="shared" si="11"/>
        <v>187</v>
      </c>
      <c r="R95" s="144">
        <f t="shared" si="12"/>
        <v>199</v>
      </c>
    </row>
    <row r="96" spans="2:18" s="112" customFormat="1" ht="16.5" customHeight="1">
      <c r="B96" s="126"/>
      <c r="C96" s="136" t="s">
        <v>57</v>
      </c>
      <c r="D96" s="137"/>
      <c r="E96" s="137"/>
      <c r="F96" s="137"/>
      <c r="G96" s="138"/>
      <c r="H96" s="139">
        <v>0</v>
      </c>
      <c r="I96" s="140">
        <v>1</v>
      </c>
      <c r="J96" s="155">
        <f t="shared" si="13"/>
        <v>1</v>
      </c>
      <c r="K96" s="162"/>
      <c r="L96" s="143">
        <v>129</v>
      </c>
      <c r="M96" s="143">
        <v>199</v>
      </c>
      <c r="N96" s="143">
        <v>212</v>
      </c>
      <c r="O96" s="143">
        <v>144</v>
      </c>
      <c r="P96" s="140">
        <v>72</v>
      </c>
      <c r="Q96" s="141">
        <f t="shared" si="11"/>
        <v>756</v>
      </c>
      <c r="R96" s="144">
        <f t="shared" si="12"/>
        <v>757</v>
      </c>
    </row>
    <row r="97" spans="2:18" s="112" customFormat="1" ht="16.5" customHeight="1">
      <c r="B97" s="126"/>
      <c r="C97" s="163" t="s">
        <v>58</v>
      </c>
      <c r="D97" s="164"/>
      <c r="E97" s="164"/>
      <c r="F97" s="164"/>
      <c r="G97" s="165"/>
      <c r="H97" s="139">
        <v>0</v>
      </c>
      <c r="I97" s="140">
        <v>0</v>
      </c>
      <c r="J97" s="155">
        <f t="shared" si="13"/>
        <v>0</v>
      </c>
      <c r="K97" s="162"/>
      <c r="L97" s="143">
        <v>16</v>
      </c>
      <c r="M97" s="143">
        <v>28</v>
      </c>
      <c r="N97" s="143">
        <v>22</v>
      </c>
      <c r="O97" s="143">
        <v>28</v>
      </c>
      <c r="P97" s="140">
        <v>10</v>
      </c>
      <c r="Q97" s="141">
        <f t="shared" si="11"/>
        <v>104</v>
      </c>
      <c r="R97" s="144">
        <f t="shared" si="12"/>
        <v>104</v>
      </c>
    </row>
    <row r="98" spans="2:18" s="112" customFormat="1" ht="16.5" customHeight="1">
      <c r="B98" s="181"/>
      <c r="C98" s="182" t="s">
        <v>59</v>
      </c>
      <c r="D98" s="164"/>
      <c r="E98" s="164"/>
      <c r="F98" s="164"/>
      <c r="G98" s="165"/>
      <c r="H98" s="139">
        <v>0</v>
      </c>
      <c r="I98" s="140">
        <v>0</v>
      </c>
      <c r="J98" s="155">
        <f t="shared" si="13"/>
        <v>0</v>
      </c>
      <c r="K98" s="162"/>
      <c r="L98" s="143">
        <v>0</v>
      </c>
      <c r="M98" s="143">
        <v>0</v>
      </c>
      <c r="N98" s="143">
        <v>8</v>
      </c>
      <c r="O98" s="143">
        <v>7</v>
      </c>
      <c r="P98" s="140">
        <v>4</v>
      </c>
      <c r="Q98" s="141">
        <f>SUM(K98:P98)</f>
        <v>19</v>
      </c>
      <c r="R98" s="144">
        <f>SUM(J98,Q98)</f>
        <v>19</v>
      </c>
    </row>
    <row r="99" spans="2:18" s="112" customFormat="1" ht="16.5" customHeight="1">
      <c r="B99" s="166"/>
      <c r="C99" s="183" t="s">
        <v>69</v>
      </c>
      <c r="D99" s="184"/>
      <c r="E99" s="184"/>
      <c r="F99" s="184"/>
      <c r="G99" s="185"/>
      <c r="H99" s="186">
        <v>0</v>
      </c>
      <c r="I99" s="187">
        <v>0</v>
      </c>
      <c r="J99" s="188">
        <f t="shared" si="13"/>
        <v>0</v>
      </c>
      <c r="K99" s="189"/>
      <c r="L99" s="190">
        <v>0</v>
      </c>
      <c r="M99" s="190">
        <v>0</v>
      </c>
      <c r="N99" s="190">
        <v>0</v>
      </c>
      <c r="O99" s="190">
        <v>0</v>
      </c>
      <c r="P99" s="187">
        <v>0</v>
      </c>
      <c r="Q99" s="191">
        <f t="shared" si="11"/>
        <v>0</v>
      </c>
      <c r="R99" s="192">
        <f t="shared" si="12"/>
        <v>0</v>
      </c>
    </row>
    <row r="100" spans="2:18" s="112" customFormat="1" ht="16.5" customHeight="1">
      <c r="B100" s="115" t="s">
        <v>60</v>
      </c>
      <c r="C100" s="116"/>
      <c r="D100" s="116"/>
      <c r="E100" s="116"/>
      <c r="F100" s="116"/>
      <c r="G100" s="117"/>
      <c r="H100" s="118">
        <f>SUM(H101:H103)</f>
        <v>0</v>
      </c>
      <c r="I100" s="119">
        <f>SUM(I101:I103)</f>
        <v>0</v>
      </c>
      <c r="J100" s="120">
        <f>SUM(J101:J103)</f>
        <v>0</v>
      </c>
      <c r="K100" s="171"/>
      <c r="L100" s="122">
        <f aca="true" t="shared" si="14" ref="L100:R100">SUM(L101:L103)</f>
        <v>42</v>
      </c>
      <c r="M100" s="122">
        <f t="shared" si="14"/>
        <v>87</v>
      </c>
      <c r="N100" s="122">
        <f t="shared" si="14"/>
        <v>314</v>
      </c>
      <c r="O100" s="122">
        <f t="shared" si="14"/>
        <v>706</v>
      </c>
      <c r="P100" s="123">
        <f t="shared" si="14"/>
        <v>1171</v>
      </c>
      <c r="Q100" s="124">
        <f t="shared" si="14"/>
        <v>2320</v>
      </c>
      <c r="R100" s="125">
        <f t="shared" si="14"/>
        <v>2320</v>
      </c>
    </row>
    <row r="101" spans="2:18" s="112" customFormat="1" ht="16.5" customHeight="1">
      <c r="B101" s="126"/>
      <c r="C101" s="127" t="s">
        <v>61</v>
      </c>
      <c r="D101" s="128"/>
      <c r="E101" s="128"/>
      <c r="F101" s="128"/>
      <c r="G101" s="129"/>
      <c r="H101" s="130">
        <v>0</v>
      </c>
      <c r="I101" s="131">
        <v>0</v>
      </c>
      <c r="J101" s="153">
        <f>SUM(H101:I101)</f>
        <v>0</v>
      </c>
      <c r="K101" s="161"/>
      <c r="L101" s="134">
        <v>6</v>
      </c>
      <c r="M101" s="134">
        <v>23</v>
      </c>
      <c r="N101" s="134">
        <v>148</v>
      </c>
      <c r="O101" s="134">
        <v>332</v>
      </c>
      <c r="P101" s="131">
        <v>368</v>
      </c>
      <c r="Q101" s="132">
        <f>SUM(K101:P101)</f>
        <v>877</v>
      </c>
      <c r="R101" s="135">
        <f>SUM(J101,Q101)</f>
        <v>877</v>
      </c>
    </row>
    <row r="102" spans="2:18" s="112" customFormat="1" ht="16.5" customHeight="1">
      <c r="B102" s="126"/>
      <c r="C102" s="136" t="s">
        <v>62</v>
      </c>
      <c r="D102" s="137"/>
      <c r="E102" s="137"/>
      <c r="F102" s="137"/>
      <c r="G102" s="138"/>
      <c r="H102" s="139">
        <v>0</v>
      </c>
      <c r="I102" s="140">
        <v>0</v>
      </c>
      <c r="J102" s="155">
        <f>SUM(H102:I102)</f>
        <v>0</v>
      </c>
      <c r="K102" s="162"/>
      <c r="L102" s="143">
        <v>34</v>
      </c>
      <c r="M102" s="143">
        <v>57</v>
      </c>
      <c r="N102" s="143">
        <v>111</v>
      </c>
      <c r="O102" s="143">
        <v>143</v>
      </c>
      <c r="P102" s="140">
        <v>122</v>
      </c>
      <c r="Q102" s="141">
        <f>SUM(K102:P102)</f>
        <v>467</v>
      </c>
      <c r="R102" s="144">
        <f>SUM(J102,Q102)</f>
        <v>467</v>
      </c>
    </row>
    <row r="103" spans="2:18" s="112" customFormat="1" ht="16.5" customHeight="1">
      <c r="B103" s="166"/>
      <c r="C103" s="145" t="s">
        <v>63</v>
      </c>
      <c r="D103" s="50"/>
      <c r="E103" s="50"/>
      <c r="F103" s="50"/>
      <c r="G103" s="146"/>
      <c r="H103" s="147">
        <v>0</v>
      </c>
      <c r="I103" s="148">
        <v>0</v>
      </c>
      <c r="J103" s="154">
        <f>SUM(H103:I103)</f>
        <v>0</v>
      </c>
      <c r="K103" s="170"/>
      <c r="L103" s="151">
        <v>2</v>
      </c>
      <c r="M103" s="151">
        <v>7</v>
      </c>
      <c r="N103" s="151">
        <v>55</v>
      </c>
      <c r="O103" s="151">
        <v>231</v>
      </c>
      <c r="P103" s="148">
        <v>681</v>
      </c>
      <c r="Q103" s="149">
        <f>SUM(K103:P103)</f>
        <v>976</v>
      </c>
      <c r="R103" s="152">
        <f>SUM(J103,Q103)</f>
        <v>976</v>
      </c>
    </row>
    <row r="104" spans="2:18" s="112" customFormat="1" ht="16.5" customHeight="1">
      <c r="B104" s="172" t="s">
        <v>64</v>
      </c>
      <c r="C104" s="31"/>
      <c r="D104" s="31"/>
      <c r="E104" s="31"/>
      <c r="F104" s="31"/>
      <c r="G104" s="32"/>
      <c r="H104" s="118">
        <f aca="true" t="shared" si="15" ref="H104:R104">SUM(H71,H91,H100)</f>
        <v>3072</v>
      </c>
      <c r="I104" s="119">
        <f t="shared" si="15"/>
        <v>3153</v>
      </c>
      <c r="J104" s="120">
        <f t="shared" si="15"/>
        <v>6225</v>
      </c>
      <c r="K104" s="121">
        <f t="shared" si="15"/>
        <v>0</v>
      </c>
      <c r="L104" s="122">
        <f t="shared" si="15"/>
        <v>6782</v>
      </c>
      <c r="M104" s="122">
        <f t="shared" si="15"/>
        <v>5610</v>
      </c>
      <c r="N104" s="122">
        <f t="shared" si="15"/>
        <v>4234</v>
      </c>
      <c r="O104" s="122">
        <f t="shared" si="15"/>
        <v>3490</v>
      </c>
      <c r="P104" s="123">
        <f t="shared" si="15"/>
        <v>2833</v>
      </c>
      <c r="Q104" s="124">
        <f t="shared" si="15"/>
        <v>22949</v>
      </c>
      <c r="R104" s="125">
        <f t="shared" si="15"/>
        <v>29174</v>
      </c>
    </row>
    <row r="105" spans="2:18" s="112" customFormat="1" ht="16.5" customHeight="1">
      <c r="B105" s="193"/>
      <c r="C105" s="193"/>
      <c r="D105" s="193"/>
      <c r="E105" s="193"/>
      <c r="F105" s="193"/>
      <c r="G105" s="193"/>
      <c r="H105" s="194"/>
      <c r="I105" s="194"/>
      <c r="J105" s="194"/>
      <c r="K105" s="195"/>
      <c r="L105" s="195"/>
      <c r="M105" s="195"/>
      <c r="N105" s="195"/>
      <c r="O105" s="195"/>
      <c r="P105" s="195"/>
      <c r="Q105" s="195"/>
      <c r="R105" s="195"/>
    </row>
    <row r="106" spans="1:11" s="112" customFormat="1" ht="16.5" customHeight="1">
      <c r="A106" s="111" t="s">
        <v>65</v>
      </c>
      <c r="H106" s="113"/>
      <c r="I106" s="113"/>
      <c r="J106" s="113"/>
      <c r="K106" s="113"/>
    </row>
    <row r="107" spans="2:18" s="112" customFormat="1" ht="16.5" customHeight="1">
      <c r="B107" s="114"/>
      <c r="C107" s="114"/>
      <c r="D107" s="114"/>
      <c r="E107" s="114"/>
      <c r="F107" s="6"/>
      <c r="G107" s="6"/>
      <c r="H107" s="6"/>
      <c r="I107" s="1925" t="s">
        <v>66</v>
      </c>
      <c r="J107" s="1925"/>
      <c r="K107" s="1925"/>
      <c r="L107" s="1925"/>
      <c r="M107" s="1925"/>
      <c r="N107" s="1925"/>
      <c r="O107" s="1925"/>
      <c r="P107" s="1925"/>
      <c r="Q107" s="1925"/>
      <c r="R107" s="1925"/>
    </row>
    <row r="108" spans="2:18" s="112" customFormat="1" ht="16.5" customHeight="1">
      <c r="B108" s="1931" t="str">
        <f>"平成"&amp;WIDECHAR($A$2)&amp;"年（"&amp;WIDECHAR($B$2)&amp;"年）"&amp;WIDECHAR($C$2)&amp;"月"</f>
        <v>平成２４年（２０１２年）６月</v>
      </c>
      <c r="C108" s="1932"/>
      <c r="D108" s="1932"/>
      <c r="E108" s="1932"/>
      <c r="F108" s="1932"/>
      <c r="G108" s="1933"/>
      <c r="H108" s="1937" t="s">
        <v>24</v>
      </c>
      <c r="I108" s="1938"/>
      <c r="J108" s="1938"/>
      <c r="K108" s="1939" t="s">
        <v>25</v>
      </c>
      <c r="L108" s="1940"/>
      <c r="M108" s="1940"/>
      <c r="N108" s="1940"/>
      <c r="O108" s="1940"/>
      <c r="P108" s="1940"/>
      <c r="Q108" s="1941"/>
      <c r="R108" s="1942" t="s">
        <v>19</v>
      </c>
    </row>
    <row r="109" spans="2:18" s="112" customFormat="1" ht="16.5" customHeight="1">
      <c r="B109" s="1934"/>
      <c r="C109" s="1935"/>
      <c r="D109" s="1935"/>
      <c r="E109" s="1935"/>
      <c r="F109" s="1935"/>
      <c r="G109" s="1936"/>
      <c r="H109" s="68" t="s">
        <v>10</v>
      </c>
      <c r="I109" s="69" t="s">
        <v>11</v>
      </c>
      <c r="J109" s="70" t="s">
        <v>12</v>
      </c>
      <c r="K109" s="71" t="s">
        <v>13</v>
      </c>
      <c r="L109" s="72" t="s">
        <v>14</v>
      </c>
      <c r="M109" s="72" t="s">
        <v>15</v>
      </c>
      <c r="N109" s="72" t="s">
        <v>16</v>
      </c>
      <c r="O109" s="72" t="s">
        <v>17</v>
      </c>
      <c r="P109" s="73" t="s">
        <v>18</v>
      </c>
      <c r="Q109" s="67" t="s">
        <v>12</v>
      </c>
      <c r="R109" s="1943"/>
    </row>
    <row r="110" spans="2:18" s="112" customFormat="1" ht="16.5" customHeight="1">
      <c r="B110" s="115" t="s">
        <v>33</v>
      </c>
      <c r="C110" s="116"/>
      <c r="D110" s="116"/>
      <c r="E110" s="116"/>
      <c r="F110" s="116"/>
      <c r="G110" s="117"/>
      <c r="H110" s="118">
        <f aca="true" t="shared" si="16" ref="H110:R110">SUM(H111,H117,H120,H124,H128:H129)</f>
        <v>32876955</v>
      </c>
      <c r="I110" s="119">
        <f t="shared" si="16"/>
        <v>50532327</v>
      </c>
      <c r="J110" s="120">
        <f t="shared" si="16"/>
        <v>83409282</v>
      </c>
      <c r="K110" s="121">
        <f t="shared" si="16"/>
        <v>0</v>
      </c>
      <c r="L110" s="122">
        <f t="shared" si="16"/>
        <v>200620747</v>
      </c>
      <c r="M110" s="122">
        <f t="shared" si="16"/>
        <v>186024629</v>
      </c>
      <c r="N110" s="122">
        <f t="shared" si="16"/>
        <v>162071378</v>
      </c>
      <c r="O110" s="122">
        <f t="shared" si="16"/>
        <v>125437167</v>
      </c>
      <c r="P110" s="123">
        <f t="shared" si="16"/>
        <v>79942561</v>
      </c>
      <c r="Q110" s="124">
        <f t="shared" si="16"/>
        <v>754096482</v>
      </c>
      <c r="R110" s="125">
        <f t="shared" si="16"/>
        <v>837505764</v>
      </c>
    </row>
    <row r="111" spans="2:18" s="112" customFormat="1" ht="16.5" customHeight="1">
      <c r="B111" s="126"/>
      <c r="C111" s="115" t="s">
        <v>34</v>
      </c>
      <c r="D111" s="116"/>
      <c r="E111" s="116"/>
      <c r="F111" s="116"/>
      <c r="G111" s="117"/>
      <c r="H111" s="118">
        <f aca="true" t="shared" si="17" ref="H111:Q111">SUM(H112:H116)</f>
        <v>12173101</v>
      </c>
      <c r="I111" s="119">
        <f t="shared" si="17"/>
        <v>16125093</v>
      </c>
      <c r="J111" s="120">
        <f t="shared" si="17"/>
        <v>28298194</v>
      </c>
      <c r="K111" s="121">
        <f t="shared" si="17"/>
        <v>0</v>
      </c>
      <c r="L111" s="122">
        <f t="shared" si="17"/>
        <v>37511632</v>
      </c>
      <c r="M111" s="122">
        <f t="shared" si="17"/>
        <v>36355767</v>
      </c>
      <c r="N111" s="122">
        <f t="shared" si="17"/>
        <v>32380863</v>
      </c>
      <c r="O111" s="122">
        <f t="shared" si="17"/>
        <v>28379452</v>
      </c>
      <c r="P111" s="123">
        <f t="shared" si="17"/>
        <v>22110920</v>
      </c>
      <c r="Q111" s="124">
        <f t="shared" si="17"/>
        <v>156738634</v>
      </c>
      <c r="R111" s="125">
        <f aca="true" t="shared" si="18" ref="R111:R116">SUM(J111,Q111)</f>
        <v>185036828</v>
      </c>
    </row>
    <row r="112" spans="2:18" s="112" customFormat="1" ht="16.5" customHeight="1">
      <c r="B112" s="126"/>
      <c r="C112" s="126"/>
      <c r="D112" s="127" t="s">
        <v>35</v>
      </c>
      <c r="E112" s="128"/>
      <c r="F112" s="128"/>
      <c r="G112" s="129"/>
      <c r="H112" s="130">
        <v>11615677</v>
      </c>
      <c r="I112" s="131">
        <v>14786523</v>
      </c>
      <c r="J112" s="132">
        <f>SUM(H112:I112)</f>
        <v>26402200</v>
      </c>
      <c r="K112" s="133">
        <v>0</v>
      </c>
      <c r="L112" s="134">
        <v>30238452</v>
      </c>
      <c r="M112" s="134">
        <v>28814433</v>
      </c>
      <c r="N112" s="134">
        <v>25778329</v>
      </c>
      <c r="O112" s="134">
        <v>21537207</v>
      </c>
      <c r="P112" s="131">
        <v>14972509</v>
      </c>
      <c r="Q112" s="132">
        <f>SUM(K112:P112)</f>
        <v>121340930</v>
      </c>
      <c r="R112" s="135">
        <f t="shared" si="18"/>
        <v>147743130</v>
      </c>
    </row>
    <row r="113" spans="2:18" s="112" customFormat="1" ht="16.5" customHeight="1">
      <c r="B113" s="126"/>
      <c r="C113" s="126"/>
      <c r="D113" s="136" t="s">
        <v>36</v>
      </c>
      <c r="E113" s="137"/>
      <c r="F113" s="137"/>
      <c r="G113" s="138"/>
      <c r="H113" s="139">
        <v>0</v>
      </c>
      <c r="I113" s="140">
        <v>0</v>
      </c>
      <c r="J113" s="141">
        <f>SUM(H113:I113)</f>
        <v>0</v>
      </c>
      <c r="K113" s="142">
        <v>0</v>
      </c>
      <c r="L113" s="143">
        <v>0</v>
      </c>
      <c r="M113" s="143">
        <v>135810</v>
      </c>
      <c r="N113" s="143">
        <v>286848</v>
      </c>
      <c r="O113" s="143">
        <v>448974</v>
      </c>
      <c r="P113" s="140">
        <v>1826181</v>
      </c>
      <c r="Q113" s="141">
        <f>SUM(K113:P113)</f>
        <v>2697813</v>
      </c>
      <c r="R113" s="144">
        <f t="shared" si="18"/>
        <v>2697813</v>
      </c>
    </row>
    <row r="114" spans="2:18" s="112" customFormat="1" ht="16.5" customHeight="1">
      <c r="B114" s="126"/>
      <c r="C114" s="126"/>
      <c r="D114" s="136" t="s">
        <v>37</v>
      </c>
      <c r="E114" s="137"/>
      <c r="F114" s="137"/>
      <c r="G114" s="138"/>
      <c r="H114" s="139">
        <v>328266</v>
      </c>
      <c r="I114" s="140">
        <v>469962</v>
      </c>
      <c r="J114" s="141">
        <f>SUM(H114:I114)</f>
        <v>798228</v>
      </c>
      <c r="K114" s="142">
        <v>0</v>
      </c>
      <c r="L114" s="143">
        <v>3595851</v>
      </c>
      <c r="M114" s="143">
        <v>3884886</v>
      </c>
      <c r="N114" s="143">
        <v>3009405</v>
      </c>
      <c r="O114" s="143">
        <v>3773353</v>
      </c>
      <c r="P114" s="140">
        <v>3650560</v>
      </c>
      <c r="Q114" s="141">
        <f>SUM(K114:P114)</f>
        <v>17914055</v>
      </c>
      <c r="R114" s="144">
        <f t="shared" si="18"/>
        <v>18712283</v>
      </c>
    </row>
    <row r="115" spans="2:18" s="112" customFormat="1" ht="16.5" customHeight="1">
      <c r="B115" s="126"/>
      <c r="C115" s="126"/>
      <c r="D115" s="136" t="s">
        <v>38</v>
      </c>
      <c r="E115" s="137"/>
      <c r="F115" s="137"/>
      <c r="G115" s="138"/>
      <c r="H115" s="139">
        <v>94842</v>
      </c>
      <c r="I115" s="140">
        <v>782928</v>
      </c>
      <c r="J115" s="141">
        <f>SUM(H115:I115)</f>
        <v>877770</v>
      </c>
      <c r="K115" s="142">
        <v>0</v>
      </c>
      <c r="L115" s="143">
        <v>2883655</v>
      </c>
      <c r="M115" s="143">
        <v>2541492</v>
      </c>
      <c r="N115" s="143">
        <v>2291243</v>
      </c>
      <c r="O115" s="143">
        <v>1684008</v>
      </c>
      <c r="P115" s="140">
        <v>928152</v>
      </c>
      <c r="Q115" s="141">
        <f>SUM(K115:P115)</f>
        <v>10328550</v>
      </c>
      <c r="R115" s="144">
        <f t="shared" si="18"/>
        <v>11206320</v>
      </c>
    </row>
    <row r="116" spans="2:18" s="112" customFormat="1" ht="16.5" customHeight="1">
      <c r="B116" s="126"/>
      <c r="C116" s="126"/>
      <c r="D116" s="145" t="s">
        <v>39</v>
      </c>
      <c r="E116" s="50"/>
      <c r="F116" s="50"/>
      <c r="G116" s="146"/>
      <c r="H116" s="147">
        <v>134316</v>
      </c>
      <c r="I116" s="148">
        <v>85680</v>
      </c>
      <c r="J116" s="149">
        <f>SUM(H116:I116)</f>
        <v>219996</v>
      </c>
      <c r="K116" s="150">
        <v>0</v>
      </c>
      <c r="L116" s="151">
        <v>793674</v>
      </c>
      <c r="M116" s="151">
        <v>979146</v>
      </c>
      <c r="N116" s="151">
        <v>1015038</v>
      </c>
      <c r="O116" s="151">
        <v>935910</v>
      </c>
      <c r="P116" s="148">
        <v>733518</v>
      </c>
      <c r="Q116" s="149">
        <f>SUM(K116:P116)</f>
        <v>4457286</v>
      </c>
      <c r="R116" s="152">
        <f t="shared" si="18"/>
        <v>4677282</v>
      </c>
    </row>
    <row r="117" spans="2:18" s="112" customFormat="1" ht="16.5" customHeight="1">
      <c r="B117" s="126"/>
      <c r="C117" s="115" t="s">
        <v>40</v>
      </c>
      <c r="D117" s="116"/>
      <c r="E117" s="116"/>
      <c r="F117" s="116"/>
      <c r="G117" s="117"/>
      <c r="H117" s="118">
        <f aca="true" t="shared" si="19" ref="H117:R117">SUM(H118:H119)</f>
        <v>10253255</v>
      </c>
      <c r="I117" s="119">
        <f t="shared" si="19"/>
        <v>21773124</v>
      </c>
      <c r="J117" s="120">
        <f t="shared" si="19"/>
        <v>32026379</v>
      </c>
      <c r="K117" s="121">
        <f t="shared" si="19"/>
        <v>0</v>
      </c>
      <c r="L117" s="122">
        <f t="shared" si="19"/>
        <v>106076140</v>
      </c>
      <c r="M117" s="122">
        <f t="shared" si="19"/>
        <v>98384392</v>
      </c>
      <c r="N117" s="122">
        <f t="shared" si="19"/>
        <v>80117916</v>
      </c>
      <c r="O117" s="122">
        <f t="shared" si="19"/>
        <v>54572394</v>
      </c>
      <c r="P117" s="123">
        <f t="shared" si="19"/>
        <v>34766684</v>
      </c>
      <c r="Q117" s="124">
        <f t="shared" si="19"/>
        <v>373917526</v>
      </c>
      <c r="R117" s="125">
        <f t="shared" si="19"/>
        <v>405943905</v>
      </c>
    </row>
    <row r="118" spans="2:18" s="112" customFormat="1" ht="16.5" customHeight="1">
      <c r="B118" s="126"/>
      <c r="C118" s="126"/>
      <c r="D118" s="127" t="s">
        <v>41</v>
      </c>
      <c r="E118" s="128"/>
      <c r="F118" s="128"/>
      <c r="G118" s="129"/>
      <c r="H118" s="130">
        <v>7766726</v>
      </c>
      <c r="I118" s="131">
        <v>14360958</v>
      </c>
      <c r="J118" s="153">
        <f>SUM(H118:I118)</f>
        <v>22127684</v>
      </c>
      <c r="K118" s="133">
        <v>0</v>
      </c>
      <c r="L118" s="134">
        <v>74853965</v>
      </c>
      <c r="M118" s="134">
        <v>64669586</v>
      </c>
      <c r="N118" s="134">
        <v>52361030</v>
      </c>
      <c r="O118" s="134">
        <v>36128077</v>
      </c>
      <c r="P118" s="131">
        <v>21669480</v>
      </c>
      <c r="Q118" s="132">
        <f>SUM(K118:P118)</f>
        <v>249682138</v>
      </c>
      <c r="R118" s="135">
        <f>SUM(J118,Q118)</f>
        <v>271809822</v>
      </c>
    </row>
    <row r="119" spans="2:18" s="112" customFormat="1" ht="16.5" customHeight="1">
      <c r="B119" s="126"/>
      <c r="C119" s="126"/>
      <c r="D119" s="145" t="s">
        <v>42</v>
      </c>
      <c r="E119" s="50"/>
      <c r="F119" s="50"/>
      <c r="G119" s="146"/>
      <c r="H119" s="147">
        <v>2486529</v>
      </c>
      <c r="I119" s="148">
        <v>7412166</v>
      </c>
      <c r="J119" s="154">
        <f>SUM(H119:I119)</f>
        <v>9898695</v>
      </c>
      <c r="K119" s="150">
        <v>0</v>
      </c>
      <c r="L119" s="151">
        <v>31222175</v>
      </c>
      <c r="M119" s="151">
        <v>33714806</v>
      </c>
      <c r="N119" s="151">
        <v>27756886</v>
      </c>
      <c r="O119" s="151">
        <v>18444317</v>
      </c>
      <c r="P119" s="148">
        <v>13097204</v>
      </c>
      <c r="Q119" s="149">
        <f>SUM(K119:P119)</f>
        <v>124235388</v>
      </c>
      <c r="R119" s="152">
        <f>SUM(J119,Q119)</f>
        <v>134134083</v>
      </c>
    </row>
    <row r="120" spans="2:18" s="112" customFormat="1" ht="16.5" customHeight="1">
      <c r="B120" s="126"/>
      <c r="C120" s="115" t="s">
        <v>43</v>
      </c>
      <c r="D120" s="116"/>
      <c r="E120" s="116"/>
      <c r="F120" s="116"/>
      <c r="G120" s="117"/>
      <c r="H120" s="118">
        <f aca="true" t="shared" si="20" ref="H120:R120">SUM(H121:H123)</f>
        <v>21177</v>
      </c>
      <c r="I120" s="119">
        <f t="shared" si="20"/>
        <v>176643</v>
      </c>
      <c r="J120" s="120">
        <f t="shared" si="20"/>
        <v>197820</v>
      </c>
      <c r="K120" s="121">
        <f t="shared" si="20"/>
        <v>0</v>
      </c>
      <c r="L120" s="122">
        <f t="shared" si="20"/>
        <v>4484916</v>
      </c>
      <c r="M120" s="122">
        <f t="shared" si="20"/>
        <v>8427546</v>
      </c>
      <c r="N120" s="122">
        <f t="shared" si="20"/>
        <v>13205851</v>
      </c>
      <c r="O120" s="122">
        <f t="shared" si="20"/>
        <v>11969482</v>
      </c>
      <c r="P120" s="123">
        <f t="shared" si="20"/>
        <v>7866558</v>
      </c>
      <c r="Q120" s="124">
        <f t="shared" si="20"/>
        <v>45954353</v>
      </c>
      <c r="R120" s="125">
        <f t="shared" si="20"/>
        <v>46152173</v>
      </c>
    </row>
    <row r="121" spans="2:18" s="112" customFormat="1" ht="16.5" customHeight="1">
      <c r="B121" s="126"/>
      <c r="C121" s="126"/>
      <c r="D121" s="127" t="s">
        <v>44</v>
      </c>
      <c r="E121" s="128"/>
      <c r="F121" s="128"/>
      <c r="G121" s="129"/>
      <c r="H121" s="130">
        <v>4824</v>
      </c>
      <c r="I121" s="131">
        <v>86094</v>
      </c>
      <c r="J121" s="153">
        <f>SUM(H121:I121)</f>
        <v>90918</v>
      </c>
      <c r="K121" s="133">
        <v>0</v>
      </c>
      <c r="L121" s="134">
        <v>3013983</v>
      </c>
      <c r="M121" s="134">
        <v>5146119</v>
      </c>
      <c r="N121" s="134">
        <v>8778130</v>
      </c>
      <c r="O121" s="134">
        <v>7834405</v>
      </c>
      <c r="P121" s="131">
        <v>4354560</v>
      </c>
      <c r="Q121" s="132">
        <f>SUM(K121:P121)</f>
        <v>29127197</v>
      </c>
      <c r="R121" s="135">
        <f>SUM(J121,Q121)</f>
        <v>29218115</v>
      </c>
    </row>
    <row r="122" spans="2:18" s="112" customFormat="1" ht="16.5" customHeight="1">
      <c r="B122" s="126"/>
      <c r="C122" s="126"/>
      <c r="D122" s="136" t="s">
        <v>45</v>
      </c>
      <c r="E122" s="137"/>
      <c r="F122" s="137"/>
      <c r="G122" s="138"/>
      <c r="H122" s="139">
        <v>16353</v>
      </c>
      <c r="I122" s="140">
        <v>40401</v>
      </c>
      <c r="J122" s="155">
        <f>SUM(H122:I122)</f>
        <v>56754</v>
      </c>
      <c r="K122" s="142">
        <v>0</v>
      </c>
      <c r="L122" s="143">
        <v>1355814</v>
      </c>
      <c r="M122" s="143">
        <v>3170142</v>
      </c>
      <c r="N122" s="143">
        <v>4329639</v>
      </c>
      <c r="O122" s="143">
        <v>3853629</v>
      </c>
      <c r="P122" s="140">
        <v>3464766</v>
      </c>
      <c r="Q122" s="141">
        <f>SUM(K122:P122)</f>
        <v>16173990</v>
      </c>
      <c r="R122" s="144">
        <f>SUM(J122,Q122)</f>
        <v>16230744</v>
      </c>
    </row>
    <row r="123" spans="2:18" s="112" customFormat="1" ht="16.5" customHeight="1">
      <c r="B123" s="126"/>
      <c r="C123" s="156"/>
      <c r="D123" s="145" t="s">
        <v>46</v>
      </c>
      <c r="E123" s="50"/>
      <c r="F123" s="50"/>
      <c r="G123" s="146"/>
      <c r="H123" s="147">
        <v>0</v>
      </c>
      <c r="I123" s="148">
        <v>50148</v>
      </c>
      <c r="J123" s="154">
        <f>SUM(H123:I123)</f>
        <v>50148</v>
      </c>
      <c r="K123" s="150">
        <v>0</v>
      </c>
      <c r="L123" s="151">
        <v>115119</v>
      </c>
      <c r="M123" s="151">
        <v>111285</v>
      </c>
      <c r="N123" s="151">
        <v>98082</v>
      </c>
      <c r="O123" s="151">
        <v>281448</v>
      </c>
      <c r="P123" s="148">
        <v>47232</v>
      </c>
      <c r="Q123" s="149">
        <f>SUM(K123:P123)</f>
        <v>653166</v>
      </c>
      <c r="R123" s="152">
        <f>SUM(J123,Q123)</f>
        <v>703314</v>
      </c>
    </row>
    <row r="124" spans="2:18" s="112" customFormat="1" ht="16.5" customHeight="1">
      <c r="B124" s="126"/>
      <c r="C124" s="115" t="s">
        <v>47</v>
      </c>
      <c r="D124" s="116"/>
      <c r="E124" s="116"/>
      <c r="F124" s="116"/>
      <c r="G124" s="117"/>
      <c r="H124" s="118">
        <f aca="true" t="shared" si="21" ref="H124:R124">SUM(H125:H127)</f>
        <v>3577629</v>
      </c>
      <c r="I124" s="119">
        <f t="shared" si="21"/>
        <v>4445443</v>
      </c>
      <c r="J124" s="120">
        <f t="shared" si="21"/>
        <v>8023072</v>
      </c>
      <c r="K124" s="121">
        <f t="shared" si="21"/>
        <v>0</v>
      </c>
      <c r="L124" s="122">
        <f t="shared" si="21"/>
        <v>6875657</v>
      </c>
      <c r="M124" s="122">
        <f t="shared" si="21"/>
        <v>10279872</v>
      </c>
      <c r="N124" s="122">
        <f t="shared" si="21"/>
        <v>9202779</v>
      </c>
      <c r="O124" s="122">
        <f t="shared" si="21"/>
        <v>7903191</v>
      </c>
      <c r="P124" s="123">
        <f t="shared" si="21"/>
        <v>6305473</v>
      </c>
      <c r="Q124" s="124">
        <f t="shared" si="21"/>
        <v>40566972</v>
      </c>
      <c r="R124" s="125">
        <f t="shared" si="21"/>
        <v>48590044</v>
      </c>
    </row>
    <row r="125" spans="2:18" s="112" customFormat="1" ht="16.5" customHeight="1">
      <c r="B125" s="126"/>
      <c r="C125" s="126"/>
      <c r="D125" s="127" t="s">
        <v>48</v>
      </c>
      <c r="E125" s="128"/>
      <c r="F125" s="128"/>
      <c r="G125" s="129"/>
      <c r="H125" s="130">
        <v>2158467</v>
      </c>
      <c r="I125" s="131">
        <v>3540780</v>
      </c>
      <c r="J125" s="153">
        <f>SUM(H125:I125)</f>
        <v>5699247</v>
      </c>
      <c r="K125" s="133">
        <v>0</v>
      </c>
      <c r="L125" s="134">
        <v>5217345</v>
      </c>
      <c r="M125" s="134">
        <v>8878158</v>
      </c>
      <c r="N125" s="134">
        <v>8230779</v>
      </c>
      <c r="O125" s="134">
        <v>7204626</v>
      </c>
      <c r="P125" s="131">
        <v>5958929</v>
      </c>
      <c r="Q125" s="132">
        <f>SUM(K125:P125)</f>
        <v>35489837</v>
      </c>
      <c r="R125" s="135">
        <f>SUM(J125,Q125)</f>
        <v>41189084</v>
      </c>
    </row>
    <row r="126" spans="2:18" s="112" customFormat="1" ht="16.5" customHeight="1">
      <c r="B126" s="126"/>
      <c r="C126" s="126"/>
      <c r="D126" s="136" t="s">
        <v>49</v>
      </c>
      <c r="E126" s="137"/>
      <c r="F126" s="137"/>
      <c r="G126" s="138"/>
      <c r="H126" s="139">
        <v>366006</v>
      </c>
      <c r="I126" s="140">
        <v>202922</v>
      </c>
      <c r="J126" s="155">
        <f>SUM(H126:I126)</f>
        <v>568928</v>
      </c>
      <c r="K126" s="142">
        <v>0</v>
      </c>
      <c r="L126" s="143">
        <v>397498</v>
      </c>
      <c r="M126" s="143">
        <v>246545</v>
      </c>
      <c r="N126" s="143">
        <v>219844</v>
      </c>
      <c r="O126" s="143">
        <v>304875</v>
      </c>
      <c r="P126" s="140">
        <v>220562</v>
      </c>
      <c r="Q126" s="141">
        <f>SUM(K126:P126)</f>
        <v>1389324</v>
      </c>
      <c r="R126" s="144">
        <f>SUM(J126,Q126)</f>
        <v>1958252</v>
      </c>
    </row>
    <row r="127" spans="2:18" s="112" customFormat="1" ht="16.5" customHeight="1">
      <c r="B127" s="126"/>
      <c r="C127" s="126"/>
      <c r="D127" s="145" t="s">
        <v>50</v>
      </c>
      <c r="E127" s="50"/>
      <c r="F127" s="50"/>
      <c r="G127" s="146"/>
      <c r="H127" s="147">
        <v>1053156</v>
      </c>
      <c r="I127" s="148">
        <v>701741</v>
      </c>
      <c r="J127" s="154">
        <f>SUM(H127:I127)</f>
        <v>1754897</v>
      </c>
      <c r="K127" s="150">
        <v>0</v>
      </c>
      <c r="L127" s="151">
        <v>1260814</v>
      </c>
      <c r="M127" s="151">
        <v>1155169</v>
      </c>
      <c r="N127" s="151">
        <v>752156</v>
      </c>
      <c r="O127" s="151">
        <v>393690</v>
      </c>
      <c r="P127" s="148">
        <v>125982</v>
      </c>
      <c r="Q127" s="149">
        <f>SUM(K127:P127)</f>
        <v>3687811</v>
      </c>
      <c r="R127" s="152">
        <f>SUM(J127,Q127)</f>
        <v>5442708</v>
      </c>
    </row>
    <row r="128" spans="2:18" s="112" customFormat="1" ht="16.5" customHeight="1">
      <c r="B128" s="126"/>
      <c r="C128" s="157" t="s">
        <v>51</v>
      </c>
      <c r="D128" s="158"/>
      <c r="E128" s="158"/>
      <c r="F128" s="158"/>
      <c r="G128" s="159"/>
      <c r="H128" s="118">
        <v>1403073</v>
      </c>
      <c r="I128" s="119">
        <v>2823264</v>
      </c>
      <c r="J128" s="120">
        <f>SUM(H128:I128)</f>
        <v>4226337</v>
      </c>
      <c r="K128" s="121">
        <v>0</v>
      </c>
      <c r="L128" s="122">
        <v>19136536</v>
      </c>
      <c r="M128" s="122">
        <v>13728519</v>
      </c>
      <c r="N128" s="122">
        <v>12437416</v>
      </c>
      <c r="O128" s="122">
        <v>12816963</v>
      </c>
      <c r="P128" s="123">
        <v>3469304</v>
      </c>
      <c r="Q128" s="124">
        <f>SUM(K128:P128)</f>
        <v>61588738</v>
      </c>
      <c r="R128" s="125">
        <f>SUM(J128,Q128)</f>
        <v>65815075</v>
      </c>
    </row>
    <row r="129" spans="2:18" s="112" customFormat="1" ht="16.5" customHeight="1">
      <c r="B129" s="156"/>
      <c r="C129" s="157" t="s">
        <v>52</v>
      </c>
      <c r="D129" s="158"/>
      <c r="E129" s="158"/>
      <c r="F129" s="158"/>
      <c r="G129" s="159"/>
      <c r="H129" s="118">
        <v>5448720</v>
      </c>
      <c r="I129" s="119">
        <v>5188760</v>
      </c>
      <c r="J129" s="120">
        <f>SUM(H129:I129)</f>
        <v>10637480</v>
      </c>
      <c r="K129" s="121">
        <v>0</v>
      </c>
      <c r="L129" s="122">
        <v>26535866</v>
      </c>
      <c r="M129" s="122">
        <v>18848533</v>
      </c>
      <c r="N129" s="122">
        <v>14726553</v>
      </c>
      <c r="O129" s="122">
        <v>9795685</v>
      </c>
      <c r="P129" s="123">
        <v>5423622</v>
      </c>
      <c r="Q129" s="124">
        <f>SUM(K129:P129)</f>
        <v>75330259</v>
      </c>
      <c r="R129" s="125">
        <f>SUM(J129,Q129)</f>
        <v>85967739</v>
      </c>
    </row>
    <row r="130" spans="2:18" s="112" customFormat="1" ht="16.5" customHeight="1">
      <c r="B130" s="115" t="s">
        <v>53</v>
      </c>
      <c r="C130" s="116"/>
      <c r="D130" s="116"/>
      <c r="E130" s="116"/>
      <c r="F130" s="116"/>
      <c r="G130" s="117"/>
      <c r="H130" s="118">
        <f>SUM(H131:H138)</f>
        <v>429012</v>
      </c>
      <c r="I130" s="119">
        <f>SUM(I131:I138)</f>
        <v>714195</v>
      </c>
      <c r="J130" s="120">
        <f>SUM(J131:J138)</f>
        <v>1143207</v>
      </c>
      <c r="K130" s="121">
        <f aca="true" t="shared" si="22" ref="K130:R130">SUM(K132:K138)</f>
        <v>0</v>
      </c>
      <c r="L130" s="122">
        <f>SUM(L132:L138)</f>
        <v>40534236</v>
      </c>
      <c r="M130" s="122">
        <f t="shared" si="22"/>
        <v>65874348</v>
      </c>
      <c r="N130" s="122">
        <f t="shared" si="22"/>
        <v>71968686</v>
      </c>
      <c r="O130" s="122">
        <f t="shared" si="22"/>
        <v>57586311</v>
      </c>
      <c r="P130" s="123">
        <f t="shared" si="22"/>
        <v>28742814</v>
      </c>
      <c r="Q130" s="124">
        <f t="shared" si="22"/>
        <v>264706395</v>
      </c>
      <c r="R130" s="125">
        <f t="shared" si="22"/>
        <v>265849602</v>
      </c>
    </row>
    <row r="131" spans="2:18" s="112" customFormat="1" ht="16.5" customHeight="1">
      <c r="B131" s="126"/>
      <c r="C131" s="196" t="s">
        <v>70</v>
      </c>
      <c r="D131" s="197"/>
      <c r="E131" s="197"/>
      <c r="F131" s="197"/>
      <c r="G131" s="198"/>
      <c r="H131" s="130">
        <v>0</v>
      </c>
      <c r="I131" s="131">
        <v>0</v>
      </c>
      <c r="J131" s="153">
        <v>0</v>
      </c>
      <c r="K131" s="199"/>
      <c r="L131" s="200">
        <v>0</v>
      </c>
      <c r="M131" s="200">
        <v>0</v>
      </c>
      <c r="N131" s="200">
        <v>0</v>
      </c>
      <c r="O131" s="200">
        <v>0</v>
      </c>
      <c r="P131" s="201">
        <v>0</v>
      </c>
      <c r="Q131" s="202">
        <f>SUM(K131:P131)</f>
        <v>0</v>
      </c>
      <c r="R131" s="203">
        <f>SUM(J131,Q131)</f>
        <v>0</v>
      </c>
    </row>
    <row r="132" spans="2:18" s="112" customFormat="1" ht="16.5" customHeight="1">
      <c r="B132" s="126"/>
      <c r="C132" s="136" t="s">
        <v>54</v>
      </c>
      <c r="D132" s="137"/>
      <c r="E132" s="137"/>
      <c r="F132" s="137"/>
      <c r="G132" s="138"/>
      <c r="H132" s="139">
        <v>0</v>
      </c>
      <c r="I132" s="140">
        <v>0</v>
      </c>
      <c r="J132" s="155">
        <f aca="true" t="shared" si="23" ref="J132:J138">SUM(H132:I132)</f>
        <v>0</v>
      </c>
      <c r="K132" s="162"/>
      <c r="L132" s="143">
        <v>74520</v>
      </c>
      <c r="M132" s="143">
        <v>160605</v>
      </c>
      <c r="N132" s="143">
        <v>39159</v>
      </c>
      <c r="O132" s="143">
        <v>61326</v>
      </c>
      <c r="P132" s="140">
        <v>126216</v>
      </c>
      <c r="Q132" s="141">
        <f aca="true" t="shared" si="24" ref="Q132:Q138">SUM(K132:P132)</f>
        <v>461826</v>
      </c>
      <c r="R132" s="144">
        <f aca="true" t="shared" si="25" ref="R132:R138">SUM(J132,Q132)</f>
        <v>461826</v>
      </c>
    </row>
    <row r="133" spans="2:18" s="112" customFormat="1" ht="16.5" customHeight="1">
      <c r="B133" s="126"/>
      <c r="C133" s="136" t="s">
        <v>55</v>
      </c>
      <c r="D133" s="137"/>
      <c r="E133" s="137"/>
      <c r="F133" s="137"/>
      <c r="G133" s="138"/>
      <c r="H133" s="139">
        <v>90207</v>
      </c>
      <c r="I133" s="140">
        <v>181107</v>
      </c>
      <c r="J133" s="155">
        <f t="shared" si="23"/>
        <v>271314</v>
      </c>
      <c r="K133" s="142">
        <v>0</v>
      </c>
      <c r="L133" s="143">
        <v>4492296</v>
      </c>
      <c r="M133" s="143">
        <v>7215399</v>
      </c>
      <c r="N133" s="143">
        <v>5498406</v>
      </c>
      <c r="O133" s="143">
        <v>6801507</v>
      </c>
      <c r="P133" s="140">
        <v>1945197</v>
      </c>
      <c r="Q133" s="141">
        <f t="shared" si="24"/>
        <v>25952805</v>
      </c>
      <c r="R133" s="144">
        <f t="shared" si="25"/>
        <v>26224119</v>
      </c>
    </row>
    <row r="134" spans="2:18" s="112" customFormat="1" ht="16.5" customHeight="1">
      <c r="B134" s="126"/>
      <c r="C134" s="136" t="s">
        <v>56</v>
      </c>
      <c r="D134" s="137"/>
      <c r="E134" s="137"/>
      <c r="F134" s="137"/>
      <c r="G134" s="138"/>
      <c r="H134" s="139">
        <v>338805</v>
      </c>
      <c r="I134" s="140">
        <v>309744</v>
      </c>
      <c r="J134" s="155">
        <f t="shared" si="23"/>
        <v>648549</v>
      </c>
      <c r="K134" s="142">
        <v>0</v>
      </c>
      <c r="L134" s="143">
        <v>5318037</v>
      </c>
      <c r="M134" s="143">
        <v>7080489</v>
      </c>
      <c r="N134" s="143">
        <v>8593479</v>
      </c>
      <c r="O134" s="143">
        <v>7949655</v>
      </c>
      <c r="P134" s="140">
        <v>6114735</v>
      </c>
      <c r="Q134" s="141">
        <f t="shared" si="24"/>
        <v>35056395</v>
      </c>
      <c r="R134" s="144">
        <f t="shared" si="25"/>
        <v>35704944</v>
      </c>
    </row>
    <row r="135" spans="2:18" s="112" customFormat="1" ht="16.5" customHeight="1">
      <c r="B135" s="126"/>
      <c r="C135" s="136" t="s">
        <v>57</v>
      </c>
      <c r="D135" s="137"/>
      <c r="E135" s="137"/>
      <c r="F135" s="137"/>
      <c r="G135" s="138"/>
      <c r="H135" s="139">
        <v>0</v>
      </c>
      <c r="I135" s="140">
        <v>223344</v>
      </c>
      <c r="J135" s="155">
        <f t="shared" si="23"/>
        <v>223344</v>
      </c>
      <c r="K135" s="162"/>
      <c r="L135" s="143">
        <v>28510767</v>
      </c>
      <c r="M135" s="143">
        <v>46980018</v>
      </c>
      <c r="N135" s="143">
        <v>52004949</v>
      </c>
      <c r="O135" s="143">
        <v>35560080</v>
      </c>
      <c r="P135" s="140">
        <v>17382024</v>
      </c>
      <c r="Q135" s="141">
        <f t="shared" si="24"/>
        <v>180437838</v>
      </c>
      <c r="R135" s="144">
        <f t="shared" si="25"/>
        <v>180661182</v>
      </c>
    </row>
    <row r="136" spans="2:18" s="112" customFormat="1" ht="16.5" customHeight="1">
      <c r="B136" s="126"/>
      <c r="C136" s="163" t="s">
        <v>58</v>
      </c>
      <c r="D136" s="164"/>
      <c r="E136" s="164"/>
      <c r="F136" s="164"/>
      <c r="G136" s="165"/>
      <c r="H136" s="139">
        <v>0</v>
      </c>
      <c r="I136" s="140">
        <v>0</v>
      </c>
      <c r="J136" s="155">
        <f t="shared" si="23"/>
        <v>0</v>
      </c>
      <c r="K136" s="162"/>
      <c r="L136" s="143">
        <v>2138616</v>
      </c>
      <c r="M136" s="143">
        <v>4437837</v>
      </c>
      <c r="N136" s="143">
        <v>4217148</v>
      </c>
      <c r="O136" s="143">
        <v>5845113</v>
      </c>
      <c r="P136" s="140">
        <v>2287800</v>
      </c>
      <c r="Q136" s="141">
        <f t="shared" si="24"/>
        <v>18926514</v>
      </c>
      <c r="R136" s="144">
        <f t="shared" si="25"/>
        <v>18926514</v>
      </c>
    </row>
    <row r="137" spans="2:18" s="112" customFormat="1" ht="16.5" customHeight="1">
      <c r="B137" s="181"/>
      <c r="C137" s="182" t="s">
        <v>59</v>
      </c>
      <c r="D137" s="164"/>
      <c r="E137" s="164"/>
      <c r="F137" s="164"/>
      <c r="G137" s="165"/>
      <c r="H137" s="139">
        <v>0</v>
      </c>
      <c r="I137" s="140">
        <v>0</v>
      </c>
      <c r="J137" s="155">
        <f t="shared" si="23"/>
        <v>0</v>
      </c>
      <c r="K137" s="162"/>
      <c r="L137" s="143">
        <v>0</v>
      </c>
      <c r="M137" s="143">
        <v>0</v>
      </c>
      <c r="N137" s="143">
        <v>1615545</v>
      </c>
      <c r="O137" s="143">
        <v>1368630</v>
      </c>
      <c r="P137" s="140">
        <v>886842</v>
      </c>
      <c r="Q137" s="141">
        <f>SUM(K137:P137)</f>
        <v>3871017</v>
      </c>
      <c r="R137" s="144">
        <f>SUM(J137,Q137)</f>
        <v>3871017</v>
      </c>
    </row>
    <row r="138" spans="2:18" s="112" customFormat="1" ht="16.5" customHeight="1">
      <c r="B138" s="166"/>
      <c r="C138" s="183" t="s">
        <v>69</v>
      </c>
      <c r="D138" s="184"/>
      <c r="E138" s="184"/>
      <c r="F138" s="184"/>
      <c r="G138" s="185"/>
      <c r="H138" s="186">
        <v>0</v>
      </c>
      <c r="I138" s="187">
        <v>0</v>
      </c>
      <c r="J138" s="188">
        <f t="shared" si="23"/>
        <v>0</v>
      </c>
      <c r="K138" s="189"/>
      <c r="L138" s="190">
        <v>0</v>
      </c>
      <c r="M138" s="190">
        <v>0</v>
      </c>
      <c r="N138" s="190">
        <v>0</v>
      </c>
      <c r="O138" s="190">
        <v>0</v>
      </c>
      <c r="P138" s="187">
        <v>0</v>
      </c>
      <c r="Q138" s="191">
        <f t="shared" si="24"/>
        <v>0</v>
      </c>
      <c r="R138" s="192">
        <f t="shared" si="25"/>
        <v>0</v>
      </c>
    </row>
    <row r="139" spans="2:18" s="112" customFormat="1" ht="16.5" customHeight="1">
      <c r="B139" s="115" t="s">
        <v>60</v>
      </c>
      <c r="C139" s="116"/>
      <c r="D139" s="116"/>
      <c r="E139" s="116"/>
      <c r="F139" s="116"/>
      <c r="G139" s="117"/>
      <c r="H139" s="118">
        <f>SUM(H140:H142)</f>
        <v>0</v>
      </c>
      <c r="I139" s="119">
        <f>SUM(I140:I142)</f>
        <v>0</v>
      </c>
      <c r="J139" s="120">
        <f>SUM(J140:J142)</f>
        <v>0</v>
      </c>
      <c r="K139" s="171"/>
      <c r="L139" s="122">
        <f>SUM(L140:L142)</f>
        <v>8300715</v>
      </c>
      <c r="M139" s="122">
        <f aca="true" t="shared" si="26" ref="M139:R139">SUM(M140:M142)</f>
        <v>19107171</v>
      </c>
      <c r="N139" s="122">
        <f t="shared" si="26"/>
        <v>78120943</v>
      </c>
      <c r="O139" s="122">
        <f t="shared" si="26"/>
        <v>194700907</v>
      </c>
      <c r="P139" s="123">
        <f t="shared" si="26"/>
        <v>378361087</v>
      </c>
      <c r="Q139" s="124">
        <f t="shared" si="26"/>
        <v>678590823</v>
      </c>
      <c r="R139" s="125">
        <f t="shared" si="26"/>
        <v>678590823</v>
      </c>
    </row>
    <row r="140" spans="2:18" s="112" customFormat="1" ht="16.5" customHeight="1">
      <c r="B140" s="126"/>
      <c r="C140" s="127" t="s">
        <v>61</v>
      </c>
      <c r="D140" s="128"/>
      <c r="E140" s="128"/>
      <c r="F140" s="128"/>
      <c r="G140" s="129"/>
      <c r="H140" s="130">
        <v>0</v>
      </c>
      <c r="I140" s="131">
        <v>0</v>
      </c>
      <c r="J140" s="153">
        <f>SUM(H140:I140)</f>
        <v>0</v>
      </c>
      <c r="K140" s="161"/>
      <c r="L140" s="134">
        <v>1181373</v>
      </c>
      <c r="M140" s="134">
        <v>4884939</v>
      </c>
      <c r="N140" s="134">
        <v>33505027</v>
      </c>
      <c r="O140" s="134">
        <v>80684128</v>
      </c>
      <c r="P140" s="131">
        <v>95569924</v>
      </c>
      <c r="Q140" s="132">
        <f>SUM(K140:P140)</f>
        <v>215825391</v>
      </c>
      <c r="R140" s="135">
        <f>SUM(J140,Q140)</f>
        <v>215825391</v>
      </c>
    </row>
    <row r="141" spans="2:18" s="112" customFormat="1" ht="16.5" customHeight="1">
      <c r="B141" s="126"/>
      <c r="C141" s="136" t="s">
        <v>62</v>
      </c>
      <c r="D141" s="137"/>
      <c r="E141" s="137"/>
      <c r="F141" s="137"/>
      <c r="G141" s="138"/>
      <c r="H141" s="139">
        <v>0</v>
      </c>
      <c r="I141" s="140">
        <v>0</v>
      </c>
      <c r="J141" s="155">
        <f>SUM(H141:I141)</f>
        <v>0</v>
      </c>
      <c r="K141" s="162"/>
      <c r="L141" s="143">
        <v>6767604</v>
      </c>
      <c r="M141" s="143">
        <v>12550401</v>
      </c>
      <c r="N141" s="143">
        <v>26639217</v>
      </c>
      <c r="O141" s="143">
        <v>35674758</v>
      </c>
      <c r="P141" s="140">
        <v>33605076</v>
      </c>
      <c r="Q141" s="141">
        <f>SUM(K141:P141)</f>
        <v>115237056</v>
      </c>
      <c r="R141" s="144">
        <f>SUM(J141,Q141)</f>
        <v>115237056</v>
      </c>
    </row>
    <row r="142" spans="2:18" s="112" customFormat="1" ht="16.5" customHeight="1">
      <c r="B142" s="166"/>
      <c r="C142" s="145" t="s">
        <v>63</v>
      </c>
      <c r="D142" s="50"/>
      <c r="E142" s="50"/>
      <c r="F142" s="50"/>
      <c r="G142" s="146"/>
      <c r="H142" s="147">
        <v>0</v>
      </c>
      <c r="I142" s="148">
        <v>0</v>
      </c>
      <c r="J142" s="154">
        <f>SUM(H142:I142)</f>
        <v>0</v>
      </c>
      <c r="K142" s="170"/>
      <c r="L142" s="151">
        <v>351738</v>
      </c>
      <c r="M142" s="151">
        <v>1671831</v>
      </c>
      <c r="N142" s="151">
        <v>17976699</v>
      </c>
      <c r="O142" s="151">
        <v>78342021</v>
      </c>
      <c r="P142" s="148">
        <v>249186087</v>
      </c>
      <c r="Q142" s="149">
        <f>SUM(K142:P142)</f>
        <v>347528376</v>
      </c>
      <c r="R142" s="152">
        <f>SUM(J142,Q142)</f>
        <v>347528376</v>
      </c>
    </row>
    <row r="143" spans="2:18" s="112" customFormat="1" ht="16.5" customHeight="1">
      <c r="B143" s="172" t="s">
        <v>64</v>
      </c>
      <c r="C143" s="31"/>
      <c r="D143" s="31"/>
      <c r="E143" s="31"/>
      <c r="F143" s="31"/>
      <c r="G143" s="32"/>
      <c r="H143" s="118">
        <f aca="true" t="shared" si="27" ref="H143:R143">SUM(H110,H130,H139)</f>
        <v>33305967</v>
      </c>
      <c r="I143" s="119">
        <f t="shared" si="27"/>
        <v>51246522</v>
      </c>
      <c r="J143" s="120">
        <f t="shared" si="27"/>
        <v>84552489</v>
      </c>
      <c r="K143" s="121">
        <f t="shared" si="27"/>
        <v>0</v>
      </c>
      <c r="L143" s="122">
        <f t="shared" si="27"/>
        <v>249455698</v>
      </c>
      <c r="M143" s="122">
        <f t="shared" si="27"/>
        <v>271006148</v>
      </c>
      <c r="N143" s="122">
        <f t="shared" si="27"/>
        <v>312161007</v>
      </c>
      <c r="O143" s="122">
        <f t="shared" si="27"/>
        <v>377724385</v>
      </c>
      <c r="P143" s="123">
        <f t="shared" si="27"/>
        <v>487046462</v>
      </c>
      <c r="Q143" s="124">
        <f t="shared" si="27"/>
        <v>1697393700</v>
      </c>
      <c r="R143" s="125">
        <f t="shared" si="27"/>
        <v>1781946189</v>
      </c>
    </row>
    <row r="144" spans="2:18" s="112" customFormat="1" ht="3.75" customHeight="1">
      <c r="B144" s="193"/>
      <c r="C144" s="193"/>
      <c r="D144" s="193"/>
      <c r="E144" s="193"/>
      <c r="F144" s="193"/>
      <c r="G144" s="193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</row>
    <row r="145" spans="2:18" s="112" customFormat="1" ht="3.75" customHeight="1">
      <c r="B145" s="193"/>
      <c r="C145" s="193"/>
      <c r="D145" s="193"/>
      <c r="E145" s="193"/>
      <c r="F145" s="193"/>
      <c r="G145" s="193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</row>
  </sheetData>
  <sheetProtection/>
  <mergeCells count="42">
    <mergeCell ref="I107:R107"/>
    <mergeCell ref="B108:G109"/>
    <mergeCell ref="H108:J108"/>
    <mergeCell ref="K108:Q108"/>
    <mergeCell ref="R108:R109"/>
    <mergeCell ref="I68:R68"/>
    <mergeCell ref="B69:G70"/>
    <mergeCell ref="H69:J69"/>
    <mergeCell ref="K69:Q69"/>
    <mergeCell ref="R69:R70"/>
    <mergeCell ref="J57:Q57"/>
    <mergeCell ref="B58:G59"/>
    <mergeCell ref="H58:J58"/>
    <mergeCell ref="K58:P58"/>
    <mergeCell ref="Q58:Q59"/>
    <mergeCell ref="J49:Q49"/>
    <mergeCell ref="B50:G51"/>
    <mergeCell ref="H50:J50"/>
    <mergeCell ref="K50:P50"/>
    <mergeCell ref="Q50:Q51"/>
    <mergeCell ref="J41:Q41"/>
    <mergeCell ref="B42:G43"/>
    <mergeCell ref="H42:J42"/>
    <mergeCell ref="K42:P42"/>
    <mergeCell ref="Q42:Q43"/>
    <mergeCell ref="K31:R31"/>
    <mergeCell ref="B32:G33"/>
    <mergeCell ref="H32:J32"/>
    <mergeCell ref="K32:Q32"/>
    <mergeCell ref="R32:R33"/>
    <mergeCell ref="B13:G13"/>
    <mergeCell ref="K22:R22"/>
    <mergeCell ref="B23:G24"/>
    <mergeCell ref="H23:J23"/>
    <mergeCell ref="K23:Q23"/>
    <mergeCell ref="R23:R24"/>
    <mergeCell ref="J1:O1"/>
    <mergeCell ref="P1:Q1"/>
    <mergeCell ref="H4:I4"/>
    <mergeCell ref="B5:G5"/>
    <mergeCell ref="H5:I5"/>
    <mergeCell ref="Q12:R12"/>
  </mergeCells>
  <printOptions/>
  <pageMargins left="0.75" right="0.75" top="1" bottom="1" header="0.512" footer="0.512"/>
  <pageSetup horizontalDpi="300" verticalDpi="300" orientation="landscape" paperSize="9" scale="70" r:id="rId1"/>
  <rowBreaks count="3" manualBreakCount="3">
    <brk id="37" max="17" man="1"/>
    <brk id="64" max="17" man="1"/>
    <brk id="105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7"/>
  <sheetViews>
    <sheetView view="pageBreakPreview" zoomScaleSheetLayoutView="100" zoomScalePageLayoutView="0" workbookViewId="0" topLeftCell="A1">
      <selection activeCell="J1" sqref="J1:O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4.625" style="2" customWidth="1"/>
    <col min="6" max="6" width="6.625" style="2" customWidth="1"/>
    <col min="7" max="7" width="8.625" style="2" customWidth="1"/>
    <col min="8" max="18" width="13.25390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平成２４年（２０１２年）５月※</v>
      </c>
      <c r="J1" s="1921" t="s">
        <v>0</v>
      </c>
      <c r="K1" s="1922"/>
      <c r="L1" s="1922"/>
      <c r="M1" s="1922"/>
      <c r="N1" s="1922"/>
      <c r="O1" s="1923"/>
      <c r="P1" s="1924">
        <v>41091</v>
      </c>
      <c r="Q1" s="1924"/>
      <c r="R1" s="3" t="s">
        <v>1</v>
      </c>
    </row>
    <row r="2" spans="1:17" ht="16.5" customHeight="1" thickTop="1">
      <c r="A2" s="4">
        <v>24</v>
      </c>
      <c r="B2" s="4">
        <v>2012</v>
      </c>
      <c r="C2" s="4">
        <v>5</v>
      </c>
      <c r="D2" s="4">
        <v>1</v>
      </c>
      <c r="E2" s="4">
        <v>31</v>
      </c>
      <c r="Q2" s="3"/>
    </row>
    <row r="3" ht="16.5" customHeight="1">
      <c r="A3" s="1" t="s">
        <v>2</v>
      </c>
    </row>
    <row r="4" spans="2:9" ht="16.5" customHeight="1">
      <c r="B4" s="5"/>
      <c r="C4" s="5"/>
      <c r="D4" s="5"/>
      <c r="E4" s="6"/>
      <c r="F4" s="6"/>
      <c r="G4" s="6"/>
      <c r="H4" s="1925" t="s">
        <v>3</v>
      </c>
      <c r="I4" s="1925"/>
    </row>
    <row r="5" spans="2:9" ht="16.5" customHeight="1">
      <c r="B5" s="1926" t="str">
        <f>"平成"&amp;WIDECHAR($A$2)&amp;"年（"&amp;WIDECHAR($B$2)&amp;"年）"&amp;WIDECHAR($C$2)&amp;"月末日現在"</f>
        <v>平成２４年（２０１２年）５月末日現在</v>
      </c>
      <c r="C5" s="1927"/>
      <c r="D5" s="1927"/>
      <c r="E5" s="1927"/>
      <c r="F5" s="1927"/>
      <c r="G5" s="1928"/>
      <c r="H5" s="1929" t="s">
        <v>4</v>
      </c>
      <c r="I5" s="1930"/>
    </row>
    <row r="6" spans="2:9" ht="16.5" customHeight="1">
      <c r="B6" s="7" t="s">
        <v>5</v>
      </c>
      <c r="C6" s="8"/>
      <c r="D6" s="8"/>
      <c r="E6" s="8"/>
      <c r="F6" s="8"/>
      <c r="G6" s="9"/>
      <c r="H6" s="10"/>
      <c r="I6" s="11">
        <v>39781</v>
      </c>
    </row>
    <row r="7" spans="2:9" ht="16.5" customHeight="1">
      <c r="B7" s="12" t="s">
        <v>6</v>
      </c>
      <c r="C7" s="13"/>
      <c r="D7" s="13"/>
      <c r="E7" s="13"/>
      <c r="F7" s="13"/>
      <c r="G7" s="14"/>
      <c r="H7" s="15"/>
      <c r="I7" s="16">
        <v>42009</v>
      </c>
    </row>
    <row r="8" spans="2:9" ht="16.5" customHeight="1">
      <c r="B8" s="17" t="s">
        <v>7</v>
      </c>
      <c r="C8" s="18"/>
      <c r="D8" s="18"/>
      <c r="E8" s="18"/>
      <c r="F8" s="18"/>
      <c r="G8" s="19"/>
      <c r="H8" s="20"/>
      <c r="I8" s="21">
        <f>I6+I7</f>
        <v>81790</v>
      </c>
    </row>
    <row r="11" ht="16.5" customHeight="1">
      <c r="A11" s="1" t="s">
        <v>8</v>
      </c>
    </row>
    <row r="12" spans="2:18" ht="16.5" customHeight="1"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P12" s="6"/>
      <c r="Q12" s="1925" t="s">
        <v>3</v>
      </c>
      <c r="R12" s="1925"/>
    </row>
    <row r="13" spans="1:18" ht="16.5" customHeight="1">
      <c r="A13" s="4" t="s">
        <v>9</v>
      </c>
      <c r="B13" s="1926" t="str">
        <f>"平成"&amp;WIDECHAR($A$2)&amp;"年（"&amp;WIDECHAR($B$2)&amp;"年）"&amp;WIDECHAR($C$2)&amp;"月末日現在"</f>
        <v>平成２４年（２０１２年）５月末日現在</v>
      </c>
      <c r="C13" s="1927"/>
      <c r="D13" s="1927"/>
      <c r="E13" s="1927"/>
      <c r="F13" s="1927"/>
      <c r="G13" s="1928"/>
      <c r="H13" s="22" t="s">
        <v>10</v>
      </c>
      <c r="I13" s="23" t="s">
        <v>11</v>
      </c>
      <c r="J13" s="24" t="s">
        <v>12</v>
      </c>
      <c r="K13" s="25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27" t="s">
        <v>18</v>
      </c>
      <c r="Q13" s="28" t="s">
        <v>12</v>
      </c>
      <c r="R13" s="29" t="s">
        <v>19</v>
      </c>
    </row>
    <row r="14" spans="1:18" ht="16.5" customHeight="1">
      <c r="A14" s="4">
        <v>875</v>
      </c>
      <c r="B14" s="30" t="s">
        <v>20</v>
      </c>
      <c r="C14" s="31"/>
      <c r="D14" s="31"/>
      <c r="E14" s="31"/>
      <c r="F14" s="31"/>
      <c r="G14" s="32"/>
      <c r="H14" s="33">
        <f>H15+H16</f>
        <v>2526</v>
      </c>
      <c r="I14" s="34">
        <f>I15+I16</f>
        <v>1918</v>
      </c>
      <c r="J14" s="35">
        <f>SUM(H14:I14)</f>
        <v>4444</v>
      </c>
      <c r="K14" s="36">
        <f aca="true" t="shared" si="0" ref="K14:P14">K15+K16</f>
        <v>0</v>
      </c>
      <c r="L14" s="37">
        <f t="shared" si="0"/>
        <v>3459</v>
      </c>
      <c r="M14" s="37">
        <f t="shared" si="0"/>
        <v>2363</v>
      </c>
      <c r="N14" s="37">
        <f t="shared" si="0"/>
        <v>1949</v>
      </c>
      <c r="O14" s="37">
        <f t="shared" si="0"/>
        <v>2047</v>
      </c>
      <c r="P14" s="38">
        <f t="shared" si="0"/>
        <v>2306</v>
      </c>
      <c r="Q14" s="39">
        <f>SUM(K14:P14)</f>
        <v>12124</v>
      </c>
      <c r="R14" s="40">
        <f>SUM(J14,Q14)</f>
        <v>16568</v>
      </c>
    </row>
    <row r="15" spans="1:18" ht="16.5" customHeight="1">
      <c r="A15" s="4">
        <v>156</v>
      </c>
      <c r="B15" s="41"/>
      <c r="C15" s="42" t="s">
        <v>5</v>
      </c>
      <c r="D15" s="42"/>
      <c r="E15" s="42"/>
      <c r="F15" s="42"/>
      <c r="G15" s="42"/>
      <c r="H15" s="43">
        <v>369</v>
      </c>
      <c r="I15" s="44">
        <v>311</v>
      </c>
      <c r="J15" s="45">
        <f>SUM(H15:I15)</f>
        <v>680</v>
      </c>
      <c r="K15" s="46">
        <v>0</v>
      </c>
      <c r="L15" s="47">
        <v>446</v>
      </c>
      <c r="M15" s="47">
        <v>339</v>
      </c>
      <c r="N15" s="47">
        <v>256</v>
      </c>
      <c r="O15" s="47">
        <v>221</v>
      </c>
      <c r="P15" s="44">
        <v>229</v>
      </c>
      <c r="Q15" s="45">
        <v>1491</v>
      </c>
      <c r="R15" s="48">
        <f>SUM(J15,Q15)</f>
        <v>2171</v>
      </c>
    </row>
    <row r="16" spans="1:18" ht="16.5" customHeight="1">
      <c r="A16" s="4">
        <v>719</v>
      </c>
      <c r="B16" s="49"/>
      <c r="C16" s="50" t="s">
        <v>6</v>
      </c>
      <c r="D16" s="50"/>
      <c r="E16" s="50"/>
      <c r="F16" s="50"/>
      <c r="G16" s="50"/>
      <c r="H16" s="51">
        <v>2157</v>
      </c>
      <c r="I16" s="52">
        <v>1607</v>
      </c>
      <c r="J16" s="53">
        <f>SUM(H16:I16)</f>
        <v>3764</v>
      </c>
      <c r="K16" s="54">
        <v>0</v>
      </c>
      <c r="L16" s="55">
        <v>3013</v>
      </c>
      <c r="M16" s="55">
        <v>2024</v>
      </c>
      <c r="N16" s="55">
        <v>1693</v>
      </c>
      <c r="O16" s="55">
        <v>1826</v>
      </c>
      <c r="P16" s="52">
        <v>2077</v>
      </c>
      <c r="Q16" s="53">
        <f>SUM(K16:P16)</f>
        <v>10633</v>
      </c>
      <c r="R16" s="56">
        <f>SUM(J16,Q16)</f>
        <v>14397</v>
      </c>
    </row>
    <row r="17" spans="1:18" ht="16.5" customHeight="1">
      <c r="A17" s="4">
        <v>25</v>
      </c>
      <c r="B17" s="57" t="s">
        <v>21</v>
      </c>
      <c r="C17" s="58"/>
      <c r="D17" s="58"/>
      <c r="E17" s="58"/>
      <c r="F17" s="58"/>
      <c r="G17" s="58"/>
      <c r="H17" s="33">
        <v>45</v>
      </c>
      <c r="I17" s="34">
        <v>66</v>
      </c>
      <c r="J17" s="35">
        <f>SUM(H17:I17)</f>
        <v>111</v>
      </c>
      <c r="K17" s="36">
        <v>0</v>
      </c>
      <c r="L17" s="37">
        <v>104</v>
      </c>
      <c r="M17" s="37">
        <v>92</v>
      </c>
      <c r="N17" s="37">
        <v>39</v>
      </c>
      <c r="O17" s="37">
        <v>39</v>
      </c>
      <c r="P17" s="38">
        <v>75</v>
      </c>
      <c r="Q17" s="59">
        <f>SUM(K17:P17)</f>
        <v>349</v>
      </c>
      <c r="R17" s="60">
        <f>SUM(J17,Q17)</f>
        <v>460</v>
      </c>
    </row>
    <row r="18" spans="1:18" ht="16.5" customHeight="1">
      <c r="A18" s="4">
        <v>900</v>
      </c>
      <c r="B18" s="17" t="s">
        <v>22</v>
      </c>
      <c r="C18" s="18"/>
      <c r="D18" s="18"/>
      <c r="E18" s="18"/>
      <c r="F18" s="18"/>
      <c r="G18" s="18"/>
      <c r="H18" s="61">
        <f>H14+H17</f>
        <v>2571</v>
      </c>
      <c r="I18" s="62">
        <f>I14+I17</f>
        <v>1984</v>
      </c>
      <c r="J18" s="63">
        <f>SUM(H18:I18)</f>
        <v>4555</v>
      </c>
      <c r="K18" s="64">
        <f aca="true" t="shared" si="1" ref="K18:P18">K14+K17</f>
        <v>0</v>
      </c>
      <c r="L18" s="65">
        <f t="shared" si="1"/>
        <v>3563</v>
      </c>
      <c r="M18" s="65">
        <f t="shared" si="1"/>
        <v>2455</v>
      </c>
      <c r="N18" s="65">
        <f t="shared" si="1"/>
        <v>1988</v>
      </c>
      <c r="O18" s="65">
        <f t="shared" si="1"/>
        <v>2086</v>
      </c>
      <c r="P18" s="62">
        <f t="shared" si="1"/>
        <v>2381</v>
      </c>
      <c r="Q18" s="63">
        <f>SUM(K18:P18)</f>
        <v>12473</v>
      </c>
      <c r="R18" s="66">
        <f>SUM(J18,Q18)</f>
        <v>17028</v>
      </c>
    </row>
    <row r="21" ht="16.5" customHeight="1">
      <c r="A21" s="1" t="s">
        <v>67</v>
      </c>
    </row>
    <row r="22" spans="2:18" ht="16.5" customHeight="1">
      <c r="B22" s="5"/>
      <c r="C22" s="5"/>
      <c r="D22" s="5"/>
      <c r="E22" s="6"/>
      <c r="F22" s="6"/>
      <c r="G22" s="6"/>
      <c r="H22" s="6"/>
      <c r="I22" s="6"/>
      <c r="J22" s="6"/>
      <c r="K22" s="1925" t="s">
        <v>23</v>
      </c>
      <c r="L22" s="1925"/>
      <c r="M22" s="1925"/>
      <c r="N22" s="1925"/>
      <c r="O22" s="1925"/>
      <c r="P22" s="1925"/>
      <c r="Q22" s="1925"/>
      <c r="R22" s="1925"/>
    </row>
    <row r="23" spans="2:18" ht="16.5" customHeight="1">
      <c r="B23" s="1931" t="str">
        <f>"平成"&amp;WIDECHAR($A$2)&amp;"年（"&amp;WIDECHAR($B$2)&amp;"年）"&amp;WIDECHAR($C$2)&amp;"月"</f>
        <v>平成２４年（２０１２年）５月</v>
      </c>
      <c r="C23" s="1932"/>
      <c r="D23" s="1932"/>
      <c r="E23" s="1932"/>
      <c r="F23" s="1932"/>
      <c r="G23" s="1933"/>
      <c r="H23" s="1937" t="s">
        <v>24</v>
      </c>
      <c r="I23" s="1938"/>
      <c r="J23" s="1938"/>
      <c r="K23" s="1939" t="s">
        <v>25</v>
      </c>
      <c r="L23" s="1940"/>
      <c r="M23" s="1940"/>
      <c r="N23" s="1940"/>
      <c r="O23" s="1940"/>
      <c r="P23" s="1940"/>
      <c r="Q23" s="1941"/>
      <c r="R23" s="1942" t="s">
        <v>19</v>
      </c>
    </row>
    <row r="24" spans="2:18" ht="16.5" customHeight="1">
      <c r="B24" s="1934"/>
      <c r="C24" s="1935"/>
      <c r="D24" s="1935"/>
      <c r="E24" s="1935"/>
      <c r="F24" s="1935"/>
      <c r="G24" s="1936"/>
      <c r="H24" s="68" t="s">
        <v>10</v>
      </c>
      <c r="I24" s="69" t="s">
        <v>11</v>
      </c>
      <c r="J24" s="70" t="s">
        <v>12</v>
      </c>
      <c r="K24" s="71" t="s">
        <v>13</v>
      </c>
      <c r="L24" s="72" t="s">
        <v>14</v>
      </c>
      <c r="M24" s="72" t="s">
        <v>15</v>
      </c>
      <c r="N24" s="72" t="s">
        <v>16</v>
      </c>
      <c r="O24" s="72" t="s">
        <v>17</v>
      </c>
      <c r="P24" s="73" t="s">
        <v>18</v>
      </c>
      <c r="Q24" s="67" t="s">
        <v>12</v>
      </c>
      <c r="R24" s="1943"/>
    </row>
    <row r="25" spans="2:18" ht="16.5" customHeight="1">
      <c r="B25" s="7" t="s">
        <v>20</v>
      </c>
      <c r="C25" s="9"/>
      <c r="D25" s="9"/>
      <c r="E25" s="9"/>
      <c r="F25" s="9"/>
      <c r="G25" s="9"/>
      <c r="H25" s="74">
        <v>1304</v>
      </c>
      <c r="I25" s="75">
        <v>1192</v>
      </c>
      <c r="J25" s="76">
        <f>SUM(H25:I25)</f>
        <v>2496</v>
      </c>
      <c r="K25" s="77">
        <v>0</v>
      </c>
      <c r="L25" s="78">
        <v>2422</v>
      </c>
      <c r="M25" s="78">
        <v>1747</v>
      </c>
      <c r="N25" s="78">
        <v>1070</v>
      </c>
      <c r="O25" s="78">
        <v>743</v>
      </c>
      <c r="P25" s="79">
        <v>393</v>
      </c>
      <c r="Q25" s="80">
        <f>SUM(K25:P25)</f>
        <v>6375</v>
      </c>
      <c r="R25" s="81">
        <f>SUM(J25,Q25)</f>
        <v>8871</v>
      </c>
    </row>
    <row r="26" spans="2:18" ht="16.5" customHeight="1">
      <c r="B26" s="12" t="s">
        <v>21</v>
      </c>
      <c r="C26" s="14"/>
      <c r="D26" s="14"/>
      <c r="E26" s="14"/>
      <c r="F26" s="14"/>
      <c r="G26" s="14"/>
      <c r="H26" s="82">
        <v>22</v>
      </c>
      <c r="I26" s="83">
        <v>40</v>
      </c>
      <c r="J26" s="84">
        <f>SUM(H26:I26)</f>
        <v>62</v>
      </c>
      <c r="K26" s="85">
        <v>0</v>
      </c>
      <c r="L26" s="86">
        <v>67</v>
      </c>
      <c r="M26" s="86">
        <v>66</v>
      </c>
      <c r="N26" s="86">
        <v>24</v>
      </c>
      <c r="O26" s="86">
        <v>21</v>
      </c>
      <c r="P26" s="87">
        <v>24</v>
      </c>
      <c r="Q26" s="88">
        <f>SUM(K26:P26)</f>
        <v>202</v>
      </c>
      <c r="R26" s="89">
        <f>SUM(J26,Q26)</f>
        <v>264</v>
      </c>
    </row>
    <row r="27" spans="2:18" ht="16.5" customHeight="1">
      <c r="B27" s="17" t="s">
        <v>22</v>
      </c>
      <c r="C27" s="18"/>
      <c r="D27" s="18"/>
      <c r="E27" s="18"/>
      <c r="F27" s="18"/>
      <c r="G27" s="18"/>
      <c r="H27" s="61">
        <f aca="true" t="shared" si="2" ref="H27:P27">H25+H26</f>
        <v>1326</v>
      </c>
      <c r="I27" s="62">
        <f t="shared" si="2"/>
        <v>1232</v>
      </c>
      <c r="J27" s="63">
        <f t="shared" si="2"/>
        <v>2558</v>
      </c>
      <c r="K27" s="64">
        <f t="shared" si="2"/>
        <v>0</v>
      </c>
      <c r="L27" s="65">
        <f t="shared" si="2"/>
        <v>2489</v>
      </c>
      <c r="M27" s="65">
        <f t="shared" si="2"/>
        <v>1813</v>
      </c>
      <c r="N27" s="65">
        <f t="shared" si="2"/>
        <v>1094</v>
      </c>
      <c r="O27" s="65">
        <f t="shared" si="2"/>
        <v>764</v>
      </c>
      <c r="P27" s="62">
        <f t="shared" si="2"/>
        <v>417</v>
      </c>
      <c r="Q27" s="63">
        <f>SUM(K27:P27)</f>
        <v>6577</v>
      </c>
      <c r="R27" s="66">
        <f>SUM(J27,Q27)</f>
        <v>9135</v>
      </c>
    </row>
    <row r="30" ht="16.5" customHeight="1">
      <c r="A30" s="1" t="s">
        <v>26</v>
      </c>
    </row>
    <row r="31" spans="2:18" ht="16.5" customHeight="1">
      <c r="B31" s="5"/>
      <c r="C31" s="5"/>
      <c r="D31" s="5"/>
      <c r="E31" s="6"/>
      <c r="F31" s="6"/>
      <c r="G31" s="6"/>
      <c r="H31" s="6"/>
      <c r="I31" s="6"/>
      <c r="J31" s="6"/>
      <c r="K31" s="1925" t="s">
        <v>23</v>
      </c>
      <c r="L31" s="1925"/>
      <c r="M31" s="1925"/>
      <c r="N31" s="1925"/>
      <c r="O31" s="1925"/>
      <c r="P31" s="1925"/>
      <c r="Q31" s="1925"/>
      <c r="R31" s="1925"/>
    </row>
    <row r="32" spans="2:18" ht="16.5" customHeight="1">
      <c r="B32" s="1931" t="str">
        <f>"平成"&amp;WIDECHAR($A$2)&amp;"年（"&amp;WIDECHAR($B$2)&amp;"年）"&amp;WIDECHAR($C$2)&amp;"月"</f>
        <v>平成２４年（２０１２年）５月</v>
      </c>
      <c r="C32" s="1932"/>
      <c r="D32" s="1932"/>
      <c r="E32" s="1932"/>
      <c r="F32" s="1932"/>
      <c r="G32" s="1933"/>
      <c r="H32" s="1937" t="s">
        <v>24</v>
      </c>
      <c r="I32" s="1938"/>
      <c r="J32" s="1938"/>
      <c r="K32" s="1939" t="s">
        <v>25</v>
      </c>
      <c r="L32" s="1940"/>
      <c r="M32" s="1940"/>
      <c r="N32" s="1940"/>
      <c r="O32" s="1940"/>
      <c r="P32" s="1940"/>
      <c r="Q32" s="1941"/>
      <c r="R32" s="1933" t="s">
        <v>19</v>
      </c>
    </row>
    <row r="33" spans="2:18" ht="16.5" customHeight="1">
      <c r="B33" s="1934"/>
      <c r="C33" s="1935"/>
      <c r="D33" s="1935"/>
      <c r="E33" s="1935"/>
      <c r="F33" s="1935"/>
      <c r="G33" s="1936"/>
      <c r="H33" s="68" t="s">
        <v>10</v>
      </c>
      <c r="I33" s="69" t="s">
        <v>11</v>
      </c>
      <c r="J33" s="70" t="s">
        <v>12</v>
      </c>
      <c r="K33" s="71" t="s">
        <v>13</v>
      </c>
      <c r="L33" s="72" t="s">
        <v>14</v>
      </c>
      <c r="M33" s="72" t="s">
        <v>15</v>
      </c>
      <c r="N33" s="72" t="s">
        <v>16</v>
      </c>
      <c r="O33" s="72" t="s">
        <v>17</v>
      </c>
      <c r="P33" s="73" t="s">
        <v>18</v>
      </c>
      <c r="Q33" s="90" t="s">
        <v>12</v>
      </c>
      <c r="R33" s="1936"/>
    </row>
    <row r="34" spans="2:18" ht="16.5" customHeight="1">
      <c r="B34" s="7" t="s">
        <v>20</v>
      </c>
      <c r="C34" s="9"/>
      <c r="D34" s="9"/>
      <c r="E34" s="9"/>
      <c r="F34" s="9"/>
      <c r="G34" s="9"/>
      <c r="H34" s="74">
        <v>10</v>
      </c>
      <c r="I34" s="75">
        <v>12</v>
      </c>
      <c r="J34" s="76">
        <f>SUM(H34:I34)</f>
        <v>22</v>
      </c>
      <c r="K34" s="77">
        <v>0</v>
      </c>
      <c r="L34" s="78">
        <v>250</v>
      </c>
      <c r="M34" s="78">
        <v>338</v>
      </c>
      <c r="N34" s="78">
        <v>313</v>
      </c>
      <c r="O34" s="78">
        <v>254</v>
      </c>
      <c r="P34" s="79">
        <v>130</v>
      </c>
      <c r="Q34" s="91">
        <f>SUM(K34:P34)</f>
        <v>1285</v>
      </c>
      <c r="R34" s="92">
        <f>SUM(J34,Q34)</f>
        <v>1307</v>
      </c>
    </row>
    <row r="35" spans="2:18" ht="16.5" customHeight="1">
      <c r="B35" s="12" t="s">
        <v>21</v>
      </c>
      <c r="C35" s="14"/>
      <c r="D35" s="14"/>
      <c r="E35" s="14"/>
      <c r="F35" s="14"/>
      <c r="G35" s="14"/>
      <c r="H35" s="82">
        <v>0</v>
      </c>
      <c r="I35" s="83">
        <v>0</v>
      </c>
      <c r="J35" s="84">
        <f>SUM(H35:I35)</f>
        <v>0</v>
      </c>
      <c r="K35" s="85">
        <v>0</v>
      </c>
      <c r="L35" s="86">
        <v>2</v>
      </c>
      <c r="M35" s="86">
        <v>5</v>
      </c>
      <c r="N35" s="86">
        <v>1</v>
      </c>
      <c r="O35" s="86">
        <v>2</v>
      </c>
      <c r="P35" s="87">
        <v>3</v>
      </c>
      <c r="Q35" s="93">
        <f>SUM(K35:P35)</f>
        <v>13</v>
      </c>
      <c r="R35" s="94">
        <f>SUM(J35,Q35)</f>
        <v>13</v>
      </c>
    </row>
    <row r="36" spans="2:18" ht="16.5" customHeight="1">
      <c r="B36" s="17" t="s">
        <v>22</v>
      </c>
      <c r="C36" s="18"/>
      <c r="D36" s="18"/>
      <c r="E36" s="18"/>
      <c r="F36" s="18"/>
      <c r="G36" s="18"/>
      <c r="H36" s="61">
        <f>H34+H35</f>
        <v>10</v>
      </c>
      <c r="I36" s="62">
        <f>I34+I35</f>
        <v>12</v>
      </c>
      <c r="J36" s="63">
        <f>SUM(H36:I36)</f>
        <v>22</v>
      </c>
      <c r="K36" s="64">
        <f aca="true" t="shared" si="3" ref="K36:P36">K34+K35</f>
        <v>0</v>
      </c>
      <c r="L36" s="65">
        <f t="shared" si="3"/>
        <v>252</v>
      </c>
      <c r="M36" s="65">
        <f t="shared" si="3"/>
        <v>343</v>
      </c>
      <c r="N36" s="65">
        <f t="shared" si="3"/>
        <v>314</v>
      </c>
      <c r="O36" s="65">
        <f t="shared" si="3"/>
        <v>256</v>
      </c>
      <c r="P36" s="62">
        <f t="shared" si="3"/>
        <v>133</v>
      </c>
      <c r="Q36" s="95">
        <f>SUM(K36:P36)</f>
        <v>1298</v>
      </c>
      <c r="R36" s="96">
        <f>SUM(J36,Q36)</f>
        <v>1320</v>
      </c>
    </row>
    <row r="38" ht="16.5" customHeight="1">
      <c r="A38" s="1" t="s">
        <v>27</v>
      </c>
    </row>
    <row r="39" ht="16.5" customHeight="1">
      <c r="A39" s="1" t="s">
        <v>28</v>
      </c>
    </row>
    <row r="40" spans="2:17" ht="16.5" customHeight="1">
      <c r="B40" s="5"/>
      <c r="C40" s="5"/>
      <c r="D40" s="5"/>
      <c r="E40" s="6"/>
      <c r="F40" s="6"/>
      <c r="G40" s="6"/>
      <c r="H40" s="6"/>
      <c r="I40" s="6"/>
      <c r="J40" s="1925" t="s">
        <v>23</v>
      </c>
      <c r="K40" s="1925"/>
      <c r="L40" s="1925"/>
      <c r="M40" s="1925"/>
      <c r="N40" s="1925"/>
      <c r="O40" s="1925"/>
      <c r="P40" s="1925"/>
      <c r="Q40" s="1925"/>
    </row>
    <row r="41" spans="2:17" ht="16.5" customHeight="1">
      <c r="B41" s="1931" t="str">
        <f>"平成"&amp;WIDECHAR($A$2)&amp;"年（"&amp;WIDECHAR($B$2)&amp;"年）"&amp;WIDECHAR($C$2)&amp;"月"</f>
        <v>平成２４年（２０１２年）５月</v>
      </c>
      <c r="C41" s="1932"/>
      <c r="D41" s="1932"/>
      <c r="E41" s="1932"/>
      <c r="F41" s="1932"/>
      <c r="G41" s="1933"/>
      <c r="H41" s="1937" t="s">
        <v>24</v>
      </c>
      <c r="I41" s="1938"/>
      <c r="J41" s="1938"/>
      <c r="K41" s="1939" t="s">
        <v>25</v>
      </c>
      <c r="L41" s="1940"/>
      <c r="M41" s="1940"/>
      <c r="N41" s="1940"/>
      <c r="O41" s="1940"/>
      <c r="P41" s="1941"/>
      <c r="Q41" s="1933" t="s">
        <v>19</v>
      </c>
    </row>
    <row r="42" spans="2:17" ht="16.5" customHeight="1">
      <c r="B42" s="1934"/>
      <c r="C42" s="1935"/>
      <c r="D42" s="1935"/>
      <c r="E42" s="1935"/>
      <c r="F42" s="1935"/>
      <c r="G42" s="1936"/>
      <c r="H42" s="68" t="s">
        <v>10</v>
      </c>
      <c r="I42" s="69" t="s">
        <v>11</v>
      </c>
      <c r="J42" s="70" t="s">
        <v>12</v>
      </c>
      <c r="K42" s="97" t="s">
        <v>14</v>
      </c>
      <c r="L42" s="72" t="s">
        <v>15</v>
      </c>
      <c r="M42" s="72" t="s">
        <v>16</v>
      </c>
      <c r="N42" s="72" t="s">
        <v>17</v>
      </c>
      <c r="O42" s="73" t="s">
        <v>18</v>
      </c>
      <c r="P42" s="90" t="s">
        <v>12</v>
      </c>
      <c r="Q42" s="1936"/>
    </row>
    <row r="43" spans="2:17" ht="16.5" customHeight="1">
      <c r="B43" s="7" t="s">
        <v>20</v>
      </c>
      <c r="C43" s="9"/>
      <c r="D43" s="9"/>
      <c r="E43" s="9"/>
      <c r="F43" s="9"/>
      <c r="G43" s="9"/>
      <c r="H43" s="74">
        <v>0</v>
      </c>
      <c r="I43" s="75">
        <v>0</v>
      </c>
      <c r="J43" s="76">
        <f>SUM(H43:I43)</f>
        <v>0</v>
      </c>
      <c r="K43" s="77">
        <v>5</v>
      </c>
      <c r="L43" s="78">
        <v>25</v>
      </c>
      <c r="M43" s="78">
        <v>146</v>
      </c>
      <c r="N43" s="78">
        <v>324</v>
      </c>
      <c r="O43" s="79">
        <v>371</v>
      </c>
      <c r="P43" s="91">
        <f>SUM(K43:O43)</f>
        <v>871</v>
      </c>
      <c r="Q43" s="92">
        <f>SUM(J43,P43)</f>
        <v>871</v>
      </c>
    </row>
    <row r="44" spans="2:17" ht="16.5" customHeight="1">
      <c r="B44" s="12" t="s">
        <v>21</v>
      </c>
      <c r="C44" s="14"/>
      <c r="D44" s="14"/>
      <c r="E44" s="14"/>
      <c r="F44" s="14"/>
      <c r="G44" s="14"/>
      <c r="H44" s="82">
        <v>0</v>
      </c>
      <c r="I44" s="83">
        <v>0</v>
      </c>
      <c r="J44" s="84">
        <f>SUM(H44:I44)</f>
        <v>0</v>
      </c>
      <c r="K44" s="85">
        <v>0</v>
      </c>
      <c r="L44" s="86">
        <v>0</v>
      </c>
      <c r="M44" s="86">
        <v>1</v>
      </c>
      <c r="N44" s="86">
        <v>6</v>
      </c>
      <c r="O44" s="87">
        <v>2</v>
      </c>
      <c r="P44" s="93">
        <f>SUM(K44:O44)</f>
        <v>9</v>
      </c>
      <c r="Q44" s="94">
        <f>SUM(J44,P44)</f>
        <v>9</v>
      </c>
    </row>
    <row r="45" spans="2:17" ht="16.5" customHeight="1">
      <c r="B45" s="17" t="s">
        <v>22</v>
      </c>
      <c r="C45" s="18"/>
      <c r="D45" s="18"/>
      <c r="E45" s="18"/>
      <c r="F45" s="18"/>
      <c r="G45" s="18"/>
      <c r="H45" s="61">
        <f>H43+H44</f>
        <v>0</v>
      </c>
      <c r="I45" s="62">
        <f>I43+I44</f>
        <v>0</v>
      </c>
      <c r="J45" s="63">
        <f>SUM(H45:I45)</f>
        <v>0</v>
      </c>
      <c r="K45" s="64">
        <f>K43+K44</f>
        <v>5</v>
      </c>
      <c r="L45" s="65">
        <f>L43+L44</f>
        <v>25</v>
      </c>
      <c r="M45" s="65">
        <f>M43+M44</f>
        <v>147</v>
      </c>
      <c r="N45" s="65">
        <f>N43+N44</f>
        <v>330</v>
      </c>
      <c r="O45" s="62">
        <f>O43+O44</f>
        <v>373</v>
      </c>
      <c r="P45" s="95">
        <f>SUM(K45:O45)</f>
        <v>880</v>
      </c>
      <c r="Q45" s="96">
        <f>SUM(J45,P45)</f>
        <v>880</v>
      </c>
    </row>
    <row r="47" ht="16.5" customHeight="1">
      <c r="A47" s="1" t="s">
        <v>29</v>
      </c>
    </row>
    <row r="48" spans="2:17" ht="16.5" customHeight="1">
      <c r="B48" s="5"/>
      <c r="C48" s="5"/>
      <c r="D48" s="5"/>
      <c r="E48" s="6"/>
      <c r="F48" s="6"/>
      <c r="G48" s="6"/>
      <c r="H48" s="6"/>
      <c r="I48" s="6"/>
      <c r="J48" s="1925" t="s">
        <v>23</v>
      </c>
      <c r="K48" s="1925"/>
      <c r="L48" s="1925"/>
      <c r="M48" s="1925"/>
      <c r="N48" s="1925"/>
      <c r="O48" s="1925"/>
      <c r="P48" s="1925"/>
      <c r="Q48" s="1925"/>
    </row>
    <row r="49" spans="2:17" ht="16.5" customHeight="1">
      <c r="B49" s="1931" t="str">
        <f>"平成"&amp;WIDECHAR($A$2)&amp;"年（"&amp;WIDECHAR($B$2)&amp;"年）"&amp;WIDECHAR($C$2)&amp;"月"</f>
        <v>平成２４年（２０１２年）５月</v>
      </c>
      <c r="C49" s="1932"/>
      <c r="D49" s="1932"/>
      <c r="E49" s="1932"/>
      <c r="F49" s="1932"/>
      <c r="G49" s="1933"/>
      <c r="H49" s="1954" t="s">
        <v>24</v>
      </c>
      <c r="I49" s="1955"/>
      <c r="J49" s="1955"/>
      <c r="K49" s="1956" t="s">
        <v>25</v>
      </c>
      <c r="L49" s="1955"/>
      <c r="M49" s="1955"/>
      <c r="N49" s="1955"/>
      <c r="O49" s="1955"/>
      <c r="P49" s="1957"/>
      <c r="Q49" s="1958" t="s">
        <v>19</v>
      </c>
    </row>
    <row r="50" spans="2:17" ht="16.5" customHeight="1">
      <c r="B50" s="1934"/>
      <c r="C50" s="1935"/>
      <c r="D50" s="1935"/>
      <c r="E50" s="1935"/>
      <c r="F50" s="1935"/>
      <c r="G50" s="1936"/>
      <c r="H50" s="98" t="s">
        <v>10</v>
      </c>
      <c r="I50" s="99" t="s">
        <v>11</v>
      </c>
      <c r="J50" s="100" t="s">
        <v>12</v>
      </c>
      <c r="K50" s="101" t="s">
        <v>14</v>
      </c>
      <c r="L50" s="102" t="s">
        <v>15</v>
      </c>
      <c r="M50" s="102" t="s">
        <v>16</v>
      </c>
      <c r="N50" s="102" t="s">
        <v>17</v>
      </c>
      <c r="O50" s="103" t="s">
        <v>18</v>
      </c>
      <c r="P50" s="104" t="s">
        <v>12</v>
      </c>
      <c r="Q50" s="1959"/>
    </row>
    <row r="51" spans="2:17" ht="16.5" customHeight="1">
      <c r="B51" s="7" t="s">
        <v>20</v>
      </c>
      <c r="C51" s="9"/>
      <c r="D51" s="9"/>
      <c r="E51" s="9"/>
      <c r="F51" s="9"/>
      <c r="G51" s="9"/>
      <c r="H51" s="74">
        <v>0</v>
      </c>
      <c r="I51" s="75">
        <v>0</v>
      </c>
      <c r="J51" s="76">
        <f>SUM(H51:I51)</f>
        <v>0</v>
      </c>
      <c r="K51" s="77">
        <v>28</v>
      </c>
      <c r="L51" s="78">
        <v>57</v>
      </c>
      <c r="M51" s="78">
        <v>114</v>
      </c>
      <c r="N51" s="78">
        <v>140</v>
      </c>
      <c r="O51" s="79">
        <v>122</v>
      </c>
      <c r="P51" s="91">
        <f>SUM(K51:O51)</f>
        <v>461</v>
      </c>
      <c r="Q51" s="92">
        <f>SUM(J51,P51)</f>
        <v>461</v>
      </c>
    </row>
    <row r="52" spans="2:17" ht="16.5" customHeight="1">
      <c r="B52" s="12" t="s">
        <v>21</v>
      </c>
      <c r="C52" s="14"/>
      <c r="D52" s="14"/>
      <c r="E52" s="14"/>
      <c r="F52" s="14"/>
      <c r="G52" s="14"/>
      <c r="H52" s="82">
        <v>0</v>
      </c>
      <c r="I52" s="83">
        <v>0</v>
      </c>
      <c r="J52" s="84">
        <f>SUM(H52:I52)</f>
        <v>0</v>
      </c>
      <c r="K52" s="85">
        <v>0</v>
      </c>
      <c r="L52" s="86">
        <v>1</v>
      </c>
      <c r="M52" s="86">
        <v>2</v>
      </c>
      <c r="N52" s="86">
        <v>3</v>
      </c>
      <c r="O52" s="87">
        <v>3</v>
      </c>
      <c r="P52" s="93">
        <f>SUM(K52:O52)</f>
        <v>9</v>
      </c>
      <c r="Q52" s="94">
        <f>SUM(J52,P52)</f>
        <v>9</v>
      </c>
    </row>
    <row r="53" spans="2:17" ht="16.5" customHeight="1">
      <c r="B53" s="17" t="s">
        <v>22</v>
      </c>
      <c r="C53" s="18"/>
      <c r="D53" s="18"/>
      <c r="E53" s="18"/>
      <c r="F53" s="18"/>
      <c r="G53" s="18"/>
      <c r="H53" s="61">
        <f>H51+H52</f>
        <v>0</v>
      </c>
      <c r="I53" s="62">
        <f>I51+I52</f>
        <v>0</v>
      </c>
      <c r="J53" s="63">
        <f>SUM(H53:I53)</f>
        <v>0</v>
      </c>
      <c r="K53" s="64">
        <f>K51+K52</f>
        <v>28</v>
      </c>
      <c r="L53" s="65">
        <f>L51+L52</f>
        <v>58</v>
      </c>
      <c r="M53" s="65">
        <f>M51+M52</f>
        <v>116</v>
      </c>
      <c r="N53" s="65">
        <f>N51+N52</f>
        <v>143</v>
      </c>
      <c r="O53" s="62">
        <f>O51+O52</f>
        <v>125</v>
      </c>
      <c r="P53" s="95">
        <f>SUM(K53:O53)</f>
        <v>470</v>
      </c>
      <c r="Q53" s="96">
        <f>SUM(J53,P53)</f>
        <v>470</v>
      </c>
    </row>
    <row r="55" ht="16.5" customHeight="1">
      <c r="A55" s="1" t="s">
        <v>30</v>
      </c>
    </row>
    <row r="56" spans="2:17" ht="16.5" customHeight="1">
      <c r="B56" s="5"/>
      <c r="C56" s="5"/>
      <c r="D56" s="5"/>
      <c r="E56" s="6"/>
      <c r="F56" s="6"/>
      <c r="G56" s="6"/>
      <c r="H56" s="6"/>
      <c r="I56" s="6"/>
      <c r="J56" s="1925" t="s">
        <v>23</v>
      </c>
      <c r="K56" s="1925"/>
      <c r="L56" s="1925"/>
      <c r="M56" s="1925"/>
      <c r="N56" s="1925"/>
      <c r="O56" s="1925"/>
      <c r="P56" s="1925"/>
      <c r="Q56" s="1925"/>
    </row>
    <row r="57" spans="2:17" ht="16.5" customHeight="1">
      <c r="B57" s="1944" t="str">
        <f>"平成"&amp;WIDECHAR($A$2)&amp;"年（"&amp;WIDECHAR($B$2)&amp;"年）"&amp;WIDECHAR($C$2)&amp;"月"</f>
        <v>平成２４年（２０１２年）５月</v>
      </c>
      <c r="C57" s="1945"/>
      <c r="D57" s="1945"/>
      <c r="E57" s="1945"/>
      <c r="F57" s="1945"/>
      <c r="G57" s="1946"/>
      <c r="H57" s="1950" t="s">
        <v>24</v>
      </c>
      <c r="I57" s="1951"/>
      <c r="J57" s="1951"/>
      <c r="K57" s="1952" t="s">
        <v>25</v>
      </c>
      <c r="L57" s="1951"/>
      <c r="M57" s="1951"/>
      <c r="N57" s="1951"/>
      <c r="O57" s="1951"/>
      <c r="P57" s="1953"/>
      <c r="Q57" s="1946" t="s">
        <v>19</v>
      </c>
    </row>
    <row r="58" spans="2:17" ht="16.5" customHeight="1">
      <c r="B58" s="1947"/>
      <c r="C58" s="1948"/>
      <c r="D58" s="1948"/>
      <c r="E58" s="1948"/>
      <c r="F58" s="1948"/>
      <c r="G58" s="1949"/>
      <c r="H58" s="106" t="s">
        <v>10</v>
      </c>
      <c r="I58" s="107" t="s">
        <v>11</v>
      </c>
      <c r="J58" s="105" t="s">
        <v>12</v>
      </c>
      <c r="K58" s="108" t="s">
        <v>14</v>
      </c>
      <c r="L58" s="109" t="s">
        <v>15</v>
      </c>
      <c r="M58" s="109" t="s">
        <v>16</v>
      </c>
      <c r="N58" s="109" t="s">
        <v>17</v>
      </c>
      <c r="O58" s="107" t="s">
        <v>18</v>
      </c>
      <c r="P58" s="110" t="s">
        <v>12</v>
      </c>
      <c r="Q58" s="1949"/>
    </row>
    <row r="59" spans="2:17" ht="16.5" customHeight="1">
      <c r="B59" s="7" t="s">
        <v>20</v>
      </c>
      <c r="C59" s="9"/>
      <c r="D59" s="9"/>
      <c r="E59" s="9"/>
      <c r="F59" s="9"/>
      <c r="G59" s="9"/>
      <c r="H59" s="74">
        <v>0</v>
      </c>
      <c r="I59" s="75">
        <v>0</v>
      </c>
      <c r="J59" s="76">
        <f>SUM(H59:I59)</f>
        <v>0</v>
      </c>
      <c r="K59" s="77">
        <v>1</v>
      </c>
      <c r="L59" s="78">
        <v>8</v>
      </c>
      <c r="M59" s="78">
        <v>57</v>
      </c>
      <c r="N59" s="78">
        <v>221</v>
      </c>
      <c r="O59" s="79">
        <v>659</v>
      </c>
      <c r="P59" s="91">
        <f>SUM(K59:O59)</f>
        <v>946</v>
      </c>
      <c r="Q59" s="92">
        <f>SUM(J59,P59)</f>
        <v>946</v>
      </c>
    </row>
    <row r="60" spans="2:17" ht="16.5" customHeight="1">
      <c r="B60" s="12" t="s">
        <v>21</v>
      </c>
      <c r="C60" s="14"/>
      <c r="D60" s="14"/>
      <c r="E60" s="14"/>
      <c r="F60" s="14"/>
      <c r="G60" s="14"/>
      <c r="H60" s="82">
        <v>0</v>
      </c>
      <c r="I60" s="83">
        <v>0</v>
      </c>
      <c r="J60" s="84">
        <f>SUM(H60:I60)</f>
        <v>0</v>
      </c>
      <c r="K60" s="85">
        <v>0</v>
      </c>
      <c r="L60" s="86">
        <v>0</v>
      </c>
      <c r="M60" s="86">
        <v>1</v>
      </c>
      <c r="N60" s="86">
        <v>1</v>
      </c>
      <c r="O60" s="87">
        <v>12</v>
      </c>
      <c r="P60" s="93">
        <f>SUM(K60:O60)</f>
        <v>14</v>
      </c>
      <c r="Q60" s="94">
        <f>SUM(J60,P60)</f>
        <v>14</v>
      </c>
    </row>
    <row r="61" spans="2:17" ht="16.5" customHeight="1">
      <c r="B61" s="17" t="s">
        <v>22</v>
      </c>
      <c r="C61" s="18"/>
      <c r="D61" s="18"/>
      <c r="E61" s="18"/>
      <c r="F61" s="18"/>
      <c r="G61" s="18"/>
      <c r="H61" s="61">
        <f>H59+H60</f>
        <v>0</v>
      </c>
      <c r="I61" s="62">
        <f>I59+I60</f>
        <v>0</v>
      </c>
      <c r="J61" s="63">
        <f>SUM(H61:I61)</f>
        <v>0</v>
      </c>
      <c r="K61" s="64">
        <f>K59+K60</f>
        <v>1</v>
      </c>
      <c r="L61" s="65">
        <f>L59+L60</f>
        <v>8</v>
      </c>
      <c r="M61" s="65">
        <f>M59+M60</f>
        <v>58</v>
      </c>
      <c r="N61" s="65">
        <f>N59+N60</f>
        <v>222</v>
      </c>
      <c r="O61" s="62">
        <f>O59+O60</f>
        <v>671</v>
      </c>
      <c r="P61" s="95">
        <f>SUM(K61:O61)</f>
        <v>960</v>
      </c>
      <c r="Q61" s="96">
        <f>SUM(J61,P61)</f>
        <v>960</v>
      </c>
    </row>
    <row r="75" spans="1:11" s="112" customFormat="1" ht="16.5" customHeight="1">
      <c r="A75" s="111" t="s">
        <v>31</v>
      </c>
      <c r="J75" s="113"/>
      <c r="K75" s="113"/>
    </row>
    <row r="76" spans="2:18" s="112" customFormat="1" ht="16.5" customHeight="1">
      <c r="B76" s="2"/>
      <c r="C76" s="114"/>
      <c r="D76" s="114"/>
      <c r="E76" s="114"/>
      <c r="F76" s="6"/>
      <c r="G76" s="6"/>
      <c r="H76" s="6"/>
      <c r="I76" s="1925" t="s">
        <v>32</v>
      </c>
      <c r="J76" s="1925"/>
      <c r="K76" s="1925"/>
      <c r="L76" s="1925"/>
      <c r="M76" s="1925"/>
      <c r="N76" s="1925"/>
      <c r="O76" s="1925"/>
      <c r="P76" s="1925"/>
      <c r="Q76" s="1925"/>
      <c r="R76" s="1925"/>
    </row>
    <row r="77" spans="2:18" s="112" customFormat="1" ht="16.5" customHeight="1">
      <c r="B77" s="1931" t="str">
        <f>"平成"&amp;WIDECHAR($A$2)&amp;"年（"&amp;WIDECHAR($B$2)&amp;"年）"&amp;WIDECHAR($C$2)&amp;"月"</f>
        <v>平成２４年（２０１２年）５月</v>
      </c>
      <c r="C77" s="1932"/>
      <c r="D77" s="1932"/>
      <c r="E77" s="1932"/>
      <c r="F77" s="1932"/>
      <c r="G77" s="1933"/>
      <c r="H77" s="1937" t="s">
        <v>24</v>
      </c>
      <c r="I77" s="1938"/>
      <c r="J77" s="1938"/>
      <c r="K77" s="1939" t="s">
        <v>25</v>
      </c>
      <c r="L77" s="1940"/>
      <c r="M77" s="1940"/>
      <c r="N77" s="1940"/>
      <c r="O77" s="1940"/>
      <c r="P77" s="1940"/>
      <c r="Q77" s="1941"/>
      <c r="R77" s="1942" t="s">
        <v>19</v>
      </c>
    </row>
    <row r="78" spans="2:18" s="112" customFormat="1" ht="16.5" customHeight="1">
      <c r="B78" s="1934"/>
      <c r="C78" s="1935"/>
      <c r="D78" s="1935"/>
      <c r="E78" s="1935"/>
      <c r="F78" s="1935"/>
      <c r="G78" s="1936"/>
      <c r="H78" s="68" t="s">
        <v>10</v>
      </c>
      <c r="I78" s="69" t="s">
        <v>11</v>
      </c>
      <c r="J78" s="70" t="s">
        <v>12</v>
      </c>
      <c r="K78" s="71" t="s">
        <v>13</v>
      </c>
      <c r="L78" s="72" t="s">
        <v>14</v>
      </c>
      <c r="M78" s="72" t="s">
        <v>15</v>
      </c>
      <c r="N78" s="72" t="s">
        <v>16</v>
      </c>
      <c r="O78" s="72" t="s">
        <v>17</v>
      </c>
      <c r="P78" s="73" t="s">
        <v>18</v>
      </c>
      <c r="Q78" s="67" t="s">
        <v>12</v>
      </c>
      <c r="R78" s="1943"/>
    </row>
    <row r="79" spans="2:18" s="112" customFormat="1" ht="16.5" customHeight="1">
      <c r="B79" s="115" t="s">
        <v>33</v>
      </c>
      <c r="C79" s="116"/>
      <c r="D79" s="116"/>
      <c r="E79" s="116"/>
      <c r="F79" s="116"/>
      <c r="G79" s="117"/>
      <c r="H79" s="118">
        <f aca="true" t="shared" si="4" ref="H79:R79">SUM(H80,H86,H89,H93,H97:H98)</f>
        <v>3131</v>
      </c>
      <c r="I79" s="119">
        <f t="shared" si="4"/>
        <v>3120</v>
      </c>
      <c r="J79" s="120">
        <f t="shared" si="4"/>
        <v>6251</v>
      </c>
      <c r="K79" s="121">
        <f t="shared" si="4"/>
        <v>0</v>
      </c>
      <c r="L79" s="122">
        <f t="shared" si="4"/>
        <v>6427</v>
      </c>
      <c r="M79" s="122">
        <f t="shared" si="4"/>
        <v>5193</v>
      </c>
      <c r="N79" s="122">
        <f t="shared" si="4"/>
        <v>3495</v>
      </c>
      <c r="O79" s="122">
        <f t="shared" si="4"/>
        <v>2442</v>
      </c>
      <c r="P79" s="123">
        <f t="shared" si="4"/>
        <v>1543</v>
      </c>
      <c r="Q79" s="124">
        <f t="shared" si="4"/>
        <v>19100</v>
      </c>
      <c r="R79" s="125">
        <f t="shared" si="4"/>
        <v>25351</v>
      </c>
    </row>
    <row r="80" spans="2:18" s="112" customFormat="1" ht="16.5" customHeight="1">
      <c r="B80" s="126"/>
      <c r="C80" s="115" t="s">
        <v>34</v>
      </c>
      <c r="D80" s="116"/>
      <c r="E80" s="116"/>
      <c r="F80" s="116"/>
      <c r="G80" s="117"/>
      <c r="H80" s="118">
        <f aca="true" t="shared" si="5" ref="H80:Q80">SUM(H81:H85)</f>
        <v>865</v>
      </c>
      <c r="I80" s="119">
        <f t="shared" si="5"/>
        <v>784</v>
      </c>
      <c r="J80" s="120">
        <f t="shared" si="5"/>
        <v>1649</v>
      </c>
      <c r="K80" s="121">
        <f t="shared" si="5"/>
        <v>0</v>
      </c>
      <c r="L80" s="122">
        <f t="shared" si="5"/>
        <v>1450</v>
      </c>
      <c r="M80" s="122">
        <f t="shared" si="5"/>
        <v>1119</v>
      </c>
      <c r="N80" s="122">
        <f t="shared" si="5"/>
        <v>775</v>
      </c>
      <c r="O80" s="122">
        <f t="shared" si="5"/>
        <v>599</v>
      </c>
      <c r="P80" s="123">
        <f t="shared" si="5"/>
        <v>463</v>
      </c>
      <c r="Q80" s="124">
        <f t="shared" si="5"/>
        <v>4406</v>
      </c>
      <c r="R80" s="125">
        <f aca="true" t="shared" si="6" ref="R80:R85">SUM(J80,Q80)</f>
        <v>6055</v>
      </c>
    </row>
    <row r="81" spans="2:18" s="112" customFormat="1" ht="16.5" customHeight="1">
      <c r="B81" s="126"/>
      <c r="C81" s="126"/>
      <c r="D81" s="127" t="s">
        <v>35</v>
      </c>
      <c r="E81" s="128"/>
      <c r="F81" s="128"/>
      <c r="G81" s="129"/>
      <c r="H81" s="130">
        <v>818</v>
      </c>
      <c r="I81" s="131">
        <v>740</v>
      </c>
      <c r="J81" s="132">
        <f>SUM(H81:I81)</f>
        <v>1558</v>
      </c>
      <c r="K81" s="133">
        <v>0</v>
      </c>
      <c r="L81" s="134">
        <v>1140</v>
      </c>
      <c r="M81" s="134">
        <v>788</v>
      </c>
      <c r="N81" s="134">
        <v>466</v>
      </c>
      <c r="O81" s="134">
        <v>306</v>
      </c>
      <c r="P81" s="131">
        <v>160</v>
      </c>
      <c r="Q81" s="132">
        <f>SUM(K81:P81)</f>
        <v>2860</v>
      </c>
      <c r="R81" s="135">
        <f t="shared" si="6"/>
        <v>4418</v>
      </c>
    </row>
    <row r="82" spans="2:18" s="112" customFormat="1" ht="16.5" customHeight="1">
      <c r="B82" s="126"/>
      <c r="C82" s="126"/>
      <c r="D82" s="136" t="s">
        <v>36</v>
      </c>
      <c r="E82" s="137"/>
      <c r="F82" s="137"/>
      <c r="G82" s="138"/>
      <c r="H82" s="139">
        <v>0</v>
      </c>
      <c r="I82" s="140">
        <v>0</v>
      </c>
      <c r="J82" s="141">
        <f>SUM(H82:I82)</f>
        <v>0</v>
      </c>
      <c r="K82" s="142">
        <v>0</v>
      </c>
      <c r="L82" s="143">
        <v>0</v>
      </c>
      <c r="M82" s="143">
        <v>3</v>
      </c>
      <c r="N82" s="143">
        <v>6</v>
      </c>
      <c r="O82" s="143">
        <v>7</v>
      </c>
      <c r="P82" s="140">
        <v>35</v>
      </c>
      <c r="Q82" s="141">
        <f>SUM(K82:P82)</f>
        <v>51</v>
      </c>
      <c r="R82" s="144">
        <f t="shared" si="6"/>
        <v>51</v>
      </c>
    </row>
    <row r="83" spans="2:18" s="112" customFormat="1" ht="16.5" customHeight="1">
      <c r="B83" s="126"/>
      <c r="C83" s="126"/>
      <c r="D83" s="136" t="s">
        <v>37</v>
      </c>
      <c r="E83" s="137"/>
      <c r="F83" s="137"/>
      <c r="G83" s="138"/>
      <c r="H83" s="139">
        <v>22</v>
      </c>
      <c r="I83" s="140">
        <v>15</v>
      </c>
      <c r="J83" s="141">
        <f>SUM(H83:I83)</f>
        <v>37</v>
      </c>
      <c r="K83" s="142">
        <v>0</v>
      </c>
      <c r="L83" s="143">
        <v>124</v>
      </c>
      <c r="M83" s="143">
        <v>120</v>
      </c>
      <c r="N83" s="143">
        <v>85</v>
      </c>
      <c r="O83" s="143">
        <v>101</v>
      </c>
      <c r="P83" s="140">
        <v>91</v>
      </c>
      <c r="Q83" s="141">
        <f>SUM(K83:P83)</f>
        <v>521</v>
      </c>
      <c r="R83" s="144">
        <f t="shared" si="6"/>
        <v>558</v>
      </c>
    </row>
    <row r="84" spans="2:18" s="112" customFormat="1" ht="16.5" customHeight="1">
      <c r="B84" s="126"/>
      <c r="C84" s="126"/>
      <c r="D84" s="136" t="s">
        <v>38</v>
      </c>
      <c r="E84" s="137"/>
      <c r="F84" s="137"/>
      <c r="G84" s="138"/>
      <c r="H84" s="139">
        <v>4</v>
      </c>
      <c r="I84" s="140">
        <v>20</v>
      </c>
      <c r="J84" s="141">
        <f>SUM(H84:I84)</f>
        <v>24</v>
      </c>
      <c r="K84" s="142">
        <v>0</v>
      </c>
      <c r="L84" s="143">
        <v>79</v>
      </c>
      <c r="M84" s="143">
        <v>72</v>
      </c>
      <c r="N84" s="143">
        <v>79</v>
      </c>
      <c r="O84" s="143">
        <v>44</v>
      </c>
      <c r="P84" s="140">
        <v>48</v>
      </c>
      <c r="Q84" s="141">
        <f>SUM(K84:P84)</f>
        <v>322</v>
      </c>
      <c r="R84" s="144">
        <f t="shared" si="6"/>
        <v>346</v>
      </c>
    </row>
    <row r="85" spans="2:18" s="112" customFormat="1" ht="16.5" customHeight="1">
      <c r="B85" s="126"/>
      <c r="C85" s="126"/>
      <c r="D85" s="145" t="s">
        <v>39</v>
      </c>
      <c r="E85" s="50"/>
      <c r="F85" s="50"/>
      <c r="G85" s="146"/>
      <c r="H85" s="147">
        <v>21</v>
      </c>
      <c r="I85" s="148">
        <v>9</v>
      </c>
      <c r="J85" s="149">
        <f>SUM(H85:I85)</f>
        <v>30</v>
      </c>
      <c r="K85" s="150">
        <v>0</v>
      </c>
      <c r="L85" s="151">
        <v>107</v>
      </c>
      <c r="M85" s="151">
        <v>136</v>
      </c>
      <c r="N85" s="151">
        <v>139</v>
      </c>
      <c r="O85" s="151">
        <v>141</v>
      </c>
      <c r="P85" s="148">
        <v>129</v>
      </c>
      <c r="Q85" s="149">
        <f>SUM(K85:P85)</f>
        <v>652</v>
      </c>
      <c r="R85" s="152">
        <f t="shared" si="6"/>
        <v>682</v>
      </c>
    </row>
    <row r="86" spans="2:18" s="112" customFormat="1" ht="16.5" customHeight="1">
      <c r="B86" s="126"/>
      <c r="C86" s="115" t="s">
        <v>40</v>
      </c>
      <c r="D86" s="116"/>
      <c r="E86" s="116"/>
      <c r="F86" s="116"/>
      <c r="G86" s="117"/>
      <c r="H86" s="118">
        <f aca="true" t="shared" si="7" ref="H86:R86">SUM(H87:H88)</f>
        <v>489</v>
      </c>
      <c r="I86" s="119">
        <f t="shared" si="7"/>
        <v>533</v>
      </c>
      <c r="J86" s="120">
        <f t="shared" si="7"/>
        <v>1022</v>
      </c>
      <c r="K86" s="121">
        <f t="shared" si="7"/>
        <v>0</v>
      </c>
      <c r="L86" s="122">
        <f t="shared" si="7"/>
        <v>1647</v>
      </c>
      <c r="M86" s="122">
        <f t="shared" si="7"/>
        <v>1255</v>
      </c>
      <c r="N86" s="122">
        <f t="shared" si="7"/>
        <v>759</v>
      </c>
      <c r="O86" s="122">
        <f t="shared" si="7"/>
        <v>499</v>
      </c>
      <c r="P86" s="123">
        <f t="shared" si="7"/>
        <v>272</v>
      </c>
      <c r="Q86" s="124">
        <f t="shared" si="7"/>
        <v>4432</v>
      </c>
      <c r="R86" s="125">
        <f t="shared" si="7"/>
        <v>5454</v>
      </c>
    </row>
    <row r="87" spans="2:18" s="112" customFormat="1" ht="16.5" customHeight="1">
      <c r="B87" s="126"/>
      <c r="C87" s="126"/>
      <c r="D87" s="127" t="s">
        <v>41</v>
      </c>
      <c r="E87" s="128"/>
      <c r="F87" s="128"/>
      <c r="G87" s="129"/>
      <c r="H87" s="130">
        <v>385</v>
      </c>
      <c r="I87" s="131">
        <v>369</v>
      </c>
      <c r="J87" s="153">
        <f>SUM(H87:I87)</f>
        <v>754</v>
      </c>
      <c r="K87" s="133">
        <v>0</v>
      </c>
      <c r="L87" s="134">
        <v>1166</v>
      </c>
      <c r="M87" s="134">
        <v>842</v>
      </c>
      <c r="N87" s="134">
        <v>516</v>
      </c>
      <c r="O87" s="134">
        <v>321</v>
      </c>
      <c r="P87" s="131">
        <v>165</v>
      </c>
      <c r="Q87" s="132">
        <f>SUM(K87:P87)</f>
        <v>3010</v>
      </c>
      <c r="R87" s="135">
        <f>SUM(J87,Q87)</f>
        <v>3764</v>
      </c>
    </row>
    <row r="88" spans="2:18" s="112" customFormat="1" ht="16.5" customHeight="1">
      <c r="B88" s="126"/>
      <c r="C88" s="126"/>
      <c r="D88" s="145" t="s">
        <v>42</v>
      </c>
      <c r="E88" s="50"/>
      <c r="F88" s="50"/>
      <c r="G88" s="146"/>
      <c r="H88" s="147">
        <v>104</v>
      </c>
      <c r="I88" s="148">
        <v>164</v>
      </c>
      <c r="J88" s="154">
        <f>SUM(H88:I88)</f>
        <v>268</v>
      </c>
      <c r="K88" s="150">
        <v>0</v>
      </c>
      <c r="L88" s="151">
        <v>481</v>
      </c>
      <c r="M88" s="151">
        <v>413</v>
      </c>
      <c r="N88" s="151">
        <v>243</v>
      </c>
      <c r="O88" s="151">
        <v>178</v>
      </c>
      <c r="P88" s="148">
        <v>107</v>
      </c>
      <c r="Q88" s="149">
        <f>SUM(K88:P88)</f>
        <v>1422</v>
      </c>
      <c r="R88" s="152">
        <f>SUM(J88,Q88)</f>
        <v>1690</v>
      </c>
    </row>
    <row r="89" spans="2:18" s="112" customFormat="1" ht="16.5" customHeight="1">
      <c r="B89" s="126"/>
      <c r="C89" s="115" t="s">
        <v>43</v>
      </c>
      <c r="D89" s="116"/>
      <c r="E89" s="116"/>
      <c r="F89" s="116"/>
      <c r="G89" s="117"/>
      <c r="H89" s="118">
        <f aca="true" t="shared" si="8" ref="H89:R89">SUM(H90:H92)</f>
        <v>3</v>
      </c>
      <c r="I89" s="119">
        <f t="shared" si="8"/>
        <v>6</v>
      </c>
      <c r="J89" s="120">
        <f t="shared" si="8"/>
        <v>9</v>
      </c>
      <c r="K89" s="121">
        <f t="shared" si="8"/>
        <v>0</v>
      </c>
      <c r="L89" s="122">
        <f t="shared" si="8"/>
        <v>104</v>
      </c>
      <c r="M89" s="122">
        <f t="shared" si="8"/>
        <v>180</v>
      </c>
      <c r="N89" s="122">
        <f t="shared" si="8"/>
        <v>207</v>
      </c>
      <c r="O89" s="122">
        <f t="shared" si="8"/>
        <v>142</v>
      </c>
      <c r="P89" s="123">
        <f t="shared" si="8"/>
        <v>93</v>
      </c>
      <c r="Q89" s="124">
        <f t="shared" si="8"/>
        <v>726</v>
      </c>
      <c r="R89" s="125">
        <f t="shared" si="8"/>
        <v>735</v>
      </c>
    </row>
    <row r="90" spans="2:18" s="112" customFormat="1" ht="16.5" customHeight="1">
      <c r="B90" s="126"/>
      <c r="C90" s="126"/>
      <c r="D90" s="127" t="s">
        <v>44</v>
      </c>
      <c r="E90" s="128"/>
      <c r="F90" s="128"/>
      <c r="G90" s="129"/>
      <c r="H90" s="130">
        <v>2</v>
      </c>
      <c r="I90" s="131">
        <v>3</v>
      </c>
      <c r="J90" s="153">
        <f>SUM(H90:I90)</f>
        <v>5</v>
      </c>
      <c r="K90" s="133">
        <v>0</v>
      </c>
      <c r="L90" s="134">
        <v>80</v>
      </c>
      <c r="M90" s="134">
        <v>115</v>
      </c>
      <c r="N90" s="134">
        <v>148</v>
      </c>
      <c r="O90" s="134">
        <v>104</v>
      </c>
      <c r="P90" s="131">
        <v>52</v>
      </c>
      <c r="Q90" s="132">
        <f>SUM(K90:P90)</f>
        <v>499</v>
      </c>
      <c r="R90" s="135">
        <f>SUM(J90,Q90)</f>
        <v>504</v>
      </c>
    </row>
    <row r="91" spans="2:18" s="112" customFormat="1" ht="16.5" customHeight="1">
      <c r="B91" s="126"/>
      <c r="C91" s="126"/>
      <c r="D91" s="136" t="s">
        <v>45</v>
      </c>
      <c r="E91" s="137"/>
      <c r="F91" s="137"/>
      <c r="G91" s="138"/>
      <c r="H91" s="139">
        <v>1</v>
      </c>
      <c r="I91" s="140">
        <v>2</v>
      </c>
      <c r="J91" s="155">
        <f>SUM(H91:I91)</f>
        <v>3</v>
      </c>
      <c r="K91" s="142">
        <v>0</v>
      </c>
      <c r="L91" s="143">
        <v>22</v>
      </c>
      <c r="M91" s="143">
        <v>62</v>
      </c>
      <c r="N91" s="143">
        <v>57</v>
      </c>
      <c r="O91" s="143">
        <v>32</v>
      </c>
      <c r="P91" s="140">
        <v>40</v>
      </c>
      <c r="Q91" s="141">
        <f>SUM(K91:P91)</f>
        <v>213</v>
      </c>
      <c r="R91" s="144">
        <f>SUM(J91,Q91)</f>
        <v>216</v>
      </c>
    </row>
    <row r="92" spans="2:18" s="112" customFormat="1" ht="16.5" customHeight="1">
      <c r="B92" s="126"/>
      <c r="C92" s="156"/>
      <c r="D92" s="145" t="s">
        <v>46</v>
      </c>
      <c r="E92" s="50"/>
      <c r="F92" s="50"/>
      <c r="G92" s="146"/>
      <c r="H92" s="147">
        <v>0</v>
      </c>
      <c r="I92" s="148">
        <v>1</v>
      </c>
      <c r="J92" s="154">
        <f>SUM(H92:I92)</f>
        <v>1</v>
      </c>
      <c r="K92" s="150">
        <v>0</v>
      </c>
      <c r="L92" s="151">
        <v>2</v>
      </c>
      <c r="M92" s="151">
        <v>3</v>
      </c>
      <c r="N92" s="151">
        <v>2</v>
      </c>
      <c r="O92" s="151">
        <v>6</v>
      </c>
      <c r="P92" s="148">
        <v>1</v>
      </c>
      <c r="Q92" s="149">
        <f>SUM(K92:P92)</f>
        <v>14</v>
      </c>
      <c r="R92" s="152">
        <f>SUM(J92,Q92)</f>
        <v>15</v>
      </c>
    </row>
    <row r="93" spans="2:18" s="112" customFormat="1" ht="16.5" customHeight="1">
      <c r="B93" s="126"/>
      <c r="C93" s="115" t="s">
        <v>47</v>
      </c>
      <c r="D93" s="116"/>
      <c r="E93" s="116"/>
      <c r="F93" s="116"/>
      <c r="G93" s="117"/>
      <c r="H93" s="118">
        <f aca="true" t="shared" si="9" ref="H93:R93">SUM(H94:H96)</f>
        <v>449</v>
      </c>
      <c r="I93" s="119">
        <f t="shared" si="9"/>
        <v>569</v>
      </c>
      <c r="J93" s="120">
        <f t="shared" si="9"/>
        <v>1018</v>
      </c>
      <c r="K93" s="121">
        <f t="shared" si="9"/>
        <v>0</v>
      </c>
      <c r="L93" s="122">
        <f t="shared" si="9"/>
        <v>890</v>
      </c>
      <c r="M93" s="122">
        <f t="shared" si="9"/>
        <v>1005</v>
      </c>
      <c r="N93" s="122">
        <f t="shared" si="9"/>
        <v>769</v>
      </c>
      <c r="O93" s="122">
        <f t="shared" si="9"/>
        <v>571</v>
      </c>
      <c r="P93" s="123">
        <f t="shared" si="9"/>
        <v>356</v>
      </c>
      <c r="Q93" s="124">
        <f t="shared" si="9"/>
        <v>3591</v>
      </c>
      <c r="R93" s="125">
        <f t="shared" si="9"/>
        <v>4609</v>
      </c>
    </row>
    <row r="94" spans="2:18" s="112" customFormat="1" ht="16.5" customHeight="1">
      <c r="B94" s="126"/>
      <c r="C94" s="126"/>
      <c r="D94" s="127" t="s">
        <v>48</v>
      </c>
      <c r="E94" s="128"/>
      <c r="F94" s="128"/>
      <c r="G94" s="129"/>
      <c r="H94" s="130">
        <v>405</v>
      </c>
      <c r="I94" s="131">
        <v>519</v>
      </c>
      <c r="J94" s="153">
        <f>SUM(H94:I94)</f>
        <v>924</v>
      </c>
      <c r="K94" s="133">
        <v>0</v>
      </c>
      <c r="L94" s="134">
        <v>833</v>
      </c>
      <c r="M94" s="134">
        <v>959</v>
      </c>
      <c r="N94" s="134">
        <v>740</v>
      </c>
      <c r="O94" s="134">
        <v>553</v>
      </c>
      <c r="P94" s="131">
        <v>349</v>
      </c>
      <c r="Q94" s="132">
        <f>SUM(K94:P94)</f>
        <v>3434</v>
      </c>
      <c r="R94" s="135">
        <f>SUM(J94,Q94)</f>
        <v>4358</v>
      </c>
    </row>
    <row r="95" spans="2:18" s="112" customFormat="1" ht="16.5" customHeight="1">
      <c r="B95" s="126"/>
      <c r="C95" s="126"/>
      <c r="D95" s="136" t="s">
        <v>49</v>
      </c>
      <c r="E95" s="137"/>
      <c r="F95" s="137"/>
      <c r="G95" s="138"/>
      <c r="H95" s="139">
        <v>17</v>
      </c>
      <c r="I95" s="140">
        <v>22</v>
      </c>
      <c r="J95" s="155">
        <f>SUM(H95:I95)</f>
        <v>39</v>
      </c>
      <c r="K95" s="142">
        <v>0</v>
      </c>
      <c r="L95" s="143">
        <v>26</v>
      </c>
      <c r="M95" s="143">
        <v>23</v>
      </c>
      <c r="N95" s="143">
        <v>15</v>
      </c>
      <c r="O95" s="143">
        <v>9</v>
      </c>
      <c r="P95" s="140">
        <v>4</v>
      </c>
      <c r="Q95" s="141">
        <f>SUM(K95:P95)</f>
        <v>77</v>
      </c>
      <c r="R95" s="144">
        <f>SUM(J95,Q95)</f>
        <v>116</v>
      </c>
    </row>
    <row r="96" spans="2:18" s="112" customFormat="1" ht="16.5" customHeight="1">
      <c r="B96" s="126"/>
      <c r="C96" s="126"/>
      <c r="D96" s="145" t="s">
        <v>50</v>
      </c>
      <c r="E96" s="50"/>
      <c r="F96" s="50"/>
      <c r="G96" s="146"/>
      <c r="H96" s="147">
        <v>27</v>
      </c>
      <c r="I96" s="148">
        <v>28</v>
      </c>
      <c r="J96" s="154">
        <v>55</v>
      </c>
      <c r="K96" s="150">
        <v>0</v>
      </c>
      <c r="L96" s="151">
        <v>31</v>
      </c>
      <c r="M96" s="151">
        <v>23</v>
      </c>
      <c r="N96" s="151">
        <v>14</v>
      </c>
      <c r="O96" s="151">
        <v>9</v>
      </c>
      <c r="P96" s="148">
        <v>3</v>
      </c>
      <c r="Q96" s="149">
        <f>SUM(K96:P96)</f>
        <v>80</v>
      </c>
      <c r="R96" s="152">
        <f>SUM(J96,Q96)</f>
        <v>135</v>
      </c>
    </row>
    <row r="97" spans="2:18" s="112" customFormat="1" ht="16.5" customHeight="1">
      <c r="B97" s="126"/>
      <c r="C97" s="157" t="s">
        <v>51</v>
      </c>
      <c r="D97" s="158"/>
      <c r="E97" s="158"/>
      <c r="F97" s="158"/>
      <c r="G97" s="159"/>
      <c r="H97" s="118">
        <v>24</v>
      </c>
      <c r="I97" s="119">
        <v>25</v>
      </c>
      <c r="J97" s="120">
        <f>SUM(H97:I97)</f>
        <v>49</v>
      </c>
      <c r="K97" s="121">
        <v>0</v>
      </c>
      <c r="L97" s="122">
        <v>123</v>
      </c>
      <c r="M97" s="122">
        <v>86</v>
      </c>
      <c r="N97" s="122">
        <v>59</v>
      </c>
      <c r="O97" s="122">
        <v>57</v>
      </c>
      <c r="P97" s="123">
        <v>17</v>
      </c>
      <c r="Q97" s="124">
        <f>SUM(K97:P97)</f>
        <v>342</v>
      </c>
      <c r="R97" s="125">
        <f>SUM(J97,Q97)</f>
        <v>391</v>
      </c>
    </row>
    <row r="98" spans="2:18" s="112" customFormat="1" ht="16.5" customHeight="1">
      <c r="B98" s="156"/>
      <c r="C98" s="157" t="s">
        <v>52</v>
      </c>
      <c r="D98" s="158"/>
      <c r="E98" s="158"/>
      <c r="F98" s="158"/>
      <c r="G98" s="159"/>
      <c r="H98" s="118">
        <v>1301</v>
      </c>
      <c r="I98" s="119">
        <v>1203</v>
      </c>
      <c r="J98" s="120">
        <f>SUM(H98:I98)</f>
        <v>2504</v>
      </c>
      <c r="K98" s="121">
        <v>0</v>
      </c>
      <c r="L98" s="122">
        <v>2213</v>
      </c>
      <c r="M98" s="122">
        <v>1548</v>
      </c>
      <c r="N98" s="122">
        <v>926</v>
      </c>
      <c r="O98" s="122">
        <v>574</v>
      </c>
      <c r="P98" s="123">
        <v>342</v>
      </c>
      <c r="Q98" s="124">
        <f>SUM(K98:P98)</f>
        <v>5603</v>
      </c>
      <c r="R98" s="125">
        <f>SUM(J98,Q98)</f>
        <v>8107</v>
      </c>
    </row>
    <row r="99" spans="2:18" s="112" customFormat="1" ht="16.5" customHeight="1">
      <c r="B99" s="115" t="s">
        <v>53</v>
      </c>
      <c r="C99" s="116"/>
      <c r="D99" s="116"/>
      <c r="E99" s="116"/>
      <c r="F99" s="116"/>
      <c r="G99" s="117"/>
      <c r="H99" s="118">
        <f aca="true" t="shared" si="10" ref="H99:R99">SUM(H100:H105)</f>
        <v>10</v>
      </c>
      <c r="I99" s="119">
        <f t="shared" si="10"/>
        <v>12</v>
      </c>
      <c r="J99" s="120">
        <f t="shared" si="10"/>
        <v>22</v>
      </c>
      <c r="K99" s="121">
        <f t="shared" si="10"/>
        <v>0</v>
      </c>
      <c r="L99" s="122">
        <f t="shared" si="10"/>
        <v>252</v>
      </c>
      <c r="M99" s="122">
        <f t="shared" si="10"/>
        <v>343</v>
      </c>
      <c r="N99" s="122">
        <f t="shared" si="10"/>
        <v>314</v>
      </c>
      <c r="O99" s="122">
        <f t="shared" si="10"/>
        <v>256</v>
      </c>
      <c r="P99" s="123">
        <f t="shared" si="10"/>
        <v>134</v>
      </c>
      <c r="Q99" s="124">
        <f t="shared" si="10"/>
        <v>1299</v>
      </c>
      <c r="R99" s="125">
        <f t="shared" si="10"/>
        <v>1321</v>
      </c>
    </row>
    <row r="100" spans="2:18" s="112" customFormat="1" ht="16.5" customHeight="1">
      <c r="B100" s="126"/>
      <c r="C100" s="127" t="s">
        <v>54</v>
      </c>
      <c r="D100" s="128"/>
      <c r="E100" s="128"/>
      <c r="F100" s="128"/>
      <c r="G100" s="129"/>
      <c r="H100" s="130">
        <v>0</v>
      </c>
      <c r="I100" s="131">
        <v>0</v>
      </c>
      <c r="J100" s="153">
        <f aca="true" t="shared" si="11" ref="J100:J105">SUM(H100:I100)</f>
        <v>0</v>
      </c>
      <c r="K100" s="161"/>
      <c r="L100" s="134">
        <v>8</v>
      </c>
      <c r="M100" s="134">
        <v>9</v>
      </c>
      <c r="N100" s="134">
        <v>2</v>
      </c>
      <c r="O100" s="134">
        <v>2</v>
      </c>
      <c r="P100" s="131">
        <v>2</v>
      </c>
      <c r="Q100" s="132">
        <f aca="true" t="shared" si="12" ref="Q100:Q105">SUM(K100:P100)</f>
        <v>23</v>
      </c>
      <c r="R100" s="135">
        <f aca="true" t="shared" si="13" ref="R100:R105">SUM(J100,Q100)</f>
        <v>23</v>
      </c>
    </row>
    <row r="101" spans="2:18" s="112" customFormat="1" ht="16.5" customHeight="1">
      <c r="B101" s="126"/>
      <c r="C101" s="136" t="s">
        <v>55</v>
      </c>
      <c r="D101" s="137"/>
      <c r="E101" s="137"/>
      <c r="F101" s="137"/>
      <c r="G101" s="138"/>
      <c r="H101" s="139">
        <v>4</v>
      </c>
      <c r="I101" s="140">
        <v>3</v>
      </c>
      <c r="J101" s="155">
        <f t="shared" si="11"/>
        <v>7</v>
      </c>
      <c r="K101" s="142">
        <v>0</v>
      </c>
      <c r="L101" s="143">
        <v>50</v>
      </c>
      <c r="M101" s="143">
        <v>67</v>
      </c>
      <c r="N101" s="143">
        <v>36</v>
      </c>
      <c r="O101" s="143">
        <v>47</v>
      </c>
      <c r="P101" s="140">
        <v>15</v>
      </c>
      <c r="Q101" s="141">
        <f t="shared" si="12"/>
        <v>215</v>
      </c>
      <c r="R101" s="144">
        <f t="shared" si="13"/>
        <v>222</v>
      </c>
    </row>
    <row r="102" spans="2:18" s="112" customFormat="1" ht="16.5" customHeight="1">
      <c r="B102" s="126"/>
      <c r="C102" s="136" t="s">
        <v>56</v>
      </c>
      <c r="D102" s="137"/>
      <c r="E102" s="137"/>
      <c r="F102" s="137"/>
      <c r="G102" s="138"/>
      <c r="H102" s="139">
        <v>6</v>
      </c>
      <c r="I102" s="140">
        <v>4</v>
      </c>
      <c r="J102" s="155">
        <f t="shared" si="11"/>
        <v>10</v>
      </c>
      <c r="K102" s="142">
        <v>0</v>
      </c>
      <c r="L102" s="143">
        <v>42</v>
      </c>
      <c r="M102" s="143">
        <v>45</v>
      </c>
      <c r="N102" s="143">
        <v>34</v>
      </c>
      <c r="O102" s="143">
        <v>36</v>
      </c>
      <c r="P102" s="140">
        <v>24</v>
      </c>
      <c r="Q102" s="141">
        <f t="shared" si="12"/>
        <v>181</v>
      </c>
      <c r="R102" s="144">
        <f t="shared" si="13"/>
        <v>191</v>
      </c>
    </row>
    <row r="103" spans="2:18" s="112" customFormat="1" ht="16.5" customHeight="1">
      <c r="B103" s="126"/>
      <c r="C103" s="136" t="s">
        <v>57</v>
      </c>
      <c r="D103" s="137"/>
      <c r="E103" s="137"/>
      <c r="F103" s="137"/>
      <c r="G103" s="138"/>
      <c r="H103" s="139">
        <v>0</v>
      </c>
      <c r="I103" s="140">
        <v>5</v>
      </c>
      <c r="J103" s="155">
        <f t="shared" si="11"/>
        <v>5</v>
      </c>
      <c r="K103" s="162"/>
      <c r="L103" s="143">
        <v>132</v>
      </c>
      <c r="M103" s="143">
        <v>196</v>
      </c>
      <c r="N103" s="143">
        <v>211</v>
      </c>
      <c r="O103" s="143">
        <v>132</v>
      </c>
      <c r="P103" s="140">
        <v>77</v>
      </c>
      <c r="Q103" s="141">
        <f t="shared" si="12"/>
        <v>748</v>
      </c>
      <c r="R103" s="144">
        <f t="shared" si="13"/>
        <v>753</v>
      </c>
    </row>
    <row r="104" spans="2:18" s="112" customFormat="1" ht="16.5" customHeight="1">
      <c r="B104" s="126"/>
      <c r="C104" s="163" t="s">
        <v>58</v>
      </c>
      <c r="D104" s="164"/>
      <c r="E104" s="164"/>
      <c r="F104" s="164"/>
      <c r="G104" s="165"/>
      <c r="H104" s="139">
        <v>0</v>
      </c>
      <c r="I104" s="140">
        <v>0</v>
      </c>
      <c r="J104" s="155">
        <f t="shared" si="11"/>
        <v>0</v>
      </c>
      <c r="K104" s="162"/>
      <c r="L104" s="143">
        <v>20</v>
      </c>
      <c r="M104" s="143">
        <v>26</v>
      </c>
      <c r="N104" s="143">
        <v>23</v>
      </c>
      <c r="O104" s="143">
        <v>32</v>
      </c>
      <c r="P104" s="140">
        <v>12</v>
      </c>
      <c r="Q104" s="141">
        <f t="shared" si="12"/>
        <v>113</v>
      </c>
      <c r="R104" s="144">
        <f t="shared" si="13"/>
        <v>113</v>
      </c>
    </row>
    <row r="105" spans="2:18" s="112" customFormat="1" ht="16.5" customHeight="1">
      <c r="B105" s="166"/>
      <c r="C105" s="167" t="s">
        <v>59</v>
      </c>
      <c r="D105" s="168"/>
      <c r="E105" s="168"/>
      <c r="F105" s="168"/>
      <c r="G105" s="169"/>
      <c r="H105" s="147">
        <v>0</v>
      </c>
      <c r="I105" s="148">
        <v>0</v>
      </c>
      <c r="J105" s="154">
        <f t="shared" si="11"/>
        <v>0</v>
      </c>
      <c r="K105" s="170"/>
      <c r="L105" s="151">
        <v>0</v>
      </c>
      <c r="M105" s="151">
        <v>0</v>
      </c>
      <c r="N105" s="151">
        <v>8</v>
      </c>
      <c r="O105" s="151">
        <v>7</v>
      </c>
      <c r="P105" s="148">
        <v>4</v>
      </c>
      <c r="Q105" s="149">
        <f t="shared" si="12"/>
        <v>19</v>
      </c>
      <c r="R105" s="152">
        <f t="shared" si="13"/>
        <v>19</v>
      </c>
    </row>
    <row r="106" spans="2:18" s="112" customFormat="1" ht="16.5" customHeight="1">
      <c r="B106" s="115" t="s">
        <v>60</v>
      </c>
      <c r="C106" s="116"/>
      <c r="D106" s="116"/>
      <c r="E106" s="116"/>
      <c r="F106" s="116"/>
      <c r="G106" s="117"/>
      <c r="H106" s="118">
        <f>SUM(H107:H109)</f>
        <v>0</v>
      </c>
      <c r="I106" s="119">
        <f>SUM(I107:I109)</f>
        <v>0</v>
      </c>
      <c r="J106" s="120">
        <f>SUM(J107:J109)</f>
        <v>0</v>
      </c>
      <c r="K106" s="171"/>
      <c r="L106" s="122">
        <f aca="true" t="shared" si="14" ref="L106:R106">SUM(L107:L109)</f>
        <v>34</v>
      </c>
      <c r="M106" s="122">
        <f t="shared" si="14"/>
        <v>91</v>
      </c>
      <c r="N106" s="122">
        <f t="shared" si="14"/>
        <v>320</v>
      </c>
      <c r="O106" s="122">
        <f t="shared" si="14"/>
        <v>696</v>
      </c>
      <c r="P106" s="123">
        <f t="shared" si="14"/>
        <v>1170</v>
      </c>
      <c r="Q106" s="124">
        <f t="shared" si="14"/>
        <v>2311</v>
      </c>
      <c r="R106" s="125">
        <f t="shared" si="14"/>
        <v>2311</v>
      </c>
    </row>
    <row r="107" spans="2:18" s="112" customFormat="1" ht="16.5" customHeight="1">
      <c r="B107" s="126"/>
      <c r="C107" s="127" t="s">
        <v>61</v>
      </c>
      <c r="D107" s="128"/>
      <c r="E107" s="128"/>
      <c r="F107" s="128"/>
      <c r="G107" s="129"/>
      <c r="H107" s="130">
        <v>0</v>
      </c>
      <c r="I107" s="131">
        <v>0</v>
      </c>
      <c r="J107" s="153">
        <f>SUM(H107:I107)</f>
        <v>0</v>
      </c>
      <c r="K107" s="161"/>
      <c r="L107" s="134">
        <v>5</v>
      </c>
      <c r="M107" s="134">
        <v>25</v>
      </c>
      <c r="N107" s="134">
        <v>147</v>
      </c>
      <c r="O107" s="134">
        <v>330</v>
      </c>
      <c r="P107" s="131">
        <v>373</v>
      </c>
      <c r="Q107" s="132">
        <f>SUM(K107:P107)</f>
        <v>880</v>
      </c>
      <c r="R107" s="135">
        <f>SUM(J107,Q107)</f>
        <v>880</v>
      </c>
    </row>
    <row r="108" spans="2:18" s="112" customFormat="1" ht="16.5" customHeight="1">
      <c r="B108" s="126"/>
      <c r="C108" s="136" t="s">
        <v>62</v>
      </c>
      <c r="D108" s="137"/>
      <c r="E108" s="137"/>
      <c r="F108" s="137"/>
      <c r="G108" s="138"/>
      <c r="H108" s="139">
        <v>0</v>
      </c>
      <c r="I108" s="140">
        <v>0</v>
      </c>
      <c r="J108" s="155">
        <f>SUM(H108:I108)</f>
        <v>0</v>
      </c>
      <c r="K108" s="162"/>
      <c r="L108" s="143">
        <v>28</v>
      </c>
      <c r="M108" s="143">
        <v>58</v>
      </c>
      <c r="N108" s="143">
        <v>116</v>
      </c>
      <c r="O108" s="143">
        <v>144</v>
      </c>
      <c r="P108" s="140">
        <v>125</v>
      </c>
      <c r="Q108" s="141">
        <f>SUM(K108:P108)</f>
        <v>471</v>
      </c>
      <c r="R108" s="144">
        <f>SUM(J108,Q108)</f>
        <v>471</v>
      </c>
    </row>
    <row r="109" spans="2:18" s="112" customFormat="1" ht="16.5" customHeight="1">
      <c r="B109" s="166"/>
      <c r="C109" s="145" t="s">
        <v>63</v>
      </c>
      <c r="D109" s="50"/>
      <c r="E109" s="50"/>
      <c r="F109" s="50"/>
      <c r="G109" s="146"/>
      <c r="H109" s="147">
        <v>0</v>
      </c>
      <c r="I109" s="148">
        <v>0</v>
      </c>
      <c r="J109" s="154">
        <f>SUM(H109:I109)</f>
        <v>0</v>
      </c>
      <c r="K109" s="170"/>
      <c r="L109" s="151">
        <v>1</v>
      </c>
      <c r="M109" s="151">
        <v>8</v>
      </c>
      <c r="N109" s="151">
        <v>57</v>
      </c>
      <c r="O109" s="151">
        <v>222</v>
      </c>
      <c r="P109" s="148">
        <v>672</v>
      </c>
      <c r="Q109" s="149">
        <f>SUM(K109:P109)</f>
        <v>960</v>
      </c>
      <c r="R109" s="152">
        <f>SUM(J109,Q109)</f>
        <v>960</v>
      </c>
    </row>
    <row r="110" spans="2:18" s="112" customFormat="1" ht="16.5" customHeight="1">
      <c r="B110" s="172" t="s">
        <v>64</v>
      </c>
      <c r="C110" s="31"/>
      <c r="D110" s="31"/>
      <c r="E110" s="31"/>
      <c r="F110" s="31"/>
      <c r="G110" s="32"/>
      <c r="H110" s="118">
        <f aca="true" t="shared" si="15" ref="H110:R110">SUM(H79,H99,H106)</f>
        <v>3141</v>
      </c>
      <c r="I110" s="119">
        <f t="shared" si="15"/>
        <v>3132</v>
      </c>
      <c r="J110" s="120">
        <f t="shared" si="15"/>
        <v>6273</v>
      </c>
      <c r="K110" s="121">
        <f t="shared" si="15"/>
        <v>0</v>
      </c>
      <c r="L110" s="122">
        <f t="shared" si="15"/>
        <v>6713</v>
      </c>
      <c r="M110" s="122">
        <f t="shared" si="15"/>
        <v>5627</v>
      </c>
      <c r="N110" s="122">
        <f t="shared" si="15"/>
        <v>4129</v>
      </c>
      <c r="O110" s="122">
        <f t="shared" si="15"/>
        <v>3394</v>
      </c>
      <c r="P110" s="123">
        <f t="shared" si="15"/>
        <v>2847</v>
      </c>
      <c r="Q110" s="124">
        <f t="shared" si="15"/>
        <v>22710</v>
      </c>
      <c r="R110" s="125">
        <f t="shared" si="15"/>
        <v>28983</v>
      </c>
    </row>
    <row r="111" s="112" customFormat="1" ht="16.5" customHeight="1"/>
    <row r="112" spans="1:11" s="112" customFormat="1" ht="16.5" customHeight="1">
      <c r="A112" s="111" t="s">
        <v>65</v>
      </c>
      <c r="H112" s="113"/>
      <c r="I112" s="113"/>
      <c r="J112" s="113"/>
      <c r="K112" s="113"/>
    </row>
    <row r="113" spans="2:18" s="112" customFormat="1" ht="16.5" customHeight="1">
      <c r="B113" s="114"/>
      <c r="C113" s="114"/>
      <c r="D113" s="114"/>
      <c r="E113" s="114"/>
      <c r="F113" s="6"/>
      <c r="G113" s="6"/>
      <c r="H113" s="6"/>
      <c r="I113" s="1925" t="s">
        <v>66</v>
      </c>
      <c r="J113" s="1925"/>
      <c r="K113" s="1925"/>
      <c r="L113" s="1925"/>
      <c r="M113" s="1925"/>
      <c r="N113" s="1925"/>
      <c r="O113" s="1925"/>
      <c r="P113" s="1925"/>
      <c r="Q113" s="1925"/>
      <c r="R113" s="1925"/>
    </row>
    <row r="114" spans="2:18" s="112" customFormat="1" ht="16.5" customHeight="1">
      <c r="B114" s="1931" t="str">
        <f>"平成"&amp;WIDECHAR($A$2)&amp;"年（"&amp;WIDECHAR($B$2)&amp;"年）"&amp;WIDECHAR($C$2)&amp;"月"</f>
        <v>平成２４年（２０１２年）５月</v>
      </c>
      <c r="C114" s="1932"/>
      <c r="D114" s="1932"/>
      <c r="E114" s="1932"/>
      <c r="F114" s="1932"/>
      <c r="G114" s="1933"/>
      <c r="H114" s="1937" t="s">
        <v>24</v>
      </c>
      <c r="I114" s="1938"/>
      <c r="J114" s="1938"/>
      <c r="K114" s="1939" t="s">
        <v>25</v>
      </c>
      <c r="L114" s="1940"/>
      <c r="M114" s="1940"/>
      <c r="N114" s="1940"/>
      <c r="O114" s="1940"/>
      <c r="P114" s="1940"/>
      <c r="Q114" s="1941"/>
      <c r="R114" s="1942" t="s">
        <v>19</v>
      </c>
    </row>
    <row r="115" spans="2:18" s="112" customFormat="1" ht="16.5" customHeight="1">
      <c r="B115" s="1934"/>
      <c r="C115" s="1935"/>
      <c r="D115" s="1935"/>
      <c r="E115" s="1935"/>
      <c r="F115" s="1935"/>
      <c r="G115" s="1936"/>
      <c r="H115" s="68" t="s">
        <v>10</v>
      </c>
      <c r="I115" s="69" t="s">
        <v>11</v>
      </c>
      <c r="J115" s="70" t="s">
        <v>12</v>
      </c>
      <c r="K115" s="71" t="s">
        <v>13</v>
      </c>
      <c r="L115" s="72" t="s">
        <v>14</v>
      </c>
      <c r="M115" s="72" t="s">
        <v>15</v>
      </c>
      <c r="N115" s="72" t="s">
        <v>16</v>
      </c>
      <c r="O115" s="72" t="s">
        <v>17</v>
      </c>
      <c r="P115" s="73" t="s">
        <v>18</v>
      </c>
      <c r="Q115" s="67" t="s">
        <v>12</v>
      </c>
      <c r="R115" s="1943"/>
    </row>
    <row r="116" spans="2:18" s="112" customFormat="1" ht="16.5" customHeight="1">
      <c r="B116" s="115" t="s">
        <v>33</v>
      </c>
      <c r="C116" s="116"/>
      <c r="D116" s="116"/>
      <c r="E116" s="116"/>
      <c r="F116" s="116"/>
      <c r="G116" s="117"/>
      <c r="H116" s="118">
        <f aca="true" t="shared" si="16" ref="H116:R116">SUM(H117,H123,H126,H130,H134:H135)</f>
        <v>34299238</v>
      </c>
      <c r="I116" s="119">
        <f t="shared" si="16"/>
        <v>52122514</v>
      </c>
      <c r="J116" s="120">
        <f t="shared" si="16"/>
        <v>86421752</v>
      </c>
      <c r="K116" s="121">
        <f t="shared" si="16"/>
        <v>0</v>
      </c>
      <c r="L116" s="122">
        <f t="shared" si="16"/>
        <v>211538207</v>
      </c>
      <c r="M116" s="122">
        <f t="shared" si="16"/>
        <v>200829699</v>
      </c>
      <c r="N116" s="122">
        <f t="shared" si="16"/>
        <v>162562966</v>
      </c>
      <c r="O116" s="122">
        <f t="shared" si="16"/>
        <v>126951624</v>
      </c>
      <c r="P116" s="123">
        <f t="shared" si="16"/>
        <v>84942154</v>
      </c>
      <c r="Q116" s="124">
        <f t="shared" si="16"/>
        <v>786824650</v>
      </c>
      <c r="R116" s="125">
        <f t="shared" si="16"/>
        <v>873246402</v>
      </c>
    </row>
    <row r="117" spans="2:18" s="112" customFormat="1" ht="16.5" customHeight="1">
      <c r="B117" s="126"/>
      <c r="C117" s="115" t="s">
        <v>34</v>
      </c>
      <c r="D117" s="116"/>
      <c r="E117" s="116"/>
      <c r="F117" s="116"/>
      <c r="G117" s="117"/>
      <c r="H117" s="118">
        <f aca="true" t="shared" si="17" ref="H117:Q117">SUM(H118:H122)</f>
        <v>12464244</v>
      </c>
      <c r="I117" s="119">
        <f t="shared" si="17"/>
        <v>15767233</v>
      </c>
      <c r="J117" s="120">
        <f t="shared" si="17"/>
        <v>28231477</v>
      </c>
      <c r="K117" s="121">
        <f t="shared" si="17"/>
        <v>0</v>
      </c>
      <c r="L117" s="122">
        <f t="shared" si="17"/>
        <v>38929149</v>
      </c>
      <c r="M117" s="122">
        <f t="shared" si="17"/>
        <v>39589053</v>
      </c>
      <c r="N117" s="122">
        <f t="shared" si="17"/>
        <v>32144424</v>
      </c>
      <c r="O117" s="122">
        <f t="shared" si="17"/>
        <v>29509477</v>
      </c>
      <c r="P117" s="123">
        <f t="shared" si="17"/>
        <v>23870877</v>
      </c>
      <c r="Q117" s="124">
        <f t="shared" si="17"/>
        <v>164042980</v>
      </c>
      <c r="R117" s="125">
        <f aca="true" t="shared" si="18" ref="R117:R122">SUM(J117,Q117)</f>
        <v>192274457</v>
      </c>
    </row>
    <row r="118" spans="2:18" s="112" customFormat="1" ht="16.5" customHeight="1">
      <c r="B118" s="126"/>
      <c r="C118" s="126"/>
      <c r="D118" s="127" t="s">
        <v>35</v>
      </c>
      <c r="E118" s="128"/>
      <c r="F118" s="128"/>
      <c r="G118" s="129"/>
      <c r="H118" s="130">
        <v>11850957</v>
      </c>
      <c r="I118" s="131">
        <v>14446474</v>
      </c>
      <c r="J118" s="132">
        <f>SUM(H118:I118)</f>
        <v>26297431</v>
      </c>
      <c r="K118" s="133">
        <v>0</v>
      </c>
      <c r="L118" s="134">
        <v>31109977</v>
      </c>
      <c r="M118" s="134">
        <v>31570125</v>
      </c>
      <c r="N118" s="134">
        <v>25302294</v>
      </c>
      <c r="O118" s="134">
        <v>22413726</v>
      </c>
      <c r="P118" s="131">
        <v>15377745</v>
      </c>
      <c r="Q118" s="132">
        <f>SUM(K118:P118)</f>
        <v>125773867</v>
      </c>
      <c r="R118" s="135">
        <f t="shared" si="18"/>
        <v>152071298</v>
      </c>
    </row>
    <row r="119" spans="2:18" s="112" customFormat="1" ht="16.5" customHeight="1">
      <c r="B119" s="126"/>
      <c r="C119" s="126"/>
      <c r="D119" s="136" t="s">
        <v>36</v>
      </c>
      <c r="E119" s="137"/>
      <c r="F119" s="137"/>
      <c r="G119" s="138"/>
      <c r="H119" s="139">
        <v>0</v>
      </c>
      <c r="I119" s="140">
        <v>0</v>
      </c>
      <c r="J119" s="141">
        <f>SUM(H119:I119)</f>
        <v>0</v>
      </c>
      <c r="K119" s="142">
        <v>0</v>
      </c>
      <c r="L119" s="143">
        <v>0</v>
      </c>
      <c r="M119" s="143">
        <v>146250</v>
      </c>
      <c r="N119" s="143">
        <v>271728</v>
      </c>
      <c r="O119" s="143">
        <v>384750</v>
      </c>
      <c r="P119" s="140">
        <v>1697733</v>
      </c>
      <c r="Q119" s="141">
        <f>SUM(K119:P119)</f>
        <v>2500461</v>
      </c>
      <c r="R119" s="144">
        <f t="shared" si="18"/>
        <v>2500461</v>
      </c>
    </row>
    <row r="120" spans="2:18" s="112" customFormat="1" ht="16.5" customHeight="1">
      <c r="B120" s="126"/>
      <c r="C120" s="126"/>
      <c r="D120" s="136" t="s">
        <v>37</v>
      </c>
      <c r="E120" s="137"/>
      <c r="F120" s="137"/>
      <c r="G120" s="138"/>
      <c r="H120" s="139">
        <v>358155</v>
      </c>
      <c r="I120" s="140">
        <v>406512</v>
      </c>
      <c r="J120" s="141">
        <f>SUM(H120:I120)</f>
        <v>764667</v>
      </c>
      <c r="K120" s="142">
        <v>0</v>
      </c>
      <c r="L120" s="143">
        <v>3825972</v>
      </c>
      <c r="M120" s="143">
        <v>3995577</v>
      </c>
      <c r="N120" s="143">
        <v>2774673</v>
      </c>
      <c r="O120" s="143">
        <v>3901714</v>
      </c>
      <c r="P120" s="140">
        <v>4067373</v>
      </c>
      <c r="Q120" s="141">
        <f>SUM(K120:P120)</f>
        <v>18565309</v>
      </c>
      <c r="R120" s="144">
        <f t="shared" si="18"/>
        <v>19329976</v>
      </c>
    </row>
    <row r="121" spans="2:18" s="112" customFormat="1" ht="16.5" customHeight="1">
      <c r="B121" s="126"/>
      <c r="C121" s="126"/>
      <c r="D121" s="136" t="s">
        <v>38</v>
      </c>
      <c r="E121" s="137"/>
      <c r="F121" s="137"/>
      <c r="G121" s="138"/>
      <c r="H121" s="139">
        <v>91872</v>
      </c>
      <c r="I121" s="140">
        <v>851877</v>
      </c>
      <c r="J121" s="141">
        <f>SUM(H121:I121)</f>
        <v>943749</v>
      </c>
      <c r="K121" s="142">
        <v>0</v>
      </c>
      <c r="L121" s="143">
        <v>3015980</v>
      </c>
      <c r="M121" s="143">
        <v>2859741</v>
      </c>
      <c r="N121" s="143">
        <v>2731749</v>
      </c>
      <c r="O121" s="143">
        <v>1710387</v>
      </c>
      <c r="P121" s="140">
        <v>1803546</v>
      </c>
      <c r="Q121" s="141">
        <f>SUM(K121:P121)</f>
        <v>12121403</v>
      </c>
      <c r="R121" s="144">
        <f t="shared" si="18"/>
        <v>13065152</v>
      </c>
    </row>
    <row r="122" spans="2:18" s="112" customFormat="1" ht="16.5" customHeight="1">
      <c r="B122" s="126"/>
      <c r="C122" s="126"/>
      <c r="D122" s="145" t="s">
        <v>39</v>
      </c>
      <c r="E122" s="50"/>
      <c r="F122" s="50"/>
      <c r="G122" s="146"/>
      <c r="H122" s="147">
        <v>163260</v>
      </c>
      <c r="I122" s="148">
        <v>62370</v>
      </c>
      <c r="J122" s="149">
        <f>SUM(H122:I122)</f>
        <v>225630</v>
      </c>
      <c r="K122" s="150">
        <v>0</v>
      </c>
      <c r="L122" s="151">
        <v>977220</v>
      </c>
      <c r="M122" s="151">
        <v>1017360</v>
      </c>
      <c r="N122" s="151">
        <v>1063980</v>
      </c>
      <c r="O122" s="151">
        <v>1098900</v>
      </c>
      <c r="P122" s="148">
        <v>924480</v>
      </c>
      <c r="Q122" s="149">
        <f>SUM(K122:P122)</f>
        <v>5081940</v>
      </c>
      <c r="R122" s="152">
        <f t="shared" si="18"/>
        <v>5307570</v>
      </c>
    </row>
    <row r="123" spans="2:18" s="112" customFormat="1" ht="16.5" customHeight="1">
      <c r="B123" s="126"/>
      <c r="C123" s="115" t="s">
        <v>40</v>
      </c>
      <c r="D123" s="116"/>
      <c r="E123" s="116"/>
      <c r="F123" s="116"/>
      <c r="G123" s="117"/>
      <c r="H123" s="118">
        <f aca="true" t="shared" si="19" ref="H123:R123">SUM(H124:H125)</f>
        <v>10726845</v>
      </c>
      <c r="I123" s="119">
        <f t="shared" si="19"/>
        <v>22618116</v>
      </c>
      <c r="J123" s="120">
        <f t="shared" si="19"/>
        <v>33344961</v>
      </c>
      <c r="K123" s="121">
        <f t="shared" si="19"/>
        <v>0</v>
      </c>
      <c r="L123" s="122">
        <f t="shared" si="19"/>
        <v>117012248</v>
      </c>
      <c r="M123" s="122">
        <f t="shared" si="19"/>
        <v>108046104</v>
      </c>
      <c r="N123" s="122">
        <f t="shared" si="19"/>
        <v>82637529</v>
      </c>
      <c r="O123" s="122">
        <f t="shared" si="19"/>
        <v>58209604</v>
      </c>
      <c r="P123" s="123">
        <f t="shared" si="19"/>
        <v>37545344</v>
      </c>
      <c r="Q123" s="124">
        <f t="shared" si="19"/>
        <v>403450829</v>
      </c>
      <c r="R123" s="125">
        <f t="shared" si="19"/>
        <v>436795790</v>
      </c>
    </row>
    <row r="124" spans="2:18" s="112" customFormat="1" ht="16.5" customHeight="1">
      <c r="B124" s="126"/>
      <c r="C124" s="126"/>
      <c r="D124" s="127" t="s">
        <v>41</v>
      </c>
      <c r="E124" s="128"/>
      <c r="F124" s="128"/>
      <c r="G124" s="129"/>
      <c r="H124" s="130">
        <v>8126448</v>
      </c>
      <c r="I124" s="131">
        <v>14956965</v>
      </c>
      <c r="J124" s="153">
        <f>SUM(H124:I124)</f>
        <v>23083413</v>
      </c>
      <c r="K124" s="133">
        <v>0</v>
      </c>
      <c r="L124" s="134">
        <v>83130749</v>
      </c>
      <c r="M124" s="134">
        <v>72731060</v>
      </c>
      <c r="N124" s="134">
        <v>55972554</v>
      </c>
      <c r="O124" s="134">
        <v>39559663</v>
      </c>
      <c r="P124" s="131">
        <v>23650767</v>
      </c>
      <c r="Q124" s="132">
        <f>SUM(K124:P124)</f>
        <v>275044793</v>
      </c>
      <c r="R124" s="135">
        <f>SUM(J124,Q124)</f>
        <v>298128206</v>
      </c>
    </row>
    <row r="125" spans="2:18" s="112" customFormat="1" ht="16.5" customHeight="1">
      <c r="B125" s="126"/>
      <c r="C125" s="126"/>
      <c r="D125" s="145" t="s">
        <v>42</v>
      </c>
      <c r="E125" s="50"/>
      <c r="F125" s="50"/>
      <c r="G125" s="146"/>
      <c r="H125" s="147">
        <v>2600397</v>
      </c>
      <c r="I125" s="148">
        <v>7661151</v>
      </c>
      <c r="J125" s="154">
        <f>SUM(H125:I125)</f>
        <v>10261548</v>
      </c>
      <c r="K125" s="150">
        <v>0</v>
      </c>
      <c r="L125" s="151">
        <v>33881499</v>
      </c>
      <c r="M125" s="151">
        <v>35315044</v>
      </c>
      <c r="N125" s="151">
        <v>26664975</v>
      </c>
      <c r="O125" s="151">
        <v>18649941</v>
      </c>
      <c r="P125" s="148">
        <v>13894577</v>
      </c>
      <c r="Q125" s="149">
        <f>SUM(K125:P125)</f>
        <v>128406036</v>
      </c>
      <c r="R125" s="152">
        <f>SUM(J125,Q125)</f>
        <v>138667584</v>
      </c>
    </row>
    <row r="126" spans="2:18" s="112" customFormat="1" ht="16.5" customHeight="1">
      <c r="B126" s="126"/>
      <c r="C126" s="115" t="s">
        <v>43</v>
      </c>
      <c r="D126" s="116"/>
      <c r="E126" s="116"/>
      <c r="F126" s="116"/>
      <c r="G126" s="117"/>
      <c r="H126" s="118">
        <f aca="true" t="shared" si="20" ref="H126:R126">SUM(H127:H129)</f>
        <v>60660</v>
      </c>
      <c r="I126" s="119">
        <f t="shared" si="20"/>
        <v>257085</v>
      </c>
      <c r="J126" s="120">
        <f t="shared" si="20"/>
        <v>317745</v>
      </c>
      <c r="K126" s="121">
        <f t="shared" si="20"/>
        <v>0</v>
      </c>
      <c r="L126" s="122">
        <f t="shared" si="20"/>
        <v>4518675</v>
      </c>
      <c r="M126" s="122">
        <f t="shared" si="20"/>
        <v>9377483</v>
      </c>
      <c r="N126" s="122">
        <f t="shared" si="20"/>
        <v>13427208</v>
      </c>
      <c r="O126" s="122">
        <f t="shared" si="20"/>
        <v>10845508</v>
      </c>
      <c r="P126" s="123">
        <f t="shared" si="20"/>
        <v>8255178</v>
      </c>
      <c r="Q126" s="124">
        <f t="shared" si="20"/>
        <v>46424052</v>
      </c>
      <c r="R126" s="125">
        <f t="shared" si="20"/>
        <v>46741797</v>
      </c>
    </row>
    <row r="127" spans="2:18" s="112" customFormat="1" ht="16.5" customHeight="1">
      <c r="B127" s="126"/>
      <c r="C127" s="126"/>
      <c r="D127" s="127" t="s">
        <v>44</v>
      </c>
      <c r="E127" s="128"/>
      <c r="F127" s="128"/>
      <c r="G127" s="129"/>
      <c r="H127" s="130">
        <v>44802</v>
      </c>
      <c r="I127" s="131">
        <v>113202</v>
      </c>
      <c r="J127" s="153">
        <f>SUM(H127:I127)</f>
        <v>158004</v>
      </c>
      <c r="K127" s="133">
        <v>0</v>
      </c>
      <c r="L127" s="134">
        <v>3326166</v>
      </c>
      <c r="M127" s="134">
        <v>5784107</v>
      </c>
      <c r="N127" s="134">
        <v>9009297</v>
      </c>
      <c r="O127" s="134">
        <v>8052520</v>
      </c>
      <c r="P127" s="131">
        <v>4744521</v>
      </c>
      <c r="Q127" s="132">
        <f>SUM(K127:P127)</f>
        <v>30916611</v>
      </c>
      <c r="R127" s="135">
        <f>SUM(J127,Q127)</f>
        <v>31074615</v>
      </c>
    </row>
    <row r="128" spans="2:18" s="112" customFormat="1" ht="16.5" customHeight="1">
      <c r="B128" s="126"/>
      <c r="C128" s="126"/>
      <c r="D128" s="136" t="s">
        <v>45</v>
      </c>
      <c r="E128" s="137"/>
      <c r="F128" s="137"/>
      <c r="G128" s="138"/>
      <c r="H128" s="139">
        <v>15858</v>
      </c>
      <c r="I128" s="140">
        <v>120483</v>
      </c>
      <c r="J128" s="155">
        <f>SUM(H128:I128)</f>
        <v>136341</v>
      </c>
      <c r="K128" s="142">
        <v>0</v>
      </c>
      <c r="L128" s="143">
        <v>1081233</v>
      </c>
      <c r="M128" s="143">
        <v>3406923</v>
      </c>
      <c r="N128" s="143">
        <v>4334130</v>
      </c>
      <c r="O128" s="143">
        <v>2412090</v>
      </c>
      <c r="P128" s="140">
        <v>3457575</v>
      </c>
      <c r="Q128" s="141">
        <f>SUM(K128:P128)</f>
        <v>14691951</v>
      </c>
      <c r="R128" s="144">
        <f>SUM(J128,Q128)</f>
        <v>14828292</v>
      </c>
    </row>
    <row r="129" spans="2:18" s="112" customFormat="1" ht="16.5" customHeight="1">
      <c r="B129" s="126"/>
      <c r="C129" s="156"/>
      <c r="D129" s="145" t="s">
        <v>46</v>
      </c>
      <c r="E129" s="50"/>
      <c r="F129" s="50"/>
      <c r="G129" s="146"/>
      <c r="H129" s="147">
        <v>0</v>
      </c>
      <c r="I129" s="148">
        <v>23400</v>
      </c>
      <c r="J129" s="154">
        <f>SUM(H129:I129)</f>
        <v>23400</v>
      </c>
      <c r="K129" s="150">
        <v>0</v>
      </c>
      <c r="L129" s="151">
        <v>111276</v>
      </c>
      <c r="M129" s="151">
        <v>186453</v>
      </c>
      <c r="N129" s="151">
        <v>83781</v>
      </c>
      <c r="O129" s="151">
        <v>380898</v>
      </c>
      <c r="P129" s="148">
        <v>53082</v>
      </c>
      <c r="Q129" s="149">
        <f>SUM(K129:P129)</f>
        <v>815490</v>
      </c>
      <c r="R129" s="152">
        <f>SUM(J129,Q129)</f>
        <v>838890</v>
      </c>
    </row>
    <row r="130" spans="2:18" s="112" customFormat="1" ht="16.5" customHeight="1">
      <c r="B130" s="126"/>
      <c r="C130" s="115" t="s">
        <v>47</v>
      </c>
      <c r="D130" s="116"/>
      <c r="E130" s="116"/>
      <c r="F130" s="116"/>
      <c r="G130" s="117"/>
      <c r="H130" s="118">
        <f aca="true" t="shared" si="21" ref="H130:R130">SUM(H131:H133)</f>
        <v>4207448</v>
      </c>
      <c r="I130" s="119">
        <f t="shared" si="21"/>
        <v>5384544</v>
      </c>
      <c r="J130" s="120">
        <f t="shared" si="21"/>
        <v>9591992</v>
      </c>
      <c r="K130" s="121">
        <f t="shared" si="21"/>
        <v>0</v>
      </c>
      <c r="L130" s="122">
        <f t="shared" si="21"/>
        <v>7092544</v>
      </c>
      <c r="M130" s="122">
        <f t="shared" si="21"/>
        <v>11407167</v>
      </c>
      <c r="N130" s="122">
        <f t="shared" si="21"/>
        <v>9384522</v>
      </c>
      <c r="O130" s="122">
        <f t="shared" si="21"/>
        <v>7927973</v>
      </c>
      <c r="P130" s="123">
        <f t="shared" si="21"/>
        <v>6442020</v>
      </c>
      <c r="Q130" s="124">
        <f t="shared" si="21"/>
        <v>42254226</v>
      </c>
      <c r="R130" s="125">
        <f t="shared" si="21"/>
        <v>51846218</v>
      </c>
    </row>
    <row r="131" spans="2:18" s="112" customFormat="1" ht="16.5" customHeight="1">
      <c r="B131" s="126"/>
      <c r="C131" s="126"/>
      <c r="D131" s="127" t="s">
        <v>48</v>
      </c>
      <c r="E131" s="128"/>
      <c r="F131" s="128"/>
      <c r="G131" s="129"/>
      <c r="H131" s="130">
        <v>2177550</v>
      </c>
      <c r="I131" s="131">
        <v>3304737</v>
      </c>
      <c r="J131" s="153">
        <f>SUM(H131:I131)</f>
        <v>5482287</v>
      </c>
      <c r="K131" s="133">
        <v>0</v>
      </c>
      <c r="L131" s="134">
        <v>4657950</v>
      </c>
      <c r="M131" s="134">
        <v>9046125</v>
      </c>
      <c r="N131" s="134">
        <v>8227035</v>
      </c>
      <c r="O131" s="134">
        <v>7003026</v>
      </c>
      <c r="P131" s="131">
        <v>6019670</v>
      </c>
      <c r="Q131" s="132">
        <f>SUM(K131:P131)</f>
        <v>34953806</v>
      </c>
      <c r="R131" s="135">
        <f>SUM(J131,Q131)</f>
        <v>40436093</v>
      </c>
    </row>
    <row r="132" spans="2:18" s="112" customFormat="1" ht="16.5" customHeight="1">
      <c r="B132" s="126"/>
      <c r="C132" s="126"/>
      <c r="D132" s="136" t="s">
        <v>49</v>
      </c>
      <c r="E132" s="137"/>
      <c r="F132" s="137"/>
      <c r="G132" s="138"/>
      <c r="H132" s="139">
        <v>460740</v>
      </c>
      <c r="I132" s="140">
        <v>400319</v>
      </c>
      <c r="J132" s="155">
        <f>SUM(H132:I132)</f>
        <v>861059</v>
      </c>
      <c r="K132" s="142">
        <v>0</v>
      </c>
      <c r="L132" s="143">
        <v>519438</v>
      </c>
      <c r="M132" s="143">
        <v>696036</v>
      </c>
      <c r="N132" s="143">
        <v>416834</v>
      </c>
      <c r="O132" s="143">
        <v>191254</v>
      </c>
      <c r="P132" s="140">
        <v>262710</v>
      </c>
      <c r="Q132" s="141">
        <f>SUM(K132:P132)</f>
        <v>2086272</v>
      </c>
      <c r="R132" s="144">
        <f>SUM(J132,Q132)</f>
        <v>2947331</v>
      </c>
    </row>
    <row r="133" spans="2:18" s="112" customFormat="1" ht="16.5" customHeight="1">
      <c r="B133" s="126"/>
      <c r="C133" s="126"/>
      <c r="D133" s="145" t="s">
        <v>50</v>
      </c>
      <c r="E133" s="50"/>
      <c r="F133" s="50"/>
      <c r="G133" s="146"/>
      <c r="H133" s="147">
        <v>1569158</v>
      </c>
      <c r="I133" s="148">
        <v>1679488</v>
      </c>
      <c r="J133" s="154">
        <f>SUM(H133:I133)</f>
        <v>3248646</v>
      </c>
      <c r="K133" s="150">
        <v>0</v>
      </c>
      <c r="L133" s="151">
        <v>1915156</v>
      </c>
      <c r="M133" s="151">
        <v>1665006</v>
      </c>
      <c r="N133" s="151">
        <v>740653</v>
      </c>
      <c r="O133" s="151">
        <v>733693</v>
      </c>
      <c r="P133" s="148">
        <v>159640</v>
      </c>
      <c r="Q133" s="149">
        <f>SUM(K133:P133)</f>
        <v>5214148</v>
      </c>
      <c r="R133" s="152">
        <f>SUM(J133,Q133)</f>
        <v>8462794</v>
      </c>
    </row>
    <row r="134" spans="2:18" s="112" customFormat="1" ht="16.5" customHeight="1">
      <c r="B134" s="126"/>
      <c r="C134" s="157" t="s">
        <v>51</v>
      </c>
      <c r="D134" s="158"/>
      <c r="E134" s="158"/>
      <c r="F134" s="158"/>
      <c r="G134" s="159"/>
      <c r="H134" s="118">
        <v>1311921</v>
      </c>
      <c r="I134" s="119">
        <v>3001176</v>
      </c>
      <c r="J134" s="120">
        <f>SUM(H134:I134)</f>
        <v>4313097</v>
      </c>
      <c r="K134" s="121">
        <v>0</v>
      </c>
      <c r="L134" s="122">
        <v>18185021</v>
      </c>
      <c r="M134" s="122">
        <v>14348475</v>
      </c>
      <c r="N134" s="122">
        <v>11188968</v>
      </c>
      <c r="O134" s="122">
        <v>11986722</v>
      </c>
      <c r="P134" s="123">
        <v>3634955</v>
      </c>
      <c r="Q134" s="124">
        <f>SUM(K134:P134)</f>
        <v>59344141</v>
      </c>
      <c r="R134" s="125">
        <f>SUM(J134,Q134)</f>
        <v>63657238</v>
      </c>
    </row>
    <row r="135" spans="2:18" s="112" customFormat="1" ht="16.5" customHeight="1">
      <c r="B135" s="156"/>
      <c r="C135" s="157" t="s">
        <v>52</v>
      </c>
      <c r="D135" s="158"/>
      <c r="E135" s="158"/>
      <c r="F135" s="158"/>
      <c r="G135" s="159"/>
      <c r="H135" s="118">
        <v>5528120</v>
      </c>
      <c r="I135" s="119">
        <v>5094360</v>
      </c>
      <c r="J135" s="120">
        <f>SUM(H135:I135)</f>
        <v>10622480</v>
      </c>
      <c r="K135" s="121">
        <v>0</v>
      </c>
      <c r="L135" s="122">
        <v>25800570</v>
      </c>
      <c r="M135" s="122">
        <v>18061417</v>
      </c>
      <c r="N135" s="122">
        <v>13780315</v>
      </c>
      <c r="O135" s="122">
        <v>8472340</v>
      </c>
      <c r="P135" s="123">
        <v>5193780</v>
      </c>
      <c r="Q135" s="124">
        <f>SUM(K135:P135)</f>
        <v>71308422</v>
      </c>
      <c r="R135" s="125">
        <f>SUM(J135,Q135)</f>
        <v>81930902</v>
      </c>
    </row>
    <row r="136" spans="2:18" s="112" customFormat="1" ht="16.5" customHeight="1">
      <c r="B136" s="115" t="s">
        <v>53</v>
      </c>
      <c r="C136" s="116"/>
      <c r="D136" s="116"/>
      <c r="E136" s="116"/>
      <c r="F136" s="116"/>
      <c r="G136" s="117"/>
      <c r="H136" s="118">
        <f aca="true" t="shared" si="22" ref="H136:R136">SUM(H137:H142)</f>
        <v>359784</v>
      </c>
      <c r="I136" s="119">
        <f t="shared" si="22"/>
        <v>1475703</v>
      </c>
      <c r="J136" s="120">
        <f t="shared" si="22"/>
        <v>1835487</v>
      </c>
      <c r="K136" s="121">
        <f t="shared" si="22"/>
        <v>0</v>
      </c>
      <c r="L136" s="122">
        <f t="shared" si="22"/>
        <v>43676514</v>
      </c>
      <c r="M136" s="122">
        <f t="shared" si="22"/>
        <v>66258326</v>
      </c>
      <c r="N136" s="122">
        <f t="shared" si="22"/>
        <v>69209973</v>
      </c>
      <c r="O136" s="122">
        <f t="shared" si="22"/>
        <v>56582883</v>
      </c>
      <c r="P136" s="123">
        <f t="shared" si="22"/>
        <v>30047373</v>
      </c>
      <c r="Q136" s="124">
        <f t="shared" si="22"/>
        <v>265775069</v>
      </c>
      <c r="R136" s="125">
        <f t="shared" si="22"/>
        <v>267610556</v>
      </c>
    </row>
    <row r="137" spans="2:18" s="112" customFormat="1" ht="16.5" customHeight="1">
      <c r="B137" s="126"/>
      <c r="C137" s="127" t="s">
        <v>54</v>
      </c>
      <c r="D137" s="128"/>
      <c r="E137" s="128"/>
      <c r="F137" s="128"/>
      <c r="G137" s="129"/>
      <c r="H137" s="130">
        <v>0</v>
      </c>
      <c r="I137" s="131">
        <v>0</v>
      </c>
      <c r="J137" s="153">
        <f aca="true" t="shared" si="23" ref="J137:J142">SUM(H137:I137)</f>
        <v>0</v>
      </c>
      <c r="K137" s="161"/>
      <c r="L137" s="134">
        <v>72000</v>
      </c>
      <c r="M137" s="134">
        <v>86328</v>
      </c>
      <c r="N137" s="134">
        <v>18000</v>
      </c>
      <c r="O137" s="134">
        <v>33984</v>
      </c>
      <c r="P137" s="131">
        <v>-8442</v>
      </c>
      <c r="Q137" s="132">
        <f aca="true" t="shared" si="24" ref="Q137:Q142">SUM(K137:P137)</f>
        <v>201870</v>
      </c>
      <c r="R137" s="135">
        <f aca="true" t="shared" si="25" ref="R137:R142">SUM(J137,Q137)</f>
        <v>201870</v>
      </c>
    </row>
    <row r="138" spans="2:18" s="112" customFormat="1" ht="16.5" customHeight="1">
      <c r="B138" s="126"/>
      <c r="C138" s="136" t="s">
        <v>55</v>
      </c>
      <c r="D138" s="137"/>
      <c r="E138" s="137"/>
      <c r="F138" s="137"/>
      <c r="G138" s="138"/>
      <c r="H138" s="139">
        <v>131760</v>
      </c>
      <c r="I138" s="140">
        <v>151758</v>
      </c>
      <c r="J138" s="155">
        <f t="shared" si="23"/>
        <v>283518</v>
      </c>
      <c r="K138" s="142">
        <v>0</v>
      </c>
      <c r="L138" s="143">
        <v>4632777</v>
      </c>
      <c r="M138" s="143">
        <v>7343289</v>
      </c>
      <c r="N138" s="143">
        <v>4446693</v>
      </c>
      <c r="O138" s="143">
        <v>6872688</v>
      </c>
      <c r="P138" s="140">
        <v>1389951</v>
      </c>
      <c r="Q138" s="141">
        <f t="shared" si="24"/>
        <v>24685398</v>
      </c>
      <c r="R138" s="144">
        <f t="shared" si="25"/>
        <v>24968916</v>
      </c>
    </row>
    <row r="139" spans="2:18" s="112" customFormat="1" ht="16.5" customHeight="1">
      <c r="B139" s="126"/>
      <c r="C139" s="136" t="s">
        <v>56</v>
      </c>
      <c r="D139" s="137"/>
      <c r="E139" s="137"/>
      <c r="F139" s="137"/>
      <c r="G139" s="138"/>
      <c r="H139" s="139">
        <v>228024</v>
      </c>
      <c r="I139" s="140">
        <v>297270</v>
      </c>
      <c r="J139" s="155">
        <f t="shared" si="23"/>
        <v>525294</v>
      </c>
      <c r="K139" s="142">
        <v>0</v>
      </c>
      <c r="L139" s="143">
        <v>4480416</v>
      </c>
      <c r="M139" s="143">
        <v>6617457</v>
      </c>
      <c r="N139" s="143">
        <v>7026354</v>
      </c>
      <c r="O139" s="143">
        <v>8245071</v>
      </c>
      <c r="P139" s="140">
        <v>6048315</v>
      </c>
      <c r="Q139" s="141">
        <f t="shared" si="24"/>
        <v>32417613</v>
      </c>
      <c r="R139" s="144">
        <f t="shared" si="25"/>
        <v>32942907</v>
      </c>
    </row>
    <row r="140" spans="2:18" s="112" customFormat="1" ht="16.5" customHeight="1">
      <c r="B140" s="126"/>
      <c r="C140" s="136" t="s">
        <v>57</v>
      </c>
      <c r="D140" s="137"/>
      <c r="E140" s="137"/>
      <c r="F140" s="137"/>
      <c r="G140" s="138"/>
      <c r="H140" s="139">
        <v>0</v>
      </c>
      <c r="I140" s="140">
        <v>1026675</v>
      </c>
      <c r="J140" s="155">
        <f t="shared" si="23"/>
        <v>1026675</v>
      </c>
      <c r="K140" s="162"/>
      <c r="L140" s="143">
        <v>31377780</v>
      </c>
      <c r="M140" s="143">
        <v>47627228</v>
      </c>
      <c r="N140" s="143">
        <v>51848469</v>
      </c>
      <c r="O140" s="143">
        <v>33478056</v>
      </c>
      <c r="P140" s="140">
        <v>19002843</v>
      </c>
      <c r="Q140" s="141">
        <f t="shared" si="24"/>
        <v>183334376</v>
      </c>
      <c r="R140" s="144">
        <f t="shared" si="25"/>
        <v>184361051</v>
      </c>
    </row>
    <row r="141" spans="2:18" s="112" customFormat="1" ht="16.5" customHeight="1">
      <c r="B141" s="126"/>
      <c r="C141" s="163" t="s">
        <v>58</v>
      </c>
      <c r="D141" s="164"/>
      <c r="E141" s="164"/>
      <c r="F141" s="164"/>
      <c r="G141" s="165"/>
      <c r="H141" s="139">
        <v>0</v>
      </c>
      <c r="I141" s="140">
        <v>0</v>
      </c>
      <c r="J141" s="155">
        <f t="shared" si="23"/>
        <v>0</v>
      </c>
      <c r="K141" s="162"/>
      <c r="L141" s="143">
        <v>3113541</v>
      </c>
      <c r="M141" s="143">
        <v>4584024</v>
      </c>
      <c r="N141" s="143">
        <v>4361922</v>
      </c>
      <c r="O141" s="143">
        <v>6520140</v>
      </c>
      <c r="P141" s="140">
        <v>2712339</v>
      </c>
      <c r="Q141" s="141">
        <f t="shared" si="24"/>
        <v>21291966</v>
      </c>
      <c r="R141" s="144">
        <f t="shared" si="25"/>
        <v>21291966</v>
      </c>
    </row>
    <row r="142" spans="2:18" s="112" customFormat="1" ht="16.5" customHeight="1">
      <c r="B142" s="166"/>
      <c r="C142" s="167" t="s">
        <v>59</v>
      </c>
      <c r="D142" s="168"/>
      <c r="E142" s="168"/>
      <c r="F142" s="168"/>
      <c r="G142" s="169"/>
      <c r="H142" s="147">
        <v>0</v>
      </c>
      <c r="I142" s="148">
        <v>0</v>
      </c>
      <c r="J142" s="154">
        <f t="shared" si="23"/>
        <v>0</v>
      </c>
      <c r="K142" s="170"/>
      <c r="L142" s="151">
        <v>0</v>
      </c>
      <c r="M142" s="151">
        <v>0</v>
      </c>
      <c r="N142" s="151">
        <v>1508535</v>
      </c>
      <c r="O142" s="151">
        <v>1432944</v>
      </c>
      <c r="P142" s="148">
        <v>902367</v>
      </c>
      <c r="Q142" s="149">
        <f t="shared" si="24"/>
        <v>3843846</v>
      </c>
      <c r="R142" s="152">
        <f t="shared" si="25"/>
        <v>3843846</v>
      </c>
    </row>
    <row r="143" spans="2:18" s="112" customFormat="1" ht="16.5" customHeight="1">
      <c r="B143" s="115" t="s">
        <v>60</v>
      </c>
      <c r="C143" s="116"/>
      <c r="D143" s="116"/>
      <c r="E143" s="116"/>
      <c r="F143" s="116"/>
      <c r="G143" s="117"/>
      <c r="H143" s="118">
        <f>SUM(H144:H146)</f>
        <v>0</v>
      </c>
      <c r="I143" s="119">
        <f>SUM(I144:I146)</f>
        <v>0</v>
      </c>
      <c r="J143" s="120">
        <f>SUM(J144:J146)</f>
        <v>0</v>
      </c>
      <c r="K143" s="171"/>
      <c r="L143" s="122">
        <f aca="true" t="shared" si="26" ref="L143:R143">SUM(L144:L146)</f>
        <v>7220197</v>
      </c>
      <c r="M143" s="122">
        <f t="shared" si="26"/>
        <v>19253589</v>
      </c>
      <c r="N143" s="122">
        <f t="shared" si="26"/>
        <v>81891685</v>
      </c>
      <c r="O143" s="122">
        <f t="shared" si="26"/>
        <v>198514130</v>
      </c>
      <c r="P143" s="123">
        <f t="shared" si="26"/>
        <v>397114603</v>
      </c>
      <c r="Q143" s="124">
        <f t="shared" si="26"/>
        <v>703994204</v>
      </c>
      <c r="R143" s="125">
        <f t="shared" si="26"/>
        <v>703994204</v>
      </c>
    </row>
    <row r="144" spans="2:18" s="112" customFormat="1" ht="16.5" customHeight="1">
      <c r="B144" s="126"/>
      <c r="C144" s="127" t="s">
        <v>61</v>
      </c>
      <c r="D144" s="128"/>
      <c r="E144" s="128"/>
      <c r="F144" s="128"/>
      <c r="G144" s="129"/>
      <c r="H144" s="130">
        <v>0</v>
      </c>
      <c r="I144" s="131">
        <v>0</v>
      </c>
      <c r="J144" s="153">
        <f>SUM(H144:I144)</f>
        <v>0</v>
      </c>
      <c r="K144" s="161"/>
      <c r="L144" s="134">
        <v>1004248</v>
      </c>
      <c r="M144" s="134">
        <v>5474544</v>
      </c>
      <c r="N144" s="134">
        <v>32675729</v>
      </c>
      <c r="O144" s="134">
        <v>80018717</v>
      </c>
      <c r="P144" s="131">
        <v>97820730</v>
      </c>
      <c r="Q144" s="132">
        <f>SUM(K144:P144)</f>
        <v>216993968</v>
      </c>
      <c r="R144" s="135">
        <f>SUM(J144,Q144)</f>
        <v>216993968</v>
      </c>
    </row>
    <row r="145" spans="2:18" s="112" customFormat="1" ht="16.5" customHeight="1">
      <c r="B145" s="126"/>
      <c r="C145" s="136" t="s">
        <v>62</v>
      </c>
      <c r="D145" s="137"/>
      <c r="E145" s="137"/>
      <c r="F145" s="137"/>
      <c r="G145" s="138"/>
      <c r="H145" s="139">
        <v>0</v>
      </c>
      <c r="I145" s="140">
        <v>0</v>
      </c>
      <c r="J145" s="155">
        <f>SUM(H145:I145)</f>
        <v>0</v>
      </c>
      <c r="K145" s="162"/>
      <c r="L145" s="143">
        <v>5952510</v>
      </c>
      <c r="M145" s="143">
        <v>11876562</v>
      </c>
      <c r="N145" s="143">
        <v>29374241</v>
      </c>
      <c r="O145" s="143">
        <v>38251062</v>
      </c>
      <c r="P145" s="140">
        <v>35613356</v>
      </c>
      <c r="Q145" s="141">
        <f>SUM(K145:P145)</f>
        <v>121067731</v>
      </c>
      <c r="R145" s="144">
        <f>SUM(J145,Q145)</f>
        <v>121067731</v>
      </c>
    </row>
    <row r="146" spans="2:18" s="112" customFormat="1" ht="16.5" customHeight="1">
      <c r="B146" s="166"/>
      <c r="C146" s="145" t="s">
        <v>63</v>
      </c>
      <c r="D146" s="50"/>
      <c r="E146" s="50"/>
      <c r="F146" s="50"/>
      <c r="G146" s="146"/>
      <c r="H146" s="147">
        <v>0</v>
      </c>
      <c r="I146" s="148">
        <v>0</v>
      </c>
      <c r="J146" s="154">
        <f>SUM(H146:I146)</f>
        <v>0</v>
      </c>
      <c r="K146" s="170"/>
      <c r="L146" s="151">
        <v>263439</v>
      </c>
      <c r="M146" s="151">
        <v>1902483</v>
      </c>
      <c r="N146" s="151">
        <v>19841715</v>
      </c>
      <c r="O146" s="151">
        <v>80244351</v>
      </c>
      <c r="P146" s="148">
        <v>263680517</v>
      </c>
      <c r="Q146" s="149">
        <f>SUM(K146:P146)</f>
        <v>365932505</v>
      </c>
      <c r="R146" s="152">
        <f>SUM(J146,Q146)</f>
        <v>365932505</v>
      </c>
    </row>
    <row r="147" spans="2:18" s="112" customFormat="1" ht="16.5" customHeight="1">
      <c r="B147" s="172" t="s">
        <v>64</v>
      </c>
      <c r="C147" s="31"/>
      <c r="D147" s="31"/>
      <c r="E147" s="31"/>
      <c r="F147" s="31"/>
      <c r="G147" s="32"/>
      <c r="H147" s="118">
        <f aca="true" t="shared" si="27" ref="H147:R147">SUM(H116,H136,H143)</f>
        <v>34659022</v>
      </c>
      <c r="I147" s="119">
        <f t="shared" si="27"/>
        <v>53598217</v>
      </c>
      <c r="J147" s="120">
        <f t="shared" si="27"/>
        <v>88257239</v>
      </c>
      <c r="K147" s="121">
        <f t="shared" si="27"/>
        <v>0</v>
      </c>
      <c r="L147" s="122">
        <f t="shared" si="27"/>
        <v>262434918</v>
      </c>
      <c r="M147" s="122">
        <f t="shared" si="27"/>
        <v>286341614</v>
      </c>
      <c r="N147" s="122">
        <f t="shared" si="27"/>
        <v>313664624</v>
      </c>
      <c r="O147" s="122">
        <f t="shared" si="27"/>
        <v>382048637</v>
      </c>
      <c r="P147" s="123">
        <f t="shared" si="27"/>
        <v>512104130</v>
      </c>
      <c r="Q147" s="124">
        <f t="shared" si="27"/>
        <v>1756593923</v>
      </c>
      <c r="R147" s="125">
        <f t="shared" si="27"/>
        <v>1844851162</v>
      </c>
    </row>
  </sheetData>
  <sheetProtection/>
  <mergeCells count="42">
    <mergeCell ref="J1:O1"/>
    <mergeCell ref="P1:Q1"/>
    <mergeCell ref="H4:I4"/>
    <mergeCell ref="J40:Q40"/>
    <mergeCell ref="B13:G13"/>
    <mergeCell ref="K22:R22"/>
    <mergeCell ref="B23:G24"/>
    <mergeCell ref="H23:J23"/>
    <mergeCell ref="K23:Q23"/>
    <mergeCell ref="R23:R24"/>
    <mergeCell ref="K31:R31"/>
    <mergeCell ref="B32:G33"/>
    <mergeCell ref="H32:J32"/>
    <mergeCell ref="K32:Q32"/>
    <mergeCell ref="R32:R33"/>
    <mergeCell ref="B5:G5"/>
    <mergeCell ref="H5:I5"/>
    <mergeCell ref="Q12:R12"/>
    <mergeCell ref="B41:G42"/>
    <mergeCell ref="H41:J41"/>
    <mergeCell ref="K41:P41"/>
    <mergeCell ref="Q41:Q42"/>
    <mergeCell ref="J48:Q48"/>
    <mergeCell ref="B49:G50"/>
    <mergeCell ref="H49:J49"/>
    <mergeCell ref="K49:P49"/>
    <mergeCell ref="Q49:Q50"/>
    <mergeCell ref="J56:Q56"/>
    <mergeCell ref="B57:G58"/>
    <mergeCell ref="H57:J57"/>
    <mergeCell ref="K57:P57"/>
    <mergeCell ref="Q57:Q58"/>
    <mergeCell ref="I76:R76"/>
    <mergeCell ref="B77:G78"/>
    <mergeCell ref="H77:J77"/>
    <mergeCell ref="K77:Q77"/>
    <mergeCell ref="R77:R78"/>
    <mergeCell ref="I113:R113"/>
    <mergeCell ref="B114:G115"/>
    <mergeCell ref="H114:J114"/>
    <mergeCell ref="K114:Q114"/>
    <mergeCell ref="R114:R115"/>
  </mergeCells>
  <printOptions/>
  <pageMargins left="0.75" right="0.75" top="1" bottom="1" header="0.512" footer="0.512"/>
  <pageSetup horizontalDpi="300" verticalDpi="300" orientation="landscape" paperSize="9" scale="69" r:id="rId1"/>
  <rowBreaks count="3" manualBreakCount="3">
    <brk id="36" max="255" man="1"/>
    <brk id="72" max="17" man="1"/>
    <brk id="11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7"/>
  <sheetViews>
    <sheetView view="pageBreakPreview" zoomScaleSheetLayoutView="100" zoomScalePageLayoutView="0" workbookViewId="0" topLeftCell="A1">
      <selection activeCell="J1" sqref="J1:O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8" width="15.50390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平成２４年（２０１２年）４月※</v>
      </c>
      <c r="J1" s="1921" t="s">
        <v>0</v>
      </c>
      <c r="K1" s="1922"/>
      <c r="L1" s="1922"/>
      <c r="M1" s="1922"/>
      <c r="N1" s="1922"/>
      <c r="O1" s="1923"/>
      <c r="P1" s="1924">
        <v>41061</v>
      </c>
      <c r="Q1" s="1924"/>
      <c r="R1" s="3" t="s">
        <v>1</v>
      </c>
    </row>
    <row r="2" spans="1:17" ht="16.5" customHeight="1" thickTop="1">
      <c r="A2" s="4">
        <v>24</v>
      </c>
      <c r="B2" s="4">
        <v>2012</v>
      </c>
      <c r="C2" s="4">
        <v>4</v>
      </c>
      <c r="D2" s="4">
        <v>1</v>
      </c>
      <c r="E2" s="4">
        <v>30</v>
      </c>
      <c r="Q2" s="3"/>
    </row>
    <row r="3" ht="16.5" customHeight="1">
      <c r="A3" s="1" t="s">
        <v>2</v>
      </c>
    </row>
    <row r="4" spans="2:9" ht="16.5" customHeight="1">
      <c r="B4" s="5"/>
      <c r="C4" s="5"/>
      <c r="D4" s="5"/>
      <c r="E4" s="6"/>
      <c r="F4" s="6"/>
      <c r="G4" s="6"/>
      <c r="H4" s="1925" t="s">
        <v>3</v>
      </c>
      <c r="I4" s="1925"/>
    </row>
    <row r="5" spans="2:9" ht="16.5" customHeight="1">
      <c r="B5" s="1926" t="str">
        <f>"平成"&amp;WIDECHAR($A$2)&amp;"年（"&amp;WIDECHAR($B$2)&amp;"年）"&amp;WIDECHAR($C$2)&amp;"月末日現在"</f>
        <v>平成２４年（２０１２年）４月末日現在</v>
      </c>
      <c r="C5" s="1927"/>
      <c r="D5" s="1927"/>
      <c r="E5" s="1927"/>
      <c r="F5" s="1927"/>
      <c r="G5" s="1928"/>
      <c r="H5" s="1929" t="s">
        <v>4</v>
      </c>
      <c r="I5" s="1930"/>
    </row>
    <row r="6" spans="2:9" ht="16.5" customHeight="1">
      <c r="B6" s="7" t="s">
        <v>5</v>
      </c>
      <c r="C6" s="8"/>
      <c r="D6" s="8"/>
      <c r="E6" s="8"/>
      <c r="F6" s="8"/>
      <c r="G6" s="9"/>
      <c r="H6" s="10"/>
      <c r="I6" s="11">
        <v>39583</v>
      </c>
    </row>
    <row r="7" spans="2:9" ht="16.5" customHeight="1">
      <c r="B7" s="12" t="s">
        <v>6</v>
      </c>
      <c r="C7" s="13"/>
      <c r="D7" s="13"/>
      <c r="E7" s="13"/>
      <c r="F7" s="13"/>
      <c r="G7" s="14"/>
      <c r="H7" s="15"/>
      <c r="I7" s="16">
        <v>42009</v>
      </c>
    </row>
    <row r="8" spans="2:9" ht="16.5" customHeight="1">
      <c r="B8" s="17" t="s">
        <v>7</v>
      </c>
      <c r="C8" s="18"/>
      <c r="D8" s="18"/>
      <c r="E8" s="18"/>
      <c r="F8" s="18"/>
      <c r="G8" s="19"/>
      <c r="H8" s="20"/>
      <c r="I8" s="21">
        <f>I6+I7</f>
        <v>81592</v>
      </c>
    </row>
    <row r="11" ht="16.5" customHeight="1">
      <c r="A11" s="1" t="s">
        <v>8</v>
      </c>
    </row>
    <row r="12" spans="2:18" ht="16.5" customHeight="1"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P12" s="6"/>
      <c r="Q12" s="1925" t="s">
        <v>3</v>
      </c>
      <c r="R12" s="1925"/>
    </row>
    <row r="13" spans="1:18" ht="16.5" customHeight="1">
      <c r="A13" s="4" t="s">
        <v>9</v>
      </c>
      <c r="B13" s="1926" t="str">
        <f>"平成"&amp;WIDECHAR($A$2)&amp;"年（"&amp;WIDECHAR($B$2)&amp;"年）"&amp;WIDECHAR($C$2)&amp;"月末日現在"</f>
        <v>平成２４年（２０１２年）４月末日現在</v>
      </c>
      <c r="C13" s="1927"/>
      <c r="D13" s="1927"/>
      <c r="E13" s="1927"/>
      <c r="F13" s="1927"/>
      <c r="G13" s="1928"/>
      <c r="H13" s="22" t="s">
        <v>10</v>
      </c>
      <c r="I13" s="23" t="s">
        <v>11</v>
      </c>
      <c r="J13" s="24" t="s">
        <v>12</v>
      </c>
      <c r="K13" s="25" t="s">
        <v>13</v>
      </c>
      <c r="L13" s="26" t="s">
        <v>14</v>
      </c>
      <c r="M13" s="26" t="s">
        <v>15</v>
      </c>
      <c r="N13" s="26" t="s">
        <v>16</v>
      </c>
      <c r="O13" s="26" t="s">
        <v>17</v>
      </c>
      <c r="P13" s="27" t="s">
        <v>18</v>
      </c>
      <c r="Q13" s="28" t="s">
        <v>12</v>
      </c>
      <c r="R13" s="29" t="s">
        <v>19</v>
      </c>
    </row>
    <row r="14" spans="1:18" ht="16.5" customHeight="1">
      <c r="A14" s="4">
        <v>875</v>
      </c>
      <c r="B14" s="30" t="s">
        <v>20</v>
      </c>
      <c r="C14" s="31"/>
      <c r="D14" s="31"/>
      <c r="E14" s="31"/>
      <c r="F14" s="31"/>
      <c r="G14" s="32"/>
      <c r="H14" s="33">
        <f>H15+H16</f>
        <v>2539</v>
      </c>
      <c r="I14" s="34">
        <f>I15+I16</f>
        <v>1902</v>
      </c>
      <c r="J14" s="35">
        <f>SUM(H14:I14)</f>
        <v>4441</v>
      </c>
      <c r="K14" s="36">
        <f aca="true" t="shared" si="0" ref="K14:P14">K15+K16</f>
        <v>0</v>
      </c>
      <c r="L14" s="37">
        <f t="shared" si="0"/>
        <v>3420</v>
      </c>
      <c r="M14" s="37">
        <f t="shared" si="0"/>
        <v>2365</v>
      </c>
      <c r="N14" s="37">
        <f t="shared" si="0"/>
        <v>1937</v>
      </c>
      <c r="O14" s="37">
        <f t="shared" si="0"/>
        <v>2044</v>
      </c>
      <c r="P14" s="38">
        <f t="shared" si="0"/>
        <v>2305</v>
      </c>
      <c r="Q14" s="39">
        <f>SUM(K14:P14)</f>
        <v>12071</v>
      </c>
      <c r="R14" s="40">
        <f>SUM(J14,Q14)</f>
        <v>16512</v>
      </c>
    </row>
    <row r="15" spans="1:18" ht="16.5" customHeight="1">
      <c r="A15" s="4">
        <v>156</v>
      </c>
      <c r="B15" s="41"/>
      <c r="C15" s="42" t="s">
        <v>5</v>
      </c>
      <c r="D15" s="42"/>
      <c r="E15" s="42"/>
      <c r="F15" s="42"/>
      <c r="G15" s="42"/>
      <c r="H15" s="43">
        <v>365</v>
      </c>
      <c r="I15" s="44">
        <v>300</v>
      </c>
      <c r="J15" s="45">
        <f>SUM(H15:I15)</f>
        <v>665</v>
      </c>
      <c r="K15" s="46">
        <v>0</v>
      </c>
      <c r="L15" s="47">
        <v>443</v>
      </c>
      <c r="M15" s="47">
        <v>343</v>
      </c>
      <c r="N15" s="47">
        <v>253</v>
      </c>
      <c r="O15" s="47">
        <v>216</v>
      </c>
      <c r="P15" s="44">
        <v>231</v>
      </c>
      <c r="Q15" s="45">
        <f>SUM(K15:P15)</f>
        <v>1486</v>
      </c>
      <c r="R15" s="48">
        <f>SUM(J15,Q15)</f>
        <v>2151</v>
      </c>
    </row>
    <row r="16" spans="1:18" ht="16.5" customHeight="1">
      <c r="A16" s="4">
        <v>719</v>
      </c>
      <c r="B16" s="49"/>
      <c r="C16" s="50" t="s">
        <v>6</v>
      </c>
      <c r="D16" s="50"/>
      <c r="E16" s="50"/>
      <c r="F16" s="50"/>
      <c r="G16" s="50"/>
      <c r="H16" s="51">
        <v>2174</v>
      </c>
      <c r="I16" s="52">
        <v>1602</v>
      </c>
      <c r="J16" s="53">
        <f>SUM(H16:I16)</f>
        <v>3776</v>
      </c>
      <c r="K16" s="54">
        <v>0</v>
      </c>
      <c r="L16" s="55">
        <v>2977</v>
      </c>
      <c r="M16" s="55">
        <v>2022</v>
      </c>
      <c r="N16" s="55">
        <v>1684</v>
      </c>
      <c r="O16" s="55">
        <v>1828</v>
      </c>
      <c r="P16" s="52">
        <v>2074</v>
      </c>
      <c r="Q16" s="53">
        <f>SUM(K16:P16)</f>
        <v>10585</v>
      </c>
      <c r="R16" s="56">
        <f>SUM(J16,Q16)</f>
        <v>14361</v>
      </c>
    </row>
    <row r="17" spans="1:18" ht="16.5" customHeight="1">
      <c r="A17" s="4">
        <v>25</v>
      </c>
      <c r="B17" s="57" t="s">
        <v>21</v>
      </c>
      <c r="C17" s="58"/>
      <c r="D17" s="58"/>
      <c r="E17" s="58"/>
      <c r="F17" s="58"/>
      <c r="G17" s="58"/>
      <c r="H17" s="33">
        <v>49</v>
      </c>
      <c r="I17" s="34">
        <v>64</v>
      </c>
      <c r="J17" s="35">
        <f>SUM(H17:I17)</f>
        <v>113</v>
      </c>
      <c r="K17" s="36">
        <v>0</v>
      </c>
      <c r="L17" s="37">
        <v>107</v>
      </c>
      <c r="M17" s="37">
        <v>95</v>
      </c>
      <c r="N17" s="37">
        <v>38</v>
      </c>
      <c r="O17" s="37">
        <v>46</v>
      </c>
      <c r="P17" s="38">
        <v>74</v>
      </c>
      <c r="Q17" s="59">
        <f>SUM(K17:P17)</f>
        <v>360</v>
      </c>
      <c r="R17" s="60">
        <f>SUM(J17,Q17)</f>
        <v>473</v>
      </c>
    </row>
    <row r="18" spans="1:18" ht="16.5" customHeight="1">
      <c r="A18" s="4">
        <v>900</v>
      </c>
      <c r="B18" s="17" t="s">
        <v>22</v>
      </c>
      <c r="C18" s="18"/>
      <c r="D18" s="18"/>
      <c r="E18" s="18"/>
      <c r="F18" s="18"/>
      <c r="G18" s="18"/>
      <c r="H18" s="61">
        <f>H14+H17</f>
        <v>2588</v>
      </c>
      <c r="I18" s="62">
        <f>I14+I17</f>
        <v>1966</v>
      </c>
      <c r="J18" s="63">
        <f>SUM(H18:I18)</f>
        <v>4554</v>
      </c>
      <c r="K18" s="64">
        <f aca="true" t="shared" si="1" ref="K18:P18">K14+K17</f>
        <v>0</v>
      </c>
      <c r="L18" s="65">
        <f t="shared" si="1"/>
        <v>3527</v>
      </c>
      <c r="M18" s="65">
        <f t="shared" si="1"/>
        <v>2460</v>
      </c>
      <c r="N18" s="65">
        <f t="shared" si="1"/>
        <v>1975</v>
      </c>
      <c r="O18" s="65">
        <f t="shared" si="1"/>
        <v>2090</v>
      </c>
      <c r="P18" s="62">
        <f t="shared" si="1"/>
        <v>2379</v>
      </c>
      <c r="Q18" s="63">
        <f>SUM(K18:P18)</f>
        <v>12431</v>
      </c>
      <c r="R18" s="66">
        <f>SUM(J18,Q18)</f>
        <v>16985</v>
      </c>
    </row>
    <row r="21" ht="16.5" customHeight="1">
      <c r="A21" s="1" t="s">
        <v>67</v>
      </c>
    </row>
    <row r="22" spans="2:18" ht="16.5" customHeight="1">
      <c r="B22" s="5"/>
      <c r="C22" s="5"/>
      <c r="D22" s="5"/>
      <c r="E22" s="6"/>
      <c r="F22" s="6"/>
      <c r="G22" s="6"/>
      <c r="H22" s="6"/>
      <c r="I22" s="6"/>
      <c r="J22" s="6"/>
      <c r="K22" s="1925" t="s">
        <v>23</v>
      </c>
      <c r="L22" s="1925"/>
      <c r="M22" s="1925"/>
      <c r="N22" s="1925"/>
      <c r="O22" s="1925"/>
      <c r="P22" s="1925"/>
      <c r="Q22" s="1925"/>
      <c r="R22" s="1925"/>
    </row>
    <row r="23" spans="2:18" ht="16.5" customHeight="1">
      <c r="B23" s="1931" t="str">
        <f>"平成"&amp;WIDECHAR($A$2)&amp;"年（"&amp;WIDECHAR($B$2)&amp;"年）"&amp;WIDECHAR($C$2)&amp;"月"</f>
        <v>平成２４年（２０１２年）４月</v>
      </c>
      <c r="C23" s="1932"/>
      <c r="D23" s="1932"/>
      <c r="E23" s="1932"/>
      <c r="F23" s="1932"/>
      <c r="G23" s="1933"/>
      <c r="H23" s="1937" t="s">
        <v>24</v>
      </c>
      <c r="I23" s="1938"/>
      <c r="J23" s="1938"/>
      <c r="K23" s="1939" t="s">
        <v>25</v>
      </c>
      <c r="L23" s="1940"/>
      <c r="M23" s="1940"/>
      <c r="N23" s="1940"/>
      <c r="O23" s="1940"/>
      <c r="P23" s="1940"/>
      <c r="Q23" s="1941"/>
      <c r="R23" s="1942" t="s">
        <v>19</v>
      </c>
    </row>
    <row r="24" spans="2:18" ht="16.5" customHeight="1">
      <c r="B24" s="1934"/>
      <c r="C24" s="1935"/>
      <c r="D24" s="1935"/>
      <c r="E24" s="1935"/>
      <c r="F24" s="1935"/>
      <c r="G24" s="1936"/>
      <c r="H24" s="68" t="s">
        <v>10</v>
      </c>
      <c r="I24" s="69" t="s">
        <v>11</v>
      </c>
      <c r="J24" s="70" t="s">
        <v>12</v>
      </c>
      <c r="K24" s="71" t="s">
        <v>13</v>
      </c>
      <c r="L24" s="72" t="s">
        <v>14</v>
      </c>
      <c r="M24" s="72" t="s">
        <v>15</v>
      </c>
      <c r="N24" s="72" t="s">
        <v>16</v>
      </c>
      <c r="O24" s="72" t="s">
        <v>17</v>
      </c>
      <c r="P24" s="73" t="s">
        <v>18</v>
      </c>
      <c r="Q24" s="67" t="s">
        <v>12</v>
      </c>
      <c r="R24" s="1943"/>
    </row>
    <row r="25" spans="2:18" ht="16.5" customHeight="1">
      <c r="B25" s="7" t="s">
        <v>20</v>
      </c>
      <c r="C25" s="9"/>
      <c r="D25" s="9"/>
      <c r="E25" s="9"/>
      <c r="F25" s="9"/>
      <c r="G25" s="9"/>
      <c r="H25" s="74">
        <v>1312</v>
      </c>
      <c r="I25" s="75">
        <v>1178</v>
      </c>
      <c r="J25" s="76">
        <f>SUM(H25:I25)</f>
        <v>2490</v>
      </c>
      <c r="K25" s="77">
        <v>0</v>
      </c>
      <c r="L25" s="78">
        <v>2419</v>
      </c>
      <c r="M25" s="78">
        <v>1733</v>
      </c>
      <c r="N25" s="78">
        <v>1049</v>
      </c>
      <c r="O25" s="78">
        <v>739</v>
      </c>
      <c r="P25" s="79">
        <v>391</v>
      </c>
      <c r="Q25" s="80">
        <f>SUM(K25:P25)</f>
        <v>6331</v>
      </c>
      <c r="R25" s="81">
        <f>SUM(J25,Q25)</f>
        <v>8821</v>
      </c>
    </row>
    <row r="26" spans="2:18" ht="16.5" customHeight="1">
      <c r="B26" s="12" t="s">
        <v>21</v>
      </c>
      <c r="C26" s="14"/>
      <c r="D26" s="14"/>
      <c r="E26" s="14"/>
      <c r="F26" s="14"/>
      <c r="G26" s="14"/>
      <c r="H26" s="82">
        <v>20</v>
      </c>
      <c r="I26" s="83">
        <v>44</v>
      </c>
      <c r="J26" s="84">
        <f>SUM(H26:I26)</f>
        <v>64</v>
      </c>
      <c r="K26" s="85">
        <v>0</v>
      </c>
      <c r="L26" s="86">
        <v>63</v>
      </c>
      <c r="M26" s="86">
        <v>73</v>
      </c>
      <c r="N26" s="86">
        <v>20</v>
      </c>
      <c r="O26" s="86">
        <v>20</v>
      </c>
      <c r="P26" s="87">
        <v>21</v>
      </c>
      <c r="Q26" s="88">
        <f>SUM(K26:P26)</f>
        <v>197</v>
      </c>
      <c r="R26" s="89">
        <f>SUM(J26,Q26)</f>
        <v>261</v>
      </c>
    </row>
    <row r="27" spans="2:18" ht="16.5" customHeight="1">
      <c r="B27" s="17" t="s">
        <v>22</v>
      </c>
      <c r="C27" s="18"/>
      <c r="D27" s="18"/>
      <c r="E27" s="18"/>
      <c r="F27" s="18"/>
      <c r="G27" s="18"/>
      <c r="H27" s="61">
        <f aca="true" t="shared" si="2" ref="H27:P27">H25+H26</f>
        <v>1332</v>
      </c>
      <c r="I27" s="62">
        <f t="shared" si="2"/>
        <v>1222</v>
      </c>
      <c r="J27" s="63">
        <f t="shared" si="2"/>
        <v>2554</v>
      </c>
      <c r="K27" s="64">
        <f t="shared" si="2"/>
        <v>0</v>
      </c>
      <c r="L27" s="65">
        <f t="shared" si="2"/>
        <v>2482</v>
      </c>
      <c r="M27" s="65">
        <f t="shared" si="2"/>
        <v>1806</v>
      </c>
      <c r="N27" s="65">
        <f t="shared" si="2"/>
        <v>1069</v>
      </c>
      <c r="O27" s="65">
        <f t="shared" si="2"/>
        <v>759</v>
      </c>
      <c r="P27" s="62">
        <f t="shared" si="2"/>
        <v>412</v>
      </c>
      <c r="Q27" s="63">
        <f>SUM(K27:P27)</f>
        <v>6528</v>
      </c>
      <c r="R27" s="66">
        <f>SUM(J27,Q27)</f>
        <v>9082</v>
      </c>
    </row>
    <row r="30" ht="16.5" customHeight="1">
      <c r="A30" s="1" t="s">
        <v>26</v>
      </c>
    </row>
    <row r="31" spans="2:18" ht="16.5" customHeight="1">
      <c r="B31" s="5"/>
      <c r="C31" s="5"/>
      <c r="D31" s="5"/>
      <c r="E31" s="6"/>
      <c r="F31" s="6"/>
      <c r="G31" s="6"/>
      <c r="H31" s="6"/>
      <c r="I31" s="6"/>
      <c r="J31" s="6"/>
      <c r="K31" s="1925" t="s">
        <v>23</v>
      </c>
      <c r="L31" s="1925"/>
      <c r="M31" s="1925"/>
      <c r="N31" s="1925"/>
      <c r="O31" s="1925"/>
      <c r="P31" s="1925"/>
      <c r="Q31" s="1925"/>
      <c r="R31" s="1925"/>
    </row>
    <row r="32" spans="2:18" ht="16.5" customHeight="1">
      <c r="B32" s="1931" t="str">
        <f>"平成"&amp;WIDECHAR($A$2)&amp;"年（"&amp;WIDECHAR($B$2)&amp;"年）"&amp;WIDECHAR($C$2)&amp;"月"</f>
        <v>平成２４年（２０１２年）４月</v>
      </c>
      <c r="C32" s="1932"/>
      <c r="D32" s="1932"/>
      <c r="E32" s="1932"/>
      <c r="F32" s="1932"/>
      <c r="G32" s="1933"/>
      <c r="H32" s="1937" t="s">
        <v>24</v>
      </c>
      <c r="I32" s="1938"/>
      <c r="J32" s="1938"/>
      <c r="K32" s="1939" t="s">
        <v>25</v>
      </c>
      <c r="L32" s="1940"/>
      <c r="M32" s="1940"/>
      <c r="N32" s="1940"/>
      <c r="O32" s="1940"/>
      <c r="P32" s="1940"/>
      <c r="Q32" s="1941"/>
      <c r="R32" s="1933" t="s">
        <v>19</v>
      </c>
    </row>
    <row r="33" spans="2:18" ht="16.5" customHeight="1">
      <c r="B33" s="1934"/>
      <c r="C33" s="1935"/>
      <c r="D33" s="1935"/>
      <c r="E33" s="1935"/>
      <c r="F33" s="1935"/>
      <c r="G33" s="1936"/>
      <c r="H33" s="68" t="s">
        <v>10</v>
      </c>
      <c r="I33" s="69" t="s">
        <v>11</v>
      </c>
      <c r="J33" s="70" t="s">
        <v>12</v>
      </c>
      <c r="K33" s="71" t="s">
        <v>13</v>
      </c>
      <c r="L33" s="72" t="s">
        <v>14</v>
      </c>
      <c r="M33" s="72" t="s">
        <v>15</v>
      </c>
      <c r="N33" s="72" t="s">
        <v>16</v>
      </c>
      <c r="O33" s="72" t="s">
        <v>17</v>
      </c>
      <c r="P33" s="73" t="s">
        <v>18</v>
      </c>
      <c r="Q33" s="90" t="s">
        <v>12</v>
      </c>
      <c r="R33" s="1936"/>
    </row>
    <row r="34" spans="2:18" ht="16.5" customHeight="1">
      <c r="B34" s="7" t="s">
        <v>20</v>
      </c>
      <c r="C34" s="9"/>
      <c r="D34" s="9"/>
      <c r="E34" s="9"/>
      <c r="F34" s="9"/>
      <c r="G34" s="9"/>
      <c r="H34" s="74">
        <v>9</v>
      </c>
      <c r="I34" s="75">
        <v>9</v>
      </c>
      <c r="J34" s="76">
        <f>SUM(H34:I34)</f>
        <v>18</v>
      </c>
      <c r="K34" s="77">
        <v>0</v>
      </c>
      <c r="L34" s="78">
        <v>253</v>
      </c>
      <c r="M34" s="78">
        <v>348</v>
      </c>
      <c r="N34" s="78">
        <v>301</v>
      </c>
      <c r="O34" s="78">
        <v>247</v>
      </c>
      <c r="P34" s="79">
        <v>126</v>
      </c>
      <c r="Q34" s="91">
        <f>SUM(K34:P34)</f>
        <v>1275</v>
      </c>
      <c r="R34" s="92">
        <f>SUM(J34,Q34)</f>
        <v>1293</v>
      </c>
    </row>
    <row r="35" spans="2:18" ht="16.5" customHeight="1">
      <c r="B35" s="12" t="s">
        <v>21</v>
      </c>
      <c r="C35" s="14"/>
      <c r="D35" s="14"/>
      <c r="E35" s="14"/>
      <c r="F35" s="14"/>
      <c r="G35" s="14"/>
      <c r="H35" s="82">
        <v>0</v>
      </c>
      <c r="I35" s="83">
        <v>0</v>
      </c>
      <c r="J35" s="84">
        <v>0</v>
      </c>
      <c r="K35" s="85">
        <v>0</v>
      </c>
      <c r="L35" s="86">
        <v>2</v>
      </c>
      <c r="M35" s="86">
        <v>6</v>
      </c>
      <c r="N35" s="86">
        <v>1</v>
      </c>
      <c r="O35" s="86">
        <v>1</v>
      </c>
      <c r="P35" s="87">
        <v>3</v>
      </c>
      <c r="Q35" s="93">
        <f>SUM(K35:P35)</f>
        <v>13</v>
      </c>
      <c r="R35" s="94">
        <f>SUM(J35,Q35)</f>
        <v>13</v>
      </c>
    </row>
    <row r="36" spans="2:18" ht="16.5" customHeight="1">
      <c r="B36" s="17" t="s">
        <v>22</v>
      </c>
      <c r="C36" s="18"/>
      <c r="D36" s="18"/>
      <c r="E36" s="18"/>
      <c r="F36" s="18"/>
      <c r="G36" s="18"/>
      <c r="H36" s="61">
        <f>H34+H35</f>
        <v>9</v>
      </c>
      <c r="I36" s="62">
        <f>I34+I35</f>
        <v>9</v>
      </c>
      <c r="J36" s="63">
        <f>SUM(H36:I36)</f>
        <v>18</v>
      </c>
      <c r="K36" s="64">
        <f aca="true" t="shared" si="3" ref="K36:P36">K34+K35</f>
        <v>0</v>
      </c>
      <c r="L36" s="65">
        <f t="shared" si="3"/>
        <v>255</v>
      </c>
      <c r="M36" s="65">
        <f t="shared" si="3"/>
        <v>354</v>
      </c>
      <c r="N36" s="65">
        <f t="shared" si="3"/>
        <v>302</v>
      </c>
      <c r="O36" s="65">
        <f t="shared" si="3"/>
        <v>248</v>
      </c>
      <c r="P36" s="62">
        <f t="shared" si="3"/>
        <v>129</v>
      </c>
      <c r="Q36" s="95">
        <f>SUM(K36:P36)</f>
        <v>1288</v>
      </c>
      <c r="R36" s="96">
        <f>SUM(J36,Q36)</f>
        <v>1306</v>
      </c>
    </row>
    <row r="38" ht="16.5" customHeight="1">
      <c r="A38" s="1" t="s">
        <v>27</v>
      </c>
    </row>
    <row r="39" ht="16.5" customHeight="1">
      <c r="A39" s="1" t="s">
        <v>28</v>
      </c>
    </row>
    <row r="40" spans="2:17" ht="16.5" customHeight="1">
      <c r="B40" s="5"/>
      <c r="C40" s="5"/>
      <c r="D40" s="5"/>
      <c r="E40" s="6"/>
      <c r="F40" s="6"/>
      <c r="G40" s="6"/>
      <c r="H40" s="6"/>
      <c r="I40" s="6"/>
      <c r="J40" s="1925" t="s">
        <v>23</v>
      </c>
      <c r="K40" s="1925"/>
      <c r="L40" s="1925"/>
      <c r="M40" s="1925"/>
      <c r="N40" s="1925"/>
      <c r="O40" s="1925"/>
      <c r="P40" s="1925"/>
      <c r="Q40" s="1925"/>
    </row>
    <row r="41" spans="2:17" ht="16.5" customHeight="1">
      <c r="B41" s="1931" t="str">
        <f>"平成"&amp;WIDECHAR($A$2)&amp;"年（"&amp;WIDECHAR($B$2)&amp;"年）"&amp;WIDECHAR($C$2)&amp;"月"</f>
        <v>平成２４年（２０１２年）４月</v>
      </c>
      <c r="C41" s="1932"/>
      <c r="D41" s="1932"/>
      <c r="E41" s="1932"/>
      <c r="F41" s="1932"/>
      <c r="G41" s="1933"/>
      <c r="H41" s="1937" t="s">
        <v>24</v>
      </c>
      <c r="I41" s="1938"/>
      <c r="J41" s="1938"/>
      <c r="K41" s="1939" t="s">
        <v>25</v>
      </c>
      <c r="L41" s="1940"/>
      <c r="M41" s="1940"/>
      <c r="N41" s="1940"/>
      <c r="O41" s="1940"/>
      <c r="P41" s="1941"/>
      <c r="Q41" s="1933" t="s">
        <v>19</v>
      </c>
    </row>
    <row r="42" spans="2:17" ht="16.5" customHeight="1">
      <c r="B42" s="1934"/>
      <c r="C42" s="1935"/>
      <c r="D42" s="1935"/>
      <c r="E42" s="1935"/>
      <c r="F42" s="1935"/>
      <c r="G42" s="1936"/>
      <c r="H42" s="68" t="s">
        <v>10</v>
      </c>
      <c r="I42" s="69" t="s">
        <v>11</v>
      </c>
      <c r="J42" s="70" t="s">
        <v>12</v>
      </c>
      <c r="K42" s="97" t="s">
        <v>14</v>
      </c>
      <c r="L42" s="72" t="s">
        <v>15</v>
      </c>
      <c r="M42" s="72" t="s">
        <v>16</v>
      </c>
      <c r="N42" s="72" t="s">
        <v>17</v>
      </c>
      <c r="O42" s="73" t="s">
        <v>18</v>
      </c>
      <c r="P42" s="90" t="s">
        <v>12</v>
      </c>
      <c r="Q42" s="1936"/>
    </row>
    <row r="43" spans="2:17" ht="16.5" customHeight="1">
      <c r="B43" s="7" t="s">
        <v>20</v>
      </c>
      <c r="C43" s="9"/>
      <c r="D43" s="9"/>
      <c r="E43" s="9"/>
      <c r="F43" s="9"/>
      <c r="G43" s="9"/>
      <c r="H43" s="74">
        <v>0</v>
      </c>
      <c r="I43" s="75">
        <v>0</v>
      </c>
      <c r="J43" s="76">
        <f>SUM(H43:I43)</f>
        <v>0</v>
      </c>
      <c r="K43" s="77">
        <v>8</v>
      </c>
      <c r="L43" s="78">
        <v>25</v>
      </c>
      <c r="M43" s="78">
        <v>141</v>
      </c>
      <c r="N43" s="78">
        <v>303</v>
      </c>
      <c r="O43" s="79">
        <v>345</v>
      </c>
      <c r="P43" s="91">
        <f>SUM(K43:O43)</f>
        <v>822</v>
      </c>
      <c r="Q43" s="92">
        <f>SUM(J43,P43)</f>
        <v>822</v>
      </c>
    </row>
    <row r="44" spans="2:17" ht="16.5" customHeight="1">
      <c r="B44" s="12" t="s">
        <v>21</v>
      </c>
      <c r="C44" s="14"/>
      <c r="D44" s="14"/>
      <c r="E44" s="14"/>
      <c r="F44" s="14"/>
      <c r="G44" s="14"/>
      <c r="H44" s="82">
        <v>0</v>
      </c>
      <c r="I44" s="83">
        <v>0</v>
      </c>
      <c r="J44" s="84">
        <f>SUM(H44:I44)</f>
        <v>0</v>
      </c>
      <c r="K44" s="85">
        <v>0</v>
      </c>
      <c r="L44" s="86">
        <v>0</v>
      </c>
      <c r="M44" s="86">
        <v>1</v>
      </c>
      <c r="N44" s="86">
        <v>6</v>
      </c>
      <c r="O44" s="87">
        <v>1</v>
      </c>
      <c r="P44" s="93">
        <f>SUM(K44:O44)</f>
        <v>8</v>
      </c>
      <c r="Q44" s="94">
        <f>SUM(J44,P44)</f>
        <v>8</v>
      </c>
    </row>
    <row r="45" spans="2:17" ht="16.5" customHeight="1">
      <c r="B45" s="17" t="s">
        <v>22</v>
      </c>
      <c r="C45" s="18"/>
      <c r="D45" s="18"/>
      <c r="E45" s="18"/>
      <c r="F45" s="18"/>
      <c r="G45" s="18"/>
      <c r="H45" s="61">
        <f>H43+H44</f>
        <v>0</v>
      </c>
      <c r="I45" s="62">
        <f>I43+I44</f>
        <v>0</v>
      </c>
      <c r="J45" s="63">
        <f>SUM(H45:I45)</f>
        <v>0</v>
      </c>
      <c r="K45" s="64">
        <f>K43+K44</f>
        <v>8</v>
      </c>
      <c r="L45" s="65">
        <f>L43+L44</f>
        <v>25</v>
      </c>
      <c r="M45" s="65">
        <f>M43+M44</f>
        <v>142</v>
      </c>
      <c r="N45" s="65">
        <f>N43+N44</f>
        <v>309</v>
      </c>
      <c r="O45" s="62">
        <f>O43+O44</f>
        <v>346</v>
      </c>
      <c r="P45" s="95">
        <f>SUM(K45:O45)</f>
        <v>830</v>
      </c>
      <c r="Q45" s="96">
        <f>SUM(J45,P45)</f>
        <v>830</v>
      </c>
    </row>
    <row r="47" ht="16.5" customHeight="1">
      <c r="A47" s="1" t="s">
        <v>29</v>
      </c>
    </row>
    <row r="48" spans="2:17" ht="16.5" customHeight="1">
      <c r="B48" s="5"/>
      <c r="C48" s="5"/>
      <c r="D48" s="5"/>
      <c r="E48" s="6"/>
      <c r="F48" s="6"/>
      <c r="G48" s="6"/>
      <c r="H48" s="6"/>
      <c r="I48" s="6"/>
      <c r="J48" s="1925" t="s">
        <v>23</v>
      </c>
      <c r="K48" s="1925"/>
      <c r="L48" s="1925"/>
      <c r="M48" s="1925"/>
      <c r="N48" s="1925"/>
      <c r="O48" s="1925"/>
      <c r="P48" s="1925"/>
      <c r="Q48" s="1925"/>
    </row>
    <row r="49" spans="2:17" ht="16.5" customHeight="1">
      <c r="B49" s="1931" t="str">
        <f>"平成"&amp;WIDECHAR($A$2)&amp;"年（"&amp;WIDECHAR($B$2)&amp;"年）"&amp;WIDECHAR($C$2)&amp;"月"</f>
        <v>平成２４年（２０１２年）４月</v>
      </c>
      <c r="C49" s="1932"/>
      <c r="D49" s="1932"/>
      <c r="E49" s="1932"/>
      <c r="F49" s="1932"/>
      <c r="G49" s="1933"/>
      <c r="H49" s="1954" t="s">
        <v>24</v>
      </c>
      <c r="I49" s="1955"/>
      <c r="J49" s="1955"/>
      <c r="K49" s="1956" t="s">
        <v>25</v>
      </c>
      <c r="L49" s="1955"/>
      <c r="M49" s="1955"/>
      <c r="N49" s="1955"/>
      <c r="O49" s="1955"/>
      <c r="P49" s="1957"/>
      <c r="Q49" s="1958" t="s">
        <v>19</v>
      </c>
    </row>
    <row r="50" spans="2:17" ht="16.5" customHeight="1">
      <c r="B50" s="1934"/>
      <c r="C50" s="1935"/>
      <c r="D50" s="1935"/>
      <c r="E50" s="1935"/>
      <c r="F50" s="1935"/>
      <c r="G50" s="1936"/>
      <c r="H50" s="98" t="s">
        <v>10</v>
      </c>
      <c r="I50" s="99" t="s">
        <v>11</v>
      </c>
      <c r="J50" s="100" t="s">
        <v>12</v>
      </c>
      <c r="K50" s="101" t="s">
        <v>14</v>
      </c>
      <c r="L50" s="102" t="s">
        <v>15</v>
      </c>
      <c r="M50" s="102" t="s">
        <v>16</v>
      </c>
      <c r="N50" s="102" t="s">
        <v>17</v>
      </c>
      <c r="O50" s="103" t="s">
        <v>18</v>
      </c>
      <c r="P50" s="104" t="s">
        <v>12</v>
      </c>
      <c r="Q50" s="1959"/>
    </row>
    <row r="51" spans="2:17" ht="16.5" customHeight="1">
      <c r="B51" s="7" t="s">
        <v>20</v>
      </c>
      <c r="C51" s="9"/>
      <c r="D51" s="9"/>
      <c r="E51" s="9"/>
      <c r="F51" s="9"/>
      <c r="G51" s="9"/>
      <c r="H51" s="74">
        <v>0</v>
      </c>
      <c r="I51" s="75">
        <v>0</v>
      </c>
      <c r="J51" s="76">
        <f>SUM(H51:I51)</f>
        <v>0</v>
      </c>
      <c r="K51" s="77">
        <v>28</v>
      </c>
      <c r="L51" s="78">
        <v>61</v>
      </c>
      <c r="M51" s="78">
        <v>102</v>
      </c>
      <c r="N51" s="78">
        <v>131</v>
      </c>
      <c r="O51" s="79">
        <v>121</v>
      </c>
      <c r="P51" s="91">
        <v>443</v>
      </c>
      <c r="Q51" s="92">
        <f>SUM(J51,P51)</f>
        <v>443</v>
      </c>
    </row>
    <row r="52" spans="2:17" ht="16.5" customHeight="1">
      <c r="B52" s="12" t="s">
        <v>21</v>
      </c>
      <c r="C52" s="14"/>
      <c r="D52" s="14"/>
      <c r="E52" s="14"/>
      <c r="F52" s="14"/>
      <c r="G52" s="14"/>
      <c r="H52" s="82">
        <v>0</v>
      </c>
      <c r="I52" s="83">
        <v>0</v>
      </c>
      <c r="J52" s="84">
        <f>SUM(H52:I52)</f>
        <v>0</v>
      </c>
      <c r="K52" s="85">
        <v>0</v>
      </c>
      <c r="L52" s="86">
        <v>0</v>
      </c>
      <c r="M52" s="86">
        <v>1</v>
      </c>
      <c r="N52" s="86">
        <v>3</v>
      </c>
      <c r="O52" s="87">
        <v>4</v>
      </c>
      <c r="P52" s="93">
        <v>8</v>
      </c>
      <c r="Q52" s="94">
        <f>SUM(J52,P52)</f>
        <v>8</v>
      </c>
    </row>
    <row r="53" spans="2:17" ht="16.5" customHeight="1">
      <c r="B53" s="17" t="s">
        <v>22</v>
      </c>
      <c r="C53" s="18"/>
      <c r="D53" s="18"/>
      <c r="E53" s="18"/>
      <c r="F53" s="18"/>
      <c r="G53" s="18"/>
      <c r="H53" s="61">
        <f>H51+H52</f>
        <v>0</v>
      </c>
      <c r="I53" s="62">
        <f>I51+I52</f>
        <v>0</v>
      </c>
      <c r="J53" s="63">
        <f>SUM(H53:I53)</f>
        <v>0</v>
      </c>
      <c r="K53" s="64">
        <f>K51+K52</f>
        <v>28</v>
      </c>
      <c r="L53" s="65">
        <f>L51+L52</f>
        <v>61</v>
      </c>
      <c r="M53" s="65">
        <f>M51+M52</f>
        <v>103</v>
      </c>
      <c r="N53" s="65">
        <f>N51+N52</f>
        <v>134</v>
      </c>
      <c r="O53" s="62">
        <f>O51+O52</f>
        <v>125</v>
      </c>
      <c r="P53" s="95">
        <f>SUM(K53:O53)</f>
        <v>451</v>
      </c>
      <c r="Q53" s="96">
        <f>SUM(J53,P53)</f>
        <v>451</v>
      </c>
    </row>
    <row r="55" ht="16.5" customHeight="1">
      <c r="A55" s="1" t="s">
        <v>30</v>
      </c>
    </row>
    <row r="56" spans="2:17" ht="16.5" customHeight="1">
      <c r="B56" s="5"/>
      <c r="C56" s="5"/>
      <c r="D56" s="5"/>
      <c r="E56" s="6"/>
      <c r="F56" s="6"/>
      <c r="G56" s="6"/>
      <c r="H56" s="6"/>
      <c r="I56" s="6"/>
      <c r="J56" s="1925" t="s">
        <v>23</v>
      </c>
      <c r="K56" s="1925"/>
      <c r="L56" s="1925"/>
      <c r="M56" s="1925"/>
      <c r="N56" s="1925"/>
      <c r="O56" s="1925"/>
      <c r="P56" s="1925"/>
      <c r="Q56" s="1925"/>
    </row>
    <row r="57" spans="2:17" ht="16.5" customHeight="1">
      <c r="B57" s="1944" t="str">
        <f>"平成"&amp;WIDECHAR($A$2)&amp;"年（"&amp;WIDECHAR($B$2)&amp;"年）"&amp;WIDECHAR($C$2)&amp;"月"</f>
        <v>平成２４年（２０１２年）４月</v>
      </c>
      <c r="C57" s="1945"/>
      <c r="D57" s="1945"/>
      <c r="E57" s="1945"/>
      <c r="F57" s="1945"/>
      <c r="G57" s="1946"/>
      <c r="H57" s="1950" t="s">
        <v>24</v>
      </c>
      <c r="I57" s="1951"/>
      <c r="J57" s="1951"/>
      <c r="K57" s="1952" t="s">
        <v>25</v>
      </c>
      <c r="L57" s="1951"/>
      <c r="M57" s="1951"/>
      <c r="N57" s="1951"/>
      <c r="O57" s="1951"/>
      <c r="P57" s="1953"/>
      <c r="Q57" s="1946" t="s">
        <v>19</v>
      </c>
    </row>
    <row r="58" spans="2:17" ht="16.5" customHeight="1">
      <c r="B58" s="1947"/>
      <c r="C58" s="1948"/>
      <c r="D58" s="1948"/>
      <c r="E58" s="1948"/>
      <c r="F58" s="1948"/>
      <c r="G58" s="1949"/>
      <c r="H58" s="106" t="s">
        <v>10</v>
      </c>
      <c r="I58" s="107" t="s">
        <v>11</v>
      </c>
      <c r="J58" s="105" t="s">
        <v>12</v>
      </c>
      <c r="K58" s="108" t="s">
        <v>14</v>
      </c>
      <c r="L58" s="109" t="s">
        <v>15</v>
      </c>
      <c r="M58" s="109" t="s">
        <v>16</v>
      </c>
      <c r="N58" s="109" t="s">
        <v>17</v>
      </c>
      <c r="O58" s="107" t="s">
        <v>18</v>
      </c>
      <c r="P58" s="110" t="s">
        <v>12</v>
      </c>
      <c r="Q58" s="1949"/>
    </row>
    <row r="59" spans="2:17" ht="16.5" customHeight="1">
      <c r="B59" s="7" t="s">
        <v>20</v>
      </c>
      <c r="C59" s="9"/>
      <c r="D59" s="9"/>
      <c r="E59" s="9"/>
      <c r="F59" s="9"/>
      <c r="G59" s="9"/>
      <c r="H59" s="74">
        <v>0</v>
      </c>
      <c r="I59" s="75">
        <v>0</v>
      </c>
      <c r="J59" s="76">
        <f>SUM(H59:I59)</f>
        <v>0</v>
      </c>
      <c r="K59" s="77">
        <v>1</v>
      </c>
      <c r="L59" s="78">
        <v>8</v>
      </c>
      <c r="M59" s="78">
        <v>58</v>
      </c>
      <c r="N59" s="78">
        <v>232</v>
      </c>
      <c r="O59" s="79">
        <v>664</v>
      </c>
      <c r="P59" s="91">
        <v>963</v>
      </c>
      <c r="Q59" s="92">
        <f>SUM(J59,P59)</f>
        <v>963</v>
      </c>
    </row>
    <row r="60" spans="2:17" ht="16.5" customHeight="1">
      <c r="B60" s="12" t="s">
        <v>21</v>
      </c>
      <c r="C60" s="14"/>
      <c r="D60" s="14"/>
      <c r="E60" s="14"/>
      <c r="F60" s="14"/>
      <c r="G60" s="14"/>
      <c r="H60" s="82">
        <v>0</v>
      </c>
      <c r="I60" s="83">
        <v>0</v>
      </c>
      <c r="J60" s="84">
        <f>SUM(H60:I60)</f>
        <v>0</v>
      </c>
      <c r="K60" s="85">
        <v>0</v>
      </c>
      <c r="L60" s="86">
        <v>0</v>
      </c>
      <c r="M60" s="86">
        <v>1</v>
      </c>
      <c r="N60" s="86">
        <v>1</v>
      </c>
      <c r="O60" s="87">
        <v>12</v>
      </c>
      <c r="P60" s="93">
        <v>14</v>
      </c>
      <c r="Q60" s="94">
        <f>SUM(J60,P60)</f>
        <v>14</v>
      </c>
    </row>
    <row r="61" spans="2:17" ht="16.5" customHeight="1">
      <c r="B61" s="17" t="s">
        <v>22</v>
      </c>
      <c r="C61" s="18"/>
      <c r="D61" s="18"/>
      <c r="E61" s="18"/>
      <c r="F61" s="18"/>
      <c r="G61" s="18"/>
      <c r="H61" s="61">
        <f>H59+H60</f>
        <v>0</v>
      </c>
      <c r="I61" s="62">
        <f>I59+I60</f>
        <v>0</v>
      </c>
      <c r="J61" s="63">
        <f>SUM(H61:I61)</f>
        <v>0</v>
      </c>
      <c r="K61" s="64">
        <f>K59+K60</f>
        <v>1</v>
      </c>
      <c r="L61" s="65">
        <f>L59+L60</f>
        <v>8</v>
      </c>
      <c r="M61" s="65">
        <f>M59+M60</f>
        <v>59</v>
      </c>
      <c r="N61" s="65">
        <f>N59+N60</f>
        <v>233</v>
      </c>
      <c r="O61" s="62">
        <f>O59+O60</f>
        <v>676</v>
      </c>
      <c r="P61" s="95">
        <f>SUM(K61:O61)</f>
        <v>977</v>
      </c>
      <c r="Q61" s="96">
        <f>SUM(J61,P61)</f>
        <v>977</v>
      </c>
    </row>
    <row r="75" spans="1:11" s="112" customFormat="1" ht="16.5" customHeight="1">
      <c r="A75" s="111" t="s">
        <v>31</v>
      </c>
      <c r="J75" s="113"/>
      <c r="K75" s="113"/>
    </row>
    <row r="76" spans="2:18" s="112" customFormat="1" ht="16.5" customHeight="1">
      <c r="B76" s="2"/>
      <c r="C76" s="114"/>
      <c r="D76" s="114"/>
      <c r="E76" s="114"/>
      <c r="F76" s="6"/>
      <c r="G76" s="6"/>
      <c r="H76" s="6"/>
      <c r="I76" s="1925" t="s">
        <v>32</v>
      </c>
      <c r="J76" s="1925"/>
      <c r="K76" s="1925"/>
      <c r="L76" s="1925"/>
      <c r="M76" s="1925"/>
      <c r="N76" s="1925"/>
      <c r="O76" s="1925"/>
      <c r="P76" s="1925"/>
      <c r="Q76" s="1925"/>
      <c r="R76" s="1925"/>
    </row>
    <row r="77" spans="2:18" s="112" customFormat="1" ht="16.5" customHeight="1">
      <c r="B77" s="1931" t="str">
        <f>"平成"&amp;WIDECHAR($A$2)&amp;"年（"&amp;WIDECHAR($B$2)&amp;"年）"&amp;WIDECHAR($C$2)&amp;"月"</f>
        <v>平成２４年（２０１２年）４月</v>
      </c>
      <c r="C77" s="1932"/>
      <c r="D77" s="1932"/>
      <c r="E77" s="1932"/>
      <c r="F77" s="1932"/>
      <c r="G77" s="1933"/>
      <c r="H77" s="1937" t="s">
        <v>24</v>
      </c>
      <c r="I77" s="1938"/>
      <c r="J77" s="1938"/>
      <c r="K77" s="1939" t="s">
        <v>25</v>
      </c>
      <c r="L77" s="1940"/>
      <c r="M77" s="1940"/>
      <c r="N77" s="1940"/>
      <c r="O77" s="1940"/>
      <c r="P77" s="1940"/>
      <c r="Q77" s="1941"/>
      <c r="R77" s="1942" t="s">
        <v>19</v>
      </c>
    </row>
    <row r="78" spans="2:18" s="112" customFormat="1" ht="16.5" customHeight="1">
      <c r="B78" s="1934"/>
      <c r="C78" s="1935"/>
      <c r="D78" s="1935"/>
      <c r="E78" s="1935"/>
      <c r="F78" s="1935"/>
      <c r="G78" s="1936"/>
      <c r="H78" s="68" t="s">
        <v>10</v>
      </c>
      <c r="I78" s="69" t="s">
        <v>11</v>
      </c>
      <c r="J78" s="70" t="s">
        <v>12</v>
      </c>
      <c r="K78" s="71" t="s">
        <v>13</v>
      </c>
      <c r="L78" s="72" t="s">
        <v>14</v>
      </c>
      <c r="M78" s="72" t="s">
        <v>15</v>
      </c>
      <c r="N78" s="72" t="s">
        <v>16</v>
      </c>
      <c r="O78" s="72" t="s">
        <v>17</v>
      </c>
      <c r="P78" s="73" t="s">
        <v>18</v>
      </c>
      <c r="Q78" s="67" t="s">
        <v>12</v>
      </c>
      <c r="R78" s="1943"/>
    </row>
    <row r="79" spans="2:18" s="112" customFormat="1" ht="16.5" customHeight="1">
      <c r="B79" s="115" t="s">
        <v>33</v>
      </c>
      <c r="C79" s="116"/>
      <c r="D79" s="116"/>
      <c r="E79" s="116"/>
      <c r="F79" s="116"/>
      <c r="G79" s="117"/>
      <c r="H79" s="118">
        <f aca="true" t="shared" si="4" ref="H79:R79">SUM(H80,H86,H89,H93,H97:H98)</f>
        <v>3132</v>
      </c>
      <c r="I79" s="119">
        <f t="shared" si="4"/>
        <v>3081</v>
      </c>
      <c r="J79" s="120">
        <f t="shared" si="4"/>
        <v>6213</v>
      </c>
      <c r="K79" s="121">
        <f t="shared" si="4"/>
        <v>0</v>
      </c>
      <c r="L79" s="122">
        <f t="shared" si="4"/>
        <v>6524</v>
      </c>
      <c r="M79" s="122">
        <f t="shared" si="4"/>
        <v>5245</v>
      </c>
      <c r="N79" s="122">
        <f>SUM(N80,N86,N89,N93,N97:N98)</f>
        <v>3458</v>
      </c>
      <c r="O79" s="122">
        <f t="shared" si="4"/>
        <v>2482</v>
      </c>
      <c r="P79" s="123">
        <f t="shared" si="4"/>
        <v>1575</v>
      </c>
      <c r="Q79" s="124">
        <f t="shared" si="4"/>
        <v>19284</v>
      </c>
      <c r="R79" s="125">
        <f t="shared" si="4"/>
        <v>25497</v>
      </c>
    </row>
    <row r="80" spans="2:18" s="112" customFormat="1" ht="16.5" customHeight="1">
      <c r="B80" s="126"/>
      <c r="C80" s="115" t="s">
        <v>34</v>
      </c>
      <c r="D80" s="116"/>
      <c r="E80" s="116"/>
      <c r="F80" s="116"/>
      <c r="G80" s="117"/>
      <c r="H80" s="118">
        <f aca="true" t="shared" si="5" ref="H80:Q80">SUM(H81:H85)</f>
        <v>872</v>
      </c>
      <c r="I80" s="119">
        <f t="shared" si="5"/>
        <v>773</v>
      </c>
      <c r="J80" s="120">
        <f t="shared" si="5"/>
        <v>1645</v>
      </c>
      <c r="K80" s="121">
        <f t="shared" si="5"/>
        <v>0</v>
      </c>
      <c r="L80" s="122">
        <f t="shared" si="5"/>
        <v>1490</v>
      </c>
      <c r="M80" s="122">
        <f t="shared" si="5"/>
        <v>1098</v>
      </c>
      <c r="N80" s="122">
        <f>SUM(N81:N85)</f>
        <v>758</v>
      </c>
      <c r="O80" s="122">
        <f t="shared" si="5"/>
        <v>585</v>
      </c>
      <c r="P80" s="123">
        <f t="shared" si="5"/>
        <v>486</v>
      </c>
      <c r="Q80" s="124">
        <f t="shared" si="5"/>
        <v>4417</v>
      </c>
      <c r="R80" s="125">
        <f aca="true" t="shared" si="6" ref="R80:R85">SUM(J80,Q80)</f>
        <v>6062</v>
      </c>
    </row>
    <row r="81" spans="2:18" s="112" customFormat="1" ht="16.5" customHeight="1">
      <c r="B81" s="126"/>
      <c r="C81" s="126"/>
      <c r="D81" s="127" t="s">
        <v>35</v>
      </c>
      <c r="E81" s="128"/>
      <c r="F81" s="128"/>
      <c r="G81" s="129"/>
      <c r="H81" s="130">
        <v>836</v>
      </c>
      <c r="I81" s="131">
        <v>729</v>
      </c>
      <c r="J81" s="132">
        <f>SUM(H81:I81)</f>
        <v>1565</v>
      </c>
      <c r="K81" s="133">
        <v>0</v>
      </c>
      <c r="L81" s="134">
        <v>1178</v>
      </c>
      <c r="M81" s="134">
        <v>784</v>
      </c>
      <c r="N81" s="134">
        <v>457</v>
      </c>
      <c r="O81" s="134">
        <v>303</v>
      </c>
      <c r="P81" s="131">
        <v>176</v>
      </c>
      <c r="Q81" s="132">
        <f>SUM(K81:P81)</f>
        <v>2898</v>
      </c>
      <c r="R81" s="135">
        <f t="shared" si="6"/>
        <v>4463</v>
      </c>
    </row>
    <row r="82" spans="2:18" s="112" customFormat="1" ht="16.5" customHeight="1">
      <c r="B82" s="126"/>
      <c r="C82" s="126"/>
      <c r="D82" s="136" t="s">
        <v>36</v>
      </c>
      <c r="E82" s="137"/>
      <c r="F82" s="137"/>
      <c r="G82" s="138"/>
      <c r="H82" s="139">
        <v>0</v>
      </c>
      <c r="I82" s="140">
        <v>0</v>
      </c>
      <c r="J82" s="141">
        <f>SUM(H82:I82)</f>
        <v>0</v>
      </c>
      <c r="K82" s="142">
        <v>0</v>
      </c>
      <c r="L82" s="143">
        <v>2</v>
      </c>
      <c r="M82" s="143">
        <v>1</v>
      </c>
      <c r="N82" s="143">
        <v>5</v>
      </c>
      <c r="O82" s="143">
        <v>9</v>
      </c>
      <c r="P82" s="140">
        <v>36</v>
      </c>
      <c r="Q82" s="141">
        <f>SUM(K82:P82)</f>
        <v>53</v>
      </c>
      <c r="R82" s="144">
        <f t="shared" si="6"/>
        <v>53</v>
      </c>
    </row>
    <row r="83" spans="2:18" s="112" customFormat="1" ht="16.5" customHeight="1">
      <c r="B83" s="126"/>
      <c r="C83" s="126"/>
      <c r="D83" s="136" t="s">
        <v>37</v>
      </c>
      <c r="E83" s="137"/>
      <c r="F83" s="137"/>
      <c r="G83" s="138"/>
      <c r="H83" s="139">
        <v>16</v>
      </c>
      <c r="I83" s="140">
        <v>15</v>
      </c>
      <c r="J83" s="141">
        <f>SUM(H83:I83)</f>
        <v>31</v>
      </c>
      <c r="K83" s="142">
        <v>0</v>
      </c>
      <c r="L83" s="143">
        <v>119</v>
      </c>
      <c r="M83" s="143">
        <v>117</v>
      </c>
      <c r="N83" s="143">
        <v>91</v>
      </c>
      <c r="O83" s="143">
        <v>92</v>
      </c>
      <c r="P83" s="140">
        <v>95</v>
      </c>
      <c r="Q83" s="141">
        <f>SUM(K83:P83)</f>
        <v>514</v>
      </c>
      <c r="R83" s="144">
        <f t="shared" si="6"/>
        <v>545</v>
      </c>
    </row>
    <row r="84" spans="2:18" s="112" customFormat="1" ht="16.5" customHeight="1">
      <c r="B84" s="126"/>
      <c r="C84" s="126"/>
      <c r="D84" s="136" t="s">
        <v>38</v>
      </c>
      <c r="E84" s="137"/>
      <c r="F84" s="137"/>
      <c r="G84" s="138"/>
      <c r="H84" s="139">
        <v>3</v>
      </c>
      <c r="I84" s="140">
        <v>19</v>
      </c>
      <c r="J84" s="141">
        <f>SUM(H84:I84)</f>
        <v>22</v>
      </c>
      <c r="K84" s="142">
        <v>0</v>
      </c>
      <c r="L84" s="143">
        <v>85</v>
      </c>
      <c r="M84" s="143">
        <v>69</v>
      </c>
      <c r="N84" s="143">
        <v>76</v>
      </c>
      <c r="O84" s="143">
        <v>50</v>
      </c>
      <c r="P84" s="140">
        <v>44</v>
      </c>
      <c r="Q84" s="141">
        <f>SUM(K84:P84)</f>
        <v>324</v>
      </c>
      <c r="R84" s="144">
        <f t="shared" si="6"/>
        <v>346</v>
      </c>
    </row>
    <row r="85" spans="2:18" s="112" customFormat="1" ht="16.5" customHeight="1">
      <c r="B85" s="126"/>
      <c r="C85" s="126"/>
      <c r="D85" s="145" t="s">
        <v>39</v>
      </c>
      <c r="E85" s="50"/>
      <c r="F85" s="50"/>
      <c r="G85" s="146"/>
      <c r="H85" s="147">
        <v>17</v>
      </c>
      <c r="I85" s="148">
        <v>10</v>
      </c>
      <c r="J85" s="149">
        <f>SUM(H85:I85)</f>
        <v>27</v>
      </c>
      <c r="K85" s="150">
        <v>0</v>
      </c>
      <c r="L85" s="151">
        <v>106</v>
      </c>
      <c r="M85" s="151">
        <v>127</v>
      </c>
      <c r="N85" s="151">
        <v>129</v>
      </c>
      <c r="O85" s="151">
        <v>131</v>
      </c>
      <c r="P85" s="148">
        <v>135</v>
      </c>
      <c r="Q85" s="149">
        <f>SUM(K85:P85)</f>
        <v>628</v>
      </c>
      <c r="R85" s="152">
        <f t="shared" si="6"/>
        <v>655</v>
      </c>
    </row>
    <row r="86" spans="2:18" s="112" customFormat="1" ht="16.5" customHeight="1">
      <c r="B86" s="126"/>
      <c r="C86" s="115" t="s">
        <v>40</v>
      </c>
      <c r="D86" s="116"/>
      <c r="E86" s="116"/>
      <c r="F86" s="116"/>
      <c r="G86" s="117"/>
      <c r="H86" s="118">
        <f aca="true" t="shared" si="7" ref="H86:R86">SUM(H87:H88)</f>
        <v>486</v>
      </c>
      <c r="I86" s="119">
        <f t="shared" si="7"/>
        <v>522</v>
      </c>
      <c r="J86" s="120">
        <f t="shared" si="7"/>
        <v>1008</v>
      </c>
      <c r="K86" s="121">
        <f t="shared" si="7"/>
        <v>0</v>
      </c>
      <c r="L86" s="122">
        <f t="shared" si="7"/>
        <v>1633</v>
      </c>
      <c r="M86" s="122">
        <f t="shared" si="7"/>
        <v>1248</v>
      </c>
      <c r="N86" s="122">
        <f t="shared" si="7"/>
        <v>752</v>
      </c>
      <c r="O86" s="122">
        <f t="shared" si="7"/>
        <v>485</v>
      </c>
      <c r="P86" s="123">
        <f t="shared" si="7"/>
        <v>269</v>
      </c>
      <c r="Q86" s="124">
        <f t="shared" si="7"/>
        <v>4387</v>
      </c>
      <c r="R86" s="125">
        <f t="shared" si="7"/>
        <v>5395</v>
      </c>
    </row>
    <row r="87" spans="2:18" s="112" customFormat="1" ht="16.5" customHeight="1">
      <c r="B87" s="126"/>
      <c r="C87" s="126"/>
      <c r="D87" s="127" t="s">
        <v>41</v>
      </c>
      <c r="E87" s="128"/>
      <c r="F87" s="128"/>
      <c r="G87" s="129"/>
      <c r="H87" s="130">
        <v>378</v>
      </c>
      <c r="I87" s="131">
        <v>362</v>
      </c>
      <c r="J87" s="153">
        <f>SUM(H87:I87)</f>
        <v>740</v>
      </c>
      <c r="K87" s="133">
        <v>0</v>
      </c>
      <c r="L87" s="134">
        <v>1141</v>
      </c>
      <c r="M87" s="134">
        <v>817</v>
      </c>
      <c r="N87" s="134">
        <v>489</v>
      </c>
      <c r="O87" s="134">
        <v>316</v>
      </c>
      <c r="P87" s="131">
        <v>158</v>
      </c>
      <c r="Q87" s="132">
        <f>SUM(K87:P87)</f>
        <v>2921</v>
      </c>
      <c r="R87" s="135">
        <f>SUM(J87,Q87)</f>
        <v>3661</v>
      </c>
    </row>
    <row r="88" spans="2:18" s="112" customFormat="1" ht="16.5" customHeight="1">
      <c r="B88" s="126"/>
      <c r="C88" s="126"/>
      <c r="D88" s="145" t="s">
        <v>42</v>
      </c>
      <c r="E88" s="50"/>
      <c r="F88" s="50"/>
      <c r="G88" s="146"/>
      <c r="H88" s="147">
        <v>108</v>
      </c>
      <c r="I88" s="148">
        <v>160</v>
      </c>
      <c r="J88" s="154">
        <f>SUM(H88:I88)</f>
        <v>268</v>
      </c>
      <c r="K88" s="150">
        <v>0</v>
      </c>
      <c r="L88" s="151">
        <v>492</v>
      </c>
      <c r="M88" s="151">
        <v>431</v>
      </c>
      <c r="N88" s="151">
        <v>263</v>
      </c>
      <c r="O88" s="151">
        <v>169</v>
      </c>
      <c r="P88" s="148">
        <v>111</v>
      </c>
      <c r="Q88" s="149">
        <f>SUM(K88:P88)</f>
        <v>1466</v>
      </c>
      <c r="R88" s="152">
        <f>SUM(J88,Q88)</f>
        <v>1734</v>
      </c>
    </row>
    <row r="89" spans="2:18" s="112" customFormat="1" ht="16.5" customHeight="1">
      <c r="B89" s="126"/>
      <c r="C89" s="115" t="s">
        <v>43</v>
      </c>
      <c r="D89" s="116"/>
      <c r="E89" s="116"/>
      <c r="F89" s="116"/>
      <c r="G89" s="117"/>
      <c r="H89" s="118">
        <f aca="true" t="shared" si="8" ref="H89:R89">SUM(H90:H92)</f>
        <v>4</v>
      </c>
      <c r="I89" s="119">
        <f t="shared" si="8"/>
        <v>5</v>
      </c>
      <c r="J89" s="120">
        <f t="shared" si="8"/>
        <v>9</v>
      </c>
      <c r="K89" s="121">
        <f t="shared" si="8"/>
        <v>0</v>
      </c>
      <c r="L89" s="122">
        <f t="shared" si="8"/>
        <v>101</v>
      </c>
      <c r="M89" s="122">
        <f t="shared" si="8"/>
        <v>158</v>
      </c>
      <c r="N89" s="122">
        <f t="shared" si="8"/>
        <v>177</v>
      </c>
      <c r="O89" s="122">
        <f t="shared" si="8"/>
        <v>146</v>
      </c>
      <c r="P89" s="123">
        <f t="shared" si="8"/>
        <v>85</v>
      </c>
      <c r="Q89" s="124">
        <f t="shared" si="8"/>
        <v>667</v>
      </c>
      <c r="R89" s="125">
        <f t="shared" si="8"/>
        <v>676</v>
      </c>
    </row>
    <row r="90" spans="2:18" s="112" customFormat="1" ht="16.5" customHeight="1">
      <c r="B90" s="126"/>
      <c r="C90" s="126"/>
      <c r="D90" s="127" t="s">
        <v>44</v>
      </c>
      <c r="E90" s="128"/>
      <c r="F90" s="128"/>
      <c r="G90" s="129"/>
      <c r="H90" s="130">
        <v>3</v>
      </c>
      <c r="I90" s="131">
        <v>4</v>
      </c>
      <c r="J90" s="153">
        <f>SUM(H90:I90)</f>
        <v>7</v>
      </c>
      <c r="K90" s="133">
        <v>0</v>
      </c>
      <c r="L90" s="134">
        <v>81</v>
      </c>
      <c r="M90" s="134">
        <v>107</v>
      </c>
      <c r="N90" s="134">
        <v>130</v>
      </c>
      <c r="O90" s="134">
        <v>107</v>
      </c>
      <c r="P90" s="131">
        <v>52</v>
      </c>
      <c r="Q90" s="132">
        <f>SUM(K90:P90)</f>
        <v>477</v>
      </c>
      <c r="R90" s="135">
        <f>SUM(J90,Q90)</f>
        <v>484</v>
      </c>
    </row>
    <row r="91" spans="2:18" s="112" customFormat="1" ht="16.5" customHeight="1">
      <c r="B91" s="126"/>
      <c r="C91" s="126"/>
      <c r="D91" s="136" t="s">
        <v>45</v>
      </c>
      <c r="E91" s="137"/>
      <c r="F91" s="137"/>
      <c r="G91" s="138"/>
      <c r="H91" s="139">
        <v>1</v>
      </c>
      <c r="I91" s="140">
        <v>1</v>
      </c>
      <c r="J91" s="155">
        <f>SUM(H91:I91)</f>
        <v>2</v>
      </c>
      <c r="K91" s="142">
        <v>0</v>
      </c>
      <c r="L91" s="143">
        <v>19</v>
      </c>
      <c r="M91" s="143">
        <v>48</v>
      </c>
      <c r="N91" s="143">
        <v>45</v>
      </c>
      <c r="O91" s="143">
        <v>35</v>
      </c>
      <c r="P91" s="140">
        <v>32</v>
      </c>
      <c r="Q91" s="141">
        <f>SUM(K91:P91)</f>
        <v>179</v>
      </c>
      <c r="R91" s="144">
        <f>SUM(J91,Q91)</f>
        <v>181</v>
      </c>
    </row>
    <row r="92" spans="2:18" s="112" customFormat="1" ht="16.5" customHeight="1">
      <c r="B92" s="126"/>
      <c r="C92" s="156"/>
      <c r="D92" s="145" t="s">
        <v>46</v>
      </c>
      <c r="E92" s="50"/>
      <c r="F92" s="50"/>
      <c r="G92" s="146"/>
      <c r="H92" s="147">
        <v>0</v>
      </c>
      <c r="I92" s="148">
        <v>0</v>
      </c>
      <c r="J92" s="154">
        <f>SUM(H92:I92)</f>
        <v>0</v>
      </c>
      <c r="K92" s="150">
        <v>0</v>
      </c>
      <c r="L92" s="151">
        <v>1</v>
      </c>
      <c r="M92" s="151">
        <v>3</v>
      </c>
      <c r="N92" s="151">
        <v>2</v>
      </c>
      <c r="O92" s="151">
        <v>4</v>
      </c>
      <c r="P92" s="148">
        <v>1</v>
      </c>
      <c r="Q92" s="149">
        <f>SUM(K92:P92)</f>
        <v>11</v>
      </c>
      <c r="R92" s="152">
        <f>SUM(J92,Q92)</f>
        <v>11</v>
      </c>
    </row>
    <row r="93" spans="2:18" s="112" customFormat="1" ht="16.5" customHeight="1">
      <c r="B93" s="126"/>
      <c r="C93" s="115" t="s">
        <v>47</v>
      </c>
      <c r="D93" s="116"/>
      <c r="E93" s="116"/>
      <c r="F93" s="116"/>
      <c r="G93" s="117"/>
      <c r="H93" s="118">
        <f aca="true" t="shared" si="9" ref="H93:R93">SUM(H94:H96)</f>
        <v>436</v>
      </c>
      <c r="I93" s="119">
        <f t="shared" si="9"/>
        <v>560</v>
      </c>
      <c r="J93" s="120">
        <f t="shared" si="9"/>
        <v>996</v>
      </c>
      <c r="K93" s="121">
        <f t="shared" si="9"/>
        <v>0</v>
      </c>
      <c r="L93" s="122">
        <f>SUM(L94:L96)</f>
        <v>858</v>
      </c>
      <c r="M93" s="122">
        <f t="shared" si="9"/>
        <v>989</v>
      </c>
      <c r="N93" s="122">
        <f t="shared" si="9"/>
        <v>752</v>
      </c>
      <c r="O93" s="122">
        <f t="shared" si="9"/>
        <v>561</v>
      </c>
      <c r="P93" s="123">
        <f t="shared" si="9"/>
        <v>358</v>
      </c>
      <c r="Q93" s="124">
        <f t="shared" si="9"/>
        <v>3518</v>
      </c>
      <c r="R93" s="125">
        <f t="shared" si="9"/>
        <v>4514</v>
      </c>
    </row>
    <row r="94" spans="2:18" s="112" customFormat="1" ht="16.5" customHeight="1">
      <c r="B94" s="126"/>
      <c r="C94" s="126"/>
      <c r="D94" s="127" t="s">
        <v>48</v>
      </c>
      <c r="E94" s="128"/>
      <c r="F94" s="128"/>
      <c r="G94" s="129"/>
      <c r="H94" s="130">
        <v>391</v>
      </c>
      <c r="I94" s="131">
        <v>513</v>
      </c>
      <c r="J94" s="153">
        <f>SUM(H94:I94)</f>
        <v>904</v>
      </c>
      <c r="K94" s="133">
        <v>0</v>
      </c>
      <c r="L94" s="134">
        <v>809</v>
      </c>
      <c r="M94" s="134">
        <v>948</v>
      </c>
      <c r="N94" s="134">
        <v>726</v>
      </c>
      <c r="O94" s="134">
        <v>542</v>
      </c>
      <c r="P94" s="131">
        <v>355</v>
      </c>
      <c r="Q94" s="132">
        <v>3380</v>
      </c>
      <c r="R94" s="135">
        <f>SUM(J94,Q94)</f>
        <v>4284</v>
      </c>
    </row>
    <row r="95" spans="2:18" s="112" customFormat="1" ht="16.5" customHeight="1">
      <c r="B95" s="126"/>
      <c r="C95" s="126"/>
      <c r="D95" s="136" t="s">
        <v>49</v>
      </c>
      <c r="E95" s="137"/>
      <c r="F95" s="137"/>
      <c r="G95" s="138"/>
      <c r="H95" s="139">
        <v>22</v>
      </c>
      <c r="I95" s="140">
        <v>23</v>
      </c>
      <c r="J95" s="155">
        <f>SUM(H95:I95)</f>
        <v>45</v>
      </c>
      <c r="K95" s="142">
        <v>0</v>
      </c>
      <c r="L95" s="143">
        <v>19</v>
      </c>
      <c r="M95" s="143">
        <v>20</v>
      </c>
      <c r="N95" s="143">
        <v>11</v>
      </c>
      <c r="O95" s="143">
        <v>13</v>
      </c>
      <c r="P95" s="140">
        <v>0</v>
      </c>
      <c r="Q95" s="141">
        <f>SUM(K95:P95)</f>
        <v>63</v>
      </c>
      <c r="R95" s="144">
        <f>SUM(J95,Q95)</f>
        <v>108</v>
      </c>
    </row>
    <row r="96" spans="2:18" s="112" customFormat="1" ht="16.5" customHeight="1">
      <c r="B96" s="126"/>
      <c r="C96" s="126"/>
      <c r="D96" s="145" t="s">
        <v>50</v>
      </c>
      <c r="E96" s="50"/>
      <c r="F96" s="50"/>
      <c r="G96" s="146"/>
      <c r="H96" s="147">
        <v>23</v>
      </c>
      <c r="I96" s="148">
        <v>24</v>
      </c>
      <c r="J96" s="154">
        <v>47</v>
      </c>
      <c r="K96" s="150">
        <v>0</v>
      </c>
      <c r="L96" s="151">
        <v>30</v>
      </c>
      <c r="M96" s="151">
        <v>21</v>
      </c>
      <c r="N96" s="151">
        <v>15</v>
      </c>
      <c r="O96" s="151">
        <v>6</v>
      </c>
      <c r="P96" s="148">
        <v>3</v>
      </c>
      <c r="Q96" s="149">
        <v>75</v>
      </c>
      <c r="R96" s="152">
        <f>SUM(J96,Q96)</f>
        <v>122</v>
      </c>
    </row>
    <row r="97" spans="2:18" s="112" customFormat="1" ht="16.5" customHeight="1">
      <c r="B97" s="126"/>
      <c r="C97" s="157" t="s">
        <v>51</v>
      </c>
      <c r="D97" s="158"/>
      <c r="E97" s="158"/>
      <c r="F97" s="158"/>
      <c r="G97" s="159"/>
      <c r="H97" s="118">
        <v>18</v>
      </c>
      <c r="I97" s="119">
        <v>24</v>
      </c>
      <c r="J97" s="120">
        <f>SUM(H97:I97)</f>
        <v>42</v>
      </c>
      <c r="K97" s="121">
        <v>0</v>
      </c>
      <c r="L97" s="122">
        <v>116</v>
      </c>
      <c r="M97" s="122">
        <v>83</v>
      </c>
      <c r="N97" s="122">
        <v>58</v>
      </c>
      <c r="O97" s="122">
        <v>57</v>
      </c>
      <c r="P97" s="123">
        <v>15</v>
      </c>
      <c r="Q97" s="124">
        <f>SUM(K97:P97)</f>
        <v>329</v>
      </c>
      <c r="R97" s="125">
        <f>SUM(J97,Q97)</f>
        <v>371</v>
      </c>
    </row>
    <row r="98" spans="2:18" s="112" customFormat="1" ht="16.5" customHeight="1">
      <c r="B98" s="156"/>
      <c r="C98" s="157" t="s">
        <v>52</v>
      </c>
      <c r="D98" s="158"/>
      <c r="E98" s="158"/>
      <c r="F98" s="158"/>
      <c r="G98" s="159"/>
      <c r="H98" s="118">
        <v>1316</v>
      </c>
      <c r="I98" s="119">
        <v>1197</v>
      </c>
      <c r="J98" s="120">
        <f>SUM(H98:I98)</f>
        <v>2513</v>
      </c>
      <c r="K98" s="121">
        <v>0</v>
      </c>
      <c r="L98" s="122">
        <v>2326</v>
      </c>
      <c r="M98" s="122">
        <v>1669</v>
      </c>
      <c r="N98" s="122">
        <v>961</v>
      </c>
      <c r="O98" s="122">
        <v>648</v>
      </c>
      <c r="P98" s="123">
        <v>362</v>
      </c>
      <c r="Q98" s="124">
        <f>SUM(K98:P98)</f>
        <v>5966</v>
      </c>
      <c r="R98" s="125">
        <f>SUM(J98,Q98)</f>
        <v>8479</v>
      </c>
    </row>
    <row r="99" spans="2:18" s="112" customFormat="1" ht="16.5" customHeight="1">
      <c r="B99" s="115" t="s">
        <v>53</v>
      </c>
      <c r="C99" s="116"/>
      <c r="D99" s="116"/>
      <c r="E99" s="116"/>
      <c r="F99" s="116"/>
      <c r="G99" s="117"/>
      <c r="H99" s="118">
        <f aca="true" t="shared" si="10" ref="H99:R99">SUM(H100:H105)</f>
        <v>9</v>
      </c>
      <c r="I99" s="160">
        <f t="shared" si="10"/>
        <v>9</v>
      </c>
      <c r="J99" s="120">
        <f t="shared" si="10"/>
        <v>18</v>
      </c>
      <c r="K99" s="121">
        <f t="shared" si="10"/>
        <v>0</v>
      </c>
      <c r="L99" s="122">
        <f t="shared" si="10"/>
        <v>255</v>
      </c>
      <c r="M99" s="122">
        <f t="shared" si="10"/>
        <v>354</v>
      </c>
      <c r="N99" s="122">
        <f t="shared" si="10"/>
        <v>304</v>
      </c>
      <c r="O99" s="122">
        <f t="shared" si="10"/>
        <v>248</v>
      </c>
      <c r="P99" s="123">
        <f t="shared" si="10"/>
        <v>128</v>
      </c>
      <c r="Q99" s="124">
        <f t="shared" si="10"/>
        <v>1289</v>
      </c>
      <c r="R99" s="125">
        <f t="shared" si="10"/>
        <v>1307</v>
      </c>
    </row>
    <row r="100" spans="2:18" s="112" customFormat="1" ht="16.5" customHeight="1">
      <c r="B100" s="126"/>
      <c r="C100" s="127" t="s">
        <v>54</v>
      </c>
      <c r="D100" s="128"/>
      <c r="E100" s="128"/>
      <c r="F100" s="128"/>
      <c r="G100" s="129"/>
      <c r="H100" s="130">
        <v>0</v>
      </c>
      <c r="I100" s="131">
        <v>0</v>
      </c>
      <c r="J100" s="132">
        <v>0</v>
      </c>
      <c r="K100" s="161"/>
      <c r="L100" s="134">
        <v>9</v>
      </c>
      <c r="M100" s="134">
        <v>10</v>
      </c>
      <c r="N100" s="134">
        <v>1</v>
      </c>
      <c r="O100" s="134">
        <v>2</v>
      </c>
      <c r="P100" s="131">
        <v>3</v>
      </c>
      <c r="Q100" s="132">
        <f aca="true" t="shared" si="11" ref="Q100:Q105">SUM(K100:P100)</f>
        <v>25</v>
      </c>
      <c r="R100" s="135">
        <f aca="true" t="shared" si="12" ref="R100:R105">SUM(J100,Q100)</f>
        <v>25</v>
      </c>
    </row>
    <row r="101" spans="2:18" s="112" customFormat="1" ht="16.5" customHeight="1">
      <c r="B101" s="126"/>
      <c r="C101" s="136" t="s">
        <v>55</v>
      </c>
      <c r="D101" s="137"/>
      <c r="E101" s="137"/>
      <c r="F101" s="137"/>
      <c r="G101" s="138"/>
      <c r="H101" s="139">
        <v>5</v>
      </c>
      <c r="I101" s="140">
        <v>3</v>
      </c>
      <c r="J101" s="155">
        <f>SUM(H101:I101)</f>
        <v>8</v>
      </c>
      <c r="K101" s="142">
        <v>0</v>
      </c>
      <c r="L101" s="143">
        <v>44</v>
      </c>
      <c r="M101" s="143">
        <v>70</v>
      </c>
      <c r="N101" s="143">
        <v>37</v>
      </c>
      <c r="O101" s="143">
        <v>41</v>
      </c>
      <c r="P101" s="140">
        <v>13</v>
      </c>
      <c r="Q101" s="141">
        <f t="shared" si="11"/>
        <v>205</v>
      </c>
      <c r="R101" s="144">
        <f t="shared" si="12"/>
        <v>213</v>
      </c>
    </row>
    <row r="102" spans="2:18" s="112" customFormat="1" ht="16.5" customHeight="1">
      <c r="B102" s="126"/>
      <c r="C102" s="136" t="s">
        <v>56</v>
      </c>
      <c r="D102" s="137"/>
      <c r="E102" s="137"/>
      <c r="F102" s="137"/>
      <c r="G102" s="138"/>
      <c r="H102" s="139">
        <v>4</v>
      </c>
      <c r="I102" s="140">
        <v>5</v>
      </c>
      <c r="J102" s="155">
        <f>SUM(H102:I102)</f>
        <v>9</v>
      </c>
      <c r="K102" s="142">
        <v>0</v>
      </c>
      <c r="L102" s="143">
        <v>46</v>
      </c>
      <c r="M102" s="143">
        <v>43</v>
      </c>
      <c r="N102" s="143">
        <v>31</v>
      </c>
      <c r="O102" s="143">
        <v>35</v>
      </c>
      <c r="P102" s="140">
        <v>22</v>
      </c>
      <c r="Q102" s="141">
        <f t="shared" si="11"/>
        <v>177</v>
      </c>
      <c r="R102" s="144">
        <f t="shared" si="12"/>
        <v>186</v>
      </c>
    </row>
    <row r="103" spans="2:18" s="112" customFormat="1" ht="16.5" customHeight="1">
      <c r="B103" s="126"/>
      <c r="C103" s="136" t="s">
        <v>57</v>
      </c>
      <c r="D103" s="137"/>
      <c r="E103" s="137"/>
      <c r="F103" s="137"/>
      <c r="G103" s="138"/>
      <c r="H103" s="139">
        <v>0</v>
      </c>
      <c r="I103" s="140">
        <v>1</v>
      </c>
      <c r="J103" s="141">
        <f>SUM(H103:I103)</f>
        <v>1</v>
      </c>
      <c r="K103" s="162"/>
      <c r="L103" s="143">
        <v>136</v>
      </c>
      <c r="M103" s="143">
        <v>207</v>
      </c>
      <c r="N103" s="143">
        <v>210</v>
      </c>
      <c r="O103" s="143">
        <v>132</v>
      </c>
      <c r="P103" s="140">
        <v>74</v>
      </c>
      <c r="Q103" s="141">
        <f t="shared" si="11"/>
        <v>759</v>
      </c>
      <c r="R103" s="144">
        <f t="shared" si="12"/>
        <v>760</v>
      </c>
    </row>
    <row r="104" spans="2:18" s="112" customFormat="1" ht="16.5" customHeight="1">
      <c r="B104" s="126"/>
      <c r="C104" s="163" t="s">
        <v>58</v>
      </c>
      <c r="D104" s="164"/>
      <c r="E104" s="164"/>
      <c r="F104" s="164"/>
      <c r="G104" s="165"/>
      <c r="H104" s="139">
        <v>0</v>
      </c>
      <c r="I104" s="140">
        <v>0</v>
      </c>
      <c r="J104" s="141">
        <f>SUM(H104:I104)</f>
        <v>0</v>
      </c>
      <c r="K104" s="162"/>
      <c r="L104" s="143">
        <v>20</v>
      </c>
      <c r="M104" s="143">
        <v>24</v>
      </c>
      <c r="N104" s="143">
        <v>19</v>
      </c>
      <c r="O104" s="143">
        <v>31</v>
      </c>
      <c r="P104" s="140">
        <v>12</v>
      </c>
      <c r="Q104" s="141">
        <f t="shared" si="11"/>
        <v>106</v>
      </c>
      <c r="R104" s="144">
        <f t="shared" si="12"/>
        <v>106</v>
      </c>
    </row>
    <row r="105" spans="2:18" s="112" customFormat="1" ht="16.5" customHeight="1">
      <c r="B105" s="166"/>
      <c r="C105" s="167" t="s">
        <v>59</v>
      </c>
      <c r="D105" s="168"/>
      <c r="E105" s="168"/>
      <c r="F105" s="168"/>
      <c r="G105" s="169"/>
      <c r="H105" s="147">
        <v>0</v>
      </c>
      <c r="I105" s="148">
        <v>0</v>
      </c>
      <c r="J105" s="154">
        <f>SUM(H105:I105)</f>
        <v>0</v>
      </c>
      <c r="K105" s="170"/>
      <c r="L105" s="151">
        <v>0</v>
      </c>
      <c r="M105" s="151">
        <v>0</v>
      </c>
      <c r="N105" s="151">
        <v>6</v>
      </c>
      <c r="O105" s="151">
        <v>7</v>
      </c>
      <c r="P105" s="148">
        <v>4</v>
      </c>
      <c r="Q105" s="149">
        <f t="shared" si="11"/>
        <v>17</v>
      </c>
      <c r="R105" s="152">
        <f t="shared" si="12"/>
        <v>17</v>
      </c>
    </row>
    <row r="106" spans="2:18" s="112" customFormat="1" ht="16.5" customHeight="1">
      <c r="B106" s="115" t="s">
        <v>60</v>
      </c>
      <c r="C106" s="116"/>
      <c r="D106" s="116"/>
      <c r="E106" s="116"/>
      <c r="F106" s="116"/>
      <c r="G106" s="117"/>
      <c r="H106" s="118">
        <f>SUM(H107:H109)</f>
        <v>0</v>
      </c>
      <c r="I106" s="119">
        <f>SUM(I107:I109)</f>
        <v>0</v>
      </c>
      <c r="J106" s="120">
        <f>SUM(J107:J109)</f>
        <v>0</v>
      </c>
      <c r="K106" s="171"/>
      <c r="L106" s="122">
        <f aca="true" t="shared" si="13" ref="L106:R106">SUM(L107:L109)</f>
        <v>37</v>
      </c>
      <c r="M106" s="122">
        <f t="shared" si="13"/>
        <v>94</v>
      </c>
      <c r="N106" s="122">
        <f t="shared" si="13"/>
        <v>305</v>
      </c>
      <c r="O106" s="122">
        <f t="shared" si="13"/>
        <v>676</v>
      </c>
      <c r="P106" s="123">
        <f t="shared" si="13"/>
        <v>1150</v>
      </c>
      <c r="Q106" s="124">
        <f t="shared" si="13"/>
        <v>2262</v>
      </c>
      <c r="R106" s="125">
        <f t="shared" si="13"/>
        <v>2262</v>
      </c>
    </row>
    <row r="107" spans="2:18" s="112" customFormat="1" ht="16.5" customHeight="1">
      <c r="B107" s="126"/>
      <c r="C107" s="127" t="s">
        <v>61</v>
      </c>
      <c r="D107" s="128"/>
      <c r="E107" s="128"/>
      <c r="F107" s="128"/>
      <c r="G107" s="129"/>
      <c r="H107" s="130">
        <v>0</v>
      </c>
      <c r="I107" s="131">
        <v>0</v>
      </c>
      <c r="J107" s="153">
        <f>SUM(H107:I107)</f>
        <v>0</v>
      </c>
      <c r="K107" s="161"/>
      <c r="L107" s="134">
        <v>8</v>
      </c>
      <c r="M107" s="134">
        <v>25</v>
      </c>
      <c r="N107" s="134">
        <v>142</v>
      </c>
      <c r="O107" s="134">
        <v>309</v>
      </c>
      <c r="P107" s="131">
        <v>346</v>
      </c>
      <c r="Q107" s="132">
        <f>SUM(K107:P107)</f>
        <v>830</v>
      </c>
      <c r="R107" s="135">
        <f>SUM(J107,Q107)</f>
        <v>830</v>
      </c>
    </row>
    <row r="108" spans="2:18" s="112" customFormat="1" ht="16.5" customHeight="1">
      <c r="B108" s="126"/>
      <c r="C108" s="136" t="s">
        <v>62</v>
      </c>
      <c r="D108" s="137"/>
      <c r="E108" s="137"/>
      <c r="F108" s="137"/>
      <c r="G108" s="138"/>
      <c r="H108" s="139">
        <v>0</v>
      </c>
      <c r="I108" s="140">
        <v>0</v>
      </c>
      <c r="J108" s="155">
        <f>SUM(H108:I108)</f>
        <v>0</v>
      </c>
      <c r="K108" s="162"/>
      <c r="L108" s="143">
        <v>28</v>
      </c>
      <c r="M108" s="143">
        <v>61</v>
      </c>
      <c r="N108" s="143">
        <v>103</v>
      </c>
      <c r="O108" s="143">
        <v>134</v>
      </c>
      <c r="P108" s="140">
        <v>125</v>
      </c>
      <c r="Q108" s="141">
        <f>SUM(K108:P108)</f>
        <v>451</v>
      </c>
      <c r="R108" s="144">
        <f>SUM(J108,Q108)</f>
        <v>451</v>
      </c>
    </row>
    <row r="109" spans="2:18" s="112" customFormat="1" ht="16.5" customHeight="1">
      <c r="B109" s="166"/>
      <c r="C109" s="145" t="s">
        <v>63</v>
      </c>
      <c r="D109" s="50"/>
      <c r="E109" s="50"/>
      <c r="F109" s="50"/>
      <c r="G109" s="146"/>
      <c r="H109" s="147">
        <v>0</v>
      </c>
      <c r="I109" s="148">
        <v>0</v>
      </c>
      <c r="J109" s="154">
        <f>SUM(H109:I109)</f>
        <v>0</v>
      </c>
      <c r="K109" s="170"/>
      <c r="L109" s="151">
        <v>1</v>
      </c>
      <c r="M109" s="151">
        <v>8</v>
      </c>
      <c r="N109" s="151">
        <v>60</v>
      </c>
      <c r="O109" s="151">
        <v>233</v>
      </c>
      <c r="P109" s="148">
        <v>679</v>
      </c>
      <c r="Q109" s="149">
        <f>SUM(K109:P109)</f>
        <v>981</v>
      </c>
      <c r="R109" s="152">
        <f>SUM(J109,Q109)</f>
        <v>981</v>
      </c>
    </row>
    <row r="110" spans="2:18" s="112" customFormat="1" ht="16.5" customHeight="1">
      <c r="B110" s="172" t="s">
        <v>64</v>
      </c>
      <c r="C110" s="31"/>
      <c r="D110" s="31"/>
      <c r="E110" s="31"/>
      <c r="F110" s="31"/>
      <c r="G110" s="32"/>
      <c r="H110" s="118">
        <f aca="true" t="shared" si="14" ref="H110:R110">SUM(H79,H99,H106)</f>
        <v>3141</v>
      </c>
      <c r="I110" s="119">
        <f t="shared" si="14"/>
        <v>3090</v>
      </c>
      <c r="J110" s="120">
        <f t="shared" si="14"/>
        <v>6231</v>
      </c>
      <c r="K110" s="121">
        <f t="shared" si="14"/>
        <v>0</v>
      </c>
      <c r="L110" s="122">
        <f t="shared" si="14"/>
        <v>6816</v>
      </c>
      <c r="M110" s="122">
        <f t="shared" si="14"/>
        <v>5693</v>
      </c>
      <c r="N110" s="122">
        <f t="shared" si="14"/>
        <v>4067</v>
      </c>
      <c r="O110" s="122">
        <f t="shared" si="14"/>
        <v>3406</v>
      </c>
      <c r="P110" s="123">
        <f t="shared" si="14"/>
        <v>2853</v>
      </c>
      <c r="Q110" s="124">
        <f t="shared" si="14"/>
        <v>22835</v>
      </c>
      <c r="R110" s="125">
        <f t="shared" si="14"/>
        <v>29066</v>
      </c>
    </row>
    <row r="111" s="112" customFormat="1" ht="16.5" customHeight="1"/>
    <row r="112" spans="1:11" s="112" customFormat="1" ht="16.5" customHeight="1">
      <c r="A112" s="111" t="s">
        <v>65</v>
      </c>
      <c r="H112" s="113"/>
      <c r="I112" s="113"/>
      <c r="J112" s="113"/>
      <c r="K112" s="113"/>
    </row>
    <row r="113" spans="2:18" s="112" customFormat="1" ht="16.5" customHeight="1">
      <c r="B113" s="114"/>
      <c r="C113" s="114"/>
      <c r="D113" s="114"/>
      <c r="E113" s="114"/>
      <c r="F113" s="6"/>
      <c r="G113" s="6"/>
      <c r="H113" s="6"/>
      <c r="I113" s="1925" t="s">
        <v>66</v>
      </c>
      <c r="J113" s="1925"/>
      <c r="K113" s="1925"/>
      <c r="L113" s="1925"/>
      <c r="M113" s="1925"/>
      <c r="N113" s="1925"/>
      <c r="O113" s="1925"/>
      <c r="P113" s="1925"/>
      <c r="Q113" s="1925"/>
      <c r="R113" s="1925"/>
    </row>
    <row r="114" spans="2:18" s="112" customFormat="1" ht="16.5" customHeight="1">
      <c r="B114" s="1931" t="str">
        <f>"平成"&amp;WIDECHAR($A$2)&amp;"年（"&amp;WIDECHAR($B$2)&amp;"年）"&amp;WIDECHAR($C$2)&amp;"月"</f>
        <v>平成２４年（２０１２年）４月</v>
      </c>
      <c r="C114" s="1932"/>
      <c r="D114" s="1932"/>
      <c r="E114" s="1932"/>
      <c r="F114" s="1932"/>
      <c r="G114" s="1933"/>
      <c r="H114" s="1937" t="s">
        <v>24</v>
      </c>
      <c r="I114" s="1938"/>
      <c r="J114" s="1938"/>
      <c r="K114" s="1939" t="s">
        <v>25</v>
      </c>
      <c r="L114" s="1940"/>
      <c r="M114" s="1940"/>
      <c r="N114" s="1940"/>
      <c r="O114" s="1940"/>
      <c r="P114" s="1940"/>
      <c r="Q114" s="1941"/>
      <c r="R114" s="1942" t="s">
        <v>19</v>
      </c>
    </row>
    <row r="115" spans="2:18" s="112" customFormat="1" ht="16.5" customHeight="1">
      <c r="B115" s="1934"/>
      <c r="C115" s="1935"/>
      <c r="D115" s="1935"/>
      <c r="E115" s="1935"/>
      <c r="F115" s="1935"/>
      <c r="G115" s="1936"/>
      <c r="H115" s="68" t="s">
        <v>10</v>
      </c>
      <c r="I115" s="69" t="s">
        <v>11</v>
      </c>
      <c r="J115" s="70" t="s">
        <v>12</v>
      </c>
      <c r="K115" s="71" t="s">
        <v>13</v>
      </c>
      <c r="L115" s="72" t="s">
        <v>14</v>
      </c>
      <c r="M115" s="72" t="s">
        <v>15</v>
      </c>
      <c r="N115" s="72" t="s">
        <v>16</v>
      </c>
      <c r="O115" s="72" t="s">
        <v>17</v>
      </c>
      <c r="P115" s="73" t="s">
        <v>18</v>
      </c>
      <c r="Q115" s="67" t="s">
        <v>12</v>
      </c>
      <c r="R115" s="1943"/>
    </row>
    <row r="116" spans="2:18" s="112" customFormat="1" ht="16.5" customHeight="1">
      <c r="B116" s="115" t="s">
        <v>33</v>
      </c>
      <c r="C116" s="116"/>
      <c r="D116" s="116"/>
      <c r="E116" s="116"/>
      <c r="F116" s="116"/>
      <c r="G116" s="117"/>
      <c r="H116" s="118">
        <f aca="true" t="shared" si="15" ref="H116:R116">SUM(H117,H123,H126,H130,H134:H135)</f>
        <v>33908780</v>
      </c>
      <c r="I116" s="119">
        <f t="shared" si="15"/>
        <v>51061052</v>
      </c>
      <c r="J116" s="120">
        <f t="shared" si="15"/>
        <v>84969832</v>
      </c>
      <c r="K116" s="121">
        <f t="shared" si="15"/>
        <v>0</v>
      </c>
      <c r="L116" s="122">
        <f t="shared" si="15"/>
        <v>199562156</v>
      </c>
      <c r="M116" s="122">
        <v>191647282</v>
      </c>
      <c r="N116" s="122">
        <v>149831230</v>
      </c>
      <c r="O116" s="122">
        <v>119868012</v>
      </c>
      <c r="P116" s="123">
        <v>79595566</v>
      </c>
      <c r="Q116" s="124">
        <f t="shared" si="15"/>
        <v>740504246</v>
      </c>
      <c r="R116" s="125">
        <f t="shared" si="15"/>
        <v>825474078</v>
      </c>
    </row>
    <row r="117" spans="2:18" s="112" customFormat="1" ht="16.5" customHeight="1">
      <c r="B117" s="126"/>
      <c r="C117" s="115" t="s">
        <v>34</v>
      </c>
      <c r="D117" s="116"/>
      <c r="E117" s="116"/>
      <c r="F117" s="116"/>
      <c r="G117" s="117"/>
      <c r="H117" s="118">
        <f aca="true" t="shared" si="16" ref="H117:Q117">SUM(H118:H122)</f>
        <v>12530782</v>
      </c>
      <c r="I117" s="119">
        <f t="shared" si="16"/>
        <v>15568702</v>
      </c>
      <c r="J117" s="120">
        <f t="shared" si="16"/>
        <v>28099484</v>
      </c>
      <c r="K117" s="121">
        <f t="shared" si="16"/>
        <v>0</v>
      </c>
      <c r="L117" s="122">
        <f t="shared" si="16"/>
        <v>37598572</v>
      </c>
      <c r="M117" s="122">
        <f t="shared" si="16"/>
        <v>37214117</v>
      </c>
      <c r="N117" s="122">
        <f t="shared" si="16"/>
        <v>30730701</v>
      </c>
      <c r="O117" s="122">
        <f t="shared" si="16"/>
        <v>27872020</v>
      </c>
      <c r="P117" s="123">
        <f t="shared" si="16"/>
        <v>23629505</v>
      </c>
      <c r="Q117" s="124">
        <f t="shared" si="16"/>
        <v>157044915</v>
      </c>
      <c r="R117" s="125">
        <f aca="true" t="shared" si="17" ref="R117:R122">SUM(J117,Q117)</f>
        <v>185144399</v>
      </c>
    </row>
    <row r="118" spans="2:18" s="112" customFormat="1" ht="16.5" customHeight="1">
      <c r="B118" s="126"/>
      <c r="C118" s="126"/>
      <c r="D118" s="127" t="s">
        <v>35</v>
      </c>
      <c r="E118" s="128"/>
      <c r="F118" s="128"/>
      <c r="G118" s="129"/>
      <c r="H118" s="130">
        <v>12155014</v>
      </c>
      <c r="I118" s="131">
        <v>14335153</v>
      </c>
      <c r="J118" s="132">
        <f>SUM(H118:I118)</f>
        <v>26490167</v>
      </c>
      <c r="K118" s="133">
        <v>0</v>
      </c>
      <c r="L118" s="134">
        <v>30239263</v>
      </c>
      <c r="M118" s="134">
        <v>29603366</v>
      </c>
      <c r="N118" s="134">
        <v>23914400</v>
      </c>
      <c r="O118" s="134">
        <v>21311811</v>
      </c>
      <c r="P118" s="131">
        <v>15503490</v>
      </c>
      <c r="Q118" s="132">
        <f>SUM(K118:P118)</f>
        <v>120572330</v>
      </c>
      <c r="R118" s="135">
        <f t="shared" si="17"/>
        <v>147062497</v>
      </c>
    </row>
    <row r="119" spans="2:18" s="112" customFormat="1" ht="16.5" customHeight="1">
      <c r="B119" s="126"/>
      <c r="C119" s="126"/>
      <c r="D119" s="136" t="s">
        <v>36</v>
      </c>
      <c r="E119" s="137"/>
      <c r="F119" s="137"/>
      <c r="G119" s="138"/>
      <c r="H119" s="139">
        <v>0</v>
      </c>
      <c r="I119" s="140">
        <v>0</v>
      </c>
      <c r="J119" s="141">
        <f>SUM(H119:I119)</f>
        <v>0</v>
      </c>
      <c r="K119" s="142">
        <v>0</v>
      </c>
      <c r="L119" s="143">
        <v>78750</v>
      </c>
      <c r="M119" s="143">
        <v>90000</v>
      </c>
      <c r="N119" s="143">
        <v>202716</v>
      </c>
      <c r="O119" s="143">
        <v>361728</v>
      </c>
      <c r="P119" s="140">
        <v>1639539</v>
      </c>
      <c r="Q119" s="141">
        <f>SUM(K119:P119)</f>
        <v>2372733</v>
      </c>
      <c r="R119" s="144">
        <f t="shared" si="17"/>
        <v>2372733</v>
      </c>
    </row>
    <row r="120" spans="2:18" s="112" customFormat="1" ht="16.5" customHeight="1">
      <c r="B120" s="126"/>
      <c r="C120" s="126"/>
      <c r="D120" s="136" t="s">
        <v>37</v>
      </c>
      <c r="E120" s="137"/>
      <c r="F120" s="137"/>
      <c r="G120" s="138"/>
      <c r="H120" s="139">
        <v>210024</v>
      </c>
      <c r="I120" s="140">
        <v>433098</v>
      </c>
      <c r="J120" s="141">
        <f>SUM(H120:I120)</f>
        <v>643122</v>
      </c>
      <c r="K120" s="142">
        <v>0</v>
      </c>
      <c r="L120" s="143">
        <v>3290247</v>
      </c>
      <c r="M120" s="143">
        <v>3830418</v>
      </c>
      <c r="N120" s="143">
        <v>2984058</v>
      </c>
      <c r="O120" s="143">
        <v>3419812</v>
      </c>
      <c r="P120" s="140">
        <v>3925895</v>
      </c>
      <c r="Q120" s="141">
        <f>SUM(K120:P120)</f>
        <v>17450430</v>
      </c>
      <c r="R120" s="144">
        <f t="shared" si="17"/>
        <v>18093552</v>
      </c>
    </row>
    <row r="121" spans="2:18" s="112" customFormat="1" ht="16.5" customHeight="1">
      <c r="B121" s="126"/>
      <c r="C121" s="126"/>
      <c r="D121" s="136" t="s">
        <v>38</v>
      </c>
      <c r="E121" s="137"/>
      <c r="F121" s="137"/>
      <c r="G121" s="138"/>
      <c r="H121" s="139">
        <v>58284</v>
      </c>
      <c r="I121" s="140">
        <v>743391</v>
      </c>
      <c r="J121" s="141">
        <f>SUM(H121:I121)</f>
        <v>801675</v>
      </c>
      <c r="K121" s="142">
        <v>0</v>
      </c>
      <c r="L121" s="143">
        <v>3148722</v>
      </c>
      <c r="M121" s="143">
        <v>2690343</v>
      </c>
      <c r="N121" s="143">
        <v>2663557</v>
      </c>
      <c r="O121" s="143">
        <v>1731609</v>
      </c>
      <c r="P121" s="140">
        <v>1453221</v>
      </c>
      <c r="Q121" s="141">
        <f>SUM(K121:P121)</f>
        <v>11687452</v>
      </c>
      <c r="R121" s="144">
        <f t="shared" si="17"/>
        <v>12489127</v>
      </c>
    </row>
    <row r="122" spans="2:18" s="112" customFormat="1" ht="16.5" customHeight="1">
      <c r="B122" s="126"/>
      <c r="C122" s="126"/>
      <c r="D122" s="145" t="s">
        <v>39</v>
      </c>
      <c r="E122" s="50"/>
      <c r="F122" s="50"/>
      <c r="G122" s="146"/>
      <c r="H122" s="147">
        <v>107460</v>
      </c>
      <c r="I122" s="148">
        <v>57060</v>
      </c>
      <c r="J122" s="149">
        <f>SUM(H122:I122)</f>
        <v>164520</v>
      </c>
      <c r="K122" s="150">
        <v>0</v>
      </c>
      <c r="L122" s="151">
        <v>841590</v>
      </c>
      <c r="M122" s="151">
        <v>999990</v>
      </c>
      <c r="N122" s="151">
        <v>965970</v>
      </c>
      <c r="O122" s="151">
        <v>1047060</v>
      </c>
      <c r="P122" s="148">
        <v>1107360</v>
      </c>
      <c r="Q122" s="149">
        <f>SUM(K122:P122)</f>
        <v>4961970</v>
      </c>
      <c r="R122" s="152">
        <f t="shared" si="17"/>
        <v>5126490</v>
      </c>
    </row>
    <row r="123" spans="2:18" s="112" customFormat="1" ht="16.5" customHeight="1">
      <c r="B123" s="126"/>
      <c r="C123" s="115" t="s">
        <v>40</v>
      </c>
      <c r="D123" s="116"/>
      <c r="E123" s="116"/>
      <c r="F123" s="116"/>
      <c r="G123" s="117"/>
      <c r="H123" s="118">
        <f aca="true" t="shared" si="18" ref="H123:R123">SUM(H124:H125)</f>
        <v>10741888</v>
      </c>
      <c r="I123" s="119">
        <f t="shared" si="18"/>
        <v>22232736</v>
      </c>
      <c r="J123" s="120">
        <f t="shared" si="18"/>
        <v>32974624</v>
      </c>
      <c r="K123" s="121">
        <f t="shared" si="18"/>
        <v>0</v>
      </c>
      <c r="L123" s="122">
        <f t="shared" si="18"/>
        <v>107795079</v>
      </c>
      <c r="M123" s="122">
        <f t="shared" si="18"/>
        <v>102369563</v>
      </c>
      <c r="N123" s="122">
        <f t="shared" si="18"/>
        <v>74346208</v>
      </c>
      <c r="O123" s="122">
        <f t="shared" si="18"/>
        <v>52430081</v>
      </c>
      <c r="P123" s="123">
        <f t="shared" si="18"/>
        <v>34248052</v>
      </c>
      <c r="Q123" s="124">
        <f t="shared" si="18"/>
        <v>371188983</v>
      </c>
      <c r="R123" s="125">
        <f t="shared" si="18"/>
        <v>404163607</v>
      </c>
    </row>
    <row r="124" spans="2:18" s="112" customFormat="1" ht="16.5" customHeight="1">
      <c r="B124" s="126"/>
      <c r="C124" s="126"/>
      <c r="D124" s="127" t="s">
        <v>41</v>
      </c>
      <c r="E124" s="128"/>
      <c r="F124" s="128"/>
      <c r="G124" s="129"/>
      <c r="H124" s="130">
        <v>8047234</v>
      </c>
      <c r="I124" s="131">
        <v>14741082</v>
      </c>
      <c r="J124" s="153">
        <f>SUM(H124:I124)</f>
        <v>22788316</v>
      </c>
      <c r="K124" s="133">
        <v>0</v>
      </c>
      <c r="L124" s="134">
        <v>75835899</v>
      </c>
      <c r="M124" s="134">
        <v>68142086</v>
      </c>
      <c r="N124" s="134">
        <v>50529823</v>
      </c>
      <c r="O124" s="134">
        <v>34835222</v>
      </c>
      <c r="P124" s="131">
        <v>21077883</v>
      </c>
      <c r="Q124" s="132">
        <f>SUM(K124:P124)</f>
        <v>250420913</v>
      </c>
      <c r="R124" s="135">
        <f>SUM(J124,Q124)</f>
        <v>273209229</v>
      </c>
    </row>
    <row r="125" spans="2:18" s="112" customFormat="1" ht="16.5" customHeight="1">
      <c r="B125" s="126"/>
      <c r="C125" s="126"/>
      <c r="D125" s="145" t="s">
        <v>42</v>
      </c>
      <c r="E125" s="50"/>
      <c r="F125" s="50"/>
      <c r="G125" s="146"/>
      <c r="H125" s="147">
        <v>2694654</v>
      </c>
      <c r="I125" s="148">
        <v>7491654</v>
      </c>
      <c r="J125" s="154">
        <f>SUM(H125:I125)</f>
        <v>10186308</v>
      </c>
      <c r="K125" s="150">
        <v>0</v>
      </c>
      <c r="L125" s="151">
        <v>31959180</v>
      </c>
      <c r="M125" s="151">
        <v>34227477</v>
      </c>
      <c r="N125" s="151">
        <v>23816385</v>
      </c>
      <c r="O125" s="151">
        <v>17594859</v>
      </c>
      <c r="P125" s="148">
        <v>13170169</v>
      </c>
      <c r="Q125" s="149">
        <f>SUM(K125:P125)</f>
        <v>120768070</v>
      </c>
      <c r="R125" s="152">
        <f>SUM(J125,Q125)</f>
        <v>130954378</v>
      </c>
    </row>
    <row r="126" spans="2:18" s="112" customFormat="1" ht="16.5" customHeight="1">
      <c r="B126" s="126"/>
      <c r="C126" s="115" t="s">
        <v>43</v>
      </c>
      <c r="D126" s="116"/>
      <c r="E126" s="116"/>
      <c r="F126" s="116"/>
      <c r="G126" s="117"/>
      <c r="H126" s="118">
        <f aca="true" t="shared" si="19" ref="H126:R126">SUM(H127:H129)</f>
        <v>57816</v>
      </c>
      <c r="I126" s="119">
        <f t="shared" si="19"/>
        <v>207324</v>
      </c>
      <c r="J126" s="120">
        <f t="shared" si="19"/>
        <v>265140</v>
      </c>
      <c r="K126" s="121">
        <f t="shared" si="19"/>
        <v>0</v>
      </c>
      <c r="L126" s="122">
        <f t="shared" si="19"/>
        <v>4066911</v>
      </c>
      <c r="M126" s="122">
        <f t="shared" si="19"/>
        <v>8260357</v>
      </c>
      <c r="N126" s="122">
        <f t="shared" si="19"/>
        <v>10823562</v>
      </c>
      <c r="O126" s="122">
        <f t="shared" si="19"/>
        <v>11441886</v>
      </c>
      <c r="P126" s="123">
        <f t="shared" si="19"/>
        <v>6739272</v>
      </c>
      <c r="Q126" s="124">
        <f t="shared" si="19"/>
        <v>41331988</v>
      </c>
      <c r="R126" s="125">
        <f t="shared" si="19"/>
        <v>41597128</v>
      </c>
    </row>
    <row r="127" spans="2:18" s="112" customFormat="1" ht="16.5" customHeight="1">
      <c r="B127" s="126"/>
      <c r="C127" s="126"/>
      <c r="D127" s="127" t="s">
        <v>44</v>
      </c>
      <c r="E127" s="128"/>
      <c r="F127" s="128"/>
      <c r="G127" s="129"/>
      <c r="H127" s="130">
        <v>41958</v>
      </c>
      <c r="I127" s="131">
        <v>169002</v>
      </c>
      <c r="J127" s="153">
        <f>SUM(H127:I127)</f>
        <v>210960</v>
      </c>
      <c r="K127" s="133">
        <v>0</v>
      </c>
      <c r="L127" s="134">
        <v>2978487</v>
      </c>
      <c r="M127" s="134">
        <v>5678410</v>
      </c>
      <c r="N127" s="134">
        <v>7475517</v>
      </c>
      <c r="O127" s="134">
        <v>8383254</v>
      </c>
      <c r="P127" s="131">
        <v>4099158</v>
      </c>
      <c r="Q127" s="132">
        <f>SUM(K127:P127)</f>
        <v>28614826</v>
      </c>
      <c r="R127" s="135">
        <f>SUM(J127,Q127)</f>
        <v>28825786</v>
      </c>
    </row>
    <row r="128" spans="2:18" s="112" customFormat="1" ht="16.5" customHeight="1">
      <c r="B128" s="126"/>
      <c r="C128" s="126"/>
      <c r="D128" s="136" t="s">
        <v>45</v>
      </c>
      <c r="E128" s="137"/>
      <c r="F128" s="137"/>
      <c r="G128" s="138"/>
      <c r="H128" s="139">
        <v>15858</v>
      </c>
      <c r="I128" s="140">
        <v>38322</v>
      </c>
      <c r="J128" s="155">
        <f>SUM(H128:I128)</f>
        <v>54180</v>
      </c>
      <c r="K128" s="142">
        <v>0</v>
      </c>
      <c r="L128" s="143">
        <v>1014984</v>
      </c>
      <c r="M128" s="143">
        <v>2395656</v>
      </c>
      <c r="N128" s="143">
        <v>3188403</v>
      </c>
      <c r="O128" s="143">
        <v>2856906</v>
      </c>
      <c r="P128" s="140">
        <v>2591919</v>
      </c>
      <c r="Q128" s="141">
        <f>SUM(K128:P128)</f>
        <v>12047868</v>
      </c>
      <c r="R128" s="144">
        <f>SUM(J128,Q128)</f>
        <v>12102048</v>
      </c>
    </row>
    <row r="129" spans="2:18" s="112" customFormat="1" ht="16.5" customHeight="1">
      <c r="B129" s="126"/>
      <c r="C129" s="156"/>
      <c r="D129" s="145" t="s">
        <v>46</v>
      </c>
      <c r="E129" s="50"/>
      <c r="F129" s="50"/>
      <c r="G129" s="146"/>
      <c r="H129" s="147">
        <v>0</v>
      </c>
      <c r="I129" s="148">
        <v>0</v>
      </c>
      <c r="J129" s="154">
        <f>SUM(H129:I129)</f>
        <v>0</v>
      </c>
      <c r="K129" s="150">
        <v>0</v>
      </c>
      <c r="L129" s="151">
        <v>73440</v>
      </c>
      <c r="M129" s="151">
        <v>186291</v>
      </c>
      <c r="N129" s="151">
        <v>159642</v>
      </c>
      <c r="O129" s="151">
        <v>201726</v>
      </c>
      <c r="P129" s="148">
        <v>48195</v>
      </c>
      <c r="Q129" s="149">
        <f>SUM(K129:P129)</f>
        <v>669294</v>
      </c>
      <c r="R129" s="152">
        <f>SUM(J129,Q129)</f>
        <v>669294</v>
      </c>
    </row>
    <row r="130" spans="2:18" s="112" customFormat="1" ht="16.5" customHeight="1">
      <c r="B130" s="126"/>
      <c r="C130" s="115" t="s">
        <v>47</v>
      </c>
      <c r="D130" s="116"/>
      <c r="E130" s="116"/>
      <c r="F130" s="116"/>
      <c r="G130" s="117"/>
      <c r="H130" s="118">
        <f aca="true" t="shared" si="20" ref="H130:R130">SUM(H131:H133)</f>
        <v>4069663</v>
      </c>
      <c r="I130" s="119">
        <f t="shared" si="20"/>
        <v>5127754</v>
      </c>
      <c r="J130" s="120">
        <f t="shared" si="20"/>
        <v>9197417</v>
      </c>
      <c r="K130" s="173">
        <f t="shared" si="20"/>
        <v>0</v>
      </c>
      <c r="L130" s="122">
        <f>SUM(L131:L133)</f>
        <v>6591334</v>
      </c>
      <c r="M130" s="122">
        <f t="shared" si="20"/>
        <v>10604017</v>
      </c>
      <c r="N130" s="122">
        <f t="shared" si="20"/>
        <v>9452919</v>
      </c>
      <c r="O130" s="122">
        <f t="shared" si="20"/>
        <v>7734861</v>
      </c>
      <c r="P130" s="123">
        <f t="shared" si="20"/>
        <v>6137101</v>
      </c>
      <c r="Q130" s="124">
        <f t="shared" si="20"/>
        <v>40520232</v>
      </c>
      <c r="R130" s="125">
        <f t="shared" si="20"/>
        <v>49717649</v>
      </c>
    </row>
    <row r="131" spans="2:18" s="112" customFormat="1" ht="16.5" customHeight="1">
      <c r="B131" s="126"/>
      <c r="C131" s="126"/>
      <c r="D131" s="127" t="s">
        <v>48</v>
      </c>
      <c r="E131" s="128"/>
      <c r="F131" s="128"/>
      <c r="G131" s="129"/>
      <c r="H131" s="130">
        <v>1946385</v>
      </c>
      <c r="I131" s="131">
        <v>3169170</v>
      </c>
      <c r="J131" s="153">
        <f>SUM(H131:I131)</f>
        <v>5115555</v>
      </c>
      <c r="K131" s="133">
        <v>0</v>
      </c>
      <c r="L131" s="134">
        <v>4933377</v>
      </c>
      <c r="M131" s="134">
        <v>8932113</v>
      </c>
      <c r="N131" s="134">
        <v>8243262</v>
      </c>
      <c r="O131" s="134">
        <v>7039863</v>
      </c>
      <c r="P131" s="131">
        <v>6075416</v>
      </c>
      <c r="Q131" s="132">
        <f>SUM(K131:P131)</f>
        <v>35224031</v>
      </c>
      <c r="R131" s="135">
        <f aca="true" t="shared" si="21" ref="R131:R142">SUM(J131,Q131)</f>
        <v>40339586</v>
      </c>
    </row>
    <row r="132" spans="2:18" s="112" customFormat="1" ht="16.5" customHeight="1">
      <c r="B132" s="126"/>
      <c r="C132" s="126"/>
      <c r="D132" s="136" t="s">
        <v>49</v>
      </c>
      <c r="E132" s="137"/>
      <c r="F132" s="137"/>
      <c r="G132" s="138"/>
      <c r="H132" s="139">
        <v>416676</v>
      </c>
      <c r="I132" s="140">
        <v>502321</v>
      </c>
      <c r="J132" s="155">
        <f>SUM(H132:I132)</f>
        <v>918997</v>
      </c>
      <c r="K132" s="142">
        <v>0</v>
      </c>
      <c r="L132" s="143">
        <v>296275</v>
      </c>
      <c r="M132" s="143">
        <v>463554</v>
      </c>
      <c r="N132" s="143">
        <v>248472</v>
      </c>
      <c r="O132" s="143">
        <v>238068</v>
      </c>
      <c r="P132" s="140">
        <v>0</v>
      </c>
      <c r="Q132" s="141">
        <f>SUM(K132:P132)</f>
        <v>1246369</v>
      </c>
      <c r="R132" s="144">
        <f t="shared" si="21"/>
        <v>2165366</v>
      </c>
    </row>
    <row r="133" spans="2:18" s="112" customFormat="1" ht="16.5" customHeight="1">
      <c r="B133" s="126"/>
      <c r="C133" s="126"/>
      <c r="D133" s="145" t="s">
        <v>50</v>
      </c>
      <c r="E133" s="50"/>
      <c r="F133" s="50"/>
      <c r="G133" s="146"/>
      <c r="H133" s="147">
        <v>1706602</v>
      </c>
      <c r="I133" s="148">
        <v>1456263</v>
      </c>
      <c r="J133" s="154">
        <f>SUM(H133:I133)</f>
        <v>3162865</v>
      </c>
      <c r="K133" s="150">
        <v>0</v>
      </c>
      <c r="L133" s="151">
        <v>1361682</v>
      </c>
      <c r="M133" s="151">
        <v>1208350</v>
      </c>
      <c r="N133" s="151">
        <v>961185</v>
      </c>
      <c r="O133" s="151">
        <v>456930</v>
      </c>
      <c r="P133" s="148">
        <v>61685</v>
      </c>
      <c r="Q133" s="149">
        <f>SUM(K133:P133)</f>
        <v>4049832</v>
      </c>
      <c r="R133" s="152">
        <f t="shared" si="21"/>
        <v>7212697</v>
      </c>
    </row>
    <row r="134" spans="2:18" s="112" customFormat="1" ht="16.5" customHeight="1">
      <c r="B134" s="126"/>
      <c r="C134" s="157" t="s">
        <v>51</v>
      </c>
      <c r="D134" s="158"/>
      <c r="E134" s="158"/>
      <c r="F134" s="158"/>
      <c r="G134" s="159"/>
      <c r="H134" s="118">
        <v>963711</v>
      </c>
      <c r="I134" s="119">
        <v>2866896</v>
      </c>
      <c r="J134" s="120">
        <f>SUM(H134:I134)</f>
        <v>3830607</v>
      </c>
      <c r="K134" s="121">
        <v>0</v>
      </c>
      <c r="L134" s="122">
        <v>15968094</v>
      </c>
      <c r="M134" s="122">
        <v>13285296</v>
      </c>
      <c r="N134" s="122">
        <v>10026855</v>
      </c>
      <c r="O134" s="122">
        <v>10548594</v>
      </c>
      <c r="P134" s="123">
        <v>3338036</v>
      </c>
      <c r="Q134" s="124">
        <f>SUM(K134:P134)</f>
        <v>53166875</v>
      </c>
      <c r="R134" s="125">
        <f t="shared" si="21"/>
        <v>56997482</v>
      </c>
    </row>
    <row r="135" spans="2:18" s="112" customFormat="1" ht="16.5" customHeight="1">
      <c r="B135" s="156"/>
      <c r="C135" s="157" t="s">
        <v>52</v>
      </c>
      <c r="D135" s="158"/>
      <c r="E135" s="158"/>
      <c r="F135" s="158"/>
      <c r="G135" s="159"/>
      <c r="H135" s="118">
        <v>5544920</v>
      </c>
      <c r="I135" s="119">
        <v>5057640</v>
      </c>
      <c r="J135" s="120">
        <f>SUM(H135:I135)</f>
        <v>10602560</v>
      </c>
      <c r="K135" s="121">
        <v>0</v>
      </c>
      <c r="L135" s="122">
        <v>27542166</v>
      </c>
      <c r="M135" s="122">
        <v>19913932</v>
      </c>
      <c r="N135" s="122">
        <v>14450985</v>
      </c>
      <c r="O135" s="122">
        <v>9840570</v>
      </c>
      <c r="P135" s="123">
        <v>5503600</v>
      </c>
      <c r="Q135" s="124">
        <f>SUM(K135:P135)</f>
        <v>77251253</v>
      </c>
      <c r="R135" s="125">
        <f t="shared" si="21"/>
        <v>87853813</v>
      </c>
    </row>
    <row r="136" spans="2:18" s="112" customFormat="1" ht="16.5" customHeight="1">
      <c r="B136" s="115" t="s">
        <v>53</v>
      </c>
      <c r="C136" s="116"/>
      <c r="D136" s="116"/>
      <c r="E136" s="116"/>
      <c r="F136" s="116"/>
      <c r="G136" s="117"/>
      <c r="H136" s="118">
        <f aca="true" t="shared" si="22" ref="H136:P136">SUM(H137:H142)</f>
        <v>328158</v>
      </c>
      <c r="I136" s="119">
        <f t="shared" si="22"/>
        <v>769662</v>
      </c>
      <c r="J136" s="120">
        <f t="shared" si="22"/>
        <v>1097820</v>
      </c>
      <c r="K136" s="121">
        <f t="shared" si="22"/>
        <v>0</v>
      </c>
      <c r="L136" s="122">
        <f t="shared" si="22"/>
        <v>42015303</v>
      </c>
      <c r="M136" s="122">
        <f t="shared" si="22"/>
        <v>63332819</v>
      </c>
      <c r="N136" s="122">
        <f t="shared" si="22"/>
        <v>63388980</v>
      </c>
      <c r="O136" s="122">
        <f t="shared" si="22"/>
        <v>51587784</v>
      </c>
      <c r="P136" s="123">
        <f t="shared" si="22"/>
        <v>27690876</v>
      </c>
      <c r="Q136" s="124">
        <v>248015762</v>
      </c>
      <c r="R136" s="125">
        <f t="shared" si="21"/>
        <v>249113582</v>
      </c>
    </row>
    <row r="137" spans="2:18" s="112" customFormat="1" ht="16.5" customHeight="1">
      <c r="B137" s="126"/>
      <c r="C137" s="127" t="s">
        <v>54</v>
      </c>
      <c r="D137" s="128"/>
      <c r="E137" s="128"/>
      <c r="F137" s="128"/>
      <c r="G137" s="129"/>
      <c r="H137" s="130">
        <v>0</v>
      </c>
      <c r="I137" s="131">
        <v>0</v>
      </c>
      <c r="J137" s="153">
        <f aca="true" t="shared" si="23" ref="J137:J142">SUM(H137:I137)</f>
        <v>0</v>
      </c>
      <c r="K137" s="161"/>
      <c r="L137" s="134">
        <v>109341</v>
      </c>
      <c r="M137" s="134">
        <v>116640</v>
      </c>
      <c r="N137" s="134">
        <v>9000</v>
      </c>
      <c r="O137" s="134">
        <v>18000</v>
      </c>
      <c r="P137" s="131">
        <v>41148</v>
      </c>
      <c r="Q137" s="132">
        <f aca="true" t="shared" si="24" ref="Q137:Q142">SUM(K137:P137)</f>
        <v>294129</v>
      </c>
      <c r="R137" s="135">
        <f t="shared" si="21"/>
        <v>294129</v>
      </c>
    </row>
    <row r="138" spans="2:18" s="112" customFormat="1" ht="16.5" customHeight="1">
      <c r="B138" s="126"/>
      <c r="C138" s="136" t="s">
        <v>55</v>
      </c>
      <c r="D138" s="137"/>
      <c r="E138" s="137"/>
      <c r="F138" s="137"/>
      <c r="G138" s="138"/>
      <c r="H138" s="139">
        <v>153315</v>
      </c>
      <c r="I138" s="140">
        <v>178776</v>
      </c>
      <c r="J138" s="155">
        <f t="shared" si="23"/>
        <v>332091</v>
      </c>
      <c r="K138" s="142">
        <v>0</v>
      </c>
      <c r="L138" s="143">
        <v>3789207</v>
      </c>
      <c r="M138" s="143">
        <v>6716610</v>
      </c>
      <c r="N138" s="143">
        <v>4219623</v>
      </c>
      <c r="O138" s="143">
        <v>5655357</v>
      </c>
      <c r="P138" s="140">
        <v>1323117</v>
      </c>
      <c r="Q138" s="141">
        <f t="shared" si="24"/>
        <v>21703914</v>
      </c>
      <c r="R138" s="144">
        <f t="shared" si="21"/>
        <v>22036005</v>
      </c>
    </row>
    <row r="139" spans="2:18" s="112" customFormat="1" ht="16.5" customHeight="1">
      <c r="B139" s="126"/>
      <c r="C139" s="136" t="s">
        <v>56</v>
      </c>
      <c r="D139" s="137"/>
      <c r="E139" s="137"/>
      <c r="F139" s="137"/>
      <c r="G139" s="138"/>
      <c r="H139" s="139">
        <v>174843</v>
      </c>
      <c r="I139" s="140">
        <v>373995</v>
      </c>
      <c r="J139" s="155">
        <f t="shared" si="23"/>
        <v>548838</v>
      </c>
      <c r="K139" s="142">
        <v>0</v>
      </c>
      <c r="L139" s="143">
        <v>5095098</v>
      </c>
      <c r="M139" s="143">
        <v>6555823</v>
      </c>
      <c r="N139" s="143">
        <v>6533928</v>
      </c>
      <c r="O139" s="143">
        <v>8249094</v>
      </c>
      <c r="P139" s="140">
        <v>5561370</v>
      </c>
      <c r="Q139" s="141">
        <f t="shared" si="24"/>
        <v>31995313</v>
      </c>
      <c r="R139" s="144">
        <f>SUM(J139,Q139)</f>
        <v>32544151</v>
      </c>
    </row>
    <row r="140" spans="2:18" s="112" customFormat="1" ht="16.5" customHeight="1">
      <c r="B140" s="126"/>
      <c r="C140" s="136" t="s">
        <v>57</v>
      </c>
      <c r="D140" s="137"/>
      <c r="E140" s="137"/>
      <c r="F140" s="137"/>
      <c r="G140" s="138"/>
      <c r="H140" s="139">
        <v>0</v>
      </c>
      <c r="I140" s="140">
        <v>216891</v>
      </c>
      <c r="J140" s="155">
        <f t="shared" si="23"/>
        <v>216891</v>
      </c>
      <c r="K140" s="162"/>
      <c r="L140" s="143">
        <v>30205818</v>
      </c>
      <c r="M140" s="143">
        <v>46049923</v>
      </c>
      <c r="N140" s="143">
        <v>48358323</v>
      </c>
      <c r="O140" s="143">
        <v>30422097</v>
      </c>
      <c r="P140" s="140">
        <v>17511471</v>
      </c>
      <c r="Q140" s="141">
        <f t="shared" si="24"/>
        <v>172547632</v>
      </c>
      <c r="R140" s="144">
        <f t="shared" si="21"/>
        <v>172764523</v>
      </c>
    </row>
    <row r="141" spans="2:18" s="112" customFormat="1" ht="16.5" customHeight="1">
      <c r="B141" s="126"/>
      <c r="C141" s="163" t="s">
        <v>58</v>
      </c>
      <c r="D141" s="164"/>
      <c r="E141" s="164"/>
      <c r="F141" s="164"/>
      <c r="G141" s="165"/>
      <c r="H141" s="139">
        <v>0</v>
      </c>
      <c r="I141" s="140">
        <v>0</v>
      </c>
      <c r="J141" s="155">
        <f t="shared" si="23"/>
        <v>0</v>
      </c>
      <c r="K141" s="162"/>
      <c r="L141" s="143">
        <v>2836035</v>
      </c>
      <c r="M141" s="143">
        <v>3938175</v>
      </c>
      <c r="N141" s="143">
        <v>3468861</v>
      </c>
      <c r="O141" s="143">
        <v>6171840</v>
      </c>
      <c r="P141" s="140">
        <v>2572857</v>
      </c>
      <c r="Q141" s="141">
        <f t="shared" si="24"/>
        <v>18987768</v>
      </c>
      <c r="R141" s="144">
        <f t="shared" si="21"/>
        <v>18987768</v>
      </c>
    </row>
    <row r="142" spans="2:18" s="112" customFormat="1" ht="16.5" customHeight="1">
      <c r="B142" s="166"/>
      <c r="C142" s="167" t="s">
        <v>59</v>
      </c>
      <c r="D142" s="168"/>
      <c r="E142" s="168"/>
      <c r="F142" s="168"/>
      <c r="G142" s="169"/>
      <c r="H142" s="147">
        <v>0</v>
      </c>
      <c r="I142" s="148">
        <v>0</v>
      </c>
      <c r="J142" s="154">
        <f t="shared" si="23"/>
        <v>0</v>
      </c>
      <c r="K142" s="170"/>
      <c r="L142" s="151">
        <v>-20196</v>
      </c>
      <c r="M142" s="151">
        <v>-44352</v>
      </c>
      <c r="N142" s="151">
        <v>799245</v>
      </c>
      <c r="O142" s="151">
        <v>1071396</v>
      </c>
      <c r="P142" s="148">
        <v>680913</v>
      </c>
      <c r="Q142" s="149">
        <f t="shared" si="24"/>
        <v>2487006</v>
      </c>
      <c r="R142" s="152">
        <f t="shared" si="21"/>
        <v>2487006</v>
      </c>
    </row>
    <row r="143" spans="2:18" s="112" customFormat="1" ht="16.5" customHeight="1">
      <c r="B143" s="115" t="s">
        <v>60</v>
      </c>
      <c r="C143" s="116"/>
      <c r="D143" s="116"/>
      <c r="E143" s="116"/>
      <c r="F143" s="116"/>
      <c r="G143" s="117"/>
      <c r="H143" s="118">
        <f>SUM(H144:H146)</f>
        <v>0</v>
      </c>
      <c r="I143" s="119">
        <f>SUM(I144:I146)</f>
        <v>0</v>
      </c>
      <c r="J143" s="120">
        <f>SUM(J144:J146)</f>
        <v>0</v>
      </c>
      <c r="K143" s="171"/>
      <c r="L143" s="122">
        <f>SUM(L144:L146)</f>
        <v>7648489</v>
      </c>
      <c r="M143" s="122">
        <f>SUM(M144:M146)</f>
        <v>20141610</v>
      </c>
      <c r="N143" s="122">
        <f>SUM(N144:N146)</f>
        <v>73935372</v>
      </c>
      <c r="O143" s="122">
        <f>SUM(O144:O146)</f>
        <v>186286070</v>
      </c>
      <c r="P143" s="123">
        <f>SUM(P144:P146)</f>
        <v>370071407</v>
      </c>
      <c r="Q143" s="124">
        <f>SUM(K143:P143)</f>
        <v>658082948</v>
      </c>
      <c r="R143" s="125">
        <f>SUM(J143,Q143)</f>
        <v>658082948</v>
      </c>
    </row>
    <row r="144" spans="2:18" s="112" customFormat="1" ht="16.5" customHeight="1">
      <c r="B144" s="126"/>
      <c r="C144" s="127" t="s">
        <v>61</v>
      </c>
      <c r="D144" s="128"/>
      <c r="E144" s="128"/>
      <c r="F144" s="128"/>
      <c r="G144" s="129"/>
      <c r="H144" s="130">
        <v>0</v>
      </c>
      <c r="I144" s="131">
        <v>0</v>
      </c>
      <c r="J144" s="153">
        <f>SUM(H144:I144)</f>
        <v>0</v>
      </c>
      <c r="K144" s="161"/>
      <c r="L144" s="134">
        <v>1469773</v>
      </c>
      <c r="M144" s="134">
        <v>5164053</v>
      </c>
      <c r="N144" s="134">
        <v>30716163</v>
      </c>
      <c r="O144" s="134">
        <v>72400088</v>
      </c>
      <c r="P144" s="131">
        <v>87319815</v>
      </c>
      <c r="Q144" s="132">
        <f>SUM(K144:P144)</f>
        <v>197069892</v>
      </c>
      <c r="R144" s="135">
        <f>SUM(J144,Q144)</f>
        <v>197069892</v>
      </c>
    </row>
    <row r="145" spans="2:18" s="112" customFormat="1" ht="16.5" customHeight="1">
      <c r="B145" s="126"/>
      <c r="C145" s="136" t="s">
        <v>62</v>
      </c>
      <c r="D145" s="137"/>
      <c r="E145" s="137"/>
      <c r="F145" s="137"/>
      <c r="G145" s="138"/>
      <c r="H145" s="139">
        <v>0</v>
      </c>
      <c r="I145" s="140">
        <v>0</v>
      </c>
      <c r="J145" s="155">
        <f>SUM(H145:I145)</f>
        <v>0</v>
      </c>
      <c r="K145" s="162"/>
      <c r="L145" s="143">
        <v>5923557</v>
      </c>
      <c r="M145" s="143">
        <v>13231962</v>
      </c>
      <c r="N145" s="143">
        <v>24895164</v>
      </c>
      <c r="O145" s="143">
        <v>35746173</v>
      </c>
      <c r="P145" s="140">
        <v>34434140</v>
      </c>
      <c r="Q145" s="141">
        <v>114230996</v>
      </c>
      <c r="R145" s="144">
        <f>SUM(J145,Q145)</f>
        <v>114230996</v>
      </c>
    </row>
    <row r="146" spans="2:18" s="112" customFormat="1" ht="16.5" customHeight="1">
      <c r="B146" s="166"/>
      <c r="C146" s="145" t="s">
        <v>63</v>
      </c>
      <c r="D146" s="50"/>
      <c r="E146" s="50"/>
      <c r="F146" s="50"/>
      <c r="G146" s="146"/>
      <c r="H146" s="147">
        <v>0</v>
      </c>
      <c r="I146" s="148">
        <v>0</v>
      </c>
      <c r="J146" s="154">
        <f>SUM(H146:I146)</f>
        <v>0</v>
      </c>
      <c r="K146" s="170"/>
      <c r="L146" s="151">
        <v>255159</v>
      </c>
      <c r="M146" s="151">
        <v>1745595</v>
      </c>
      <c r="N146" s="151">
        <v>18324045</v>
      </c>
      <c r="O146" s="151">
        <v>78139809</v>
      </c>
      <c r="P146" s="148">
        <v>248317452</v>
      </c>
      <c r="Q146" s="149">
        <f>SUM(K146:P146)</f>
        <v>346782060</v>
      </c>
      <c r="R146" s="152">
        <f>SUM(J146,Q146)</f>
        <v>346782060</v>
      </c>
    </row>
    <row r="147" spans="2:18" s="112" customFormat="1" ht="16.5" customHeight="1">
      <c r="B147" s="172" t="s">
        <v>64</v>
      </c>
      <c r="C147" s="31"/>
      <c r="D147" s="31"/>
      <c r="E147" s="31"/>
      <c r="F147" s="31"/>
      <c r="G147" s="32"/>
      <c r="H147" s="118">
        <f aca="true" t="shared" si="25" ref="H147:R147">SUM(H116,H136,H143)</f>
        <v>34236938</v>
      </c>
      <c r="I147" s="119">
        <f t="shared" si="25"/>
        <v>51830714</v>
      </c>
      <c r="J147" s="120">
        <f t="shared" si="25"/>
        <v>86067652</v>
      </c>
      <c r="K147" s="121">
        <f t="shared" si="25"/>
        <v>0</v>
      </c>
      <c r="L147" s="122">
        <f t="shared" si="25"/>
        <v>249225948</v>
      </c>
      <c r="M147" s="122">
        <f t="shared" si="25"/>
        <v>275121711</v>
      </c>
      <c r="N147" s="122">
        <f t="shared" si="25"/>
        <v>287155582</v>
      </c>
      <c r="O147" s="122">
        <f t="shared" si="25"/>
        <v>357741866</v>
      </c>
      <c r="P147" s="123">
        <f t="shared" si="25"/>
        <v>477357849</v>
      </c>
      <c r="Q147" s="124">
        <f>SUM(Q116,Q136,Q143)</f>
        <v>1646602956</v>
      </c>
      <c r="R147" s="125">
        <f t="shared" si="25"/>
        <v>1732670608</v>
      </c>
    </row>
  </sheetData>
  <sheetProtection/>
  <mergeCells count="42">
    <mergeCell ref="J1:O1"/>
    <mergeCell ref="P1:Q1"/>
    <mergeCell ref="H4:I4"/>
    <mergeCell ref="J40:Q40"/>
    <mergeCell ref="B13:G13"/>
    <mergeCell ref="K22:R22"/>
    <mergeCell ref="B23:G24"/>
    <mergeCell ref="H23:J23"/>
    <mergeCell ref="K23:Q23"/>
    <mergeCell ref="R23:R24"/>
    <mergeCell ref="K31:R31"/>
    <mergeCell ref="B32:G33"/>
    <mergeCell ref="H32:J32"/>
    <mergeCell ref="K32:Q32"/>
    <mergeCell ref="R32:R33"/>
    <mergeCell ref="B5:G5"/>
    <mergeCell ref="H5:I5"/>
    <mergeCell ref="Q12:R12"/>
    <mergeCell ref="B41:G42"/>
    <mergeCell ref="H41:J41"/>
    <mergeCell ref="K41:P41"/>
    <mergeCell ref="Q41:Q42"/>
    <mergeCell ref="J48:Q48"/>
    <mergeCell ref="B49:G50"/>
    <mergeCell ref="H49:J49"/>
    <mergeCell ref="K49:P49"/>
    <mergeCell ref="Q49:Q50"/>
    <mergeCell ref="J56:Q56"/>
    <mergeCell ref="B57:G58"/>
    <mergeCell ref="H57:J57"/>
    <mergeCell ref="K57:P57"/>
    <mergeCell ref="Q57:Q58"/>
    <mergeCell ref="I76:R76"/>
    <mergeCell ref="B77:G78"/>
    <mergeCell ref="H77:J77"/>
    <mergeCell ref="K77:Q77"/>
    <mergeCell ref="R77:R78"/>
    <mergeCell ref="I113:R113"/>
    <mergeCell ref="B114:G115"/>
    <mergeCell ref="H114:J114"/>
    <mergeCell ref="K114:Q114"/>
    <mergeCell ref="R114:R115"/>
  </mergeCells>
  <printOptions/>
  <pageMargins left="0.75" right="0.75" top="1" bottom="1" header="0.512" footer="0.512"/>
  <pageSetup horizontalDpi="300" verticalDpi="300" orientation="landscape" paperSize="9" scale="60" r:id="rId1"/>
  <rowBreaks count="3" manualBreakCount="3">
    <brk id="37" max="255" man="1"/>
    <brk id="74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Normal="55" zoomScaleSheetLayoutView="100" zoomScalePageLayoutView="0" workbookViewId="0" topLeftCell="A1">
      <selection activeCell="J1" sqref="J1:O1"/>
    </sheetView>
  </sheetViews>
  <sheetFormatPr defaultColWidth="7.625" defaultRowHeight="16.5" customHeight="1"/>
  <cols>
    <col min="1" max="2" width="2.625" style="1279" customWidth="1"/>
    <col min="3" max="3" width="5.625" style="1279" customWidth="1"/>
    <col min="4" max="4" width="7.625" style="1279" customWidth="1"/>
    <col min="5" max="5" width="2.625" style="1279" customWidth="1"/>
    <col min="6" max="6" width="6.625" style="1279" customWidth="1"/>
    <col min="7" max="7" width="9.375" style="1279" customWidth="1"/>
    <col min="8" max="16" width="10.625" style="1279" customWidth="1"/>
    <col min="17" max="18" width="12.625" style="1279" customWidth="1"/>
    <col min="19" max="19" width="7.625" style="1279" customWidth="1"/>
    <col min="20" max="22" width="9.375" style="1279" customWidth="1"/>
    <col min="23" max="16384" width="7.625" style="1279" customWidth="1"/>
  </cols>
  <sheetData>
    <row r="1" spans="1:18" ht="16.5" customHeight="1" thickBot="1" thickTop="1">
      <c r="A1" s="1278" t="str">
        <f>"介護保険事業状況報告　平成"&amp;WIDECHAR($A$2)&amp;"年（"&amp;WIDECHAR($B$2)&amp;"年）"&amp;WIDECHAR($C$2)&amp;"月※"</f>
        <v>介護保険事業状況報告　平成２５年（２０１３年）２月※</v>
      </c>
      <c r="J1" s="1611" t="s">
        <v>0</v>
      </c>
      <c r="K1" s="1612"/>
      <c r="L1" s="1612"/>
      <c r="M1" s="1612"/>
      <c r="N1" s="1612"/>
      <c r="O1" s="1613"/>
      <c r="P1" s="1610">
        <v>41365</v>
      </c>
      <c r="Q1" s="1610"/>
      <c r="R1" s="1280" t="s">
        <v>1</v>
      </c>
    </row>
    <row r="2" spans="1:17" ht="16.5" customHeight="1" thickTop="1">
      <c r="A2" s="1281">
        <v>25</v>
      </c>
      <c r="B2" s="1281">
        <v>2013</v>
      </c>
      <c r="C2" s="1281">
        <v>2</v>
      </c>
      <c r="D2" s="1281">
        <v>1</v>
      </c>
      <c r="E2" s="1281">
        <v>28</v>
      </c>
      <c r="Q2" s="1280"/>
    </row>
    <row r="3" ht="16.5" customHeight="1">
      <c r="A3" s="1278" t="s">
        <v>2</v>
      </c>
    </row>
    <row r="4" spans="2:9" ht="16.5" customHeight="1">
      <c r="B4" s="1282"/>
      <c r="C4" s="1282"/>
      <c r="D4" s="1282"/>
      <c r="E4" s="1283"/>
      <c r="F4" s="1283"/>
      <c r="G4" s="1283"/>
      <c r="H4" s="1609" t="s">
        <v>3</v>
      </c>
      <c r="I4" s="1609"/>
    </row>
    <row r="5" spans="2:9" ht="16.5" customHeight="1">
      <c r="B5" s="1643" t="str">
        <f>"平成"&amp;WIDECHAR($A$2)&amp;"年（"&amp;WIDECHAR($B$2)&amp;"年）"&amp;WIDECHAR($C$2)&amp;"月末日現在"</f>
        <v>平成２５年（２０１３年）２月末日現在</v>
      </c>
      <c r="C5" s="1644"/>
      <c r="D5" s="1644"/>
      <c r="E5" s="1644"/>
      <c r="F5" s="1644"/>
      <c r="G5" s="1645"/>
      <c r="H5" s="1646" t="s">
        <v>4</v>
      </c>
      <c r="I5" s="1647"/>
    </row>
    <row r="6" spans="2:9" ht="16.5" customHeight="1">
      <c r="B6" s="1284" t="s">
        <v>5</v>
      </c>
      <c r="C6" s="1285"/>
      <c r="D6" s="1285"/>
      <c r="E6" s="1285"/>
      <c r="F6" s="1285"/>
      <c r="G6" s="1286"/>
      <c r="H6" s="1287"/>
      <c r="I6" s="1288">
        <v>41711</v>
      </c>
    </row>
    <row r="7" spans="2:9" ht="16.5" customHeight="1">
      <c r="B7" s="1290" t="s">
        <v>6</v>
      </c>
      <c r="C7" s="1291"/>
      <c r="D7" s="1291"/>
      <c r="E7" s="1291"/>
      <c r="F7" s="1291"/>
      <c r="G7" s="1292"/>
      <c r="H7" s="1293"/>
      <c r="I7" s="1294">
        <v>42703</v>
      </c>
    </row>
    <row r="8" spans="2:9" ht="16.5" customHeight="1">
      <c r="B8" s="1295" t="s">
        <v>7</v>
      </c>
      <c r="C8" s="1296"/>
      <c r="D8" s="1296"/>
      <c r="E8" s="1296"/>
      <c r="F8" s="1296"/>
      <c r="G8" s="1297"/>
      <c r="H8" s="1298"/>
      <c r="I8" s="1299">
        <f>I6+I7</f>
        <v>84414</v>
      </c>
    </row>
    <row r="11" ht="16.5" customHeight="1">
      <c r="A11" s="1278" t="s">
        <v>8</v>
      </c>
    </row>
    <row r="12" spans="2:18" ht="16.5" customHeight="1">
      <c r="B12" s="1282"/>
      <c r="C12" s="1282"/>
      <c r="D12" s="1282"/>
      <c r="E12" s="1283"/>
      <c r="F12" s="1283"/>
      <c r="G12" s="1283"/>
      <c r="H12" s="1283"/>
      <c r="I12" s="1283"/>
      <c r="J12" s="1283"/>
      <c r="K12" s="1283"/>
      <c r="L12" s="1283"/>
      <c r="M12" s="1283"/>
      <c r="P12" s="1283"/>
      <c r="Q12" s="1609" t="s">
        <v>3</v>
      </c>
      <c r="R12" s="1609"/>
    </row>
    <row r="13" spans="1:18" ht="16.5" customHeight="1">
      <c r="A13" s="1281" t="s">
        <v>9</v>
      </c>
      <c r="B13" s="1643" t="str">
        <f>"平成"&amp;WIDECHAR($A$2)&amp;"年（"&amp;WIDECHAR($B$2)&amp;"年）"&amp;WIDECHAR($C$2)&amp;"月末日現在"</f>
        <v>平成２５年（２０１３年）２月末日現在</v>
      </c>
      <c r="C13" s="1644"/>
      <c r="D13" s="1644"/>
      <c r="E13" s="1644"/>
      <c r="F13" s="1644"/>
      <c r="G13" s="1645"/>
      <c r="H13" s="1300" t="s">
        <v>10</v>
      </c>
      <c r="I13" s="1301" t="s">
        <v>11</v>
      </c>
      <c r="J13" s="1302" t="s">
        <v>12</v>
      </c>
      <c r="K13" s="1303" t="s">
        <v>13</v>
      </c>
      <c r="L13" s="1304" t="s">
        <v>14</v>
      </c>
      <c r="M13" s="1304" t="s">
        <v>15</v>
      </c>
      <c r="N13" s="1304" t="s">
        <v>16</v>
      </c>
      <c r="O13" s="1304" t="s">
        <v>17</v>
      </c>
      <c r="P13" s="1305" t="s">
        <v>18</v>
      </c>
      <c r="Q13" s="1306" t="s">
        <v>12</v>
      </c>
      <c r="R13" s="1307" t="s">
        <v>19</v>
      </c>
    </row>
    <row r="14" spans="1:18" ht="16.5" customHeight="1">
      <c r="A14" s="1281">
        <v>875</v>
      </c>
      <c r="B14" s="1308" t="s">
        <v>20</v>
      </c>
      <c r="C14" s="1309"/>
      <c r="D14" s="1309"/>
      <c r="E14" s="1309"/>
      <c r="F14" s="1309"/>
      <c r="G14" s="1310"/>
      <c r="H14" s="1311">
        <f>H15+H16</f>
        <v>2777</v>
      </c>
      <c r="I14" s="1312">
        <f>I15+I16</f>
        <v>2095</v>
      </c>
      <c r="J14" s="1313">
        <f>SUM(H14:I14)</f>
        <v>4872</v>
      </c>
      <c r="K14" s="1314">
        <f aca="true" t="shared" si="0" ref="K14:P14">K15+K16</f>
        <v>0</v>
      </c>
      <c r="L14" s="1315">
        <f t="shared" si="0"/>
        <v>3626</v>
      </c>
      <c r="M14" s="1315">
        <f t="shared" si="0"/>
        <v>2480</v>
      </c>
      <c r="N14" s="1315">
        <f t="shared" si="0"/>
        <v>1928</v>
      </c>
      <c r="O14" s="1315">
        <f t="shared" si="0"/>
        <v>2024</v>
      </c>
      <c r="P14" s="1316">
        <f t="shared" si="0"/>
        <v>2310</v>
      </c>
      <c r="Q14" s="1317">
        <f>SUM(K14:P14)</f>
        <v>12368</v>
      </c>
      <c r="R14" s="1318">
        <f>SUM(J14,Q14)</f>
        <v>17240</v>
      </c>
    </row>
    <row r="15" spans="1:18" ht="16.5" customHeight="1">
      <c r="A15" s="1281">
        <v>156</v>
      </c>
      <c r="B15" s="1319"/>
      <c r="C15" s="1320" t="s">
        <v>5</v>
      </c>
      <c r="D15" s="1320"/>
      <c r="E15" s="1320"/>
      <c r="F15" s="1320"/>
      <c r="G15" s="1320"/>
      <c r="H15" s="1321">
        <v>418</v>
      </c>
      <c r="I15" s="1322">
        <v>369</v>
      </c>
      <c r="J15" s="1323">
        <f>SUM(H15:I15)</f>
        <v>787</v>
      </c>
      <c r="K15" s="1324">
        <v>0</v>
      </c>
      <c r="L15" s="1325">
        <v>467</v>
      </c>
      <c r="M15" s="1325">
        <v>368</v>
      </c>
      <c r="N15" s="1325">
        <v>245</v>
      </c>
      <c r="O15" s="1325">
        <v>243</v>
      </c>
      <c r="P15" s="1322">
        <v>237</v>
      </c>
      <c r="Q15" s="1323">
        <f>SUM(K15:P15)</f>
        <v>1560</v>
      </c>
      <c r="R15" s="1326">
        <f>SUM(J15,Q15)</f>
        <v>2347</v>
      </c>
    </row>
    <row r="16" spans="1:18" ht="16.5" customHeight="1">
      <c r="A16" s="1281">
        <v>719</v>
      </c>
      <c r="B16" s="1327"/>
      <c r="C16" s="1328" t="s">
        <v>6</v>
      </c>
      <c r="D16" s="1328"/>
      <c r="E16" s="1328"/>
      <c r="F16" s="1328"/>
      <c r="G16" s="1328"/>
      <c r="H16" s="1329">
        <v>2359</v>
      </c>
      <c r="I16" s="1330">
        <v>1726</v>
      </c>
      <c r="J16" s="1331">
        <f>SUM(H16:I16)</f>
        <v>4085</v>
      </c>
      <c r="K16" s="1332">
        <v>0</v>
      </c>
      <c r="L16" s="1333">
        <v>3159</v>
      </c>
      <c r="M16" s="1333">
        <v>2112</v>
      </c>
      <c r="N16" s="1333">
        <v>1683</v>
      </c>
      <c r="O16" s="1333">
        <v>1781</v>
      </c>
      <c r="P16" s="1330">
        <v>2073</v>
      </c>
      <c r="Q16" s="1331">
        <f>SUM(K16:P16)</f>
        <v>10808</v>
      </c>
      <c r="R16" s="1334">
        <f>SUM(J16,Q16)</f>
        <v>14893</v>
      </c>
    </row>
    <row r="17" spans="1:18" ht="16.5" customHeight="1">
      <c r="A17" s="1281">
        <v>25</v>
      </c>
      <c r="B17" s="1289" t="s">
        <v>21</v>
      </c>
      <c r="C17" s="1335"/>
      <c r="D17" s="1335"/>
      <c r="E17" s="1335"/>
      <c r="F17" s="1335"/>
      <c r="G17" s="1335"/>
      <c r="H17" s="1311">
        <v>41</v>
      </c>
      <c r="I17" s="1312">
        <v>74</v>
      </c>
      <c r="J17" s="1313">
        <f>SUM(H17:I17)</f>
        <v>115</v>
      </c>
      <c r="K17" s="1314">
        <v>0</v>
      </c>
      <c r="L17" s="1315">
        <v>99</v>
      </c>
      <c r="M17" s="1315">
        <v>77</v>
      </c>
      <c r="N17" s="1315">
        <v>38</v>
      </c>
      <c r="O17" s="1315">
        <v>35</v>
      </c>
      <c r="P17" s="1316">
        <v>71</v>
      </c>
      <c r="Q17" s="1336">
        <f>SUM(K17:P17)</f>
        <v>320</v>
      </c>
      <c r="R17" s="1337">
        <f>SUM(J17,Q17)</f>
        <v>435</v>
      </c>
    </row>
    <row r="18" spans="1:18" ht="16.5" customHeight="1">
      <c r="A18" s="1281">
        <v>900</v>
      </c>
      <c r="B18" s="1295" t="s">
        <v>22</v>
      </c>
      <c r="C18" s="1296"/>
      <c r="D18" s="1296"/>
      <c r="E18" s="1296"/>
      <c r="F18" s="1296"/>
      <c r="G18" s="1296"/>
      <c r="H18" s="1338">
        <f>H14+H17</f>
        <v>2818</v>
      </c>
      <c r="I18" s="1339">
        <f>I14+I17</f>
        <v>2169</v>
      </c>
      <c r="J18" s="1340">
        <f>SUM(H18:I18)</f>
        <v>4987</v>
      </c>
      <c r="K18" s="1341">
        <f aca="true" t="shared" si="1" ref="K18:P18">K14+K17</f>
        <v>0</v>
      </c>
      <c r="L18" s="1342">
        <f t="shared" si="1"/>
        <v>3725</v>
      </c>
      <c r="M18" s="1342">
        <f t="shared" si="1"/>
        <v>2557</v>
      </c>
      <c r="N18" s="1342">
        <f t="shared" si="1"/>
        <v>1966</v>
      </c>
      <c r="O18" s="1342">
        <f t="shared" si="1"/>
        <v>2059</v>
      </c>
      <c r="P18" s="1339">
        <f t="shared" si="1"/>
        <v>2381</v>
      </c>
      <c r="Q18" s="1340">
        <f>SUM(K18:P18)</f>
        <v>12688</v>
      </c>
      <c r="R18" s="1343">
        <f>SUM(J18,Q18)</f>
        <v>17675</v>
      </c>
    </row>
    <row r="21" ht="16.5" customHeight="1">
      <c r="A21" s="1278" t="s">
        <v>67</v>
      </c>
    </row>
    <row r="22" spans="2:18" ht="16.5" customHeight="1">
      <c r="B22" s="1282"/>
      <c r="C22" s="1282"/>
      <c r="D22" s="1282"/>
      <c r="E22" s="1283"/>
      <c r="F22" s="1283"/>
      <c r="G22" s="1283"/>
      <c r="H22" s="1283"/>
      <c r="I22" s="1283"/>
      <c r="J22" s="1283"/>
      <c r="K22" s="1609" t="s">
        <v>23</v>
      </c>
      <c r="L22" s="1609"/>
      <c r="M22" s="1609"/>
      <c r="N22" s="1609"/>
      <c r="O22" s="1609"/>
      <c r="P22" s="1609"/>
      <c r="Q22" s="1609"/>
      <c r="R22" s="1609"/>
    </row>
    <row r="23" spans="2:18" ht="16.5" customHeight="1">
      <c r="B23" s="1630" t="str">
        <f>"平成"&amp;WIDECHAR($A$2)&amp;"年（"&amp;WIDECHAR($B$2)&amp;"年）"&amp;WIDECHAR($C$2)&amp;"月"</f>
        <v>平成２５年（２０１３年）２月</v>
      </c>
      <c r="C23" s="1631"/>
      <c r="D23" s="1631"/>
      <c r="E23" s="1631"/>
      <c r="F23" s="1631"/>
      <c r="G23" s="1628"/>
      <c r="H23" s="1619" t="s">
        <v>24</v>
      </c>
      <c r="I23" s="1620"/>
      <c r="J23" s="1620"/>
      <c r="K23" s="1616" t="s">
        <v>25</v>
      </c>
      <c r="L23" s="1617"/>
      <c r="M23" s="1617"/>
      <c r="N23" s="1617"/>
      <c r="O23" s="1617"/>
      <c r="P23" s="1617"/>
      <c r="Q23" s="1618"/>
      <c r="R23" s="1614" t="s">
        <v>19</v>
      </c>
    </row>
    <row r="24" spans="2:18" ht="16.5" customHeight="1">
      <c r="B24" s="1632"/>
      <c r="C24" s="1633"/>
      <c r="D24" s="1633"/>
      <c r="E24" s="1633"/>
      <c r="F24" s="1633"/>
      <c r="G24" s="1629"/>
      <c r="H24" s="1345" t="s">
        <v>10</v>
      </c>
      <c r="I24" s="1346" t="s">
        <v>11</v>
      </c>
      <c r="J24" s="1347" t="s">
        <v>12</v>
      </c>
      <c r="K24" s="1348" t="s">
        <v>13</v>
      </c>
      <c r="L24" s="1349" t="s">
        <v>14</v>
      </c>
      <c r="M24" s="1349" t="s">
        <v>15</v>
      </c>
      <c r="N24" s="1349" t="s">
        <v>16</v>
      </c>
      <c r="O24" s="1349" t="s">
        <v>17</v>
      </c>
      <c r="P24" s="1350" t="s">
        <v>18</v>
      </c>
      <c r="Q24" s="1344" t="s">
        <v>12</v>
      </c>
      <c r="R24" s="1615"/>
    </row>
    <row r="25" spans="2:18" ht="16.5" customHeight="1">
      <c r="B25" s="1284" t="s">
        <v>20</v>
      </c>
      <c r="C25" s="1286"/>
      <c r="D25" s="1286"/>
      <c r="E25" s="1286"/>
      <c r="F25" s="1286"/>
      <c r="G25" s="1286"/>
      <c r="H25" s="1351">
        <v>1424</v>
      </c>
      <c r="I25" s="1352">
        <v>1364</v>
      </c>
      <c r="J25" s="1353">
        <f>SUM(H25:I25)</f>
        <v>2788</v>
      </c>
      <c r="K25" s="1354">
        <v>0</v>
      </c>
      <c r="L25" s="1355">
        <v>2549</v>
      </c>
      <c r="M25" s="1355">
        <v>1789</v>
      </c>
      <c r="N25" s="1355">
        <v>1098</v>
      </c>
      <c r="O25" s="1355">
        <v>765</v>
      </c>
      <c r="P25" s="1356">
        <v>443</v>
      </c>
      <c r="Q25" s="1357">
        <f>SUM(K25:P25)</f>
        <v>6644</v>
      </c>
      <c r="R25" s="1358">
        <f>SUM(J25,Q25)</f>
        <v>9432</v>
      </c>
    </row>
    <row r="26" spans="2:18" ht="16.5" customHeight="1">
      <c r="B26" s="1290" t="s">
        <v>21</v>
      </c>
      <c r="C26" s="1292"/>
      <c r="D26" s="1292"/>
      <c r="E26" s="1292"/>
      <c r="F26" s="1292"/>
      <c r="G26" s="1292"/>
      <c r="H26" s="1359">
        <v>23</v>
      </c>
      <c r="I26" s="1360">
        <v>44</v>
      </c>
      <c r="J26" s="1361">
        <f>SUM(H26:I26)</f>
        <v>67</v>
      </c>
      <c r="K26" s="1362">
        <v>0</v>
      </c>
      <c r="L26" s="1363">
        <v>59</v>
      </c>
      <c r="M26" s="1363">
        <v>59</v>
      </c>
      <c r="N26" s="1363">
        <v>21</v>
      </c>
      <c r="O26" s="1363">
        <v>15</v>
      </c>
      <c r="P26" s="1364">
        <v>23</v>
      </c>
      <c r="Q26" s="1365">
        <f>SUM(K26:P26)</f>
        <v>177</v>
      </c>
      <c r="R26" s="1366">
        <f>SUM(J26,Q26)</f>
        <v>244</v>
      </c>
    </row>
    <row r="27" spans="2:18" ht="16.5" customHeight="1">
      <c r="B27" s="1295" t="s">
        <v>22</v>
      </c>
      <c r="C27" s="1296"/>
      <c r="D27" s="1296"/>
      <c r="E27" s="1296"/>
      <c r="F27" s="1296"/>
      <c r="G27" s="1296"/>
      <c r="H27" s="1338">
        <f aca="true" t="shared" si="2" ref="H27:P27">H25+H26</f>
        <v>1447</v>
      </c>
      <c r="I27" s="1339">
        <f t="shared" si="2"/>
        <v>1408</v>
      </c>
      <c r="J27" s="1340">
        <f t="shared" si="2"/>
        <v>2855</v>
      </c>
      <c r="K27" s="1341">
        <f t="shared" si="2"/>
        <v>0</v>
      </c>
      <c r="L27" s="1342">
        <f t="shared" si="2"/>
        <v>2608</v>
      </c>
      <c r="M27" s="1342">
        <f t="shared" si="2"/>
        <v>1848</v>
      </c>
      <c r="N27" s="1342">
        <f t="shared" si="2"/>
        <v>1119</v>
      </c>
      <c r="O27" s="1342">
        <f t="shared" si="2"/>
        <v>780</v>
      </c>
      <c r="P27" s="1339">
        <f t="shared" si="2"/>
        <v>466</v>
      </c>
      <c r="Q27" s="1340">
        <f>SUM(K27:P27)</f>
        <v>6821</v>
      </c>
      <c r="R27" s="1343">
        <f>SUM(J27,Q27)</f>
        <v>9676</v>
      </c>
    </row>
    <row r="30" ht="16.5" customHeight="1">
      <c r="A30" s="1278" t="s">
        <v>26</v>
      </c>
    </row>
    <row r="31" spans="2:18" ht="16.5" customHeight="1">
      <c r="B31" s="1282"/>
      <c r="C31" s="1282"/>
      <c r="D31" s="1282"/>
      <c r="E31" s="1283"/>
      <c r="F31" s="1283"/>
      <c r="G31" s="1283"/>
      <c r="H31" s="1283"/>
      <c r="I31" s="1283"/>
      <c r="J31" s="1283"/>
      <c r="K31" s="1609" t="s">
        <v>23</v>
      </c>
      <c r="L31" s="1609"/>
      <c r="M31" s="1609"/>
      <c r="N31" s="1609"/>
      <c r="O31" s="1609"/>
      <c r="P31" s="1609"/>
      <c r="Q31" s="1609"/>
      <c r="R31" s="1609"/>
    </row>
    <row r="32" spans="2:18" ht="16.5" customHeight="1">
      <c r="B32" s="1630" t="str">
        <f>"平成"&amp;WIDECHAR($A$2)&amp;"年（"&amp;WIDECHAR($B$2)&amp;"年）"&amp;WIDECHAR($C$2)&amp;"月"</f>
        <v>平成２５年（２０１３年）２月</v>
      </c>
      <c r="C32" s="1631"/>
      <c r="D32" s="1631"/>
      <c r="E32" s="1631"/>
      <c r="F32" s="1631"/>
      <c r="G32" s="1628"/>
      <c r="H32" s="1619" t="s">
        <v>24</v>
      </c>
      <c r="I32" s="1620"/>
      <c r="J32" s="1620"/>
      <c r="K32" s="1616" t="s">
        <v>25</v>
      </c>
      <c r="L32" s="1617"/>
      <c r="M32" s="1617"/>
      <c r="N32" s="1617"/>
      <c r="O32" s="1617"/>
      <c r="P32" s="1617"/>
      <c r="Q32" s="1618"/>
      <c r="R32" s="1628" t="s">
        <v>19</v>
      </c>
    </row>
    <row r="33" spans="2:18" ht="16.5" customHeight="1">
      <c r="B33" s="1632"/>
      <c r="C33" s="1633"/>
      <c r="D33" s="1633"/>
      <c r="E33" s="1633"/>
      <c r="F33" s="1633"/>
      <c r="G33" s="1629"/>
      <c r="H33" s="1345" t="s">
        <v>10</v>
      </c>
      <c r="I33" s="1346" t="s">
        <v>11</v>
      </c>
      <c r="J33" s="1347" t="s">
        <v>12</v>
      </c>
      <c r="K33" s="1348" t="s">
        <v>13</v>
      </c>
      <c r="L33" s="1349" t="s">
        <v>14</v>
      </c>
      <c r="M33" s="1349" t="s">
        <v>15</v>
      </c>
      <c r="N33" s="1349" t="s">
        <v>16</v>
      </c>
      <c r="O33" s="1349" t="s">
        <v>17</v>
      </c>
      <c r="P33" s="1350" t="s">
        <v>18</v>
      </c>
      <c r="Q33" s="1367" t="s">
        <v>12</v>
      </c>
      <c r="R33" s="1629"/>
    </row>
    <row r="34" spans="2:18" ht="16.5" customHeight="1">
      <c r="B34" s="1284" t="s">
        <v>20</v>
      </c>
      <c r="C34" s="1286"/>
      <c r="D34" s="1286"/>
      <c r="E34" s="1286"/>
      <c r="F34" s="1286"/>
      <c r="G34" s="1286"/>
      <c r="H34" s="1351">
        <v>6</v>
      </c>
      <c r="I34" s="1352">
        <v>13</v>
      </c>
      <c r="J34" s="1353">
        <f>SUM(H34:I34)</f>
        <v>19</v>
      </c>
      <c r="K34" s="1354">
        <v>0</v>
      </c>
      <c r="L34" s="1355">
        <v>276</v>
      </c>
      <c r="M34" s="1355">
        <v>361</v>
      </c>
      <c r="N34" s="1355">
        <v>356</v>
      </c>
      <c r="O34" s="1355">
        <v>278</v>
      </c>
      <c r="P34" s="1356">
        <v>132</v>
      </c>
      <c r="Q34" s="1368">
        <f>SUM(K34:P34)</f>
        <v>1403</v>
      </c>
      <c r="R34" s="1369">
        <f>SUM(J34,Q34)</f>
        <v>1422</v>
      </c>
    </row>
    <row r="35" spans="2:18" ht="16.5" customHeight="1">
      <c r="B35" s="1290" t="s">
        <v>21</v>
      </c>
      <c r="C35" s="1292"/>
      <c r="D35" s="1292"/>
      <c r="E35" s="1292"/>
      <c r="F35" s="1292"/>
      <c r="G35" s="1292"/>
      <c r="H35" s="1359">
        <v>0</v>
      </c>
      <c r="I35" s="1360">
        <v>0</v>
      </c>
      <c r="J35" s="1361">
        <f>SUM(H35:I35)</f>
        <v>0</v>
      </c>
      <c r="K35" s="1362">
        <v>0</v>
      </c>
      <c r="L35" s="1363">
        <v>1</v>
      </c>
      <c r="M35" s="1363">
        <v>3</v>
      </c>
      <c r="N35" s="1363">
        <v>5</v>
      </c>
      <c r="O35" s="1363">
        <v>1</v>
      </c>
      <c r="P35" s="1364">
        <v>3</v>
      </c>
      <c r="Q35" s="1370">
        <f>SUM(K35:P35)</f>
        <v>13</v>
      </c>
      <c r="R35" s="1371">
        <f>SUM(J35,Q35)</f>
        <v>13</v>
      </c>
    </row>
    <row r="36" spans="2:18" ht="16.5" customHeight="1">
      <c r="B36" s="1295" t="s">
        <v>22</v>
      </c>
      <c r="C36" s="1296"/>
      <c r="D36" s="1296"/>
      <c r="E36" s="1296"/>
      <c r="F36" s="1296"/>
      <c r="G36" s="1296"/>
      <c r="H36" s="1338">
        <f>H34+H35</f>
        <v>6</v>
      </c>
      <c r="I36" s="1339">
        <f>I34+I35</f>
        <v>13</v>
      </c>
      <c r="J36" s="1340">
        <f>SUM(H36:I36)</f>
        <v>19</v>
      </c>
      <c r="K36" s="1341">
        <f aca="true" t="shared" si="3" ref="K36:P36">K34+K35</f>
        <v>0</v>
      </c>
      <c r="L36" s="1342">
        <f t="shared" si="3"/>
        <v>277</v>
      </c>
      <c r="M36" s="1342">
        <f t="shared" si="3"/>
        <v>364</v>
      </c>
      <c r="N36" s="1342">
        <f t="shared" si="3"/>
        <v>361</v>
      </c>
      <c r="O36" s="1342">
        <f t="shared" si="3"/>
        <v>279</v>
      </c>
      <c r="P36" s="1339">
        <f t="shared" si="3"/>
        <v>135</v>
      </c>
      <c r="Q36" s="1372">
        <f>SUM(K36:P36)</f>
        <v>1416</v>
      </c>
      <c r="R36" s="1373">
        <f>SUM(J36,Q36)</f>
        <v>1435</v>
      </c>
    </row>
    <row r="39" ht="16.5" customHeight="1">
      <c r="A39" s="1278" t="s">
        <v>27</v>
      </c>
    </row>
    <row r="40" ht="16.5" customHeight="1">
      <c r="A40" s="1278" t="s">
        <v>28</v>
      </c>
    </row>
    <row r="41" spans="2:17" ht="16.5" customHeight="1">
      <c r="B41" s="1282"/>
      <c r="C41" s="1282"/>
      <c r="D41" s="1282"/>
      <c r="E41" s="1283"/>
      <c r="F41" s="1283"/>
      <c r="G41" s="1283"/>
      <c r="H41" s="1283"/>
      <c r="I41" s="1283"/>
      <c r="J41" s="1609" t="s">
        <v>23</v>
      </c>
      <c r="K41" s="1609"/>
      <c r="L41" s="1609"/>
      <c r="M41" s="1609"/>
      <c r="N41" s="1609"/>
      <c r="O41" s="1609"/>
      <c r="P41" s="1609"/>
      <c r="Q41" s="1609"/>
    </row>
    <row r="42" spans="2:17" ht="16.5" customHeight="1">
      <c r="B42" s="1630" t="str">
        <f>"平成"&amp;WIDECHAR($A$2)&amp;"年（"&amp;WIDECHAR($B$2)&amp;"年）"&amp;WIDECHAR($C$2)&amp;"月"</f>
        <v>平成２５年（２０１３年）２月</v>
      </c>
      <c r="C42" s="1631"/>
      <c r="D42" s="1631"/>
      <c r="E42" s="1631"/>
      <c r="F42" s="1631"/>
      <c r="G42" s="1628"/>
      <c r="H42" s="1619" t="s">
        <v>24</v>
      </c>
      <c r="I42" s="1620"/>
      <c r="J42" s="1620"/>
      <c r="K42" s="1616" t="s">
        <v>25</v>
      </c>
      <c r="L42" s="1617"/>
      <c r="M42" s="1617"/>
      <c r="N42" s="1617"/>
      <c r="O42" s="1617"/>
      <c r="P42" s="1618"/>
      <c r="Q42" s="1628" t="s">
        <v>19</v>
      </c>
    </row>
    <row r="43" spans="2:17" ht="16.5" customHeight="1">
      <c r="B43" s="1632"/>
      <c r="C43" s="1633"/>
      <c r="D43" s="1633"/>
      <c r="E43" s="1633"/>
      <c r="F43" s="1633"/>
      <c r="G43" s="1629"/>
      <c r="H43" s="1345" t="s">
        <v>10</v>
      </c>
      <c r="I43" s="1346" t="s">
        <v>11</v>
      </c>
      <c r="J43" s="1347" t="s">
        <v>12</v>
      </c>
      <c r="K43" s="1374" t="s">
        <v>14</v>
      </c>
      <c r="L43" s="1349" t="s">
        <v>15</v>
      </c>
      <c r="M43" s="1349" t="s">
        <v>16</v>
      </c>
      <c r="N43" s="1349" t="s">
        <v>17</v>
      </c>
      <c r="O43" s="1350" t="s">
        <v>18</v>
      </c>
      <c r="P43" s="1367" t="s">
        <v>12</v>
      </c>
      <c r="Q43" s="1629"/>
    </row>
    <row r="44" spans="2:17" ht="16.5" customHeight="1">
      <c r="B44" s="1284" t="s">
        <v>20</v>
      </c>
      <c r="C44" s="1286"/>
      <c r="D44" s="1286"/>
      <c r="E44" s="1286"/>
      <c r="F44" s="1286"/>
      <c r="G44" s="1286"/>
      <c r="H44" s="1351">
        <v>0</v>
      </c>
      <c r="I44" s="1352">
        <v>0</v>
      </c>
      <c r="J44" s="1353">
        <f>SUM(H44:I44)</f>
        <v>0</v>
      </c>
      <c r="K44" s="1354">
        <v>5</v>
      </c>
      <c r="L44" s="1355">
        <v>32</v>
      </c>
      <c r="M44" s="1355">
        <v>147</v>
      </c>
      <c r="N44" s="1355">
        <v>338</v>
      </c>
      <c r="O44" s="1356">
        <v>400</v>
      </c>
      <c r="P44" s="1368">
        <f>SUM(K44:O44)</f>
        <v>922</v>
      </c>
      <c r="Q44" s="1369">
        <f>SUM(J44,P44)</f>
        <v>922</v>
      </c>
    </row>
    <row r="45" spans="2:17" ht="16.5" customHeight="1">
      <c r="B45" s="1290" t="s">
        <v>21</v>
      </c>
      <c r="C45" s="1292"/>
      <c r="D45" s="1292"/>
      <c r="E45" s="1292"/>
      <c r="F45" s="1292"/>
      <c r="G45" s="1292"/>
      <c r="H45" s="1359">
        <v>0</v>
      </c>
      <c r="I45" s="1360">
        <v>0</v>
      </c>
      <c r="J45" s="1361">
        <f>SUM(H45:I45)</f>
        <v>0</v>
      </c>
      <c r="K45" s="1362">
        <v>0</v>
      </c>
      <c r="L45" s="1363">
        <v>0</v>
      </c>
      <c r="M45" s="1363">
        <v>1</v>
      </c>
      <c r="N45" s="1363">
        <v>5</v>
      </c>
      <c r="O45" s="1364">
        <v>5</v>
      </c>
      <c r="P45" s="1370">
        <f>SUM(K45:O45)</f>
        <v>11</v>
      </c>
      <c r="Q45" s="1371">
        <f>SUM(J45,P45)</f>
        <v>11</v>
      </c>
    </row>
    <row r="46" spans="2:17" ht="16.5" customHeight="1">
      <c r="B46" s="1295" t="s">
        <v>22</v>
      </c>
      <c r="C46" s="1296"/>
      <c r="D46" s="1296"/>
      <c r="E46" s="1296"/>
      <c r="F46" s="1296"/>
      <c r="G46" s="1296"/>
      <c r="H46" s="1338">
        <f>H44+H45</f>
        <v>0</v>
      </c>
      <c r="I46" s="1339">
        <f>I44+I45</f>
        <v>0</v>
      </c>
      <c r="J46" s="1340">
        <f>SUM(H46:I46)</f>
        <v>0</v>
      </c>
      <c r="K46" s="1341">
        <f>K44+K45</f>
        <v>5</v>
      </c>
      <c r="L46" s="1342">
        <f>L44+L45</f>
        <v>32</v>
      </c>
      <c r="M46" s="1342">
        <f>M44+M45</f>
        <v>148</v>
      </c>
      <c r="N46" s="1342">
        <f>N44+N45</f>
        <v>343</v>
      </c>
      <c r="O46" s="1339">
        <f>O44+O45</f>
        <v>405</v>
      </c>
      <c r="P46" s="1372">
        <f>SUM(K46:O46)</f>
        <v>933</v>
      </c>
      <c r="Q46" s="1373">
        <f>SUM(J46,P46)</f>
        <v>933</v>
      </c>
    </row>
    <row r="48" ht="16.5" customHeight="1">
      <c r="A48" s="1278" t="s">
        <v>29</v>
      </c>
    </row>
    <row r="49" spans="2:17" ht="16.5" customHeight="1">
      <c r="B49" s="1282"/>
      <c r="C49" s="1282"/>
      <c r="D49" s="1282"/>
      <c r="E49" s="1283"/>
      <c r="F49" s="1283"/>
      <c r="G49" s="1283"/>
      <c r="H49" s="1283"/>
      <c r="I49" s="1283"/>
      <c r="J49" s="1609" t="s">
        <v>23</v>
      </c>
      <c r="K49" s="1609"/>
      <c r="L49" s="1609"/>
      <c r="M49" s="1609"/>
      <c r="N49" s="1609"/>
      <c r="O49" s="1609"/>
      <c r="P49" s="1609"/>
      <c r="Q49" s="1609"/>
    </row>
    <row r="50" spans="2:17" ht="16.5" customHeight="1">
      <c r="B50" s="1630" t="str">
        <f>"平成"&amp;WIDECHAR($A$2)&amp;"年（"&amp;WIDECHAR($B$2)&amp;"年）"&amp;WIDECHAR($C$2)&amp;"月"</f>
        <v>平成２５年（２０１３年）２月</v>
      </c>
      <c r="C50" s="1631"/>
      <c r="D50" s="1631"/>
      <c r="E50" s="1631"/>
      <c r="F50" s="1631"/>
      <c r="G50" s="1628"/>
      <c r="H50" s="1640" t="s">
        <v>24</v>
      </c>
      <c r="I50" s="1626"/>
      <c r="J50" s="1626"/>
      <c r="K50" s="1625" t="s">
        <v>25</v>
      </c>
      <c r="L50" s="1626"/>
      <c r="M50" s="1626"/>
      <c r="N50" s="1626"/>
      <c r="O50" s="1626"/>
      <c r="P50" s="1627"/>
      <c r="Q50" s="1641" t="s">
        <v>19</v>
      </c>
    </row>
    <row r="51" spans="2:17" ht="16.5" customHeight="1">
      <c r="B51" s="1632"/>
      <c r="C51" s="1633"/>
      <c r="D51" s="1633"/>
      <c r="E51" s="1633"/>
      <c r="F51" s="1633"/>
      <c r="G51" s="1629"/>
      <c r="H51" s="1375" t="s">
        <v>10</v>
      </c>
      <c r="I51" s="1376" t="s">
        <v>11</v>
      </c>
      <c r="J51" s="1377" t="s">
        <v>12</v>
      </c>
      <c r="K51" s="1378" t="s">
        <v>14</v>
      </c>
      <c r="L51" s="1379" t="s">
        <v>15</v>
      </c>
      <c r="M51" s="1379" t="s">
        <v>16</v>
      </c>
      <c r="N51" s="1379" t="s">
        <v>17</v>
      </c>
      <c r="O51" s="1380" t="s">
        <v>18</v>
      </c>
      <c r="P51" s="1381" t="s">
        <v>12</v>
      </c>
      <c r="Q51" s="1642"/>
    </row>
    <row r="52" spans="2:17" ht="16.5" customHeight="1">
      <c r="B52" s="1284" t="s">
        <v>20</v>
      </c>
      <c r="C52" s="1286"/>
      <c r="D52" s="1286"/>
      <c r="E52" s="1286"/>
      <c r="F52" s="1286"/>
      <c r="G52" s="1286"/>
      <c r="H52" s="1351">
        <v>0</v>
      </c>
      <c r="I52" s="1352">
        <v>0</v>
      </c>
      <c r="J52" s="1353">
        <f>SUM(H52:I52)</f>
        <v>0</v>
      </c>
      <c r="K52" s="1354">
        <v>32</v>
      </c>
      <c r="L52" s="1355">
        <v>80</v>
      </c>
      <c r="M52" s="1355">
        <v>123</v>
      </c>
      <c r="N52" s="1355">
        <v>121</v>
      </c>
      <c r="O52" s="1356">
        <v>114</v>
      </c>
      <c r="P52" s="1368">
        <f>SUM(K52:O52)</f>
        <v>470</v>
      </c>
      <c r="Q52" s="1369">
        <f>SUM(J52,P52)</f>
        <v>470</v>
      </c>
    </row>
    <row r="53" spans="2:17" ht="16.5" customHeight="1">
      <c r="B53" s="1290" t="s">
        <v>21</v>
      </c>
      <c r="C53" s="1292"/>
      <c r="D53" s="1292"/>
      <c r="E53" s="1292"/>
      <c r="F53" s="1292"/>
      <c r="G53" s="1292"/>
      <c r="H53" s="1359">
        <v>0</v>
      </c>
      <c r="I53" s="1360">
        <v>0</v>
      </c>
      <c r="J53" s="1361">
        <f>SUM(H53:I53)</f>
        <v>0</v>
      </c>
      <c r="K53" s="1362">
        <v>0</v>
      </c>
      <c r="L53" s="1363">
        <v>1</v>
      </c>
      <c r="M53" s="1363">
        <v>3</v>
      </c>
      <c r="N53" s="1363">
        <v>1</v>
      </c>
      <c r="O53" s="1364">
        <v>1</v>
      </c>
      <c r="P53" s="1370">
        <f>SUM(K53:O53)</f>
        <v>6</v>
      </c>
      <c r="Q53" s="1371">
        <f>SUM(J53,P53)</f>
        <v>6</v>
      </c>
    </row>
    <row r="54" spans="2:17" ht="16.5" customHeight="1">
      <c r="B54" s="1295" t="s">
        <v>22</v>
      </c>
      <c r="C54" s="1296"/>
      <c r="D54" s="1296"/>
      <c r="E54" s="1296"/>
      <c r="F54" s="1296"/>
      <c r="G54" s="1296"/>
      <c r="H54" s="1338">
        <f>H52+H53</f>
        <v>0</v>
      </c>
      <c r="I54" s="1339">
        <f>I52+I53</f>
        <v>0</v>
      </c>
      <c r="J54" s="1340">
        <f>SUM(H54:I54)</f>
        <v>0</v>
      </c>
      <c r="K54" s="1341">
        <f>K52+K53</f>
        <v>32</v>
      </c>
      <c r="L54" s="1342">
        <f>L52+L53</f>
        <v>81</v>
      </c>
      <c r="M54" s="1342">
        <f>M52+M53</f>
        <v>126</v>
      </c>
      <c r="N54" s="1342">
        <f>N52+N53</f>
        <v>122</v>
      </c>
      <c r="O54" s="1339">
        <f>O52+O53</f>
        <v>115</v>
      </c>
      <c r="P54" s="1372">
        <f>SUM(K54:O54)</f>
        <v>476</v>
      </c>
      <c r="Q54" s="1373">
        <f>SUM(J54,P54)</f>
        <v>476</v>
      </c>
    </row>
    <row r="56" ht="16.5" customHeight="1">
      <c r="A56" s="1278" t="s">
        <v>30</v>
      </c>
    </row>
    <row r="57" spans="2:17" ht="16.5" customHeight="1">
      <c r="B57" s="1282"/>
      <c r="C57" s="1282"/>
      <c r="D57" s="1282"/>
      <c r="E57" s="1283"/>
      <c r="F57" s="1283"/>
      <c r="G57" s="1283"/>
      <c r="H57" s="1283"/>
      <c r="I57" s="1283"/>
      <c r="J57" s="1609" t="s">
        <v>23</v>
      </c>
      <c r="K57" s="1609"/>
      <c r="L57" s="1609"/>
      <c r="M57" s="1609"/>
      <c r="N57" s="1609"/>
      <c r="O57" s="1609"/>
      <c r="P57" s="1609"/>
      <c r="Q57" s="1609"/>
    </row>
    <row r="58" spans="2:17" ht="16.5" customHeight="1">
      <c r="B58" s="1634" t="str">
        <f>"平成"&amp;WIDECHAR($A$2)&amp;"年（"&amp;WIDECHAR($B$2)&amp;"年）"&amp;WIDECHAR($C$2)&amp;"月"</f>
        <v>平成２５年（２０１３年）２月</v>
      </c>
      <c r="C58" s="1635"/>
      <c r="D58" s="1635"/>
      <c r="E58" s="1635"/>
      <c r="F58" s="1635"/>
      <c r="G58" s="1636"/>
      <c r="H58" s="1621" t="s">
        <v>24</v>
      </c>
      <c r="I58" s="1622"/>
      <c r="J58" s="1622"/>
      <c r="K58" s="1623" t="s">
        <v>25</v>
      </c>
      <c r="L58" s="1622"/>
      <c r="M58" s="1622"/>
      <c r="N58" s="1622"/>
      <c r="O58" s="1622"/>
      <c r="P58" s="1624"/>
      <c r="Q58" s="1636" t="s">
        <v>19</v>
      </c>
    </row>
    <row r="59" spans="2:17" ht="16.5" customHeight="1">
      <c r="B59" s="1637"/>
      <c r="C59" s="1638"/>
      <c r="D59" s="1638"/>
      <c r="E59" s="1638"/>
      <c r="F59" s="1638"/>
      <c r="G59" s="1639"/>
      <c r="H59" s="1383" t="s">
        <v>10</v>
      </c>
      <c r="I59" s="1384" t="s">
        <v>11</v>
      </c>
      <c r="J59" s="1382" t="s">
        <v>12</v>
      </c>
      <c r="K59" s="1385" t="s">
        <v>14</v>
      </c>
      <c r="L59" s="1386" t="s">
        <v>15</v>
      </c>
      <c r="M59" s="1386" t="s">
        <v>16</v>
      </c>
      <c r="N59" s="1386" t="s">
        <v>17</v>
      </c>
      <c r="O59" s="1384" t="s">
        <v>18</v>
      </c>
      <c r="P59" s="1387" t="s">
        <v>12</v>
      </c>
      <c r="Q59" s="1639"/>
    </row>
    <row r="60" spans="2:17" ht="16.5" customHeight="1">
      <c r="B60" s="1284" t="s">
        <v>20</v>
      </c>
      <c r="C60" s="1286"/>
      <c r="D60" s="1286"/>
      <c r="E60" s="1286"/>
      <c r="F60" s="1286"/>
      <c r="G60" s="1286"/>
      <c r="H60" s="1351">
        <v>0</v>
      </c>
      <c r="I60" s="1352">
        <v>0</v>
      </c>
      <c r="J60" s="1353">
        <f>SUM(H60:I60)</f>
        <v>0</v>
      </c>
      <c r="K60" s="1354">
        <v>2</v>
      </c>
      <c r="L60" s="1355">
        <v>6</v>
      </c>
      <c r="M60" s="1355">
        <v>43</v>
      </c>
      <c r="N60" s="1355">
        <v>235</v>
      </c>
      <c r="O60" s="1356">
        <v>661</v>
      </c>
      <c r="P60" s="1368">
        <f>SUM(K60:O60)</f>
        <v>947</v>
      </c>
      <c r="Q60" s="1369">
        <f>SUM(J60,P60)</f>
        <v>947</v>
      </c>
    </row>
    <row r="61" spans="2:17" ht="16.5" customHeight="1">
      <c r="B61" s="1290" t="s">
        <v>21</v>
      </c>
      <c r="C61" s="1292"/>
      <c r="D61" s="1292"/>
      <c r="E61" s="1292"/>
      <c r="F61" s="1292"/>
      <c r="G61" s="1292"/>
      <c r="H61" s="1359">
        <v>0</v>
      </c>
      <c r="I61" s="1360">
        <v>0</v>
      </c>
      <c r="J61" s="1361">
        <f>SUM(H61:I61)</f>
        <v>0</v>
      </c>
      <c r="K61" s="1362">
        <v>0</v>
      </c>
      <c r="L61" s="1363">
        <v>0</v>
      </c>
      <c r="M61" s="1363">
        <v>0</v>
      </c>
      <c r="N61" s="1363">
        <v>0</v>
      </c>
      <c r="O61" s="1364">
        <v>18</v>
      </c>
      <c r="P61" s="1370">
        <f>SUM(K61:O61)</f>
        <v>18</v>
      </c>
      <c r="Q61" s="1371">
        <f>SUM(J61,P61)</f>
        <v>18</v>
      </c>
    </row>
    <row r="62" spans="2:17" ht="16.5" customHeight="1">
      <c r="B62" s="1295" t="s">
        <v>22</v>
      </c>
      <c r="C62" s="1296"/>
      <c r="D62" s="1296"/>
      <c r="E62" s="1296"/>
      <c r="F62" s="1296"/>
      <c r="G62" s="1296"/>
      <c r="H62" s="1338">
        <f>H60+H61</f>
        <v>0</v>
      </c>
      <c r="I62" s="1339">
        <f>I60+I61</f>
        <v>0</v>
      </c>
      <c r="J62" s="1340">
        <f>SUM(H62:I62)</f>
        <v>0</v>
      </c>
      <c r="K62" s="1341">
        <f>K60+K61</f>
        <v>2</v>
      </c>
      <c r="L62" s="1342">
        <f>L60+L61</f>
        <v>6</v>
      </c>
      <c r="M62" s="1342">
        <f>M60+M61</f>
        <v>43</v>
      </c>
      <c r="N62" s="1342">
        <f>N60+N61</f>
        <v>235</v>
      </c>
      <c r="O62" s="1339">
        <f>O60+O61</f>
        <v>679</v>
      </c>
      <c r="P62" s="1372">
        <f>SUM(K62:O62)</f>
        <v>965</v>
      </c>
      <c r="Q62" s="1373">
        <f>SUM(J62,P62)</f>
        <v>965</v>
      </c>
    </row>
    <row r="66" spans="1:11" s="1389" customFormat="1" ht="16.5" customHeight="1">
      <c r="A66" s="1388" t="s">
        <v>31</v>
      </c>
      <c r="J66" s="1390"/>
      <c r="K66" s="1390"/>
    </row>
    <row r="67" spans="2:18" s="1389" customFormat="1" ht="16.5" customHeight="1">
      <c r="B67" s="1279"/>
      <c r="C67" s="1391"/>
      <c r="D67" s="1391"/>
      <c r="E67" s="1391"/>
      <c r="F67" s="1283"/>
      <c r="G67" s="1283"/>
      <c r="H67" s="1283"/>
      <c r="I67" s="1609" t="s">
        <v>32</v>
      </c>
      <c r="J67" s="1609"/>
      <c r="K67" s="1609"/>
      <c r="L67" s="1609"/>
      <c r="M67" s="1609"/>
      <c r="N67" s="1609"/>
      <c r="O67" s="1609"/>
      <c r="P67" s="1609"/>
      <c r="Q67" s="1609"/>
      <c r="R67" s="1609"/>
    </row>
    <row r="68" spans="2:18" s="1389" customFormat="1" ht="16.5" customHeight="1">
      <c r="B68" s="1630" t="str">
        <f>"平成"&amp;WIDECHAR($A$2)&amp;"年（"&amp;WIDECHAR($B$2)&amp;"年）"&amp;WIDECHAR($C$2)&amp;"月"</f>
        <v>平成２５年（２０１３年）２月</v>
      </c>
      <c r="C68" s="1631"/>
      <c r="D68" s="1631"/>
      <c r="E68" s="1631"/>
      <c r="F68" s="1631"/>
      <c r="G68" s="1628"/>
      <c r="H68" s="1619" t="s">
        <v>24</v>
      </c>
      <c r="I68" s="1620"/>
      <c r="J68" s="1620"/>
      <c r="K68" s="1616" t="s">
        <v>25</v>
      </c>
      <c r="L68" s="1617"/>
      <c r="M68" s="1617"/>
      <c r="N68" s="1617"/>
      <c r="O68" s="1617"/>
      <c r="P68" s="1617"/>
      <c r="Q68" s="1618"/>
      <c r="R68" s="1614" t="s">
        <v>19</v>
      </c>
    </row>
    <row r="69" spans="2:18" s="1389" customFormat="1" ht="16.5" customHeight="1">
      <c r="B69" s="1632"/>
      <c r="C69" s="1633"/>
      <c r="D69" s="1633"/>
      <c r="E69" s="1633"/>
      <c r="F69" s="1633"/>
      <c r="G69" s="1629"/>
      <c r="H69" s="1345" t="s">
        <v>10</v>
      </c>
      <c r="I69" s="1346" t="s">
        <v>11</v>
      </c>
      <c r="J69" s="1347" t="s">
        <v>12</v>
      </c>
      <c r="K69" s="1348" t="s">
        <v>13</v>
      </c>
      <c r="L69" s="1349" t="s">
        <v>14</v>
      </c>
      <c r="M69" s="1349" t="s">
        <v>15</v>
      </c>
      <c r="N69" s="1349" t="s">
        <v>16</v>
      </c>
      <c r="O69" s="1349" t="s">
        <v>17</v>
      </c>
      <c r="P69" s="1350" t="s">
        <v>18</v>
      </c>
      <c r="Q69" s="1344" t="s">
        <v>12</v>
      </c>
      <c r="R69" s="1615"/>
    </row>
    <row r="70" spans="2:18" s="1389" customFormat="1" ht="16.5" customHeight="1">
      <c r="B70" s="1392" t="s">
        <v>33</v>
      </c>
      <c r="C70" s="1393"/>
      <c r="D70" s="1393"/>
      <c r="E70" s="1393"/>
      <c r="F70" s="1393"/>
      <c r="G70" s="1394"/>
      <c r="H70" s="321">
        <f aca="true" t="shared" si="4" ref="H70:R70">SUM(H71,H77,H80,H84,H88:H89)</f>
        <v>3376</v>
      </c>
      <c r="I70" s="322">
        <f t="shared" si="4"/>
        <v>3583</v>
      </c>
      <c r="J70" s="323">
        <f t="shared" si="4"/>
        <v>6959</v>
      </c>
      <c r="K70" s="324">
        <f t="shared" si="4"/>
        <v>0</v>
      </c>
      <c r="L70" s="325">
        <f t="shared" si="4"/>
        <v>7096</v>
      </c>
      <c r="M70" s="325">
        <f t="shared" si="4"/>
        <v>5487</v>
      </c>
      <c r="N70" s="325">
        <f t="shared" si="4"/>
        <v>3568</v>
      </c>
      <c r="O70" s="325">
        <f t="shared" si="4"/>
        <v>2618</v>
      </c>
      <c r="P70" s="326">
        <f t="shared" si="4"/>
        <v>1765</v>
      </c>
      <c r="Q70" s="327">
        <f t="shared" si="4"/>
        <v>20534</v>
      </c>
      <c r="R70" s="328">
        <f t="shared" si="4"/>
        <v>27493</v>
      </c>
    </row>
    <row r="71" spans="2:18" s="1389" customFormat="1" ht="16.5" customHeight="1">
      <c r="B71" s="1395"/>
      <c r="C71" s="1392" t="s">
        <v>34</v>
      </c>
      <c r="D71" s="1393"/>
      <c r="E71" s="1393"/>
      <c r="F71" s="1393"/>
      <c r="G71" s="1394"/>
      <c r="H71" s="321">
        <f aca="true" t="shared" si="5" ref="H71:Q71">SUM(H72:H76)</f>
        <v>859</v>
      </c>
      <c r="I71" s="322">
        <f t="shared" si="5"/>
        <v>874</v>
      </c>
      <c r="J71" s="323">
        <f t="shared" si="5"/>
        <v>1733</v>
      </c>
      <c r="K71" s="324">
        <f t="shared" si="5"/>
        <v>0</v>
      </c>
      <c r="L71" s="325">
        <f t="shared" si="5"/>
        <v>1574</v>
      </c>
      <c r="M71" s="325">
        <f t="shared" si="5"/>
        <v>1126</v>
      </c>
      <c r="N71" s="325">
        <f t="shared" si="5"/>
        <v>778</v>
      </c>
      <c r="O71" s="325">
        <f t="shared" si="5"/>
        <v>616</v>
      </c>
      <c r="P71" s="326">
        <f t="shared" si="5"/>
        <v>523</v>
      </c>
      <c r="Q71" s="327">
        <f t="shared" si="5"/>
        <v>4617</v>
      </c>
      <c r="R71" s="328">
        <f aca="true" t="shared" si="6" ref="R71:R76">SUM(J71,Q71)</f>
        <v>6350</v>
      </c>
    </row>
    <row r="72" spans="2:18" s="1389" customFormat="1" ht="16.5" customHeight="1">
      <c r="B72" s="1395"/>
      <c r="C72" s="1395"/>
      <c r="D72" s="1396" t="s">
        <v>35</v>
      </c>
      <c r="E72" s="1397"/>
      <c r="F72" s="1397"/>
      <c r="G72" s="1398"/>
      <c r="H72" s="333">
        <v>826</v>
      </c>
      <c r="I72" s="334">
        <v>801</v>
      </c>
      <c r="J72" s="335">
        <f>SUM(H72:I72)</f>
        <v>1627</v>
      </c>
      <c r="K72" s="336">
        <v>0</v>
      </c>
      <c r="L72" s="337">
        <v>1221</v>
      </c>
      <c r="M72" s="337">
        <v>776</v>
      </c>
      <c r="N72" s="337">
        <v>461</v>
      </c>
      <c r="O72" s="337">
        <v>308</v>
      </c>
      <c r="P72" s="334">
        <v>198</v>
      </c>
      <c r="Q72" s="335">
        <f>SUM(K72:P72)</f>
        <v>2964</v>
      </c>
      <c r="R72" s="338">
        <f t="shared" si="6"/>
        <v>4591</v>
      </c>
    </row>
    <row r="73" spans="2:18" s="1389" customFormat="1" ht="16.5" customHeight="1">
      <c r="B73" s="1395"/>
      <c r="C73" s="1395"/>
      <c r="D73" s="1399" t="s">
        <v>36</v>
      </c>
      <c r="E73" s="1400"/>
      <c r="F73" s="1400"/>
      <c r="G73" s="1401"/>
      <c r="H73" s="342">
        <v>0</v>
      </c>
      <c r="I73" s="343">
        <v>0</v>
      </c>
      <c r="J73" s="344">
        <f>SUM(H73:I73)</f>
        <v>0</v>
      </c>
      <c r="K73" s="345">
        <v>0</v>
      </c>
      <c r="L73" s="346">
        <v>0</v>
      </c>
      <c r="M73" s="346">
        <v>3</v>
      </c>
      <c r="N73" s="346">
        <v>2</v>
      </c>
      <c r="O73" s="346">
        <v>10</v>
      </c>
      <c r="P73" s="343">
        <v>34</v>
      </c>
      <c r="Q73" s="344">
        <f>SUM(K73:P73)</f>
        <v>49</v>
      </c>
      <c r="R73" s="347">
        <f t="shared" si="6"/>
        <v>49</v>
      </c>
    </row>
    <row r="74" spans="2:18" s="1389" customFormat="1" ht="16.5" customHeight="1">
      <c r="B74" s="1395"/>
      <c r="C74" s="1395"/>
      <c r="D74" s="1399" t="s">
        <v>37</v>
      </c>
      <c r="E74" s="1400"/>
      <c r="F74" s="1400"/>
      <c r="G74" s="1401"/>
      <c r="H74" s="342">
        <v>12</v>
      </c>
      <c r="I74" s="343">
        <v>26</v>
      </c>
      <c r="J74" s="344">
        <f>SUM(H74:I74)</f>
        <v>38</v>
      </c>
      <c r="K74" s="345">
        <v>0</v>
      </c>
      <c r="L74" s="346">
        <v>150</v>
      </c>
      <c r="M74" s="346">
        <v>134</v>
      </c>
      <c r="N74" s="346">
        <v>91</v>
      </c>
      <c r="O74" s="346">
        <v>103</v>
      </c>
      <c r="P74" s="343">
        <v>98</v>
      </c>
      <c r="Q74" s="344">
        <f>SUM(K74:P74)</f>
        <v>576</v>
      </c>
      <c r="R74" s="347">
        <f t="shared" si="6"/>
        <v>614</v>
      </c>
    </row>
    <row r="75" spans="2:18" s="1389" customFormat="1" ht="16.5" customHeight="1">
      <c r="B75" s="1395"/>
      <c r="C75" s="1395"/>
      <c r="D75" s="1399" t="s">
        <v>38</v>
      </c>
      <c r="E75" s="1400"/>
      <c r="F75" s="1400"/>
      <c r="G75" s="1401"/>
      <c r="H75" s="342">
        <v>0</v>
      </c>
      <c r="I75" s="343">
        <v>30</v>
      </c>
      <c r="J75" s="344">
        <f>SUM(H75:I75)</f>
        <v>30</v>
      </c>
      <c r="K75" s="345">
        <v>0</v>
      </c>
      <c r="L75" s="346">
        <v>69</v>
      </c>
      <c r="M75" s="346">
        <v>79</v>
      </c>
      <c r="N75" s="346">
        <v>62</v>
      </c>
      <c r="O75" s="346">
        <v>47</v>
      </c>
      <c r="P75" s="343">
        <v>35</v>
      </c>
      <c r="Q75" s="344">
        <f>SUM(K75:P75)</f>
        <v>292</v>
      </c>
      <c r="R75" s="347">
        <f t="shared" si="6"/>
        <v>322</v>
      </c>
    </row>
    <row r="76" spans="2:18" s="1389" customFormat="1" ht="16.5" customHeight="1">
      <c r="B76" s="1395"/>
      <c r="C76" s="1395"/>
      <c r="D76" s="1402" t="s">
        <v>39</v>
      </c>
      <c r="E76" s="1328"/>
      <c r="F76" s="1328"/>
      <c r="G76" s="1403"/>
      <c r="H76" s="350">
        <v>21</v>
      </c>
      <c r="I76" s="351">
        <v>17</v>
      </c>
      <c r="J76" s="352">
        <f>SUM(H76:I76)</f>
        <v>38</v>
      </c>
      <c r="K76" s="353">
        <v>0</v>
      </c>
      <c r="L76" s="354">
        <v>134</v>
      </c>
      <c r="M76" s="354">
        <v>134</v>
      </c>
      <c r="N76" s="354">
        <v>162</v>
      </c>
      <c r="O76" s="354">
        <v>148</v>
      </c>
      <c r="P76" s="351">
        <v>158</v>
      </c>
      <c r="Q76" s="352">
        <f>SUM(K76:P76)</f>
        <v>736</v>
      </c>
      <c r="R76" s="355">
        <f t="shared" si="6"/>
        <v>774</v>
      </c>
    </row>
    <row r="77" spans="2:18" s="1389" customFormat="1" ht="16.5" customHeight="1">
      <c r="B77" s="1395"/>
      <c r="C77" s="1392" t="s">
        <v>40</v>
      </c>
      <c r="D77" s="1393"/>
      <c r="E77" s="1393"/>
      <c r="F77" s="1393"/>
      <c r="G77" s="1394"/>
      <c r="H77" s="321">
        <f aca="true" t="shared" si="7" ref="H77:R77">SUM(H78:H79)</f>
        <v>589</v>
      </c>
      <c r="I77" s="322">
        <f t="shared" si="7"/>
        <v>640</v>
      </c>
      <c r="J77" s="323">
        <f t="shared" si="7"/>
        <v>1229</v>
      </c>
      <c r="K77" s="324">
        <f t="shared" si="7"/>
        <v>0</v>
      </c>
      <c r="L77" s="325">
        <f t="shared" si="7"/>
        <v>1847</v>
      </c>
      <c r="M77" s="325">
        <f t="shared" si="7"/>
        <v>1339</v>
      </c>
      <c r="N77" s="325">
        <f t="shared" si="7"/>
        <v>782</v>
      </c>
      <c r="O77" s="325">
        <f t="shared" si="7"/>
        <v>506</v>
      </c>
      <c r="P77" s="326">
        <f t="shared" si="7"/>
        <v>307</v>
      </c>
      <c r="Q77" s="327">
        <f t="shared" si="7"/>
        <v>4781</v>
      </c>
      <c r="R77" s="328">
        <f t="shared" si="7"/>
        <v>6010</v>
      </c>
    </row>
    <row r="78" spans="2:18" s="1389" customFormat="1" ht="16.5" customHeight="1">
      <c r="B78" s="1395"/>
      <c r="C78" s="1395"/>
      <c r="D78" s="1396" t="s">
        <v>41</v>
      </c>
      <c r="E78" s="1397"/>
      <c r="F78" s="1397"/>
      <c r="G78" s="1398"/>
      <c r="H78" s="333">
        <v>476</v>
      </c>
      <c r="I78" s="334">
        <v>478</v>
      </c>
      <c r="J78" s="356">
        <f>SUM(H78:I78)</f>
        <v>954</v>
      </c>
      <c r="K78" s="336">
        <v>0</v>
      </c>
      <c r="L78" s="337">
        <v>1335</v>
      </c>
      <c r="M78" s="337">
        <v>918</v>
      </c>
      <c r="N78" s="337">
        <v>521</v>
      </c>
      <c r="O78" s="337">
        <v>345</v>
      </c>
      <c r="P78" s="334">
        <v>203</v>
      </c>
      <c r="Q78" s="335">
        <f>SUM(K78:P78)</f>
        <v>3322</v>
      </c>
      <c r="R78" s="338">
        <f>SUM(J78,Q78)</f>
        <v>4276</v>
      </c>
    </row>
    <row r="79" spans="2:18" s="1389" customFormat="1" ht="16.5" customHeight="1">
      <c r="B79" s="1395"/>
      <c r="C79" s="1395"/>
      <c r="D79" s="1402" t="s">
        <v>42</v>
      </c>
      <c r="E79" s="1328"/>
      <c r="F79" s="1328"/>
      <c r="G79" s="1403"/>
      <c r="H79" s="350">
        <v>113</v>
      </c>
      <c r="I79" s="351">
        <v>162</v>
      </c>
      <c r="J79" s="357">
        <f>SUM(H79:I79)</f>
        <v>275</v>
      </c>
      <c r="K79" s="353">
        <v>0</v>
      </c>
      <c r="L79" s="354">
        <v>512</v>
      </c>
      <c r="M79" s="354">
        <v>421</v>
      </c>
      <c r="N79" s="354">
        <v>261</v>
      </c>
      <c r="O79" s="354">
        <v>161</v>
      </c>
      <c r="P79" s="351">
        <v>104</v>
      </c>
      <c r="Q79" s="352">
        <f>SUM(K79:P79)</f>
        <v>1459</v>
      </c>
      <c r="R79" s="355">
        <f>SUM(J79,Q79)</f>
        <v>1734</v>
      </c>
    </row>
    <row r="80" spans="2:18" s="1389" customFormat="1" ht="16.5" customHeight="1">
      <c r="B80" s="1395"/>
      <c r="C80" s="1392" t="s">
        <v>43</v>
      </c>
      <c r="D80" s="1393"/>
      <c r="E80" s="1393"/>
      <c r="F80" s="1393"/>
      <c r="G80" s="1394"/>
      <c r="H80" s="321">
        <f aca="true" t="shared" si="8" ref="H80:R80">SUM(H81:H83)</f>
        <v>3</v>
      </c>
      <c r="I80" s="322">
        <f t="shared" si="8"/>
        <v>6</v>
      </c>
      <c r="J80" s="323">
        <f t="shared" si="8"/>
        <v>9</v>
      </c>
      <c r="K80" s="324">
        <f t="shared" si="8"/>
        <v>0</v>
      </c>
      <c r="L80" s="325">
        <f t="shared" si="8"/>
        <v>125</v>
      </c>
      <c r="M80" s="325">
        <f t="shared" si="8"/>
        <v>169</v>
      </c>
      <c r="N80" s="325">
        <f t="shared" si="8"/>
        <v>207</v>
      </c>
      <c r="O80" s="325">
        <f t="shared" si="8"/>
        <v>154</v>
      </c>
      <c r="P80" s="326">
        <f t="shared" si="8"/>
        <v>108</v>
      </c>
      <c r="Q80" s="327">
        <f t="shared" si="8"/>
        <v>763</v>
      </c>
      <c r="R80" s="328">
        <f t="shared" si="8"/>
        <v>772</v>
      </c>
    </row>
    <row r="81" spans="2:18" s="1389" customFormat="1" ht="16.5" customHeight="1">
      <c r="B81" s="1395"/>
      <c r="C81" s="1395"/>
      <c r="D81" s="1396" t="s">
        <v>44</v>
      </c>
      <c r="E81" s="1397"/>
      <c r="F81" s="1397"/>
      <c r="G81" s="1398"/>
      <c r="H81" s="333">
        <v>2</v>
      </c>
      <c r="I81" s="334">
        <v>4</v>
      </c>
      <c r="J81" s="356">
        <f>SUM(H81:I81)</f>
        <v>6</v>
      </c>
      <c r="K81" s="336">
        <v>0</v>
      </c>
      <c r="L81" s="337">
        <v>98</v>
      </c>
      <c r="M81" s="337">
        <v>121</v>
      </c>
      <c r="N81" s="337">
        <v>150</v>
      </c>
      <c r="O81" s="337">
        <v>103</v>
      </c>
      <c r="P81" s="334">
        <v>71</v>
      </c>
      <c r="Q81" s="335">
        <f>SUM(K81:P81)</f>
        <v>543</v>
      </c>
      <c r="R81" s="338">
        <f>SUM(J81,Q81)</f>
        <v>549</v>
      </c>
    </row>
    <row r="82" spans="2:18" s="1389" customFormat="1" ht="16.5" customHeight="1">
      <c r="B82" s="1395"/>
      <c r="C82" s="1395"/>
      <c r="D82" s="1399" t="s">
        <v>45</v>
      </c>
      <c r="E82" s="1400"/>
      <c r="F82" s="1400"/>
      <c r="G82" s="1401"/>
      <c r="H82" s="342">
        <v>1</v>
      </c>
      <c r="I82" s="343">
        <v>1</v>
      </c>
      <c r="J82" s="358">
        <f>SUM(H82:I82)</f>
        <v>2</v>
      </c>
      <c r="K82" s="345">
        <v>0</v>
      </c>
      <c r="L82" s="346">
        <v>24</v>
      </c>
      <c r="M82" s="346">
        <v>44</v>
      </c>
      <c r="N82" s="346">
        <v>55</v>
      </c>
      <c r="O82" s="346">
        <v>48</v>
      </c>
      <c r="P82" s="343">
        <v>34</v>
      </c>
      <c r="Q82" s="344">
        <f>SUM(K82:P82)</f>
        <v>205</v>
      </c>
      <c r="R82" s="347">
        <f>SUM(J82,Q82)</f>
        <v>207</v>
      </c>
    </row>
    <row r="83" spans="2:18" s="1389" customFormat="1" ht="16.5" customHeight="1">
      <c r="B83" s="1395"/>
      <c r="C83" s="1404"/>
      <c r="D83" s="1402" t="s">
        <v>46</v>
      </c>
      <c r="E83" s="1328"/>
      <c r="F83" s="1328"/>
      <c r="G83" s="1403"/>
      <c r="H83" s="350">
        <v>0</v>
      </c>
      <c r="I83" s="351">
        <v>1</v>
      </c>
      <c r="J83" s="357">
        <f>SUM(H83:I83)</f>
        <v>1</v>
      </c>
      <c r="K83" s="353">
        <v>0</v>
      </c>
      <c r="L83" s="354">
        <v>3</v>
      </c>
      <c r="M83" s="354">
        <v>4</v>
      </c>
      <c r="N83" s="354">
        <v>2</v>
      </c>
      <c r="O83" s="354">
        <v>3</v>
      </c>
      <c r="P83" s="351">
        <v>3</v>
      </c>
      <c r="Q83" s="352">
        <f>SUM(K83:P83)</f>
        <v>15</v>
      </c>
      <c r="R83" s="355">
        <f>SUM(J83,Q83)</f>
        <v>16</v>
      </c>
    </row>
    <row r="84" spans="2:18" s="1389" customFormat="1" ht="16.5" customHeight="1">
      <c r="B84" s="1395"/>
      <c r="C84" s="1392" t="s">
        <v>47</v>
      </c>
      <c r="D84" s="1393"/>
      <c r="E84" s="1393"/>
      <c r="F84" s="1393"/>
      <c r="G84" s="1394"/>
      <c r="H84" s="321">
        <f aca="true" t="shared" si="9" ref="H84:R84">SUM(H85:H87)</f>
        <v>480</v>
      </c>
      <c r="I84" s="322">
        <f t="shared" si="9"/>
        <v>653</v>
      </c>
      <c r="J84" s="323">
        <f t="shared" si="9"/>
        <v>1133</v>
      </c>
      <c r="K84" s="324">
        <f t="shared" si="9"/>
        <v>0</v>
      </c>
      <c r="L84" s="325">
        <f t="shared" si="9"/>
        <v>977</v>
      </c>
      <c r="M84" s="325">
        <f t="shared" si="9"/>
        <v>1070</v>
      </c>
      <c r="N84" s="325">
        <f t="shared" si="9"/>
        <v>756</v>
      </c>
      <c r="O84" s="325">
        <f t="shared" si="9"/>
        <v>617</v>
      </c>
      <c r="P84" s="326">
        <f t="shared" si="9"/>
        <v>401</v>
      </c>
      <c r="Q84" s="327">
        <f t="shared" si="9"/>
        <v>3821</v>
      </c>
      <c r="R84" s="328">
        <f t="shared" si="9"/>
        <v>4954</v>
      </c>
    </row>
    <row r="85" spans="2:18" s="1389" customFormat="1" ht="16.5" customHeight="1">
      <c r="B85" s="1395"/>
      <c r="C85" s="1395"/>
      <c r="D85" s="1396" t="s">
        <v>48</v>
      </c>
      <c r="E85" s="1397"/>
      <c r="F85" s="1397"/>
      <c r="G85" s="1398"/>
      <c r="H85" s="333">
        <v>422</v>
      </c>
      <c r="I85" s="334">
        <v>614</v>
      </c>
      <c r="J85" s="356">
        <f>SUM(H85:I85)</f>
        <v>1036</v>
      </c>
      <c r="K85" s="336">
        <v>0</v>
      </c>
      <c r="L85" s="337">
        <v>916</v>
      </c>
      <c r="M85" s="337">
        <v>1022</v>
      </c>
      <c r="N85" s="337">
        <v>733</v>
      </c>
      <c r="O85" s="337">
        <v>600</v>
      </c>
      <c r="P85" s="334">
        <v>394</v>
      </c>
      <c r="Q85" s="335">
        <f>SUM(K85:P85)</f>
        <v>3665</v>
      </c>
      <c r="R85" s="338">
        <f>SUM(J85,Q85)</f>
        <v>4701</v>
      </c>
    </row>
    <row r="86" spans="2:18" s="1389" customFormat="1" ht="16.5" customHeight="1">
      <c r="B86" s="1395"/>
      <c r="C86" s="1395"/>
      <c r="D86" s="1399" t="s">
        <v>49</v>
      </c>
      <c r="E86" s="1400"/>
      <c r="F86" s="1400"/>
      <c r="G86" s="1401"/>
      <c r="H86" s="342">
        <v>28</v>
      </c>
      <c r="I86" s="343">
        <v>19</v>
      </c>
      <c r="J86" s="358">
        <f>SUM(H86:I86)</f>
        <v>47</v>
      </c>
      <c r="K86" s="345">
        <v>0</v>
      </c>
      <c r="L86" s="346">
        <v>32</v>
      </c>
      <c r="M86" s="346">
        <v>26</v>
      </c>
      <c r="N86" s="346">
        <v>14</v>
      </c>
      <c r="O86" s="346">
        <v>10</v>
      </c>
      <c r="P86" s="343">
        <v>5</v>
      </c>
      <c r="Q86" s="344">
        <f>SUM(K86:P86)</f>
        <v>87</v>
      </c>
      <c r="R86" s="347">
        <f>SUM(J86,Q86)</f>
        <v>134</v>
      </c>
    </row>
    <row r="87" spans="2:18" s="1389" customFormat="1" ht="16.5" customHeight="1">
      <c r="B87" s="1395"/>
      <c r="C87" s="1395"/>
      <c r="D87" s="1402" t="s">
        <v>50</v>
      </c>
      <c r="E87" s="1328"/>
      <c r="F87" s="1328"/>
      <c r="G87" s="1403"/>
      <c r="H87" s="350">
        <v>30</v>
      </c>
      <c r="I87" s="351">
        <v>20</v>
      </c>
      <c r="J87" s="357">
        <f>SUM(H87:I87)</f>
        <v>50</v>
      </c>
      <c r="K87" s="353">
        <v>0</v>
      </c>
      <c r="L87" s="354">
        <v>29</v>
      </c>
      <c r="M87" s="354">
        <v>22</v>
      </c>
      <c r="N87" s="354">
        <v>9</v>
      </c>
      <c r="O87" s="354">
        <v>7</v>
      </c>
      <c r="P87" s="351">
        <v>2</v>
      </c>
      <c r="Q87" s="352">
        <f>SUM(K87:P87)</f>
        <v>69</v>
      </c>
      <c r="R87" s="355">
        <f>SUM(J87,Q87)</f>
        <v>119</v>
      </c>
    </row>
    <row r="88" spans="2:18" s="1389" customFormat="1" ht="16.5" customHeight="1">
      <c r="B88" s="1395"/>
      <c r="C88" s="1405" t="s">
        <v>51</v>
      </c>
      <c r="D88" s="1406"/>
      <c r="E88" s="1406"/>
      <c r="F88" s="1406"/>
      <c r="G88" s="1407"/>
      <c r="H88" s="321">
        <v>33</v>
      </c>
      <c r="I88" s="322">
        <v>29</v>
      </c>
      <c r="J88" s="323">
        <f>SUM(H88:I88)</f>
        <v>62</v>
      </c>
      <c r="K88" s="324">
        <v>0</v>
      </c>
      <c r="L88" s="325">
        <v>118</v>
      </c>
      <c r="M88" s="325">
        <v>80</v>
      </c>
      <c r="N88" s="325">
        <v>86</v>
      </c>
      <c r="O88" s="325">
        <v>66</v>
      </c>
      <c r="P88" s="326">
        <v>26</v>
      </c>
      <c r="Q88" s="327">
        <f>SUM(K88:P88)</f>
        <v>376</v>
      </c>
      <c r="R88" s="328">
        <f>SUM(J88,Q88)</f>
        <v>438</v>
      </c>
    </row>
    <row r="89" spans="2:18" s="1389" customFormat="1" ht="16.5" customHeight="1">
      <c r="B89" s="1404"/>
      <c r="C89" s="1405" t="s">
        <v>52</v>
      </c>
      <c r="D89" s="1406"/>
      <c r="E89" s="1406"/>
      <c r="F89" s="1406"/>
      <c r="G89" s="1407"/>
      <c r="H89" s="321">
        <v>1412</v>
      </c>
      <c r="I89" s="322">
        <v>1381</v>
      </c>
      <c r="J89" s="323">
        <f>SUM(H89:I89)</f>
        <v>2793</v>
      </c>
      <c r="K89" s="324">
        <v>0</v>
      </c>
      <c r="L89" s="325">
        <v>2455</v>
      </c>
      <c r="M89" s="325">
        <v>1703</v>
      </c>
      <c r="N89" s="325">
        <v>959</v>
      </c>
      <c r="O89" s="325">
        <v>659</v>
      </c>
      <c r="P89" s="326">
        <v>400</v>
      </c>
      <c r="Q89" s="327">
        <f>SUM(K89:P89)</f>
        <v>6176</v>
      </c>
      <c r="R89" s="328">
        <f>SUM(J89,Q89)</f>
        <v>8969</v>
      </c>
    </row>
    <row r="90" spans="2:18" s="1389" customFormat="1" ht="16.5" customHeight="1">
      <c r="B90" s="1392" t="s">
        <v>53</v>
      </c>
      <c r="C90" s="1393"/>
      <c r="D90" s="1393"/>
      <c r="E90" s="1393"/>
      <c r="F90" s="1393"/>
      <c r="G90" s="1394"/>
      <c r="H90" s="321">
        <f aca="true" t="shared" si="10" ref="H90:R90">SUM(H91:H98)</f>
        <v>6</v>
      </c>
      <c r="I90" s="322">
        <f t="shared" si="10"/>
        <v>13</v>
      </c>
      <c r="J90" s="323">
        <f t="shared" si="10"/>
        <v>19</v>
      </c>
      <c r="K90" s="324">
        <f t="shared" si="10"/>
        <v>0</v>
      </c>
      <c r="L90" s="325">
        <f t="shared" si="10"/>
        <v>280</v>
      </c>
      <c r="M90" s="325">
        <f t="shared" si="10"/>
        <v>365</v>
      </c>
      <c r="N90" s="325">
        <f t="shared" si="10"/>
        <v>362</v>
      </c>
      <c r="O90" s="325">
        <f t="shared" si="10"/>
        <v>279</v>
      </c>
      <c r="P90" s="326">
        <f t="shared" si="10"/>
        <v>135</v>
      </c>
      <c r="Q90" s="327">
        <f t="shared" si="10"/>
        <v>1421</v>
      </c>
      <c r="R90" s="328">
        <f t="shared" si="10"/>
        <v>1440</v>
      </c>
    </row>
    <row r="91" spans="2:18" s="1389" customFormat="1" ht="16.5" customHeight="1">
      <c r="B91" s="1395"/>
      <c r="C91" s="1396" t="s">
        <v>68</v>
      </c>
      <c r="D91" s="1397"/>
      <c r="E91" s="1397"/>
      <c r="F91" s="1397"/>
      <c r="G91" s="1398"/>
      <c r="H91" s="333">
        <v>0</v>
      </c>
      <c r="I91" s="334">
        <v>0</v>
      </c>
      <c r="J91" s="356">
        <v>0</v>
      </c>
      <c r="K91" s="363"/>
      <c r="L91" s="337">
        <v>0</v>
      </c>
      <c r="M91" s="337">
        <v>0</v>
      </c>
      <c r="N91" s="337">
        <v>0</v>
      </c>
      <c r="O91" s="337">
        <v>0</v>
      </c>
      <c r="P91" s="334">
        <v>0</v>
      </c>
      <c r="Q91" s="335">
        <f aca="true" t="shared" si="11" ref="Q91:Q98">SUM(K91:P91)</f>
        <v>0</v>
      </c>
      <c r="R91" s="338">
        <f aca="true" t="shared" si="12" ref="R91:R98">SUM(J91,Q91)</f>
        <v>0</v>
      </c>
    </row>
    <row r="92" spans="2:18" s="1389" customFormat="1" ht="16.5" customHeight="1">
      <c r="B92" s="1395"/>
      <c r="C92" s="1408" t="s">
        <v>54</v>
      </c>
      <c r="D92" s="1320"/>
      <c r="E92" s="1320"/>
      <c r="F92" s="1320"/>
      <c r="G92" s="1409"/>
      <c r="H92" s="342">
        <v>0</v>
      </c>
      <c r="I92" s="343">
        <v>0</v>
      </c>
      <c r="J92" s="358">
        <f aca="true" t="shared" si="13" ref="J92:J98">SUM(H92:I92)</f>
        <v>0</v>
      </c>
      <c r="K92" s="366"/>
      <c r="L92" s="367">
        <v>6</v>
      </c>
      <c r="M92" s="367">
        <v>9</v>
      </c>
      <c r="N92" s="367">
        <v>2</v>
      </c>
      <c r="O92" s="367">
        <v>3</v>
      </c>
      <c r="P92" s="368">
        <v>4</v>
      </c>
      <c r="Q92" s="369">
        <f t="shared" si="11"/>
        <v>24</v>
      </c>
      <c r="R92" s="370">
        <f t="shared" si="12"/>
        <v>24</v>
      </c>
    </row>
    <row r="93" spans="2:18" s="1389" customFormat="1" ht="16.5" customHeight="1">
      <c r="B93" s="1395"/>
      <c r="C93" s="1399" t="s">
        <v>55</v>
      </c>
      <c r="D93" s="1400"/>
      <c r="E93" s="1400"/>
      <c r="F93" s="1400"/>
      <c r="G93" s="1401"/>
      <c r="H93" s="342">
        <v>2</v>
      </c>
      <c r="I93" s="343">
        <v>4</v>
      </c>
      <c r="J93" s="358">
        <f t="shared" si="13"/>
        <v>6</v>
      </c>
      <c r="K93" s="345">
        <v>0</v>
      </c>
      <c r="L93" s="346">
        <v>64</v>
      </c>
      <c r="M93" s="346">
        <v>77</v>
      </c>
      <c r="N93" s="346">
        <v>57</v>
      </c>
      <c r="O93" s="346">
        <v>42</v>
      </c>
      <c r="P93" s="343">
        <v>19</v>
      </c>
      <c r="Q93" s="344">
        <f t="shared" si="11"/>
        <v>259</v>
      </c>
      <c r="R93" s="347">
        <f t="shared" si="12"/>
        <v>265</v>
      </c>
    </row>
    <row r="94" spans="2:18" s="1389" customFormat="1" ht="16.5" customHeight="1">
      <c r="B94" s="1395"/>
      <c r="C94" s="1399" t="s">
        <v>56</v>
      </c>
      <c r="D94" s="1400"/>
      <c r="E94" s="1400"/>
      <c r="F94" s="1400"/>
      <c r="G94" s="1401"/>
      <c r="H94" s="342">
        <v>4</v>
      </c>
      <c r="I94" s="343">
        <v>9</v>
      </c>
      <c r="J94" s="358">
        <f t="shared" si="13"/>
        <v>13</v>
      </c>
      <c r="K94" s="345">
        <v>0</v>
      </c>
      <c r="L94" s="346">
        <v>55</v>
      </c>
      <c r="M94" s="346">
        <v>59</v>
      </c>
      <c r="N94" s="346">
        <v>33</v>
      </c>
      <c r="O94" s="346">
        <v>43</v>
      </c>
      <c r="P94" s="343">
        <v>24</v>
      </c>
      <c r="Q94" s="344">
        <f t="shared" si="11"/>
        <v>214</v>
      </c>
      <c r="R94" s="347">
        <f t="shared" si="12"/>
        <v>227</v>
      </c>
    </row>
    <row r="95" spans="2:18" s="1389" customFormat="1" ht="16.5" customHeight="1">
      <c r="B95" s="1395"/>
      <c r="C95" s="1399" t="s">
        <v>57</v>
      </c>
      <c r="D95" s="1400"/>
      <c r="E95" s="1400"/>
      <c r="F95" s="1400"/>
      <c r="G95" s="1401"/>
      <c r="H95" s="342">
        <v>0</v>
      </c>
      <c r="I95" s="343">
        <v>0</v>
      </c>
      <c r="J95" s="358">
        <f t="shared" si="13"/>
        <v>0</v>
      </c>
      <c r="K95" s="371"/>
      <c r="L95" s="346">
        <v>128</v>
      </c>
      <c r="M95" s="346">
        <v>188</v>
      </c>
      <c r="N95" s="346">
        <v>223</v>
      </c>
      <c r="O95" s="346">
        <v>158</v>
      </c>
      <c r="P95" s="343">
        <v>75</v>
      </c>
      <c r="Q95" s="344">
        <f t="shared" si="11"/>
        <v>772</v>
      </c>
      <c r="R95" s="347">
        <f t="shared" si="12"/>
        <v>772</v>
      </c>
    </row>
    <row r="96" spans="2:18" s="1389" customFormat="1" ht="16.5" customHeight="1">
      <c r="B96" s="1395"/>
      <c r="C96" s="1410" t="s">
        <v>58</v>
      </c>
      <c r="D96" s="1411"/>
      <c r="E96" s="1411"/>
      <c r="F96" s="1411"/>
      <c r="G96" s="1412"/>
      <c r="H96" s="342">
        <v>0</v>
      </c>
      <c r="I96" s="343">
        <v>0</v>
      </c>
      <c r="J96" s="358">
        <f t="shared" si="13"/>
        <v>0</v>
      </c>
      <c r="K96" s="371"/>
      <c r="L96" s="346">
        <v>27</v>
      </c>
      <c r="M96" s="346">
        <v>32</v>
      </c>
      <c r="N96" s="346">
        <v>37</v>
      </c>
      <c r="O96" s="346">
        <v>27</v>
      </c>
      <c r="P96" s="343">
        <v>8</v>
      </c>
      <c r="Q96" s="344">
        <f t="shared" si="11"/>
        <v>131</v>
      </c>
      <c r="R96" s="347">
        <f t="shared" si="12"/>
        <v>131</v>
      </c>
    </row>
    <row r="97" spans="2:18" s="1389" customFormat="1" ht="16.5" customHeight="1">
      <c r="B97" s="1413"/>
      <c r="C97" s="1414" t="s">
        <v>59</v>
      </c>
      <c r="D97" s="1411"/>
      <c r="E97" s="1411"/>
      <c r="F97" s="1411"/>
      <c r="G97" s="1412"/>
      <c r="H97" s="342">
        <v>0</v>
      </c>
      <c r="I97" s="343">
        <v>0</v>
      </c>
      <c r="J97" s="358">
        <f t="shared" si="13"/>
        <v>0</v>
      </c>
      <c r="K97" s="371"/>
      <c r="L97" s="346">
        <v>0</v>
      </c>
      <c r="M97" s="346">
        <v>0</v>
      </c>
      <c r="N97" s="346">
        <v>10</v>
      </c>
      <c r="O97" s="346">
        <v>6</v>
      </c>
      <c r="P97" s="343">
        <v>5</v>
      </c>
      <c r="Q97" s="344">
        <f t="shared" si="11"/>
        <v>21</v>
      </c>
      <c r="R97" s="347">
        <f t="shared" si="12"/>
        <v>21</v>
      </c>
    </row>
    <row r="98" spans="2:18" s="1389" customFormat="1" ht="16.5" customHeight="1">
      <c r="B98" s="1415"/>
      <c r="C98" s="1416" t="s">
        <v>69</v>
      </c>
      <c r="D98" s="1417"/>
      <c r="E98" s="1417"/>
      <c r="F98" s="1417"/>
      <c r="G98" s="1418"/>
      <c r="H98" s="381">
        <v>0</v>
      </c>
      <c r="I98" s="382">
        <v>0</v>
      </c>
      <c r="J98" s="383">
        <f t="shared" si="13"/>
        <v>0</v>
      </c>
      <c r="K98" s="384"/>
      <c r="L98" s="385">
        <v>0</v>
      </c>
      <c r="M98" s="385">
        <v>0</v>
      </c>
      <c r="N98" s="385">
        <v>0</v>
      </c>
      <c r="O98" s="385">
        <v>0</v>
      </c>
      <c r="P98" s="382">
        <v>0</v>
      </c>
      <c r="Q98" s="386">
        <f t="shared" si="11"/>
        <v>0</v>
      </c>
      <c r="R98" s="387">
        <f t="shared" si="12"/>
        <v>0</v>
      </c>
    </row>
    <row r="99" spans="2:18" s="1389" customFormat="1" ht="16.5" customHeight="1">
      <c r="B99" s="1392" t="s">
        <v>60</v>
      </c>
      <c r="C99" s="1393"/>
      <c r="D99" s="1393"/>
      <c r="E99" s="1393"/>
      <c r="F99" s="1393"/>
      <c r="G99" s="1394"/>
      <c r="H99" s="321">
        <f>SUM(H100:H102)</f>
        <v>0</v>
      </c>
      <c r="I99" s="322">
        <f>SUM(I100:I102)</f>
        <v>0</v>
      </c>
      <c r="J99" s="323">
        <f>SUM(J100:J102)</f>
        <v>0</v>
      </c>
      <c r="K99" s="388"/>
      <c r="L99" s="325">
        <f aca="true" t="shared" si="14" ref="L99:R99">SUM(L100:L102)</f>
        <v>39</v>
      </c>
      <c r="M99" s="325">
        <f t="shared" si="14"/>
        <v>120</v>
      </c>
      <c r="N99" s="325">
        <f t="shared" si="14"/>
        <v>317</v>
      </c>
      <c r="O99" s="325">
        <f t="shared" si="14"/>
        <v>701</v>
      </c>
      <c r="P99" s="326">
        <f t="shared" si="14"/>
        <v>1199</v>
      </c>
      <c r="Q99" s="327">
        <f t="shared" si="14"/>
        <v>2376</v>
      </c>
      <c r="R99" s="328">
        <f t="shared" si="14"/>
        <v>2376</v>
      </c>
    </row>
    <row r="100" spans="2:18" s="1389" customFormat="1" ht="16.5" customHeight="1">
      <c r="B100" s="1395"/>
      <c r="C100" s="1396" t="s">
        <v>61</v>
      </c>
      <c r="D100" s="1397"/>
      <c r="E100" s="1397"/>
      <c r="F100" s="1397"/>
      <c r="G100" s="1398"/>
      <c r="H100" s="333">
        <v>0</v>
      </c>
      <c r="I100" s="334">
        <v>0</v>
      </c>
      <c r="J100" s="356">
        <f>SUM(H100:I100)</f>
        <v>0</v>
      </c>
      <c r="K100" s="363"/>
      <c r="L100" s="337">
        <v>5</v>
      </c>
      <c r="M100" s="337">
        <v>32</v>
      </c>
      <c r="N100" s="337">
        <v>148</v>
      </c>
      <c r="O100" s="337">
        <v>343</v>
      </c>
      <c r="P100" s="334">
        <v>405</v>
      </c>
      <c r="Q100" s="335">
        <f>SUM(K100:P100)</f>
        <v>933</v>
      </c>
      <c r="R100" s="338">
        <f>SUM(J100,Q100)</f>
        <v>933</v>
      </c>
    </row>
    <row r="101" spans="2:18" s="1389" customFormat="1" ht="16.5" customHeight="1">
      <c r="B101" s="1395"/>
      <c r="C101" s="1399" t="s">
        <v>62</v>
      </c>
      <c r="D101" s="1400"/>
      <c r="E101" s="1400"/>
      <c r="F101" s="1400"/>
      <c r="G101" s="1401"/>
      <c r="H101" s="342">
        <v>0</v>
      </c>
      <c r="I101" s="343">
        <v>0</v>
      </c>
      <c r="J101" s="358">
        <f>SUM(H101:I101)</f>
        <v>0</v>
      </c>
      <c r="K101" s="371"/>
      <c r="L101" s="346">
        <v>32</v>
      </c>
      <c r="M101" s="346">
        <v>82</v>
      </c>
      <c r="N101" s="346">
        <v>126</v>
      </c>
      <c r="O101" s="346">
        <v>122</v>
      </c>
      <c r="P101" s="343">
        <v>115</v>
      </c>
      <c r="Q101" s="344">
        <f>SUM(K101:P101)</f>
        <v>477</v>
      </c>
      <c r="R101" s="347">
        <f>SUM(J101,Q101)</f>
        <v>477</v>
      </c>
    </row>
    <row r="102" spans="2:18" s="1389" customFormat="1" ht="16.5" customHeight="1">
      <c r="B102" s="1415"/>
      <c r="C102" s="1402" t="s">
        <v>63</v>
      </c>
      <c r="D102" s="1328"/>
      <c r="E102" s="1328"/>
      <c r="F102" s="1328"/>
      <c r="G102" s="1403"/>
      <c r="H102" s="350">
        <v>0</v>
      </c>
      <c r="I102" s="351">
        <v>0</v>
      </c>
      <c r="J102" s="357">
        <f>SUM(H102:I102)</f>
        <v>0</v>
      </c>
      <c r="K102" s="389"/>
      <c r="L102" s="354">
        <v>2</v>
      </c>
      <c r="M102" s="354">
        <v>6</v>
      </c>
      <c r="N102" s="354">
        <v>43</v>
      </c>
      <c r="O102" s="354">
        <v>236</v>
      </c>
      <c r="P102" s="351">
        <v>679</v>
      </c>
      <c r="Q102" s="352">
        <f>SUM(K102:P102)</f>
        <v>966</v>
      </c>
      <c r="R102" s="355">
        <f>SUM(J102,Q102)</f>
        <v>966</v>
      </c>
    </row>
    <row r="103" spans="2:18" s="1389" customFormat="1" ht="16.5" customHeight="1">
      <c r="B103" s="1419" t="s">
        <v>64</v>
      </c>
      <c r="C103" s="1309"/>
      <c r="D103" s="1309"/>
      <c r="E103" s="1309"/>
      <c r="F103" s="1309"/>
      <c r="G103" s="1310"/>
      <c r="H103" s="321">
        <f aca="true" t="shared" si="15" ref="H103:R103">SUM(H70,H90,H99)</f>
        <v>3382</v>
      </c>
      <c r="I103" s="322">
        <f t="shared" si="15"/>
        <v>3596</v>
      </c>
      <c r="J103" s="323">
        <f t="shared" si="15"/>
        <v>6978</v>
      </c>
      <c r="K103" s="324">
        <f t="shared" si="15"/>
        <v>0</v>
      </c>
      <c r="L103" s="325">
        <f t="shared" si="15"/>
        <v>7415</v>
      </c>
      <c r="M103" s="325">
        <f t="shared" si="15"/>
        <v>5972</v>
      </c>
      <c r="N103" s="325">
        <f t="shared" si="15"/>
        <v>4247</v>
      </c>
      <c r="O103" s="325">
        <f t="shared" si="15"/>
        <v>3598</v>
      </c>
      <c r="P103" s="326">
        <f t="shared" si="15"/>
        <v>3099</v>
      </c>
      <c r="Q103" s="327">
        <f t="shared" si="15"/>
        <v>24331</v>
      </c>
      <c r="R103" s="328">
        <f t="shared" si="15"/>
        <v>31309</v>
      </c>
    </row>
    <row r="104" spans="2:18" s="1389" customFormat="1" ht="16.5" customHeight="1">
      <c r="B104" s="1420"/>
      <c r="C104" s="1420"/>
      <c r="D104" s="1420"/>
      <c r="E104" s="1420"/>
      <c r="F104" s="1420"/>
      <c r="G104" s="1420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</row>
    <row r="105" spans="1:11" s="1389" customFormat="1" ht="16.5" customHeight="1">
      <c r="A105" s="1388" t="s">
        <v>65</v>
      </c>
      <c r="H105" s="1390"/>
      <c r="I105" s="1390"/>
      <c r="J105" s="1390"/>
      <c r="K105" s="1390"/>
    </row>
    <row r="106" spans="2:18" s="1389" customFormat="1" ht="16.5" customHeight="1">
      <c r="B106" s="1391"/>
      <c r="C106" s="1391"/>
      <c r="D106" s="1391"/>
      <c r="E106" s="1391"/>
      <c r="F106" s="1283"/>
      <c r="G106" s="1283"/>
      <c r="H106" s="1283"/>
      <c r="I106" s="1609" t="s">
        <v>66</v>
      </c>
      <c r="J106" s="1609"/>
      <c r="K106" s="1609"/>
      <c r="L106" s="1609"/>
      <c r="M106" s="1609"/>
      <c r="N106" s="1609"/>
      <c r="O106" s="1609"/>
      <c r="P106" s="1609"/>
      <c r="Q106" s="1609"/>
      <c r="R106" s="1609"/>
    </row>
    <row r="107" spans="2:18" s="1389" customFormat="1" ht="16.5" customHeight="1">
      <c r="B107" s="1630" t="str">
        <f>"平成"&amp;WIDECHAR($A$2)&amp;"年（"&amp;WIDECHAR($B$2)&amp;"年）"&amp;WIDECHAR($C$2)&amp;"月"</f>
        <v>平成２５年（２０１３年）２月</v>
      </c>
      <c r="C107" s="1631"/>
      <c r="D107" s="1631"/>
      <c r="E107" s="1631"/>
      <c r="F107" s="1631"/>
      <c r="G107" s="1628"/>
      <c r="H107" s="1619" t="s">
        <v>24</v>
      </c>
      <c r="I107" s="1620"/>
      <c r="J107" s="1620"/>
      <c r="K107" s="1616" t="s">
        <v>25</v>
      </c>
      <c r="L107" s="1617"/>
      <c r="M107" s="1617"/>
      <c r="N107" s="1617"/>
      <c r="O107" s="1617"/>
      <c r="P107" s="1617"/>
      <c r="Q107" s="1618"/>
      <c r="R107" s="1614" t="s">
        <v>19</v>
      </c>
    </row>
    <row r="108" spans="2:18" s="1389" customFormat="1" ht="16.5" customHeight="1">
      <c r="B108" s="1632"/>
      <c r="C108" s="1633"/>
      <c r="D108" s="1633"/>
      <c r="E108" s="1633"/>
      <c r="F108" s="1633"/>
      <c r="G108" s="1629"/>
      <c r="H108" s="1345" t="s">
        <v>10</v>
      </c>
      <c r="I108" s="1346" t="s">
        <v>11</v>
      </c>
      <c r="J108" s="1347" t="s">
        <v>12</v>
      </c>
      <c r="K108" s="1348" t="s">
        <v>13</v>
      </c>
      <c r="L108" s="1349" t="s">
        <v>14</v>
      </c>
      <c r="M108" s="1349" t="s">
        <v>15</v>
      </c>
      <c r="N108" s="1349" t="s">
        <v>16</v>
      </c>
      <c r="O108" s="1349" t="s">
        <v>17</v>
      </c>
      <c r="P108" s="1350" t="s">
        <v>18</v>
      </c>
      <c r="Q108" s="1344" t="s">
        <v>12</v>
      </c>
      <c r="R108" s="1615"/>
    </row>
    <row r="109" spans="2:18" s="1389" customFormat="1" ht="16.5" customHeight="1">
      <c r="B109" s="1392" t="s">
        <v>33</v>
      </c>
      <c r="C109" s="1393"/>
      <c r="D109" s="1393"/>
      <c r="E109" s="1393"/>
      <c r="F109" s="1393"/>
      <c r="G109" s="1394"/>
      <c r="H109" s="321">
        <f aca="true" t="shared" si="16" ref="H109:R109">SUM(H110,H116,H119,H123,H127:H128)</f>
        <v>37476111</v>
      </c>
      <c r="I109" s="322">
        <f t="shared" si="16"/>
        <v>60175052</v>
      </c>
      <c r="J109" s="323">
        <f t="shared" si="16"/>
        <v>97651163</v>
      </c>
      <c r="K109" s="324">
        <f t="shared" si="16"/>
        <v>0</v>
      </c>
      <c r="L109" s="325">
        <f t="shared" si="16"/>
        <v>211900236</v>
      </c>
      <c r="M109" s="325">
        <f t="shared" si="16"/>
        <v>195435915</v>
      </c>
      <c r="N109" s="325">
        <f t="shared" si="16"/>
        <v>161246924</v>
      </c>
      <c r="O109" s="325">
        <f t="shared" si="16"/>
        <v>133628971</v>
      </c>
      <c r="P109" s="326">
        <f t="shared" si="16"/>
        <v>92934156</v>
      </c>
      <c r="Q109" s="327">
        <f t="shared" si="16"/>
        <v>795146202</v>
      </c>
      <c r="R109" s="328">
        <f t="shared" si="16"/>
        <v>892797365</v>
      </c>
    </row>
    <row r="110" spans="2:18" s="1389" customFormat="1" ht="16.5" customHeight="1">
      <c r="B110" s="1395"/>
      <c r="C110" s="1392" t="s">
        <v>34</v>
      </c>
      <c r="D110" s="1393"/>
      <c r="E110" s="1393"/>
      <c r="F110" s="1393"/>
      <c r="G110" s="1394"/>
      <c r="H110" s="321">
        <f aca="true" t="shared" si="17" ref="H110:Q110">SUM(H111:H115)</f>
        <v>12577892</v>
      </c>
      <c r="I110" s="322">
        <f t="shared" si="17"/>
        <v>18023382</v>
      </c>
      <c r="J110" s="323">
        <f t="shared" si="17"/>
        <v>30601274</v>
      </c>
      <c r="K110" s="324">
        <f t="shared" si="17"/>
        <v>0</v>
      </c>
      <c r="L110" s="325">
        <f t="shared" si="17"/>
        <v>38692051</v>
      </c>
      <c r="M110" s="325">
        <f t="shared" si="17"/>
        <v>36587619</v>
      </c>
      <c r="N110" s="325">
        <f t="shared" si="17"/>
        <v>31325496</v>
      </c>
      <c r="O110" s="325">
        <f t="shared" si="17"/>
        <v>28749567</v>
      </c>
      <c r="P110" s="326">
        <f t="shared" si="17"/>
        <v>26721147</v>
      </c>
      <c r="Q110" s="327">
        <f t="shared" si="17"/>
        <v>162075880</v>
      </c>
      <c r="R110" s="328">
        <f aca="true" t="shared" si="18" ref="R110:R115">SUM(J110,Q110)</f>
        <v>192677154</v>
      </c>
    </row>
    <row r="111" spans="2:18" s="1389" customFormat="1" ht="16.5" customHeight="1">
      <c r="B111" s="1395"/>
      <c r="C111" s="1395"/>
      <c r="D111" s="1396" t="s">
        <v>35</v>
      </c>
      <c r="E111" s="1397"/>
      <c r="F111" s="1397"/>
      <c r="G111" s="1398"/>
      <c r="H111" s="333">
        <v>12204194</v>
      </c>
      <c r="I111" s="334">
        <v>15999687</v>
      </c>
      <c r="J111" s="335">
        <f>SUM(H111:I111)</f>
        <v>28203881</v>
      </c>
      <c r="K111" s="336">
        <v>0</v>
      </c>
      <c r="L111" s="337">
        <v>30860197</v>
      </c>
      <c r="M111" s="337">
        <v>28147590</v>
      </c>
      <c r="N111" s="337">
        <v>25188990</v>
      </c>
      <c r="O111" s="337">
        <v>22385003</v>
      </c>
      <c r="P111" s="334">
        <v>18277605</v>
      </c>
      <c r="Q111" s="335">
        <f>SUM(K111:P111)</f>
        <v>124859385</v>
      </c>
      <c r="R111" s="338">
        <f t="shared" si="18"/>
        <v>153063266</v>
      </c>
    </row>
    <row r="112" spans="2:18" s="1389" customFormat="1" ht="16.5" customHeight="1">
      <c r="B112" s="1395"/>
      <c r="C112" s="1395"/>
      <c r="D112" s="1399" t="s">
        <v>36</v>
      </c>
      <c r="E112" s="1400"/>
      <c r="F112" s="1400"/>
      <c r="G112" s="1401"/>
      <c r="H112" s="342">
        <v>0</v>
      </c>
      <c r="I112" s="343">
        <v>0</v>
      </c>
      <c r="J112" s="344">
        <f>SUM(H112:I112)</f>
        <v>0</v>
      </c>
      <c r="K112" s="345">
        <v>0</v>
      </c>
      <c r="L112" s="346">
        <v>0</v>
      </c>
      <c r="M112" s="346">
        <v>185661</v>
      </c>
      <c r="N112" s="346">
        <v>103077</v>
      </c>
      <c r="O112" s="346">
        <v>378819</v>
      </c>
      <c r="P112" s="343">
        <v>1958112</v>
      </c>
      <c r="Q112" s="344">
        <f>SUM(K112:P112)</f>
        <v>2625669</v>
      </c>
      <c r="R112" s="347">
        <f t="shared" si="18"/>
        <v>2625669</v>
      </c>
    </row>
    <row r="113" spans="2:18" s="1389" customFormat="1" ht="16.5" customHeight="1">
      <c r="B113" s="1395"/>
      <c r="C113" s="1395"/>
      <c r="D113" s="1399" t="s">
        <v>37</v>
      </c>
      <c r="E113" s="1400"/>
      <c r="F113" s="1400"/>
      <c r="G113" s="1401"/>
      <c r="H113" s="342">
        <v>202284</v>
      </c>
      <c r="I113" s="343">
        <v>774360</v>
      </c>
      <c r="J113" s="344">
        <f>SUM(H113:I113)</f>
        <v>976644</v>
      </c>
      <c r="K113" s="345">
        <v>0</v>
      </c>
      <c r="L113" s="346">
        <v>4156920</v>
      </c>
      <c r="M113" s="346">
        <v>4312863</v>
      </c>
      <c r="N113" s="346">
        <v>2864178</v>
      </c>
      <c r="O113" s="346">
        <v>3143248</v>
      </c>
      <c r="P113" s="343">
        <v>4216251</v>
      </c>
      <c r="Q113" s="344">
        <f>SUM(K113:P113)</f>
        <v>18693460</v>
      </c>
      <c r="R113" s="347">
        <f t="shared" si="18"/>
        <v>19670104</v>
      </c>
    </row>
    <row r="114" spans="2:18" s="1389" customFormat="1" ht="16.5" customHeight="1">
      <c r="B114" s="1395"/>
      <c r="C114" s="1395"/>
      <c r="D114" s="1399" t="s">
        <v>38</v>
      </c>
      <c r="E114" s="1400"/>
      <c r="F114" s="1400"/>
      <c r="G114" s="1401"/>
      <c r="H114" s="342">
        <v>0</v>
      </c>
      <c r="I114" s="343">
        <v>1104237</v>
      </c>
      <c r="J114" s="344">
        <f>SUM(H114:I114)</f>
        <v>1104237</v>
      </c>
      <c r="K114" s="345">
        <v>0</v>
      </c>
      <c r="L114" s="346">
        <v>2719917</v>
      </c>
      <c r="M114" s="346">
        <v>2975625</v>
      </c>
      <c r="N114" s="346">
        <v>1955304</v>
      </c>
      <c r="O114" s="346">
        <v>1800567</v>
      </c>
      <c r="P114" s="343">
        <v>1166301</v>
      </c>
      <c r="Q114" s="344">
        <f>SUM(K114:P114)</f>
        <v>10617714</v>
      </c>
      <c r="R114" s="347">
        <f t="shared" si="18"/>
        <v>11721951</v>
      </c>
    </row>
    <row r="115" spans="2:18" s="1389" customFormat="1" ht="16.5" customHeight="1">
      <c r="B115" s="1395"/>
      <c r="C115" s="1395"/>
      <c r="D115" s="1402" t="s">
        <v>39</v>
      </c>
      <c r="E115" s="1328"/>
      <c r="F115" s="1328"/>
      <c r="G115" s="1403"/>
      <c r="H115" s="350">
        <v>171414</v>
      </c>
      <c r="I115" s="351">
        <v>145098</v>
      </c>
      <c r="J115" s="352">
        <f>SUM(H115:I115)</f>
        <v>316512</v>
      </c>
      <c r="K115" s="353">
        <v>0</v>
      </c>
      <c r="L115" s="354">
        <v>955017</v>
      </c>
      <c r="M115" s="354">
        <v>965880</v>
      </c>
      <c r="N115" s="354">
        <v>1213947</v>
      </c>
      <c r="O115" s="354">
        <v>1041930</v>
      </c>
      <c r="P115" s="351">
        <v>1102878</v>
      </c>
      <c r="Q115" s="352">
        <f>SUM(K115:P115)</f>
        <v>5279652</v>
      </c>
      <c r="R115" s="355">
        <f t="shared" si="18"/>
        <v>5596164</v>
      </c>
    </row>
    <row r="116" spans="2:18" s="1389" customFormat="1" ht="16.5" customHeight="1">
      <c r="B116" s="1395"/>
      <c r="C116" s="1392" t="s">
        <v>40</v>
      </c>
      <c r="D116" s="1393"/>
      <c r="E116" s="1393"/>
      <c r="F116" s="1393"/>
      <c r="G116" s="1394"/>
      <c r="H116" s="321">
        <f aca="true" t="shared" si="19" ref="H116:R116">SUM(H117:H118)</f>
        <v>12382291</v>
      </c>
      <c r="I116" s="322">
        <f t="shared" si="19"/>
        <v>26399529</v>
      </c>
      <c r="J116" s="323">
        <f t="shared" si="19"/>
        <v>38781820</v>
      </c>
      <c r="K116" s="324">
        <f t="shared" si="19"/>
        <v>0</v>
      </c>
      <c r="L116" s="325">
        <f t="shared" si="19"/>
        <v>113397768</v>
      </c>
      <c r="M116" s="325">
        <f t="shared" si="19"/>
        <v>103696945</v>
      </c>
      <c r="N116" s="325">
        <f t="shared" si="19"/>
        <v>77498115</v>
      </c>
      <c r="O116" s="325">
        <f t="shared" si="19"/>
        <v>59614415</v>
      </c>
      <c r="P116" s="326">
        <f t="shared" si="19"/>
        <v>38419946</v>
      </c>
      <c r="Q116" s="327">
        <f t="shared" si="19"/>
        <v>392627189</v>
      </c>
      <c r="R116" s="328">
        <f t="shared" si="19"/>
        <v>431409009</v>
      </c>
    </row>
    <row r="117" spans="2:18" s="1389" customFormat="1" ht="16.5" customHeight="1">
      <c r="B117" s="1395"/>
      <c r="C117" s="1395"/>
      <c r="D117" s="1396" t="s">
        <v>41</v>
      </c>
      <c r="E117" s="1397"/>
      <c r="F117" s="1397"/>
      <c r="G117" s="1398"/>
      <c r="H117" s="333">
        <v>9644986</v>
      </c>
      <c r="I117" s="334">
        <v>18855261</v>
      </c>
      <c r="J117" s="356">
        <f>SUM(H117:I117)</f>
        <v>28500247</v>
      </c>
      <c r="K117" s="336">
        <v>0</v>
      </c>
      <c r="L117" s="337">
        <v>82323540</v>
      </c>
      <c r="M117" s="337">
        <v>71060152</v>
      </c>
      <c r="N117" s="337">
        <v>53003326</v>
      </c>
      <c r="O117" s="337">
        <v>42167168</v>
      </c>
      <c r="P117" s="334">
        <v>26117388</v>
      </c>
      <c r="Q117" s="335">
        <f>SUM(K117:P117)</f>
        <v>274671574</v>
      </c>
      <c r="R117" s="338">
        <f>SUM(J117,Q117)</f>
        <v>303171821</v>
      </c>
    </row>
    <row r="118" spans="2:18" s="1389" customFormat="1" ht="16.5" customHeight="1">
      <c r="B118" s="1395"/>
      <c r="C118" s="1395"/>
      <c r="D118" s="1402" t="s">
        <v>42</v>
      </c>
      <c r="E118" s="1328"/>
      <c r="F118" s="1328"/>
      <c r="G118" s="1403"/>
      <c r="H118" s="350">
        <v>2737305</v>
      </c>
      <c r="I118" s="351">
        <v>7544268</v>
      </c>
      <c r="J118" s="357">
        <f>SUM(H118:I118)</f>
        <v>10281573</v>
      </c>
      <c r="K118" s="353">
        <v>0</v>
      </c>
      <c r="L118" s="354">
        <v>31074228</v>
      </c>
      <c r="M118" s="354">
        <v>32636793</v>
      </c>
      <c r="N118" s="354">
        <v>24494789</v>
      </c>
      <c r="O118" s="354">
        <v>17447247</v>
      </c>
      <c r="P118" s="351">
        <v>12302558</v>
      </c>
      <c r="Q118" s="352">
        <f>SUM(K118:P118)</f>
        <v>117955615</v>
      </c>
      <c r="R118" s="355">
        <f>SUM(J118,Q118)</f>
        <v>128237188</v>
      </c>
    </row>
    <row r="119" spans="2:18" s="1389" customFormat="1" ht="16.5" customHeight="1">
      <c r="B119" s="1395"/>
      <c r="C119" s="1392" t="s">
        <v>43</v>
      </c>
      <c r="D119" s="1393"/>
      <c r="E119" s="1393"/>
      <c r="F119" s="1393"/>
      <c r="G119" s="1394"/>
      <c r="H119" s="321">
        <f aca="true" t="shared" si="20" ref="H119:R119">SUM(H120:H122)</f>
        <v>38232</v>
      </c>
      <c r="I119" s="322">
        <f t="shared" si="20"/>
        <v>206055</v>
      </c>
      <c r="J119" s="323">
        <f t="shared" si="20"/>
        <v>244287</v>
      </c>
      <c r="K119" s="324">
        <f t="shared" si="20"/>
        <v>0</v>
      </c>
      <c r="L119" s="325">
        <f t="shared" si="20"/>
        <v>5084847</v>
      </c>
      <c r="M119" s="325">
        <f t="shared" si="20"/>
        <v>8984333</v>
      </c>
      <c r="N119" s="325">
        <f t="shared" si="20"/>
        <v>13228396</v>
      </c>
      <c r="O119" s="325">
        <f t="shared" si="20"/>
        <v>12500525</v>
      </c>
      <c r="P119" s="326">
        <f t="shared" si="20"/>
        <v>8729856</v>
      </c>
      <c r="Q119" s="327">
        <f t="shared" si="20"/>
        <v>48527957</v>
      </c>
      <c r="R119" s="328">
        <f t="shared" si="20"/>
        <v>48772244</v>
      </c>
    </row>
    <row r="120" spans="2:18" s="1389" customFormat="1" ht="16.5" customHeight="1">
      <c r="B120" s="1395"/>
      <c r="C120" s="1395"/>
      <c r="D120" s="1396" t="s">
        <v>44</v>
      </c>
      <c r="E120" s="1397"/>
      <c r="F120" s="1397"/>
      <c r="G120" s="1398"/>
      <c r="H120" s="333">
        <v>21879</v>
      </c>
      <c r="I120" s="334">
        <v>127917</v>
      </c>
      <c r="J120" s="356">
        <f>SUM(H120:I120)</f>
        <v>149796</v>
      </c>
      <c r="K120" s="336">
        <v>0</v>
      </c>
      <c r="L120" s="337">
        <v>3630069</v>
      </c>
      <c r="M120" s="337">
        <v>6309227</v>
      </c>
      <c r="N120" s="337">
        <v>9308149</v>
      </c>
      <c r="O120" s="337">
        <v>8204132</v>
      </c>
      <c r="P120" s="334">
        <v>5928228</v>
      </c>
      <c r="Q120" s="335">
        <f>SUM(K120:P120)</f>
        <v>33379805</v>
      </c>
      <c r="R120" s="338">
        <f>SUM(J120,Q120)</f>
        <v>33529601</v>
      </c>
    </row>
    <row r="121" spans="2:18" s="1389" customFormat="1" ht="16.5" customHeight="1">
      <c r="B121" s="1395"/>
      <c r="C121" s="1395"/>
      <c r="D121" s="1399" t="s">
        <v>45</v>
      </c>
      <c r="E121" s="1400"/>
      <c r="F121" s="1400"/>
      <c r="G121" s="1401"/>
      <c r="H121" s="342">
        <v>16353</v>
      </c>
      <c r="I121" s="343">
        <v>21429</v>
      </c>
      <c r="J121" s="358">
        <f>SUM(H121:I121)</f>
        <v>37782</v>
      </c>
      <c r="K121" s="345">
        <v>0</v>
      </c>
      <c r="L121" s="346">
        <v>1305945</v>
      </c>
      <c r="M121" s="346">
        <v>2523078</v>
      </c>
      <c r="N121" s="346">
        <v>3754647</v>
      </c>
      <c r="O121" s="346">
        <v>4115016</v>
      </c>
      <c r="P121" s="343">
        <v>2670750</v>
      </c>
      <c r="Q121" s="344">
        <f>SUM(K121:P121)</f>
        <v>14369436</v>
      </c>
      <c r="R121" s="347">
        <f>SUM(J121,Q121)</f>
        <v>14407218</v>
      </c>
    </row>
    <row r="122" spans="2:18" s="1389" customFormat="1" ht="16.5" customHeight="1">
      <c r="B122" s="1395"/>
      <c r="C122" s="1404"/>
      <c r="D122" s="1402" t="s">
        <v>46</v>
      </c>
      <c r="E122" s="1328"/>
      <c r="F122" s="1328"/>
      <c r="G122" s="1403"/>
      <c r="H122" s="350">
        <v>0</v>
      </c>
      <c r="I122" s="351">
        <v>56709</v>
      </c>
      <c r="J122" s="357">
        <f>SUM(H122:I122)</f>
        <v>56709</v>
      </c>
      <c r="K122" s="353">
        <v>0</v>
      </c>
      <c r="L122" s="354">
        <v>148833</v>
      </c>
      <c r="M122" s="354">
        <v>152028</v>
      </c>
      <c r="N122" s="354">
        <v>165600</v>
      </c>
      <c r="O122" s="354">
        <v>181377</v>
      </c>
      <c r="P122" s="351">
        <v>130878</v>
      </c>
      <c r="Q122" s="352">
        <f>SUM(K122:P122)</f>
        <v>778716</v>
      </c>
      <c r="R122" s="355">
        <f>SUM(J122,Q122)</f>
        <v>835425</v>
      </c>
    </row>
    <row r="123" spans="2:18" s="1389" customFormat="1" ht="16.5" customHeight="1">
      <c r="B123" s="1395"/>
      <c r="C123" s="1392" t="s">
        <v>47</v>
      </c>
      <c r="D123" s="1393"/>
      <c r="E123" s="1393"/>
      <c r="F123" s="1393"/>
      <c r="G123" s="1394"/>
      <c r="H123" s="321">
        <f aca="true" t="shared" si="21" ref="H123:R123">SUM(H124:H126)</f>
        <v>4554693</v>
      </c>
      <c r="I123" s="322">
        <f t="shared" si="21"/>
        <v>5931676</v>
      </c>
      <c r="J123" s="323">
        <f t="shared" si="21"/>
        <v>10486369</v>
      </c>
      <c r="K123" s="324">
        <f t="shared" si="21"/>
        <v>0</v>
      </c>
      <c r="L123" s="325">
        <f t="shared" si="21"/>
        <v>7454787</v>
      </c>
      <c r="M123" s="325">
        <f t="shared" si="21"/>
        <v>11877986</v>
      </c>
      <c r="N123" s="325">
        <f t="shared" si="21"/>
        <v>8551885</v>
      </c>
      <c r="O123" s="325">
        <f t="shared" si="21"/>
        <v>8557505</v>
      </c>
      <c r="P123" s="326">
        <f t="shared" si="21"/>
        <v>7066509</v>
      </c>
      <c r="Q123" s="327">
        <f t="shared" si="21"/>
        <v>43508672</v>
      </c>
      <c r="R123" s="328">
        <f t="shared" si="21"/>
        <v>53995041</v>
      </c>
    </row>
    <row r="124" spans="2:18" s="1389" customFormat="1" ht="16.5" customHeight="1">
      <c r="B124" s="1395"/>
      <c r="C124" s="1395"/>
      <c r="D124" s="1396" t="s">
        <v>48</v>
      </c>
      <c r="E124" s="1397"/>
      <c r="F124" s="1397"/>
      <c r="G124" s="1398"/>
      <c r="H124" s="333">
        <v>2151140</v>
      </c>
      <c r="I124" s="334">
        <v>4007255</v>
      </c>
      <c r="J124" s="356">
        <f>SUM(H124:I124)</f>
        <v>6158395</v>
      </c>
      <c r="K124" s="336">
        <v>0</v>
      </c>
      <c r="L124" s="337">
        <v>5242275</v>
      </c>
      <c r="M124" s="337">
        <v>9655713</v>
      </c>
      <c r="N124" s="337">
        <v>7736625</v>
      </c>
      <c r="O124" s="337">
        <v>8074494</v>
      </c>
      <c r="P124" s="334">
        <v>6850028</v>
      </c>
      <c r="Q124" s="335">
        <f>SUM(K124:P124)</f>
        <v>37559135</v>
      </c>
      <c r="R124" s="338">
        <f>SUM(J124,Q124)</f>
        <v>43717530</v>
      </c>
    </row>
    <row r="125" spans="2:18" s="1389" customFormat="1" ht="16.5" customHeight="1">
      <c r="B125" s="1395"/>
      <c r="C125" s="1395"/>
      <c r="D125" s="1399" t="s">
        <v>49</v>
      </c>
      <c r="E125" s="1400"/>
      <c r="F125" s="1400"/>
      <c r="G125" s="1401"/>
      <c r="H125" s="342">
        <v>539166</v>
      </c>
      <c r="I125" s="343">
        <v>333381</v>
      </c>
      <c r="J125" s="358">
        <f>SUM(H125:I125)</f>
        <v>872547</v>
      </c>
      <c r="K125" s="345">
        <v>0</v>
      </c>
      <c r="L125" s="346">
        <v>726959</v>
      </c>
      <c r="M125" s="346">
        <v>514012</v>
      </c>
      <c r="N125" s="346">
        <v>265540</v>
      </c>
      <c r="O125" s="346">
        <v>276893</v>
      </c>
      <c r="P125" s="343">
        <v>153468</v>
      </c>
      <c r="Q125" s="344">
        <f>SUM(K125:P125)</f>
        <v>1936872</v>
      </c>
      <c r="R125" s="347">
        <f>SUM(J125,Q125)</f>
        <v>2809419</v>
      </c>
    </row>
    <row r="126" spans="2:18" s="1389" customFormat="1" ht="16.5" customHeight="1">
      <c r="B126" s="1395"/>
      <c r="C126" s="1395"/>
      <c r="D126" s="1402" t="s">
        <v>50</v>
      </c>
      <c r="E126" s="1328"/>
      <c r="F126" s="1328"/>
      <c r="G126" s="1403"/>
      <c r="H126" s="350">
        <v>1864387</v>
      </c>
      <c r="I126" s="351">
        <v>1591040</v>
      </c>
      <c r="J126" s="357">
        <f>SUM(H126:I126)</f>
        <v>3455427</v>
      </c>
      <c r="K126" s="353">
        <v>0</v>
      </c>
      <c r="L126" s="354">
        <v>1485553</v>
      </c>
      <c r="M126" s="354">
        <v>1708261</v>
      </c>
      <c r="N126" s="354">
        <v>549720</v>
      </c>
      <c r="O126" s="354">
        <v>206118</v>
      </c>
      <c r="P126" s="351">
        <v>63013</v>
      </c>
      <c r="Q126" s="352">
        <f>SUM(K126:P126)</f>
        <v>4012665</v>
      </c>
      <c r="R126" s="355">
        <f>SUM(J126,Q126)</f>
        <v>7468092</v>
      </c>
    </row>
    <row r="127" spans="2:18" s="1389" customFormat="1" ht="16.5" customHeight="1">
      <c r="B127" s="1395"/>
      <c r="C127" s="1405" t="s">
        <v>51</v>
      </c>
      <c r="D127" s="1406"/>
      <c r="E127" s="1406"/>
      <c r="F127" s="1406"/>
      <c r="G127" s="1407"/>
      <c r="H127" s="321">
        <v>1922563</v>
      </c>
      <c r="I127" s="322">
        <v>3774690</v>
      </c>
      <c r="J127" s="323">
        <f>SUM(H127:I127)</f>
        <v>5697253</v>
      </c>
      <c r="K127" s="324">
        <v>0</v>
      </c>
      <c r="L127" s="325">
        <v>18259953</v>
      </c>
      <c r="M127" s="325">
        <v>14123817</v>
      </c>
      <c r="N127" s="325">
        <v>16281914</v>
      </c>
      <c r="O127" s="325">
        <v>14268232</v>
      </c>
      <c r="P127" s="326">
        <v>5846542</v>
      </c>
      <c r="Q127" s="327">
        <f>SUM(K127:P127)</f>
        <v>68780458</v>
      </c>
      <c r="R127" s="328">
        <f>SUM(J127,Q127)</f>
        <v>74477711</v>
      </c>
    </row>
    <row r="128" spans="2:18" s="1389" customFormat="1" ht="16.5" customHeight="1">
      <c r="B128" s="1404"/>
      <c r="C128" s="1405" t="s">
        <v>52</v>
      </c>
      <c r="D128" s="1406"/>
      <c r="E128" s="1406"/>
      <c r="F128" s="1406"/>
      <c r="G128" s="1407"/>
      <c r="H128" s="321">
        <v>6000440</v>
      </c>
      <c r="I128" s="322">
        <v>5839720</v>
      </c>
      <c r="J128" s="323">
        <f>SUM(H128:I128)</f>
        <v>11840160</v>
      </c>
      <c r="K128" s="324">
        <v>0</v>
      </c>
      <c r="L128" s="325">
        <v>29010830</v>
      </c>
      <c r="M128" s="325">
        <v>20165215</v>
      </c>
      <c r="N128" s="325">
        <v>14361118</v>
      </c>
      <c r="O128" s="325">
        <v>9938727</v>
      </c>
      <c r="P128" s="326">
        <v>6150156</v>
      </c>
      <c r="Q128" s="327">
        <f>SUM(K128:P128)</f>
        <v>79626046</v>
      </c>
      <c r="R128" s="328">
        <f>SUM(J128,Q128)</f>
        <v>91466206</v>
      </c>
    </row>
    <row r="129" spans="2:18" s="1389" customFormat="1" ht="16.5" customHeight="1">
      <c r="B129" s="1392" t="s">
        <v>53</v>
      </c>
      <c r="C129" s="1393"/>
      <c r="D129" s="1393"/>
      <c r="E129" s="1393"/>
      <c r="F129" s="1393"/>
      <c r="G129" s="1394"/>
      <c r="H129" s="321">
        <f>SUM(H130:H137)</f>
        <v>242721</v>
      </c>
      <c r="I129" s="322">
        <f>SUM(I130:I137)</f>
        <v>908415</v>
      </c>
      <c r="J129" s="323">
        <f>SUM(J130:J137)</f>
        <v>1151136</v>
      </c>
      <c r="K129" s="324">
        <f aca="true" t="shared" si="22" ref="K129:R129">SUM(K131:K137)</f>
        <v>0</v>
      </c>
      <c r="L129" s="325">
        <f t="shared" si="22"/>
        <v>45806913</v>
      </c>
      <c r="M129" s="325">
        <f t="shared" si="22"/>
        <v>69387930</v>
      </c>
      <c r="N129" s="325">
        <f t="shared" si="22"/>
        <v>79822647</v>
      </c>
      <c r="O129" s="325">
        <f t="shared" si="22"/>
        <v>63056448</v>
      </c>
      <c r="P129" s="326">
        <f t="shared" si="22"/>
        <v>32136183</v>
      </c>
      <c r="Q129" s="327">
        <f t="shared" si="22"/>
        <v>290210121</v>
      </c>
      <c r="R129" s="328">
        <f t="shared" si="22"/>
        <v>291361257</v>
      </c>
    </row>
    <row r="130" spans="2:18" s="1389" customFormat="1" ht="16.5" customHeight="1">
      <c r="B130" s="1395"/>
      <c r="C130" s="1421" t="s">
        <v>70</v>
      </c>
      <c r="D130" s="1422"/>
      <c r="E130" s="1422"/>
      <c r="F130" s="1422"/>
      <c r="G130" s="1423"/>
      <c r="H130" s="333">
        <v>0</v>
      </c>
      <c r="I130" s="334">
        <v>0</v>
      </c>
      <c r="J130" s="356">
        <v>0</v>
      </c>
      <c r="K130" s="396"/>
      <c r="L130" s="397">
        <v>0</v>
      </c>
      <c r="M130" s="397">
        <v>0</v>
      </c>
      <c r="N130" s="397">
        <v>0</v>
      </c>
      <c r="O130" s="397">
        <v>0</v>
      </c>
      <c r="P130" s="398">
        <v>0</v>
      </c>
      <c r="Q130" s="399">
        <f aca="true" t="shared" si="23" ref="Q130:Q137">SUM(K130:P130)</f>
        <v>0</v>
      </c>
      <c r="R130" s="400">
        <f aca="true" t="shared" si="24" ref="R130:R137">SUM(J130,Q130)</f>
        <v>0</v>
      </c>
    </row>
    <row r="131" spans="2:18" s="1389" customFormat="1" ht="16.5" customHeight="1">
      <c r="B131" s="1395"/>
      <c r="C131" s="1399" t="s">
        <v>54</v>
      </c>
      <c r="D131" s="1400"/>
      <c r="E131" s="1400"/>
      <c r="F131" s="1400"/>
      <c r="G131" s="1401"/>
      <c r="H131" s="342">
        <v>0</v>
      </c>
      <c r="I131" s="343">
        <v>0</v>
      </c>
      <c r="J131" s="358">
        <f aca="true" t="shared" si="25" ref="J131:J137">SUM(H131:I131)</f>
        <v>0</v>
      </c>
      <c r="K131" s="371"/>
      <c r="L131" s="346">
        <v>56160</v>
      </c>
      <c r="M131" s="346">
        <v>132057</v>
      </c>
      <c r="N131" s="346">
        <v>24264</v>
      </c>
      <c r="O131" s="346">
        <v>50247</v>
      </c>
      <c r="P131" s="343">
        <v>48690</v>
      </c>
      <c r="Q131" s="344">
        <f t="shared" si="23"/>
        <v>311418</v>
      </c>
      <c r="R131" s="347">
        <f t="shared" si="24"/>
        <v>311418</v>
      </c>
    </row>
    <row r="132" spans="2:18" s="1389" customFormat="1" ht="16.5" customHeight="1">
      <c r="B132" s="1395"/>
      <c r="C132" s="1399" t="s">
        <v>55</v>
      </c>
      <c r="D132" s="1400"/>
      <c r="E132" s="1400"/>
      <c r="F132" s="1400"/>
      <c r="G132" s="1401"/>
      <c r="H132" s="342">
        <v>65241</v>
      </c>
      <c r="I132" s="343">
        <v>239562</v>
      </c>
      <c r="J132" s="358">
        <f t="shared" si="25"/>
        <v>304803</v>
      </c>
      <c r="K132" s="345">
        <v>0</v>
      </c>
      <c r="L132" s="346">
        <v>6054651</v>
      </c>
      <c r="M132" s="346">
        <v>8477586</v>
      </c>
      <c r="N132" s="346">
        <v>7200999</v>
      </c>
      <c r="O132" s="346">
        <v>5818689</v>
      </c>
      <c r="P132" s="343">
        <v>3008646</v>
      </c>
      <c r="Q132" s="344">
        <f t="shared" si="23"/>
        <v>30560571</v>
      </c>
      <c r="R132" s="347">
        <f t="shared" si="24"/>
        <v>30865374</v>
      </c>
    </row>
    <row r="133" spans="2:18" s="1389" customFormat="1" ht="16.5" customHeight="1">
      <c r="B133" s="1395"/>
      <c r="C133" s="1399" t="s">
        <v>56</v>
      </c>
      <c r="D133" s="1400"/>
      <c r="E133" s="1400"/>
      <c r="F133" s="1400"/>
      <c r="G133" s="1401"/>
      <c r="H133" s="342">
        <v>177480</v>
      </c>
      <c r="I133" s="343">
        <v>668853</v>
      </c>
      <c r="J133" s="358">
        <f t="shared" si="25"/>
        <v>846333</v>
      </c>
      <c r="K133" s="345">
        <v>0</v>
      </c>
      <c r="L133" s="346">
        <v>6094944</v>
      </c>
      <c r="M133" s="346">
        <v>9431982</v>
      </c>
      <c r="N133" s="346">
        <v>7183008</v>
      </c>
      <c r="O133" s="346">
        <v>10720089</v>
      </c>
      <c r="P133" s="343">
        <v>6638346</v>
      </c>
      <c r="Q133" s="344">
        <f t="shared" si="23"/>
        <v>40068369</v>
      </c>
      <c r="R133" s="347">
        <f t="shared" si="24"/>
        <v>40914702</v>
      </c>
    </row>
    <row r="134" spans="2:18" s="1389" customFormat="1" ht="16.5" customHeight="1">
      <c r="B134" s="1395"/>
      <c r="C134" s="1399" t="s">
        <v>57</v>
      </c>
      <c r="D134" s="1400"/>
      <c r="E134" s="1400"/>
      <c r="F134" s="1400"/>
      <c r="G134" s="1401"/>
      <c r="H134" s="342">
        <v>0</v>
      </c>
      <c r="I134" s="343">
        <v>0</v>
      </c>
      <c r="J134" s="358">
        <f t="shared" si="25"/>
        <v>0</v>
      </c>
      <c r="K134" s="371"/>
      <c r="L134" s="346">
        <v>29624346</v>
      </c>
      <c r="M134" s="346">
        <v>45539217</v>
      </c>
      <c r="N134" s="346">
        <v>56366073</v>
      </c>
      <c r="O134" s="346">
        <v>39554820</v>
      </c>
      <c r="P134" s="343">
        <v>19701693</v>
      </c>
      <c r="Q134" s="344">
        <f t="shared" si="23"/>
        <v>190786149</v>
      </c>
      <c r="R134" s="347">
        <f t="shared" si="24"/>
        <v>190786149</v>
      </c>
    </row>
    <row r="135" spans="2:18" s="1389" customFormat="1" ht="16.5" customHeight="1">
      <c r="B135" s="1395"/>
      <c r="C135" s="1410" t="s">
        <v>58</v>
      </c>
      <c r="D135" s="1411"/>
      <c r="E135" s="1411"/>
      <c r="F135" s="1411"/>
      <c r="G135" s="1412"/>
      <c r="H135" s="342">
        <v>0</v>
      </c>
      <c r="I135" s="343">
        <v>0</v>
      </c>
      <c r="J135" s="358">
        <f t="shared" si="25"/>
        <v>0</v>
      </c>
      <c r="K135" s="371"/>
      <c r="L135" s="346">
        <v>3976812</v>
      </c>
      <c r="M135" s="346">
        <v>5807088</v>
      </c>
      <c r="N135" s="346">
        <v>7116507</v>
      </c>
      <c r="O135" s="346">
        <v>5804577</v>
      </c>
      <c r="P135" s="343">
        <v>1800414</v>
      </c>
      <c r="Q135" s="344">
        <f t="shared" si="23"/>
        <v>24505398</v>
      </c>
      <c r="R135" s="347">
        <f t="shared" si="24"/>
        <v>24505398</v>
      </c>
    </row>
    <row r="136" spans="2:18" s="1389" customFormat="1" ht="16.5" customHeight="1">
      <c r="B136" s="1413"/>
      <c r="C136" s="1414" t="s">
        <v>59</v>
      </c>
      <c r="D136" s="1411"/>
      <c r="E136" s="1411"/>
      <c r="F136" s="1411"/>
      <c r="G136" s="1412"/>
      <c r="H136" s="342">
        <v>0</v>
      </c>
      <c r="I136" s="343">
        <v>0</v>
      </c>
      <c r="J136" s="358">
        <f t="shared" si="25"/>
        <v>0</v>
      </c>
      <c r="K136" s="371"/>
      <c r="L136" s="346">
        <v>0</v>
      </c>
      <c r="M136" s="346">
        <v>0</v>
      </c>
      <c r="N136" s="346">
        <v>1931796</v>
      </c>
      <c r="O136" s="346">
        <v>1108026</v>
      </c>
      <c r="P136" s="343">
        <v>938394</v>
      </c>
      <c r="Q136" s="344">
        <f t="shared" si="23"/>
        <v>3978216</v>
      </c>
      <c r="R136" s="347">
        <f t="shared" si="24"/>
        <v>3978216</v>
      </c>
    </row>
    <row r="137" spans="2:18" s="1389" customFormat="1" ht="16.5" customHeight="1">
      <c r="B137" s="1415"/>
      <c r="C137" s="1416" t="s">
        <v>69</v>
      </c>
      <c r="D137" s="1417"/>
      <c r="E137" s="1417"/>
      <c r="F137" s="1417"/>
      <c r="G137" s="1418"/>
      <c r="H137" s="381">
        <v>0</v>
      </c>
      <c r="I137" s="382">
        <v>0</v>
      </c>
      <c r="J137" s="383">
        <f t="shared" si="25"/>
        <v>0</v>
      </c>
      <c r="K137" s="384"/>
      <c r="L137" s="385">
        <v>0</v>
      </c>
      <c r="M137" s="385">
        <v>0</v>
      </c>
      <c r="N137" s="385">
        <v>0</v>
      </c>
      <c r="O137" s="385">
        <v>0</v>
      </c>
      <c r="P137" s="382">
        <v>0</v>
      </c>
      <c r="Q137" s="386">
        <f t="shared" si="23"/>
        <v>0</v>
      </c>
      <c r="R137" s="387">
        <f t="shared" si="24"/>
        <v>0</v>
      </c>
    </row>
    <row r="138" spans="2:18" s="1389" customFormat="1" ht="16.5" customHeight="1">
      <c r="B138" s="1392" t="s">
        <v>60</v>
      </c>
      <c r="C138" s="1393"/>
      <c r="D138" s="1393"/>
      <c r="E138" s="1393"/>
      <c r="F138" s="1393"/>
      <c r="G138" s="1394"/>
      <c r="H138" s="321">
        <f>SUM(H139:H141)</f>
        <v>0</v>
      </c>
      <c r="I138" s="322">
        <f>SUM(I139:I141)</f>
        <v>0</v>
      </c>
      <c r="J138" s="323">
        <f>SUM(J139:J141)</f>
        <v>0</v>
      </c>
      <c r="K138" s="388"/>
      <c r="L138" s="325">
        <f aca="true" t="shared" si="26" ref="L138:R138">SUM(L139:L141)</f>
        <v>7684101</v>
      </c>
      <c r="M138" s="325">
        <f t="shared" si="26"/>
        <v>27408210</v>
      </c>
      <c r="N138" s="325">
        <f t="shared" si="26"/>
        <v>79433346</v>
      </c>
      <c r="O138" s="325">
        <f t="shared" si="26"/>
        <v>200940745</v>
      </c>
      <c r="P138" s="326">
        <f t="shared" si="26"/>
        <v>402765319</v>
      </c>
      <c r="Q138" s="327">
        <f t="shared" si="26"/>
        <v>718231721</v>
      </c>
      <c r="R138" s="328">
        <f t="shared" si="26"/>
        <v>718231721</v>
      </c>
    </row>
    <row r="139" spans="2:18" s="1389" customFormat="1" ht="16.5" customHeight="1">
      <c r="B139" s="1395"/>
      <c r="C139" s="1396" t="s">
        <v>61</v>
      </c>
      <c r="D139" s="1397"/>
      <c r="E139" s="1397"/>
      <c r="F139" s="1397"/>
      <c r="G139" s="1398"/>
      <c r="H139" s="333">
        <v>0</v>
      </c>
      <c r="I139" s="334">
        <v>0</v>
      </c>
      <c r="J139" s="356">
        <f>SUM(H139:I139)</f>
        <v>0</v>
      </c>
      <c r="K139" s="363"/>
      <c r="L139" s="337">
        <v>1015011</v>
      </c>
      <c r="M139" s="337">
        <v>6820403</v>
      </c>
      <c r="N139" s="337">
        <v>33392577</v>
      </c>
      <c r="O139" s="337">
        <v>83827633</v>
      </c>
      <c r="P139" s="334">
        <v>107285546</v>
      </c>
      <c r="Q139" s="335">
        <f>SUM(K139:P139)</f>
        <v>232341170</v>
      </c>
      <c r="R139" s="338">
        <f>SUM(J139,Q139)</f>
        <v>232341170</v>
      </c>
    </row>
    <row r="140" spans="2:18" s="1389" customFormat="1" ht="16.5" customHeight="1">
      <c r="B140" s="1395"/>
      <c r="C140" s="1399" t="s">
        <v>62</v>
      </c>
      <c r="D140" s="1400"/>
      <c r="E140" s="1400"/>
      <c r="F140" s="1400"/>
      <c r="G140" s="1401"/>
      <c r="H140" s="342">
        <v>0</v>
      </c>
      <c r="I140" s="343">
        <v>0</v>
      </c>
      <c r="J140" s="358">
        <f>SUM(H140:I140)</f>
        <v>0</v>
      </c>
      <c r="K140" s="371"/>
      <c r="L140" s="346">
        <v>6195123</v>
      </c>
      <c r="M140" s="346">
        <v>18937711</v>
      </c>
      <c r="N140" s="346">
        <v>31687731</v>
      </c>
      <c r="O140" s="346">
        <v>34745040</v>
      </c>
      <c r="P140" s="343">
        <v>34238870</v>
      </c>
      <c r="Q140" s="344">
        <f>SUM(K140:P140)</f>
        <v>125804475</v>
      </c>
      <c r="R140" s="347">
        <f>SUM(J140,Q140)</f>
        <v>125804475</v>
      </c>
    </row>
    <row r="141" spans="2:18" s="1389" customFormat="1" ht="16.5" customHeight="1">
      <c r="B141" s="1415"/>
      <c r="C141" s="1402" t="s">
        <v>63</v>
      </c>
      <c r="D141" s="1328"/>
      <c r="E141" s="1328"/>
      <c r="F141" s="1328"/>
      <c r="G141" s="1403"/>
      <c r="H141" s="350">
        <v>0</v>
      </c>
      <c r="I141" s="351">
        <v>0</v>
      </c>
      <c r="J141" s="357">
        <f>SUM(H141:I141)</f>
        <v>0</v>
      </c>
      <c r="K141" s="389"/>
      <c r="L141" s="354">
        <v>473967</v>
      </c>
      <c r="M141" s="354">
        <v>1650096</v>
      </c>
      <c r="N141" s="354">
        <v>14353038</v>
      </c>
      <c r="O141" s="354">
        <v>82368072</v>
      </c>
      <c r="P141" s="351">
        <v>261240903</v>
      </c>
      <c r="Q141" s="352">
        <f>SUM(K141:P141)</f>
        <v>360086076</v>
      </c>
      <c r="R141" s="355">
        <f>SUM(J141,Q141)</f>
        <v>360086076</v>
      </c>
    </row>
    <row r="142" spans="2:18" s="1389" customFormat="1" ht="16.5" customHeight="1">
      <c r="B142" s="1419" t="s">
        <v>64</v>
      </c>
      <c r="C142" s="1309"/>
      <c r="D142" s="1309"/>
      <c r="E142" s="1309"/>
      <c r="F142" s="1309"/>
      <c r="G142" s="1310"/>
      <c r="H142" s="321">
        <f aca="true" t="shared" si="27" ref="H142:R142">SUM(H109,H129,H138)</f>
        <v>37718832</v>
      </c>
      <c r="I142" s="322">
        <f t="shared" si="27"/>
        <v>61083467</v>
      </c>
      <c r="J142" s="323">
        <f t="shared" si="27"/>
        <v>98802299</v>
      </c>
      <c r="K142" s="324">
        <f t="shared" si="27"/>
        <v>0</v>
      </c>
      <c r="L142" s="325">
        <f t="shared" si="27"/>
        <v>265391250</v>
      </c>
      <c r="M142" s="325">
        <f t="shared" si="27"/>
        <v>292232055</v>
      </c>
      <c r="N142" s="325">
        <f t="shared" si="27"/>
        <v>320502917</v>
      </c>
      <c r="O142" s="325">
        <f t="shared" si="27"/>
        <v>397626164</v>
      </c>
      <c r="P142" s="326">
        <f t="shared" si="27"/>
        <v>527835658</v>
      </c>
      <c r="Q142" s="327">
        <f t="shared" si="27"/>
        <v>1803588044</v>
      </c>
      <c r="R142" s="328">
        <f t="shared" si="27"/>
        <v>1902390343</v>
      </c>
    </row>
    <row r="143" spans="2:18" s="1389" customFormat="1" ht="3.75" customHeight="1">
      <c r="B143" s="1420"/>
      <c r="C143" s="1420"/>
      <c r="D143" s="1420"/>
      <c r="E143" s="1420"/>
      <c r="F143" s="1420"/>
      <c r="G143" s="1420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</row>
    <row r="144" spans="2:18" s="1389" customFormat="1" ht="3.75" customHeight="1">
      <c r="B144" s="1420"/>
      <c r="C144" s="1420"/>
      <c r="D144" s="1420"/>
      <c r="E144" s="1420"/>
      <c r="F144" s="1420"/>
      <c r="G144" s="1420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</row>
  </sheetData>
  <sheetProtection/>
  <mergeCells count="42">
    <mergeCell ref="H4:I4"/>
    <mergeCell ref="B23:G24"/>
    <mergeCell ref="B32:G33"/>
    <mergeCell ref="B42:G43"/>
    <mergeCell ref="B5:G5"/>
    <mergeCell ref="B13:G13"/>
    <mergeCell ref="H5:I5"/>
    <mergeCell ref="H32:J32"/>
    <mergeCell ref="B58:G59"/>
    <mergeCell ref="Q42:Q43"/>
    <mergeCell ref="H42:J42"/>
    <mergeCell ref="J57:Q57"/>
    <mergeCell ref="B50:G51"/>
    <mergeCell ref="H50:J50"/>
    <mergeCell ref="J49:Q49"/>
    <mergeCell ref="Q50:Q51"/>
    <mergeCell ref="K42:P42"/>
    <mergeCell ref="Q58:Q59"/>
    <mergeCell ref="B107:G108"/>
    <mergeCell ref="H68:J68"/>
    <mergeCell ref="K68:Q68"/>
    <mergeCell ref="R68:R69"/>
    <mergeCell ref="B68:G69"/>
    <mergeCell ref="H107:J107"/>
    <mergeCell ref="K107:Q107"/>
    <mergeCell ref="K32:Q32"/>
    <mergeCell ref="R107:R108"/>
    <mergeCell ref="I67:R67"/>
    <mergeCell ref="H58:J58"/>
    <mergeCell ref="K58:P58"/>
    <mergeCell ref="K50:P50"/>
    <mergeCell ref="R32:R33"/>
    <mergeCell ref="Q12:R12"/>
    <mergeCell ref="P1:Q1"/>
    <mergeCell ref="I106:R106"/>
    <mergeCell ref="J1:O1"/>
    <mergeCell ref="R23:R24"/>
    <mergeCell ref="K23:Q23"/>
    <mergeCell ref="H23:J23"/>
    <mergeCell ref="K22:R22"/>
    <mergeCell ref="J41:Q41"/>
    <mergeCell ref="K31:R31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Normal="55" zoomScaleSheetLayoutView="100" zoomScalePageLayoutView="0" workbookViewId="0" topLeftCell="A1">
      <selection activeCell="J1" sqref="J1:O1"/>
    </sheetView>
  </sheetViews>
  <sheetFormatPr defaultColWidth="7.625" defaultRowHeight="16.5" customHeight="1"/>
  <cols>
    <col min="1" max="2" width="2.625" style="1134" customWidth="1"/>
    <col min="3" max="3" width="5.625" style="1134" customWidth="1"/>
    <col min="4" max="4" width="7.625" style="1134" customWidth="1"/>
    <col min="5" max="5" width="2.625" style="1134" customWidth="1"/>
    <col min="6" max="6" width="6.625" style="1134" customWidth="1"/>
    <col min="7" max="7" width="9.375" style="1134" customWidth="1"/>
    <col min="8" max="16" width="10.625" style="1134" customWidth="1"/>
    <col min="17" max="18" width="12.625" style="1134" customWidth="1"/>
    <col min="19" max="19" width="7.625" style="1134" customWidth="1"/>
    <col min="20" max="22" width="9.375" style="1134" customWidth="1"/>
    <col min="23" max="16384" width="7.625" style="1134" customWidth="1"/>
  </cols>
  <sheetData>
    <row r="1" spans="1:18" ht="16.5" customHeight="1" thickBot="1" thickTop="1">
      <c r="A1" s="1133" t="str">
        <f>"介護保険事業状況報告　平成"&amp;WIDECHAR($A$2)&amp;"年（"&amp;WIDECHAR($B$2)&amp;"年）"&amp;WIDECHAR($C$2)&amp;"月※"</f>
        <v>介護保険事業状況報告　平成２５年（２０１３年）１月※</v>
      </c>
      <c r="J1" s="1648" t="s">
        <v>0</v>
      </c>
      <c r="K1" s="1649"/>
      <c r="L1" s="1649"/>
      <c r="M1" s="1649"/>
      <c r="N1" s="1649"/>
      <c r="O1" s="1650"/>
      <c r="P1" s="1651">
        <v>41334</v>
      </c>
      <c r="Q1" s="1651"/>
      <c r="R1" s="1135" t="s">
        <v>1</v>
      </c>
    </row>
    <row r="2" spans="1:17" ht="16.5" customHeight="1" thickTop="1">
      <c r="A2" s="1136">
        <v>25</v>
      </c>
      <c r="B2" s="1136">
        <v>2013</v>
      </c>
      <c r="C2" s="1136">
        <v>1</v>
      </c>
      <c r="D2" s="1136">
        <v>1</v>
      </c>
      <c r="E2" s="1136">
        <v>31</v>
      </c>
      <c r="Q2" s="1135"/>
    </row>
    <row r="3" ht="16.5" customHeight="1">
      <c r="A3" s="1133" t="s">
        <v>2</v>
      </c>
    </row>
    <row r="4" spans="2:9" ht="16.5" customHeight="1">
      <c r="B4" s="1137"/>
      <c r="C4" s="1137"/>
      <c r="D4" s="1137"/>
      <c r="E4" s="1138"/>
      <c r="F4" s="1138"/>
      <c r="G4" s="1138"/>
      <c r="H4" s="1652" t="s">
        <v>3</v>
      </c>
      <c r="I4" s="1652"/>
    </row>
    <row r="5" spans="2:9" ht="16.5" customHeight="1">
      <c r="B5" s="1684" t="str">
        <f>"平成"&amp;WIDECHAR($A$2)&amp;"年（"&amp;WIDECHAR($B$2)&amp;"年）"&amp;WIDECHAR($C$2)&amp;"月末日現在"</f>
        <v>平成２５年（２０１３年）１月末日現在</v>
      </c>
      <c r="C5" s="1685"/>
      <c r="D5" s="1685"/>
      <c r="E5" s="1685"/>
      <c r="F5" s="1685"/>
      <c r="G5" s="1686"/>
      <c r="H5" s="1653" t="s">
        <v>4</v>
      </c>
      <c r="I5" s="1654"/>
    </row>
    <row r="6" spans="2:9" ht="16.5" customHeight="1">
      <c r="B6" s="1139" t="s">
        <v>5</v>
      </c>
      <c r="C6" s="1140"/>
      <c r="D6" s="1140"/>
      <c r="E6" s="1140"/>
      <c r="F6" s="1140"/>
      <c r="G6" s="1141"/>
      <c r="H6" s="1142"/>
      <c r="I6" s="1143">
        <v>41496</v>
      </c>
    </row>
    <row r="7" spans="2:9" ht="16.5" customHeight="1">
      <c r="B7" s="1145" t="s">
        <v>6</v>
      </c>
      <c r="C7" s="1146"/>
      <c r="D7" s="1146"/>
      <c r="E7" s="1146"/>
      <c r="F7" s="1146"/>
      <c r="G7" s="1147"/>
      <c r="H7" s="1148"/>
      <c r="I7" s="1149">
        <v>42632</v>
      </c>
    </row>
    <row r="8" spans="2:9" ht="16.5" customHeight="1">
      <c r="B8" s="1150" t="s">
        <v>7</v>
      </c>
      <c r="C8" s="1151"/>
      <c r="D8" s="1151"/>
      <c r="E8" s="1151"/>
      <c r="F8" s="1151"/>
      <c r="G8" s="1152"/>
      <c r="H8" s="1153"/>
      <c r="I8" s="1154">
        <f>I6+I7</f>
        <v>84128</v>
      </c>
    </row>
    <row r="11" ht="16.5" customHeight="1">
      <c r="A11" s="1133" t="s">
        <v>8</v>
      </c>
    </row>
    <row r="12" spans="2:18" ht="16.5" customHeight="1">
      <c r="B12" s="1137"/>
      <c r="C12" s="1137"/>
      <c r="D12" s="1137"/>
      <c r="E12" s="1138"/>
      <c r="F12" s="1138"/>
      <c r="G12" s="1138"/>
      <c r="H12" s="1138"/>
      <c r="I12" s="1138"/>
      <c r="J12" s="1138"/>
      <c r="K12" s="1138"/>
      <c r="L12" s="1138"/>
      <c r="M12" s="1138"/>
      <c r="P12" s="1138"/>
      <c r="Q12" s="1652" t="s">
        <v>3</v>
      </c>
      <c r="R12" s="1652"/>
    </row>
    <row r="13" spans="1:18" ht="16.5" customHeight="1">
      <c r="A13" s="1136" t="s">
        <v>9</v>
      </c>
      <c r="B13" s="1684" t="str">
        <f>"平成"&amp;WIDECHAR($A$2)&amp;"年（"&amp;WIDECHAR($B$2)&amp;"年）"&amp;WIDECHAR($C$2)&amp;"月末日現在"</f>
        <v>平成２５年（２０１３年）１月末日現在</v>
      </c>
      <c r="C13" s="1685"/>
      <c r="D13" s="1685"/>
      <c r="E13" s="1685"/>
      <c r="F13" s="1685"/>
      <c r="G13" s="1686"/>
      <c r="H13" s="1155" t="s">
        <v>10</v>
      </c>
      <c r="I13" s="1156" t="s">
        <v>11</v>
      </c>
      <c r="J13" s="1157" t="s">
        <v>12</v>
      </c>
      <c r="K13" s="1158" t="s">
        <v>13</v>
      </c>
      <c r="L13" s="1159" t="s">
        <v>14</v>
      </c>
      <c r="M13" s="1159" t="s">
        <v>15</v>
      </c>
      <c r="N13" s="1159" t="s">
        <v>16</v>
      </c>
      <c r="O13" s="1159" t="s">
        <v>17</v>
      </c>
      <c r="P13" s="1160" t="s">
        <v>18</v>
      </c>
      <c r="Q13" s="1161" t="s">
        <v>12</v>
      </c>
      <c r="R13" s="1162" t="s">
        <v>19</v>
      </c>
    </row>
    <row r="14" spans="1:18" ht="16.5" customHeight="1">
      <c r="A14" s="1136">
        <v>875</v>
      </c>
      <c r="B14" s="1163" t="s">
        <v>20</v>
      </c>
      <c r="C14" s="1164"/>
      <c r="D14" s="1164"/>
      <c r="E14" s="1164"/>
      <c r="F14" s="1164"/>
      <c r="G14" s="1165"/>
      <c r="H14" s="1166">
        <f>H15+H16</f>
        <v>2747</v>
      </c>
      <c r="I14" s="1167">
        <f>I15+I16</f>
        <v>2080</v>
      </c>
      <c r="J14" s="1168">
        <f>SUM(H14:I14)</f>
        <v>4827</v>
      </c>
      <c r="K14" s="1169">
        <f aca="true" t="shared" si="0" ref="K14:P14">K15+K16</f>
        <v>0</v>
      </c>
      <c r="L14" s="1170">
        <f t="shared" si="0"/>
        <v>3595</v>
      </c>
      <c r="M14" s="1170">
        <f t="shared" si="0"/>
        <v>2471</v>
      </c>
      <c r="N14" s="1170">
        <f t="shared" si="0"/>
        <v>1937</v>
      </c>
      <c r="O14" s="1170">
        <f t="shared" si="0"/>
        <v>2028</v>
      </c>
      <c r="P14" s="1171">
        <f t="shared" si="0"/>
        <v>2331</v>
      </c>
      <c r="Q14" s="1172">
        <f>SUM(K14:P14)</f>
        <v>12362</v>
      </c>
      <c r="R14" s="1173">
        <f>SUM(J14,Q14)</f>
        <v>17189</v>
      </c>
    </row>
    <row r="15" spans="1:18" ht="16.5" customHeight="1">
      <c r="A15" s="1136">
        <v>156</v>
      </c>
      <c r="B15" s="1174"/>
      <c r="C15" s="1175" t="s">
        <v>5</v>
      </c>
      <c r="D15" s="1175"/>
      <c r="E15" s="1175"/>
      <c r="F15" s="1175"/>
      <c r="G15" s="1175"/>
      <c r="H15" s="1176">
        <v>419</v>
      </c>
      <c r="I15" s="1177">
        <v>363</v>
      </c>
      <c r="J15" s="1178">
        <f>SUM(H15:I15)</f>
        <v>782</v>
      </c>
      <c r="K15" s="1179">
        <v>0</v>
      </c>
      <c r="L15" s="1180">
        <v>471</v>
      </c>
      <c r="M15" s="1180">
        <v>373</v>
      </c>
      <c r="N15" s="1180">
        <v>249</v>
      </c>
      <c r="O15" s="1180">
        <v>240</v>
      </c>
      <c r="P15" s="1177">
        <v>237</v>
      </c>
      <c r="Q15" s="1178">
        <f>SUM(K15:P15)</f>
        <v>1570</v>
      </c>
      <c r="R15" s="1181">
        <f>SUM(J15,Q15)</f>
        <v>2352</v>
      </c>
    </row>
    <row r="16" spans="1:18" ht="16.5" customHeight="1">
      <c r="A16" s="1136">
        <v>719</v>
      </c>
      <c r="B16" s="1182"/>
      <c r="C16" s="1183" t="s">
        <v>6</v>
      </c>
      <c r="D16" s="1183"/>
      <c r="E16" s="1183"/>
      <c r="F16" s="1183"/>
      <c r="G16" s="1183"/>
      <c r="H16" s="1184">
        <v>2328</v>
      </c>
      <c r="I16" s="1185">
        <v>1717</v>
      </c>
      <c r="J16" s="1186">
        <v>4045</v>
      </c>
      <c r="K16" s="1187">
        <v>0</v>
      </c>
      <c r="L16" s="1188">
        <v>3124</v>
      </c>
      <c r="M16" s="1188">
        <v>2098</v>
      </c>
      <c r="N16" s="1188">
        <v>1688</v>
      </c>
      <c r="O16" s="1188">
        <v>1788</v>
      </c>
      <c r="P16" s="1185">
        <v>2094</v>
      </c>
      <c r="Q16" s="1186">
        <f>SUM(K16:P16)</f>
        <v>10792</v>
      </c>
      <c r="R16" s="1189">
        <f>SUM(J16,Q16)</f>
        <v>14837</v>
      </c>
    </row>
    <row r="17" spans="1:18" ht="16.5" customHeight="1">
      <c r="A17" s="1136">
        <v>25</v>
      </c>
      <c r="B17" s="1144" t="s">
        <v>21</v>
      </c>
      <c r="C17" s="1190"/>
      <c r="D17" s="1190"/>
      <c r="E17" s="1190"/>
      <c r="F17" s="1190"/>
      <c r="G17" s="1190"/>
      <c r="H17" s="1166">
        <v>45</v>
      </c>
      <c r="I17" s="1167">
        <v>71</v>
      </c>
      <c r="J17" s="1168">
        <f>SUM(H17:I17)</f>
        <v>116</v>
      </c>
      <c r="K17" s="1169">
        <v>0</v>
      </c>
      <c r="L17" s="1170">
        <v>99</v>
      </c>
      <c r="M17" s="1170">
        <v>77</v>
      </c>
      <c r="N17" s="1170">
        <v>36</v>
      </c>
      <c r="O17" s="1170">
        <v>36</v>
      </c>
      <c r="P17" s="1171">
        <v>72</v>
      </c>
      <c r="Q17" s="1191">
        <f>SUM(K17:P17)</f>
        <v>320</v>
      </c>
      <c r="R17" s="1192">
        <f>SUM(J17,Q17)</f>
        <v>436</v>
      </c>
    </row>
    <row r="18" spans="1:18" ht="16.5" customHeight="1">
      <c r="A18" s="1136">
        <v>900</v>
      </c>
      <c r="B18" s="1150" t="s">
        <v>22</v>
      </c>
      <c r="C18" s="1151"/>
      <c r="D18" s="1151"/>
      <c r="E18" s="1151"/>
      <c r="F18" s="1151"/>
      <c r="G18" s="1151"/>
      <c r="H18" s="1193">
        <f>H14+H17</f>
        <v>2792</v>
      </c>
      <c r="I18" s="1194">
        <f>I14+I17</f>
        <v>2151</v>
      </c>
      <c r="J18" s="1195">
        <f>SUM(H18:I18)</f>
        <v>4943</v>
      </c>
      <c r="K18" s="1196">
        <f aca="true" t="shared" si="1" ref="K18:P18">K14+K17</f>
        <v>0</v>
      </c>
      <c r="L18" s="1197">
        <f t="shared" si="1"/>
        <v>3694</v>
      </c>
      <c r="M18" s="1197">
        <f t="shared" si="1"/>
        <v>2548</v>
      </c>
      <c r="N18" s="1197">
        <f t="shared" si="1"/>
        <v>1973</v>
      </c>
      <c r="O18" s="1197">
        <f t="shared" si="1"/>
        <v>2064</v>
      </c>
      <c r="P18" s="1194">
        <f t="shared" si="1"/>
        <v>2403</v>
      </c>
      <c r="Q18" s="1195">
        <f>SUM(K18:P18)</f>
        <v>12682</v>
      </c>
      <c r="R18" s="1198">
        <f>SUM(J18,Q18)</f>
        <v>17625</v>
      </c>
    </row>
    <row r="21" ht="16.5" customHeight="1">
      <c r="A21" s="1133" t="s">
        <v>67</v>
      </c>
    </row>
    <row r="22" spans="2:18" ht="16.5" customHeight="1">
      <c r="B22" s="1137"/>
      <c r="C22" s="1137"/>
      <c r="D22" s="1137"/>
      <c r="E22" s="1138"/>
      <c r="F22" s="1138"/>
      <c r="G22" s="1138"/>
      <c r="H22" s="1138"/>
      <c r="I22" s="1138"/>
      <c r="J22" s="1138"/>
      <c r="K22" s="1652" t="s">
        <v>23</v>
      </c>
      <c r="L22" s="1652"/>
      <c r="M22" s="1652"/>
      <c r="N22" s="1652"/>
      <c r="O22" s="1652"/>
      <c r="P22" s="1652"/>
      <c r="Q22" s="1652"/>
      <c r="R22" s="1652"/>
    </row>
    <row r="23" spans="2:18" ht="16.5" customHeight="1">
      <c r="B23" s="1667" t="str">
        <f>"平成"&amp;WIDECHAR($A$2)&amp;"年（"&amp;WIDECHAR($B$2)&amp;"年）"&amp;WIDECHAR($C$2)&amp;"月"</f>
        <v>平成２５年（２０１３年）１月</v>
      </c>
      <c r="C23" s="1668"/>
      <c r="D23" s="1668"/>
      <c r="E23" s="1668"/>
      <c r="F23" s="1668"/>
      <c r="G23" s="1665"/>
      <c r="H23" s="1655" t="s">
        <v>24</v>
      </c>
      <c r="I23" s="1656"/>
      <c r="J23" s="1656"/>
      <c r="K23" s="1662" t="s">
        <v>25</v>
      </c>
      <c r="L23" s="1663"/>
      <c r="M23" s="1663"/>
      <c r="N23" s="1663"/>
      <c r="O23" s="1663"/>
      <c r="P23" s="1663"/>
      <c r="Q23" s="1664"/>
      <c r="R23" s="1672" t="s">
        <v>19</v>
      </c>
    </row>
    <row r="24" spans="2:18" ht="16.5" customHeight="1">
      <c r="B24" s="1669"/>
      <c r="C24" s="1670"/>
      <c r="D24" s="1670"/>
      <c r="E24" s="1670"/>
      <c r="F24" s="1670"/>
      <c r="G24" s="1666"/>
      <c r="H24" s="1200" t="s">
        <v>10</v>
      </c>
      <c r="I24" s="1201" t="s">
        <v>11</v>
      </c>
      <c r="J24" s="1202" t="s">
        <v>12</v>
      </c>
      <c r="K24" s="1203" t="s">
        <v>13</v>
      </c>
      <c r="L24" s="1204" t="s">
        <v>14</v>
      </c>
      <c r="M24" s="1204" t="s">
        <v>15</v>
      </c>
      <c r="N24" s="1204" t="s">
        <v>16</v>
      </c>
      <c r="O24" s="1204" t="s">
        <v>17</v>
      </c>
      <c r="P24" s="1205" t="s">
        <v>18</v>
      </c>
      <c r="Q24" s="1199" t="s">
        <v>12</v>
      </c>
      <c r="R24" s="1673"/>
    </row>
    <row r="25" spans="2:18" ht="16.5" customHeight="1">
      <c r="B25" s="1139" t="s">
        <v>20</v>
      </c>
      <c r="C25" s="1141"/>
      <c r="D25" s="1141"/>
      <c r="E25" s="1141"/>
      <c r="F25" s="1141"/>
      <c r="G25" s="1141"/>
      <c r="H25" s="1206">
        <v>1411</v>
      </c>
      <c r="I25" s="1207">
        <v>1355</v>
      </c>
      <c r="J25" s="1208">
        <f>SUM(H25:I25)</f>
        <v>2766</v>
      </c>
      <c r="K25" s="1209">
        <v>0</v>
      </c>
      <c r="L25" s="1210">
        <v>2539</v>
      </c>
      <c r="M25" s="1210">
        <v>1805</v>
      </c>
      <c r="N25" s="1210">
        <v>1093</v>
      </c>
      <c r="O25" s="1210">
        <v>757</v>
      </c>
      <c r="P25" s="1211">
        <v>435</v>
      </c>
      <c r="Q25" s="1212">
        <f>SUM(K25:P25)</f>
        <v>6629</v>
      </c>
      <c r="R25" s="1213">
        <f>SUM(J25,Q25)</f>
        <v>9395</v>
      </c>
    </row>
    <row r="26" spans="2:18" ht="16.5" customHeight="1">
      <c r="B26" s="1145" t="s">
        <v>21</v>
      </c>
      <c r="C26" s="1147"/>
      <c r="D26" s="1147"/>
      <c r="E26" s="1147"/>
      <c r="F26" s="1147"/>
      <c r="G26" s="1147"/>
      <c r="H26" s="1214">
        <v>25</v>
      </c>
      <c r="I26" s="1215">
        <v>45</v>
      </c>
      <c r="J26" s="1216">
        <f>SUM(H26:I26)</f>
        <v>70</v>
      </c>
      <c r="K26" s="1217">
        <v>0</v>
      </c>
      <c r="L26" s="1218">
        <v>63</v>
      </c>
      <c r="M26" s="1218">
        <v>60</v>
      </c>
      <c r="N26" s="1218">
        <v>23</v>
      </c>
      <c r="O26" s="1218">
        <v>14</v>
      </c>
      <c r="P26" s="1219">
        <v>23</v>
      </c>
      <c r="Q26" s="1220">
        <f>SUM(K26:P26)</f>
        <v>183</v>
      </c>
      <c r="R26" s="1221">
        <f>SUM(J26,Q26)</f>
        <v>253</v>
      </c>
    </row>
    <row r="27" spans="2:18" ht="16.5" customHeight="1">
      <c r="B27" s="1150" t="s">
        <v>22</v>
      </c>
      <c r="C27" s="1151"/>
      <c r="D27" s="1151"/>
      <c r="E27" s="1151"/>
      <c r="F27" s="1151"/>
      <c r="G27" s="1151"/>
      <c r="H27" s="1193">
        <f aca="true" t="shared" si="2" ref="H27:P27">H25+H26</f>
        <v>1436</v>
      </c>
      <c r="I27" s="1194">
        <f t="shared" si="2"/>
        <v>1400</v>
      </c>
      <c r="J27" s="1195">
        <f t="shared" si="2"/>
        <v>2836</v>
      </c>
      <c r="K27" s="1196">
        <f t="shared" si="2"/>
        <v>0</v>
      </c>
      <c r="L27" s="1197">
        <f t="shared" si="2"/>
        <v>2602</v>
      </c>
      <c r="M27" s="1197">
        <f t="shared" si="2"/>
        <v>1865</v>
      </c>
      <c r="N27" s="1197">
        <f t="shared" si="2"/>
        <v>1116</v>
      </c>
      <c r="O27" s="1197">
        <f t="shared" si="2"/>
        <v>771</v>
      </c>
      <c r="P27" s="1194">
        <f t="shared" si="2"/>
        <v>458</v>
      </c>
      <c r="Q27" s="1195">
        <f>SUM(K27:P27)</f>
        <v>6812</v>
      </c>
      <c r="R27" s="1198">
        <f>SUM(J27,Q27)</f>
        <v>9648</v>
      </c>
    </row>
    <row r="30" ht="16.5" customHeight="1">
      <c r="A30" s="1133" t="s">
        <v>26</v>
      </c>
    </row>
    <row r="31" spans="2:18" ht="16.5" customHeight="1">
      <c r="B31" s="1137"/>
      <c r="C31" s="1137"/>
      <c r="D31" s="1137"/>
      <c r="E31" s="1138"/>
      <c r="F31" s="1138"/>
      <c r="G31" s="1138"/>
      <c r="H31" s="1138"/>
      <c r="I31" s="1138"/>
      <c r="J31" s="1138"/>
      <c r="K31" s="1652" t="s">
        <v>23</v>
      </c>
      <c r="L31" s="1652"/>
      <c r="M31" s="1652"/>
      <c r="N31" s="1652"/>
      <c r="O31" s="1652"/>
      <c r="P31" s="1652"/>
      <c r="Q31" s="1652"/>
      <c r="R31" s="1652"/>
    </row>
    <row r="32" spans="2:18" ht="16.5" customHeight="1">
      <c r="B32" s="1667" t="str">
        <f>"平成"&amp;WIDECHAR($A$2)&amp;"年（"&amp;WIDECHAR($B$2)&amp;"年）"&amp;WIDECHAR($C$2)&amp;"月"</f>
        <v>平成２５年（２０１３年）１月</v>
      </c>
      <c r="C32" s="1668"/>
      <c r="D32" s="1668"/>
      <c r="E32" s="1668"/>
      <c r="F32" s="1668"/>
      <c r="G32" s="1665"/>
      <c r="H32" s="1655" t="s">
        <v>24</v>
      </c>
      <c r="I32" s="1656"/>
      <c r="J32" s="1656"/>
      <c r="K32" s="1662" t="s">
        <v>25</v>
      </c>
      <c r="L32" s="1663"/>
      <c r="M32" s="1663"/>
      <c r="N32" s="1663"/>
      <c r="O32" s="1663"/>
      <c r="P32" s="1663"/>
      <c r="Q32" s="1664"/>
      <c r="R32" s="1665" t="s">
        <v>19</v>
      </c>
    </row>
    <row r="33" spans="2:18" ht="16.5" customHeight="1">
      <c r="B33" s="1669"/>
      <c r="C33" s="1670"/>
      <c r="D33" s="1670"/>
      <c r="E33" s="1670"/>
      <c r="F33" s="1670"/>
      <c r="G33" s="1666"/>
      <c r="H33" s="1200" t="s">
        <v>10</v>
      </c>
      <c r="I33" s="1201" t="s">
        <v>11</v>
      </c>
      <c r="J33" s="1202" t="s">
        <v>12</v>
      </c>
      <c r="K33" s="1203" t="s">
        <v>13</v>
      </c>
      <c r="L33" s="1204" t="s">
        <v>14</v>
      </c>
      <c r="M33" s="1204" t="s">
        <v>15</v>
      </c>
      <c r="N33" s="1204" t="s">
        <v>16</v>
      </c>
      <c r="O33" s="1204" t="s">
        <v>17</v>
      </c>
      <c r="P33" s="1205" t="s">
        <v>18</v>
      </c>
      <c r="Q33" s="1222" t="s">
        <v>12</v>
      </c>
      <c r="R33" s="1666"/>
    </row>
    <row r="34" spans="2:18" ht="16.5" customHeight="1">
      <c r="B34" s="1139" t="s">
        <v>20</v>
      </c>
      <c r="C34" s="1141"/>
      <c r="D34" s="1141"/>
      <c r="E34" s="1141"/>
      <c r="F34" s="1141"/>
      <c r="G34" s="1141"/>
      <c r="H34" s="1206">
        <v>7</v>
      </c>
      <c r="I34" s="1207">
        <v>12</v>
      </c>
      <c r="J34" s="1208">
        <f>SUM(H34:I34)</f>
        <v>19</v>
      </c>
      <c r="K34" s="1209">
        <v>0</v>
      </c>
      <c r="L34" s="1210">
        <v>278</v>
      </c>
      <c r="M34" s="1210">
        <v>366</v>
      </c>
      <c r="N34" s="1210">
        <v>359</v>
      </c>
      <c r="O34" s="1210">
        <v>279</v>
      </c>
      <c r="P34" s="1211">
        <v>130</v>
      </c>
      <c r="Q34" s="1223">
        <f>SUM(K34:P34)</f>
        <v>1412</v>
      </c>
      <c r="R34" s="1224">
        <f>SUM(J34,Q34)</f>
        <v>1431</v>
      </c>
    </row>
    <row r="35" spans="2:18" ht="16.5" customHeight="1">
      <c r="B35" s="1145" t="s">
        <v>21</v>
      </c>
      <c r="C35" s="1147"/>
      <c r="D35" s="1147"/>
      <c r="E35" s="1147"/>
      <c r="F35" s="1147"/>
      <c r="G35" s="1147"/>
      <c r="H35" s="1214">
        <v>0</v>
      </c>
      <c r="I35" s="1215">
        <v>0</v>
      </c>
      <c r="J35" s="1216">
        <f>SUM(H35:I35)</f>
        <v>0</v>
      </c>
      <c r="K35" s="1217">
        <v>0</v>
      </c>
      <c r="L35" s="1218">
        <v>1</v>
      </c>
      <c r="M35" s="1218">
        <v>4</v>
      </c>
      <c r="N35" s="1218">
        <v>7</v>
      </c>
      <c r="O35" s="1218">
        <v>2</v>
      </c>
      <c r="P35" s="1219">
        <v>4</v>
      </c>
      <c r="Q35" s="1225">
        <f>SUM(K35:P35)</f>
        <v>18</v>
      </c>
      <c r="R35" s="1226">
        <f>SUM(J35,Q35)</f>
        <v>18</v>
      </c>
    </row>
    <row r="36" spans="2:18" ht="16.5" customHeight="1">
      <c r="B36" s="1150" t="s">
        <v>22</v>
      </c>
      <c r="C36" s="1151"/>
      <c r="D36" s="1151"/>
      <c r="E36" s="1151"/>
      <c r="F36" s="1151"/>
      <c r="G36" s="1151"/>
      <c r="H36" s="1193">
        <f>H34+H35</f>
        <v>7</v>
      </c>
      <c r="I36" s="1194">
        <f>I34+I35</f>
        <v>12</v>
      </c>
      <c r="J36" s="1195">
        <f>SUM(H36:I36)</f>
        <v>19</v>
      </c>
      <c r="K36" s="1196">
        <f aca="true" t="shared" si="3" ref="K36:P36">K34+K35</f>
        <v>0</v>
      </c>
      <c r="L36" s="1197">
        <f t="shared" si="3"/>
        <v>279</v>
      </c>
      <c r="M36" s="1197">
        <f t="shared" si="3"/>
        <v>370</v>
      </c>
      <c r="N36" s="1197">
        <f t="shared" si="3"/>
        <v>366</v>
      </c>
      <c r="O36" s="1197">
        <f t="shared" si="3"/>
        <v>281</v>
      </c>
      <c r="P36" s="1194">
        <f t="shared" si="3"/>
        <v>134</v>
      </c>
      <c r="Q36" s="1227">
        <f>SUM(K36:P36)</f>
        <v>1430</v>
      </c>
      <c r="R36" s="1228">
        <f>SUM(J36,Q36)</f>
        <v>1449</v>
      </c>
    </row>
    <row r="39" ht="16.5" customHeight="1">
      <c r="A39" s="1133" t="s">
        <v>27</v>
      </c>
    </row>
    <row r="40" ht="16.5" customHeight="1">
      <c r="A40" s="1133" t="s">
        <v>28</v>
      </c>
    </row>
    <row r="41" spans="2:17" ht="16.5" customHeight="1">
      <c r="B41" s="1137"/>
      <c r="C41" s="1137"/>
      <c r="D41" s="1137"/>
      <c r="E41" s="1138"/>
      <c r="F41" s="1138"/>
      <c r="G41" s="1138"/>
      <c r="H41" s="1138"/>
      <c r="I41" s="1138"/>
      <c r="J41" s="1652" t="s">
        <v>23</v>
      </c>
      <c r="K41" s="1652"/>
      <c r="L41" s="1652"/>
      <c r="M41" s="1652"/>
      <c r="N41" s="1652"/>
      <c r="O41" s="1652"/>
      <c r="P41" s="1652"/>
      <c r="Q41" s="1652"/>
    </row>
    <row r="42" spans="2:17" ht="16.5" customHeight="1">
      <c r="B42" s="1667" t="str">
        <f>"平成"&amp;WIDECHAR($A$2)&amp;"年（"&amp;WIDECHAR($B$2)&amp;"年）"&amp;WIDECHAR($C$2)&amp;"月"</f>
        <v>平成２５年（２０１３年）１月</v>
      </c>
      <c r="C42" s="1668"/>
      <c r="D42" s="1668"/>
      <c r="E42" s="1668"/>
      <c r="F42" s="1668"/>
      <c r="G42" s="1665"/>
      <c r="H42" s="1655" t="s">
        <v>24</v>
      </c>
      <c r="I42" s="1656"/>
      <c r="J42" s="1656"/>
      <c r="K42" s="1662" t="s">
        <v>25</v>
      </c>
      <c r="L42" s="1663"/>
      <c r="M42" s="1663"/>
      <c r="N42" s="1663"/>
      <c r="O42" s="1663"/>
      <c r="P42" s="1664"/>
      <c r="Q42" s="1665" t="s">
        <v>19</v>
      </c>
    </row>
    <row r="43" spans="2:17" ht="16.5" customHeight="1">
      <c r="B43" s="1669"/>
      <c r="C43" s="1670"/>
      <c r="D43" s="1670"/>
      <c r="E43" s="1670"/>
      <c r="F43" s="1670"/>
      <c r="G43" s="1666"/>
      <c r="H43" s="1200" t="s">
        <v>10</v>
      </c>
      <c r="I43" s="1201" t="s">
        <v>11</v>
      </c>
      <c r="J43" s="1202" t="s">
        <v>12</v>
      </c>
      <c r="K43" s="1229" t="s">
        <v>14</v>
      </c>
      <c r="L43" s="1204" t="s">
        <v>15</v>
      </c>
      <c r="M43" s="1204" t="s">
        <v>16</v>
      </c>
      <c r="N43" s="1204" t="s">
        <v>17</v>
      </c>
      <c r="O43" s="1205" t="s">
        <v>18</v>
      </c>
      <c r="P43" s="1222" t="s">
        <v>12</v>
      </c>
      <c r="Q43" s="1666"/>
    </row>
    <row r="44" spans="2:17" ht="16.5" customHeight="1">
      <c r="B44" s="1139" t="s">
        <v>20</v>
      </c>
      <c r="C44" s="1141"/>
      <c r="D44" s="1141"/>
      <c r="E44" s="1141"/>
      <c r="F44" s="1141"/>
      <c r="G44" s="1141"/>
      <c r="H44" s="1206">
        <v>0</v>
      </c>
      <c r="I44" s="1207">
        <v>0</v>
      </c>
      <c r="J44" s="1208">
        <f>SUM(H44:I44)</f>
        <v>0</v>
      </c>
      <c r="K44" s="1209">
        <v>5</v>
      </c>
      <c r="L44" s="1210">
        <v>31</v>
      </c>
      <c r="M44" s="1210">
        <v>145</v>
      </c>
      <c r="N44" s="1210">
        <v>332</v>
      </c>
      <c r="O44" s="1211">
        <v>398</v>
      </c>
      <c r="P44" s="1223">
        <f>SUM(K44:O44)</f>
        <v>911</v>
      </c>
      <c r="Q44" s="1224">
        <f>SUM(J44,P44)</f>
        <v>911</v>
      </c>
    </row>
    <row r="45" spans="2:17" ht="16.5" customHeight="1">
      <c r="B45" s="1145" t="s">
        <v>21</v>
      </c>
      <c r="C45" s="1147"/>
      <c r="D45" s="1147"/>
      <c r="E45" s="1147"/>
      <c r="F45" s="1147"/>
      <c r="G45" s="1147"/>
      <c r="H45" s="1214">
        <v>0</v>
      </c>
      <c r="I45" s="1215">
        <v>0</v>
      </c>
      <c r="J45" s="1216">
        <f>SUM(H45:I45)</f>
        <v>0</v>
      </c>
      <c r="K45" s="1217">
        <v>0</v>
      </c>
      <c r="L45" s="1218">
        <v>0</v>
      </c>
      <c r="M45" s="1218">
        <v>1</v>
      </c>
      <c r="N45" s="1218">
        <v>5</v>
      </c>
      <c r="O45" s="1219">
        <v>5</v>
      </c>
      <c r="P45" s="1225">
        <f>SUM(K45:O45)</f>
        <v>11</v>
      </c>
      <c r="Q45" s="1226">
        <f>SUM(J45,P45)</f>
        <v>11</v>
      </c>
    </row>
    <row r="46" spans="2:17" ht="16.5" customHeight="1">
      <c r="B46" s="1150" t="s">
        <v>22</v>
      </c>
      <c r="C46" s="1151"/>
      <c r="D46" s="1151"/>
      <c r="E46" s="1151"/>
      <c r="F46" s="1151"/>
      <c r="G46" s="1151"/>
      <c r="H46" s="1193">
        <f>H44+H45</f>
        <v>0</v>
      </c>
      <c r="I46" s="1194">
        <f>I44+I45</f>
        <v>0</v>
      </c>
      <c r="J46" s="1195">
        <f>SUM(H46:I46)</f>
        <v>0</v>
      </c>
      <c r="K46" s="1196">
        <f>K44+K45</f>
        <v>5</v>
      </c>
      <c r="L46" s="1197">
        <f>L44+L45</f>
        <v>31</v>
      </c>
      <c r="M46" s="1197">
        <f>M44+M45</f>
        <v>146</v>
      </c>
      <c r="N46" s="1197">
        <f>N44+N45</f>
        <v>337</v>
      </c>
      <c r="O46" s="1194">
        <f>O44+O45</f>
        <v>403</v>
      </c>
      <c r="P46" s="1227">
        <f>SUM(K46:O46)</f>
        <v>922</v>
      </c>
      <c r="Q46" s="1228">
        <f>SUM(J46,P46)</f>
        <v>922</v>
      </c>
    </row>
    <row r="48" ht="16.5" customHeight="1">
      <c r="A48" s="1133" t="s">
        <v>29</v>
      </c>
    </row>
    <row r="49" spans="2:17" ht="16.5" customHeight="1">
      <c r="B49" s="1137"/>
      <c r="C49" s="1137"/>
      <c r="D49" s="1137"/>
      <c r="E49" s="1138"/>
      <c r="F49" s="1138"/>
      <c r="G49" s="1138"/>
      <c r="H49" s="1138"/>
      <c r="I49" s="1138"/>
      <c r="J49" s="1652" t="s">
        <v>23</v>
      </c>
      <c r="K49" s="1652"/>
      <c r="L49" s="1652"/>
      <c r="M49" s="1652"/>
      <c r="N49" s="1652"/>
      <c r="O49" s="1652"/>
      <c r="P49" s="1652"/>
      <c r="Q49" s="1652"/>
    </row>
    <row r="50" spans="2:17" ht="16.5" customHeight="1">
      <c r="B50" s="1667" t="str">
        <f>"平成"&amp;WIDECHAR($A$2)&amp;"年（"&amp;WIDECHAR($B$2)&amp;"年）"&amp;WIDECHAR($C$2)&amp;"月"</f>
        <v>平成２５年（２０１３年）１月</v>
      </c>
      <c r="C50" s="1668"/>
      <c r="D50" s="1668"/>
      <c r="E50" s="1668"/>
      <c r="F50" s="1668"/>
      <c r="G50" s="1665"/>
      <c r="H50" s="1678" t="s">
        <v>24</v>
      </c>
      <c r="I50" s="1679"/>
      <c r="J50" s="1679"/>
      <c r="K50" s="1682" t="s">
        <v>25</v>
      </c>
      <c r="L50" s="1679"/>
      <c r="M50" s="1679"/>
      <c r="N50" s="1679"/>
      <c r="O50" s="1679"/>
      <c r="P50" s="1683"/>
      <c r="Q50" s="1680" t="s">
        <v>19</v>
      </c>
    </row>
    <row r="51" spans="2:17" ht="16.5" customHeight="1">
      <c r="B51" s="1669"/>
      <c r="C51" s="1670"/>
      <c r="D51" s="1670"/>
      <c r="E51" s="1670"/>
      <c r="F51" s="1670"/>
      <c r="G51" s="1666"/>
      <c r="H51" s="1230" t="s">
        <v>10</v>
      </c>
      <c r="I51" s="1231" t="s">
        <v>11</v>
      </c>
      <c r="J51" s="1232" t="s">
        <v>12</v>
      </c>
      <c r="K51" s="1233" t="s">
        <v>14</v>
      </c>
      <c r="L51" s="1234" t="s">
        <v>15</v>
      </c>
      <c r="M51" s="1234" t="s">
        <v>16</v>
      </c>
      <c r="N51" s="1234" t="s">
        <v>17</v>
      </c>
      <c r="O51" s="1235" t="s">
        <v>18</v>
      </c>
      <c r="P51" s="1236" t="s">
        <v>12</v>
      </c>
      <c r="Q51" s="1681"/>
    </row>
    <row r="52" spans="2:17" ht="16.5" customHeight="1">
      <c r="B52" s="1139" t="s">
        <v>20</v>
      </c>
      <c r="C52" s="1141"/>
      <c r="D52" s="1141"/>
      <c r="E52" s="1141"/>
      <c r="F52" s="1141"/>
      <c r="G52" s="1141"/>
      <c r="H52" s="1206">
        <v>0</v>
      </c>
      <c r="I52" s="1207">
        <v>0</v>
      </c>
      <c r="J52" s="1208">
        <f>SUM(H52:I52)</f>
        <v>0</v>
      </c>
      <c r="K52" s="1209">
        <v>30</v>
      </c>
      <c r="L52" s="1210">
        <v>62</v>
      </c>
      <c r="M52" s="1210">
        <v>105</v>
      </c>
      <c r="N52" s="1210">
        <v>132</v>
      </c>
      <c r="O52" s="1211">
        <v>123</v>
      </c>
      <c r="P52" s="1223">
        <f>SUM(K52:O52)</f>
        <v>452</v>
      </c>
      <c r="Q52" s="1224">
        <f>SUM(J52,P52)</f>
        <v>452</v>
      </c>
    </row>
    <row r="53" spans="2:17" ht="16.5" customHeight="1">
      <c r="B53" s="1145" t="s">
        <v>21</v>
      </c>
      <c r="C53" s="1147"/>
      <c r="D53" s="1147"/>
      <c r="E53" s="1147"/>
      <c r="F53" s="1147"/>
      <c r="G53" s="1147"/>
      <c r="H53" s="1214">
        <v>0</v>
      </c>
      <c r="I53" s="1215">
        <v>0</v>
      </c>
      <c r="J53" s="1216">
        <f>SUM(H53:I53)</f>
        <v>0</v>
      </c>
      <c r="K53" s="1217">
        <v>0</v>
      </c>
      <c r="L53" s="1218">
        <v>1</v>
      </c>
      <c r="M53" s="1218">
        <v>2</v>
      </c>
      <c r="N53" s="1218">
        <v>1</v>
      </c>
      <c r="O53" s="1219">
        <v>1</v>
      </c>
      <c r="P53" s="1225">
        <f>SUM(K53:O53)</f>
        <v>5</v>
      </c>
      <c r="Q53" s="1226">
        <f>SUM(J53,P53)</f>
        <v>5</v>
      </c>
    </row>
    <row r="54" spans="2:17" ht="16.5" customHeight="1">
      <c r="B54" s="1150" t="s">
        <v>22</v>
      </c>
      <c r="C54" s="1151"/>
      <c r="D54" s="1151"/>
      <c r="E54" s="1151"/>
      <c r="F54" s="1151"/>
      <c r="G54" s="1151"/>
      <c r="H54" s="1193">
        <f>H52+H53</f>
        <v>0</v>
      </c>
      <c r="I54" s="1194">
        <f>I52+I53</f>
        <v>0</v>
      </c>
      <c r="J54" s="1195">
        <f>SUM(H54:I54)</f>
        <v>0</v>
      </c>
      <c r="K54" s="1196">
        <f>K52+K53</f>
        <v>30</v>
      </c>
      <c r="L54" s="1197">
        <f>L52+L53</f>
        <v>63</v>
      </c>
      <c r="M54" s="1197">
        <f>M52+M53</f>
        <v>107</v>
      </c>
      <c r="N54" s="1197">
        <f>N52+N53</f>
        <v>133</v>
      </c>
      <c r="O54" s="1194">
        <f>O52+O53</f>
        <v>124</v>
      </c>
      <c r="P54" s="1227">
        <f>SUM(K54:O54)</f>
        <v>457</v>
      </c>
      <c r="Q54" s="1228">
        <f>SUM(J54,P54)</f>
        <v>457</v>
      </c>
    </row>
    <row r="56" ht="16.5" customHeight="1">
      <c r="A56" s="1133" t="s">
        <v>30</v>
      </c>
    </row>
    <row r="57" spans="2:17" ht="16.5" customHeight="1">
      <c r="B57" s="1137"/>
      <c r="C57" s="1137"/>
      <c r="D57" s="1137"/>
      <c r="E57" s="1138"/>
      <c r="F57" s="1138"/>
      <c r="G57" s="1138"/>
      <c r="H57" s="1138"/>
      <c r="I57" s="1138"/>
      <c r="J57" s="1652" t="s">
        <v>23</v>
      </c>
      <c r="K57" s="1652"/>
      <c r="L57" s="1652"/>
      <c r="M57" s="1652"/>
      <c r="N57" s="1652"/>
      <c r="O57" s="1652"/>
      <c r="P57" s="1652"/>
      <c r="Q57" s="1652"/>
    </row>
    <row r="58" spans="2:17" ht="16.5" customHeight="1">
      <c r="B58" s="1674" t="str">
        <f>"平成"&amp;WIDECHAR($A$2)&amp;"年（"&amp;WIDECHAR($B$2)&amp;"年）"&amp;WIDECHAR($C$2)&amp;"月"</f>
        <v>平成２５年（２０１３年）１月</v>
      </c>
      <c r="C58" s="1675"/>
      <c r="D58" s="1675"/>
      <c r="E58" s="1675"/>
      <c r="F58" s="1675"/>
      <c r="G58" s="1657"/>
      <c r="H58" s="1671" t="s">
        <v>24</v>
      </c>
      <c r="I58" s="1660"/>
      <c r="J58" s="1660"/>
      <c r="K58" s="1659" t="s">
        <v>25</v>
      </c>
      <c r="L58" s="1660"/>
      <c r="M58" s="1660"/>
      <c r="N58" s="1660"/>
      <c r="O58" s="1660"/>
      <c r="P58" s="1661"/>
      <c r="Q58" s="1657" t="s">
        <v>19</v>
      </c>
    </row>
    <row r="59" spans="2:17" ht="16.5" customHeight="1">
      <c r="B59" s="1676"/>
      <c r="C59" s="1677"/>
      <c r="D59" s="1677"/>
      <c r="E59" s="1677"/>
      <c r="F59" s="1677"/>
      <c r="G59" s="1658"/>
      <c r="H59" s="1237" t="s">
        <v>10</v>
      </c>
      <c r="I59" s="1238" t="s">
        <v>11</v>
      </c>
      <c r="J59" s="1132" t="s">
        <v>12</v>
      </c>
      <c r="K59" s="1239" t="s">
        <v>14</v>
      </c>
      <c r="L59" s="1240" t="s">
        <v>15</v>
      </c>
      <c r="M59" s="1240" t="s">
        <v>16</v>
      </c>
      <c r="N59" s="1240" t="s">
        <v>17</v>
      </c>
      <c r="O59" s="1238" t="s">
        <v>18</v>
      </c>
      <c r="P59" s="1241" t="s">
        <v>12</v>
      </c>
      <c r="Q59" s="1658"/>
    </row>
    <row r="60" spans="2:17" ht="16.5" customHeight="1">
      <c r="B60" s="1139" t="s">
        <v>20</v>
      </c>
      <c r="C60" s="1141"/>
      <c r="D60" s="1141"/>
      <c r="E60" s="1141"/>
      <c r="F60" s="1141"/>
      <c r="G60" s="1141"/>
      <c r="H60" s="1206">
        <v>0</v>
      </c>
      <c r="I60" s="1207">
        <v>0</v>
      </c>
      <c r="J60" s="1208">
        <f>SUM(H60:I60)</f>
        <v>0</v>
      </c>
      <c r="K60" s="1209">
        <v>2</v>
      </c>
      <c r="L60" s="1210">
        <v>6</v>
      </c>
      <c r="M60" s="1210">
        <v>47</v>
      </c>
      <c r="N60" s="1210">
        <v>235</v>
      </c>
      <c r="O60" s="1211">
        <v>673</v>
      </c>
      <c r="P60" s="1223">
        <f>SUM(K60:O60)</f>
        <v>963</v>
      </c>
      <c r="Q60" s="1224">
        <f>SUM(J60,P60)</f>
        <v>963</v>
      </c>
    </row>
    <row r="61" spans="2:17" ht="16.5" customHeight="1">
      <c r="B61" s="1145" t="s">
        <v>21</v>
      </c>
      <c r="C61" s="1147"/>
      <c r="D61" s="1147"/>
      <c r="E61" s="1147"/>
      <c r="F61" s="1147"/>
      <c r="G61" s="1147"/>
      <c r="H61" s="1214">
        <v>0</v>
      </c>
      <c r="I61" s="1215">
        <v>0</v>
      </c>
      <c r="J61" s="1216">
        <f>SUM(H61:I61)</f>
        <v>0</v>
      </c>
      <c r="K61" s="1217">
        <v>0</v>
      </c>
      <c r="L61" s="1218">
        <v>0</v>
      </c>
      <c r="M61" s="1218">
        <v>0</v>
      </c>
      <c r="N61" s="1218">
        <v>0</v>
      </c>
      <c r="O61" s="1219">
        <v>14</v>
      </c>
      <c r="P61" s="1225">
        <f>SUM(K61:O61)</f>
        <v>14</v>
      </c>
      <c r="Q61" s="1226">
        <f>SUM(J61,P61)</f>
        <v>14</v>
      </c>
    </row>
    <row r="62" spans="2:17" ht="16.5" customHeight="1">
      <c r="B62" s="1150" t="s">
        <v>22</v>
      </c>
      <c r="C62" s="1151"/>
      <c r="D62" s="1151"/>
      <c r="E62" s="1151"/>
      <c r="F62" s="1151"/>
      <c r="G62" s="1151"/>
      <c r="H62" s="1193">
        <f>H60+H61</f>
        <v>0</v>
      </c>
      <c r="I62" s="1194">
        <f>I60+I61</f>
        <v>0</v>
      </c>
      <c r="J62" s="1195">
        <f>SUM(H62:I62)</f>
        <v>0</v>
      </c>
      <c r="K62" s="1196">
        <f>K60+K61</f>
        <v>2</v>
      </c>
      <c r="L62" s="1197">
        <f>L60+L61</f>
        <v>6</v>
      </c>
      <c r="M62" s="1197">
        <f>M60+M61</f>
        <v>47</v>
      </c>
      <c r="N62" s="1197">
        <f>N60+N61</f>
        <v>235</v>
      </c>
      <c r="O62" s="1194">
        <f>O60+O61</f>
        <v>687</v>
      </c>
      <c r="P62" s="1227">
        <f>SUM(K62:O62)</f>
        <v>977</v>
      </c>
      <c r="Q62" s="1228">
        <f>SUM(J62,P62)</f>
        <v>977</v>
      </c>
    </row>
    <row r="66" spans="1:11" s="1243" customFormat="1" ht="16.5" customHeight="1">
      <c r="A66" s="1242" t="s">
        <v>31</v>
      </c>
      <c r="J66" s="1244"/>
      <c r="K66" s="1244"/>
    </row>
    <row r="67" spans="2:18" s="1243" customFormat="1" ht="16.5" customHeight="1">
      <c r="B67" s="1134"/>
      <c r="C67" s="1245"/>
      <c r="D67" s="1245"/>
      <c r="E67" s="1245"/>
      <c r="F67" s="1138"/>
      <c r="G67" s="1138"/>
      <c r="H67" s="1138"/>
      <c r="I67" s="1652" t="s">
        <v>32</v>
      </c>
      <c r="J67" s="1652"/>
      <c r="K67" s="1652"/>
      <c r="L67" s="1652"/>
      <c r="M67" s="1652"/>
      <c r="N67" s="1652"/>
      <c r="O67" s="1652"/>
      <c r="P67" s="1652"/>
      <c r="Q67" s="1652"/>
      <c r="R67" s="1652"/>
    </row>
    <row r="68" spans="2:18" s="1243" customFormat="1" ht="16.5" customHeight="1">
      <c r="B68" s="1667" t="str">
        <f>"平成"&amp;WIDECHAR($A$2)&amp;"年（"&amp;WIDECHAR($B$2)&amp;"年）"&amp;WIDECHAR($C$2)&amp;"月"</f>
        <v>平成２５年（２０１３年）１月</v>
      </c>
      <c r="C68" s="1668"/>
      <c r="D68" s="1668"/>
      <c r="E68" s="1668"/>
      <c r="F68" s="1668"/>
      <c r="G68" s="1665"/>
      <c r="H68" s="1655" t="s">
        <v>24</v>
      </c>
      <c r="I68" s="1656"/>
      <c r="J68" s="1656"/>
      <c r="K68" s="1662" t="s">
        <v>25</v>
      </c>
      <c r="L68" s="1663"/>
      <c r="M68" s="1663"/>
      <c r="N68" s="1663"/>
      <c r="O68" s="1663"/>
      <c r="P68" s="1663"/>
      <c r="Q68" s="1664"/>
      <c r="R68" s="1672" t="s">
        <v>19</v>
      </c>
    </row>
    <row r="69" spans="2:18" s="1243" customFormat="1" ht="16.5" customHeight="1">
      <c r="B69" s="1669"/>
      <c r="C69" s="1670"/>
      <c r="D69" s="1670"/>
      <c r="E69" s="1670"/>
      <c r="F69" s="1670"/>
      <c r="G69" s="1666"/>
      <c r="H69" s="1200" t="s">
        <v>10</v>
      </c>
      <c r="I69" s="1201" t="s">
        <v>11</v>
      </c>
      <c r="J69" s="1202" t="s">
        <v>12</v>
      </c>
      <c r="K69" s="1203" t="s">
        <v>13</v>
      </c>
      <c r="L69" s="1204" t="s">
        <v>14</v>
      </c>
      <c r="M69" s="1204" t="s">
        <v>15</v>
      </c>
      <c r="N69" s="1204" t="s">
        <v>16</v>
      </c>
      <c r="O69" s="1204" t="s">
        <v>17</v>
      </c>
      <c r="P69" s="1205" t="s">
        <v>18</v>
      </c>
      <c r="Q69" s="1199" t="s">
        <v>12</v>
      </c>
      <c r="R69" s="1673"/>
    </row>
    <row r="70" spans="2:18" s="1243" customFormat="1" ht="16.5" customHeight="1">
      <c r="B70" s="1246" t="s">
        <v>33</v>
      </c>
      <c r="C70" s="1247"/>
      <c r="D70" s="1247"/>
      <c r="E70" s="1247"/>
      <c r="F70" s="1247"/>
      <c r="G70" s="1248"/>
      <c r="H70" s="321">
        <f aca="true" t="shared" si="4" ref="H70:R70">SUM(H71,H77,H80,H84,H88:H89)</f>
        <v>3346</v>
      </c>
      <c r="I70" s="322">
        <f t="shared" si="4"/>
        <v>3563</v>
      </c>
      <c r="J70" s="323">
        <f t="shared" si="4"/>
        <v>6909</v>
      </c>
      <c r="K70" s="324">
        <f t="shared" si="4"/>
        <v>0</v>
      </c>
      <c r="L70" s="325">
        <f t="shared" si="4"/>
        <v>7048</v>
      </c>
      <c r="M70" s="325">
        <f t="shared" si="4"/>
        <v>5583</v>
      </c>
      <c r="N70" s="325">
        <f t="shared" si="4"/>
        <v>3603</v>
      </c>
      <c r="O70" s="325">
        <f t="shared" si="4"/>
        <v>2603</v>
      </c>
      <c r="P70" s="326">
        <f t="shared" si="4"/>
        <v>1720</v>
      </c>
      <c r="Q70" s="327">
        <f t="shared" si="4"/>
        <v>20557</v>
      </c>
      <c r="R70" s="328">
        <f t="shared" si="4"/>
        <v>27466</v>
      </c>
    </row>
    <row r="71" spans="2:18" s="1243" customFormat="1" ht="16.5" customHeight="1">
      <c r="B71" s="1249"/>
      <c r="C71" s="1246" t="s">
        <v>34</v>
      </c>
      <c r="D71" s="1247"/>
      <c r="E71" s="1247"/>
      <c r="F71" s="1247"/>
      <c r="G71" s="1248"/>
      <c r="H71" s="321">
        <f aca="true" t="shared" si="5" ref="H71:Q71">SUM(H72:H76)</f>
        <v>854</v>
      </c>
      <c r="I71" s="322">
        <f t="shared" si="5"/>
        <v>861</v>
      </c>
      <c r="J71" s="323">
        <f t="shared" si="5"/>
        <v>1715</v>
      </c>
      <c r="K71" s="324">
        <f t="shared" si="5"/>
        <v>0</v>
      </c>
      <c r="L71" s="325">
        <f t="shared" si="5"/>
        <v>1554</v>
      </c>
      <c r="M71" s="325">
        <f t="shared" si="5"/>
        <v>1169</v>
      </c>
      <c r="N71" s="325">
        <f t="shared" si="5"/>
        <v>787</v>
      </c>
      <c r="O71" s="325">
        <f t="shared" si="5"/>
        <v>591</v>
      </c>
      <c r="P71" s="326">
        <f t="shared" si="5"/>
        <v>521</v>
      </c>
      <c r="Q71" s="327">
        <f t="shared" si="5"/>
        <v>4622</v>
      </c>
      <c r="R71" s="328">
        <f aca="true" t="shared" si="6" ref="R71:R76">SUM(J71,Q71)</f>
        <v>6337</v>
      </c>
    </row>
    <row r="72" spans="2:18" s="1243" customFormat="1" ht="16.5" customHeight="1">
      <c r="B72" s="1249"/>
      <c r="C72" s="1249"/>
      <c r="D72" s="1250" t="s">
        <v>35</v>
      </c>
      <c r="E72" s="1251"/>
      <c r="F72" s="1251"/>
      <c r="G72" s="1252"/>
      <c r="H72" s="333">
        <v>818</v>
      </c>
      <c r="I72" s="334">
        <v>789</v>
      </c>
      <c r="J72" s="335">
        <f>SUM(H72:I72)</f>
        <v>1607</v>
      </c>
      <c r="K72" s="336">
        <v>0</v>
      </c>
      <c r="L72" s="337">
        <v>1211</v>
      </c>
      <c r="M72" s="337">
        <v>801</v>
      </c>
      <c r="N72" s="337">
        <v>459</v>
      </c>
      <c r="O72" s="337">
        <v>302</v>
      </c>
      <c r="P72" s="334">
        <v>196</v>
      </c>
      <c r="Q72" s="335">
        <f>SUM(K72:P72)</f>
        <v>2969</v>
      </c>
      <c r="R72" s="338">
        <f t="shared" si="6"/>
        <v>4576</v>
      </c>
    </row>
    <row r="73" spans="2:18" s="1243" customFormat="1" ht="16.5" customHeight="1">
      <c r="B73" s="1249"/>
      <c r="C73" s="1249"/>
      <c r="D73" s="1253" t="s">
        <v>36</v>
      </c>
      <c r="E73" s="1254"/>
      <c r="F73" s="1254"/>
      <c r="G73" s="1255"/>
      <c r="H73" s="342">
        <v>0</v>
      </c>
      <c r="I73" s="343">
        <v>0</v>
      </c>
      <c r="J73" s="344">
        <f>SUM(H73:I73)</f>
        <v>0</v>
      </c>
      <c r="K73" s="345">
        <v>0</v>
      </c>
      <c r="L73" s="346">
        <v>1</v>
      </c>
      <c r="M73" s="346">
        <v>3</v>
      </c>
      <c r="N73" s="346">
        <v>3</v>
      </c>
      <c r="O73" s="346">
        <v>6</v>
      </c>
      <c r="P73" s="343">
        <v>36</v>
      </c>
      <c r="Q73" s="344">
        <f>SUM(K73:P73)</f>
        <v>49</v>
      </c>
      <c r="R73" s="347">
        <f t="shared" si="6"/>
        <v>49</v>
      </c>
    </row>
    <row r="74" spans="2:18" s="1243" customFormat="1" ht="16.5" customHeight="1">
      <c r="B74" s="1249"/>
      <c r="C74" s="1249"/>
      <c r="D74" s="1253" t="s">
        <v>37</v>
      </c>
      <c r="E74" s="1254"/>
      <c r="F74" s="1254"/>
      <c r="G74" s="1255"/>
      <c r="H74" s="342">
        <v>14</v>
      </c>
      <c r="I74" s="343">
        <v>26</v>
      </c>
      <c r="J74" s="344">
        <f>SUM(H74:I74)</f>
        <v>40</v>
      </c>
      <c r="K74" s="345">
        <v>0</v>
      </c>
      <c r="L74" s="346">
        <v>147</v>
      </c>
      <c r="M74" s="346">
        <v>140</v>
      </c>
      <c r="N74" s="346">
        <v>92</v>
      </c>
      <c r="O74" s="346">
        <v>104</v>
      </c>
      <c r="P74" s="343">
        <v>100</v>
      </c>
      <c r="Q74" s="344">
        <f>SUM(K74:P74)</f>
        <v>583</v>
      </c>
      <c r="R74" s="347">
        <f t="shared" si="6"/>
        <v>623</v>
      </c>
    </row>
    <row r="75" spans="2:18" s="1243" customFormat="1" ht="16.5" customHeight="1">
      <c r="B75" s="1249"/>
      <c r="C75" s="1249"/>
      <c r="D75" s="1253" t="s">
        <v>38</v>
      </c>
      <c r="E75" s="1254"/>
      <c r="F75" s="1254"/>
      <c r="G75" s="1255"/>
      <c r="H75" s="342">
        <v>0</v>
      </c>
      <c r="I75" s="343">
        <v>26</v>
      </c>
      <c r="J75" s="344">
        <f>SUM(H75:I75)</f>
        <v>26</v>
      </c>
      <c r="K75" s="345">
        <v>0</v>
      </c>
      <c r="L75" s="346">
        <v>71</v>
      </c>
      <c r="M75" s="346">
        <v>84</v>
      </c>
      <c r="N75" s="346">
        <v>62</v>
      </c>
      <c r="O75" s="346">
        <v>41</v>
      </c>
      <c r="P75" s="343">
        <v>35</v>
      </c>
      <c r="Q75" s="344">
        <f>SUM(K75:P75)</f>
        <v>293</v>
      </c>
      <c r="R75" s="347">
        <f t="shared" si="6"/>
        <v>319</v>
      </c>
    </row>
    <row r="76" spans="2:18" s="1243" customFormat="1" ht="16.5" customHeight="1">
      <c r="B76" s="1249"/>
      <c r="C76" s="1249"/>
      <c r="D76" s="1256" t="s">
        <v>39</v>
      </c>
      <c r="E76" s="1183"/>
      <c r="F76" s="1183"/>
      <c r="G76" s="1257"/>
      <c r="H76" s="350">
        <v>22</v>
      </c>
      <c r="I76" s="351">
        <v>20</v>
      </c>
      <c r="J76" s="352">
        <f>SUM(H76:I76)</f>
        <v>42</v>
      </c>
      <c r="K76" s="353">
        <v>0</v>
      </c>
      <c r="L76" s="354">
        <v>124</v>
      </c>
      <c r="M76" s="354">
        <v>141</v>
      </c>
      <c r="N76" s="354">
        <v>171</v>
      </c>
      <c r="O76" s="354">
        <v>138</v>
      </c>
      <c r="P76" s="351">
        <v>154</v>
      </c>
      <c r="Q76" s="352">
        <f>SUM(K76:P76)</f>
        <v>728</v>
      </c>
      <c r="R76" s="355">
        <f t="shared" si="6"/>
        <v>770</v>
      </c>
    </row>
    <row r="77" spans="2:18" s="1243" customFormat="1" ht="16.5" customHeight="1">
      <c r="B77" s="1249"/>
      <c r="C77" s="1246" t="s">
        <v>40</v>
      </c>
      <c r="D77" s="1247"/>
      <c r="E77" s="1247"/>
      <c r="F77" s="1247"/>
      <c r="G77" s="1248"/>
      <c r="H77" s="321">
        <f aca="true" t="shared" si="7" ref="H77:R77">SUM(H78:H79)</f>
        <v>590</v>
      </c>
      <c r="I77" s="322">
        <f t="shared" si="7"/>
        <v>645</v>
      </c>
      <c r="J77" s="323">
        <f t="shared" si="7"/>
        <v>1235</v>
      </c>
      <c r="K77" s="324">
        <f t="shared" si="7"/>
        <v>0</v>
      </c>
      <c r="L77" s="325">
        <f t="shared" si="7"/>
        <v>1849</v>
      </c>
      <c r="M77" s="325">
        <f t="shared" si="7"/>
        <v>1342</v>
      </c>
      <c r="N77" s="325">
        <f t="shared" si="7"/>
        <v>801</v>
      </c>
      <c r="O77" s="325">
        <f t="shared" si="7"/>
        <v>519</v>
      </c>
      <c r="P77" s="326">
        <f t="shared" si="7"/>
        <v>292</v>
      </c>
      <c r="Q77" s="327">
        <f t="shared" si="7"/>
        <v>4803</v>
      </c>
      <c r="R77" s="328">
        <f t="shared" si="7"/>
        <v>6038</v>
      </c>
    </row>
    <row r="78" spans="2:18" s="1243" customFormat="1" ht="16.5" customHeight="1">
      <c r="B78" s="1249"/>
      <c r="C78" s="1249"/>
      <c r="D78" s="1250" t="s">
        <v>41</v>
      </c>
      <c r="E78" s="1251"/>
      <c r="F78" s="1251"/>
      <c r="G78" s="1252"/>
      <c r="H78" s="333">
        <v>482</v>
      </c>
      <c r="I78" s="334">
        <v>478</v>
      </c>
      <c r="J78" s="356">
        <f>SUM(H78:I78)</f>
        <v>960</v>
      </c>
      <c r="K78" s="336">
        <v>0</v>
      </c>
      <c r="L78" s="337">
        <v>1337</v>
      </c>
      <c r="M78" s="337">
        <v>922</v>
      </c>
      <c r="N78" s="337">
        <v>540</v>
      </c>
      <c r="O78" s="337">
        <v>352</v>
      </c>
      <c r="P78" s="334">
        <v>195</v>
      </c>
      <c r="Q78" s="335">
        <f>SUM(K78:P78)</f>
        <v>3346</v>
      </c>
      <c r="R78" s="338">
        <f>SUM(J78,Q78)</f>
        <v>4306</v>
      </c>
    </row>
    <row r="79" spans="2:18" s="1243" customFormat="1" ht="16.5" customHeight="1">
      <c r="B79" s="1249"/>
      <c r="C79" s="1249"/>
      <c r="D79" s="1256" t="s">
        <v>42</v>
      </c>
      <c r="E79" s="1183"/>
      <c r="F79" s="1183"/>
      <c r="G79" s="1257"/>
      <c r="H79" s="350">
        <v>108</v>
      </c>
      <c r="I79" s="351">
        <v>167</v>
      </c>
      <c r="J79" s="357">
        <f>SUM(H79:I79)</f>
        <v>275</v>
      </c>
      <c r="K79" s="353">
        <v>0</v>
      </c>
      <c r="L79" s="354">
        <v>512</v>
      </c>
      <c r="M79" s="354">
        <v>420</v>
      </c>
      <c r="N79" s="354">
        <v>261</v>
      </c>
      <c r="O79" s="354">
        <v>167</v>
      </c>
      <c r="P79" s="351">
        <v>97</v>
      </c>
      <c r="Q79" s="352">
        <f>SUM(K79:P79)</f>
        <v>1457</v>
      </c>
      <c r="R79" s="355">
        <f>SUM(J79,Q79)</f>
        <v>1732</v>
      </c>
    </row>
    <row r="80" spans="2:18" s="1243" customFormat="1" ht="16.5" customHeight="1">
      <c r="B80" s="1249"/>
      <c r="C80" s="1246" t="s">
        <v>43</v>
      </c>
      <c r="D80" s="1247"/>
      <c r="E80" s="1247"/>
      <c r="F80" s="1247"/>
      <c r="G80" s="1248"/>
      <c r="H80" s="321">
        <f aca="true" t="shared" si="8" ref="H80:R80">SUM(H81:H83)</f>
        <v>3</v>
      </c>
      <c r="I80" s="322">
        <f t="shared" si="8"/>
        <v>8</v>
      </c>
      <c r="J80" s="323">
        <f t="shared" si="8"/>
        <v>11</v>
      </c>
      <c r="K80" s="324">
        <f t="shared" si="8"/>
        <v>0</v>
      </c>
      <c r="L80" s="325">
        <f t="shared" si="8"/>
        <v>113</v>
      </c>
      <c r="M80" s="325">
        <f t="shared" si="8"/>
        <v>183</v>
      </c>
      <c r="N80" s="325">
        <f t="shared" si="8"/>
        <v>196</v>
      </c>
      <c r="O80" s="325">
        <f t="shared" si="8"/>
        <v>156</v>
      </c>
      <c r="P80" s="326">
        <f t="shared" si="8"/>
        <v>104</v>
      </c>
      <c r="Q80" s="327">
        <f t="shared" si="8"/>
        <v>752</v>
      </c>
      <c r="R80" s="328">
        <f t="shared" si="8"/>
        <v>763</v>
      </c>
    </row>
    <row r="81" spans="2:18" s="1243" customFormat="1" ht="16.5" customHeight="1">
      <c r="B81" s="1249"/>
      <c r="C81" s="1249"/>
      <c r="D81" s="1250" t="s">
        <v>44</v>
      </c>
      <c r="E81" s="1251"/>
      <c r="F81" s="1251"/>
      <c r="G81" s="1252"/>
      <c r="H81" s="333">
        <v>2</v>
      </c>
      <c r="I81" s="334">
        <v>6</v>
      </c>
      <c r="J81" s="356">
        <f>SUM(H81:I81)</f>
        <v>8</v>
      </c>
      <c r="K81" s="336">
        <v>0</v>
      </c>
      <c r="L81" s="337">
        <v>83</v>
      </c>
      <c r="M81" s="337">
        <v>128</v>
      </c>
      <c r="N81" s="337">
        <v>139</v>
      </c>
      <c r="O81" s="337">
        <v>108</v>
      </c>
      <c r="P81" s="334">
        <v>66</v>
      </c>
      <c r="Q81" s="335">
        <f>SUM(K81:P81)</f>
        <v>524</v>
      </c>
      <c r="R81" s="338">
        <f>SUM(J81,Q81)</f>
        <v>532</v>
      </c>
    </row>
    <row r="82" spans="2:18" s="1243" customFormat="1" ht="16.5" customHeight="1">
      <c r="B82" s="1249"/>
      <c r="C82" s="1249"/>
      <c r="D82" s="1253" t="s">
        <v>45</v>
      </c>
      <c r="E82" s="1254"/>
      <c r="F82" s="1254"/>
      <c r="G82" s="1255"/>
      <c r="H82" s="342">
        <v>1</v>
      </c>
      <c r="I82" s="343">
        <v>2</v>
      </c>
      <c r="J82" s="358">
        <f>SUM(H82:I82)</f>
        <v>3</v>
      </c>
      <c r="K82" s="345">
        <v>0</v>
      </c>
      <c r="L82" s="346">
        <v>27</v>
      </c>
      <c r="M82" s="346">
        <v>54</v>
      </c>
      <c r="N82" s="346">
        <v>54</v>
      </c>
      <c r="O82" s="346">
        <v>46</v>
      </c>
      <c r="P82" s="343">
        <v>36</v>
      </c>
      <c r="Q82" s="344">
        <f>SUM(K82:P82)</f>
        <v>217</v>
      </c>
      <c r="R82" s="347">
        <f>SUM(J82,Q82)</f>
        <v>220</v>
      </c>
    </row>
    <row r="83" spans="2:18" s="1243" customFormat="1" ht="16.5" customHeight="1">
      <c r="B83" s="1249"/>
      <c r="C83" s="1258"/>
      <c r="D83" s="1256" t="s">
        <v>46</v>
      </c>
      <c r="E83" s="1183"/>
      <c r="F83" s="1183"/>
      <c r="G83" s="1257"/>
      <c r="H83" s="350">
        <v>0</v>
      </c>
      <c r="I83" s="351">
        <v>0</v>
      </c>
      <c r="J83" s="357">
        <f>SUM(H83:I83)</f>
        <v>0</v>
      </c>
      <c r="K83" s="353">
        <v>0</v>
      </c>
      <c r="L83" s="354">
        <v>3</v>
      </c>
      <c r="M83" s="354">
        <v>1</v>
      </c>
      <c r="N83" s="354">
        <v>3</v>
      </c>
      <c r="O83" s="354">
        <v>2</v>
      </c>
      <c r="P83" s="351">
        <v>2</v>
      </c>
      <c r="Q83" s="352">
        <f>SUM(K83:P83)</f>
        <v>11</v>
      </c>
      <c r="R83" s="355">
        <f>SUM(J83,Q83)</f>
        <v>11</v>
      </c>
    </row>
    <row r="84" spans="2:18" s="1243" customFormat="1" ht="16.5" customHeight="1">
      <c r="B84" s="1249"/>
      <c r="C84" s="1246" t="s">
        <v>47</v>
      </c>
      <c r="D84" s="1247"/>
      <c r="E84" s="1247"/>
      <c r="F84" s="1247"/>
      <c r="G84" s="1248"/>
      <c r="H84" s="321">
        <f aca="true" t="shared" si="9" ref="H84:R84">SUM(H85:H87)</f>
        <v>468</v>
      </c>
      <c r="I84" s="322">
        <f t="shared" si="9"/>
        <v>654</v>
      </c>
      <c r="J84" s="323">
        <f t="shared" si="9"/>
        <v>1122</v>
      </c>
      <c r="K84" s="324">
        <f t="shared" si="9"/>
        <v>0</v>
      </c>
      <c r="L84" s="325">
        <f t="shared" si="9"/>
        <v>965</v>
      </c>
      <c r="M84" s="325">
        <f t="shared" si="9"/>
        <v>1074</v>
      </c>
      <c r="N84" s="325">
        <f t="shared" si="9"/>
        <v>759</v>
      </c>
      <c r="O84" s="325">
        <f t="shared" si="9"/>
        <v>603</v>
      </c>
      <c r="P84" s="326">
        <f t="shared" si="9"/>
        <v>392</v>
      </c>
      <c r="Q84" s="327">
        <f t="shared" si="9"/>
        <v>3793</v>
      </c>
      <c r="R84" s="328">
        <f t="shared" si="9"/>
        <v>4915</v>
      </c>
    </row>
    <row r="85" spans="2:18" s="1243" customFormat="1" ht="16.5" customHeight="1">
      <c r="B85" s="1249"/>
      <c r="C85" s="1249"/>
      <c r="D85" s="1250" t="s">
        <v>48</v>
      </c>
      <c r="E85" s="1251"/>
      <c r="F85" s="1251"/>
      <c r="G85" s="1252"/>
      <c r="H85" s="333">
        <v>419</v>
      </c>
      <c r="I85" s="334">
        <v>611</v>
      </c>
      <c r="J85" s="356">
        <f>SUM(H85:I85)</f>
        <v>1030</v>
      </c>
      <c r="K85" s="336">
        <v>0</v>
      </c>
      <c r="L85" s="337">
        <v>901</v>
      </c>
      <c r="M85" s="337">
        <v>1037</v>
      </c>
      <c r="N85" s="337">
        <v>734</v>
      </c>
      <c r="O85" s="337">
        <v>589</v>
      </c>
      <c r="P85" s="334">
        <v>380</v>
      </c>
      <c r="Q85" s="335">
        <f>SUM(K85:P85)</f>
        <v>3641</v>
      </c>
      <c r="R85" s="338">
        <f>SUM(J85,Q85)</f>
        <v>4671</v>
      </c>
    </row>
    <row r="86" spans="2:18" s="1243" customFormat="1" ht="16.5" customHeight="1">
      <c r="B86" s="1249"/>
      <c r="C86" s="1249"/>
      <c r="D86" s="1253" t="s">
        <v>49</v>
      </c>
      <c r="E86" s="1254"/>
      <c r="F86" s="1254"/>
      <c r="G86" s="1255"/>
      <c r="H86" s="342">
        <v>22</v>
      </c>
      <c r="I86" s="343">
        <v>18</v>
      </c>
      <c r="J86" s="358">
        <f>SUM(H86:I86)</f>
        <v>40</v>
      </c>
      <c r="K86" s="345">
        <v>0</v>
      </c>
      <c r="L86" s="346">
        <v>28</v>
      </c>
      <c r="M86" s="346">
        <v>17</v>
      </c>
      <c r="N86" s="346">
        <v>13</v>
      </c>
      <c r="O86" s="346">
        <v>8</v>
      </c>
      <c r="P86" s="343">
        <v>7</v>
      </c>
      <c r="Q86" s="344">
        <v>73</v>
      </c>
      <c r="R86" s="347">
        <f>SUM(J86,Q86)</f>
        <v>113</v>
      </c>
    </row>
    <row r="87" spans="2:18" s="1243" customFormat="1" ht="16.5" customHeight="1">
      <c r="B87" s="1249"/>
      <c r="C87" s="1249"/>
      <c r="D87" s="1256" t="s">
        <v>50</v>
      </c>
      <c r="E87" s="1183"/>
      <c r="F87" s="1183"/>
      <c r="G87" s="1257"/>
      <c r="H87" s="350">
        <v>27</v>
      </c>
      <c r="I87" s="351">
        <v>25</v>
      </c>
      <c r="J87" s="357">
        <v>52</v>
      </c>
      <c r="K87" s="353">
        <v>0</v>
      </c>
      <c r="L87" s="354">
        <v>36</v>
      </c>
      <c r="M87" s="354">
        <v>20</v>
      </c>
      <c r="N87" s="354">
        <v>12</v>
      </c>
      <c r="O87" s="354">
        <v>6</v>
      </c>
      <c r="P87" s="351">
        <v>5</v>
      </c>
      <c r="Q87" s="352">
        <f>SUM(K87:P87)</f>
        <v>79</v>
      </c>
      <c r="R87" s="355">
        <f>SUM(J87,Q87)</f>
        <v>131</v>
      </c>
    </row>
    <row r="88" spans="2:18" s="1243" customFormat="1" ht="16.5" customHeight="1">
      <c r="B88" s="1249"/>
      <c r="C88" s="1259" t="s">
        <v>51</v>
      </c>
      <c r="D88" s="1260"/>
      <c r="E88" s="1260"/>
      <c r="F88" s="1260"/>
      <c r="G88" s="1261"/>
      <c r="H88" s="321">
        <v>32</v>
      </c>
      <c r="I88" s="322">
        <v>30</v>
      </c>
      <c r="J88" s="323">
        <v>62</v>
      </c>
      <c r="K88" s="324">
        <v>0</v>
      </c>
      <c r="L88" s="325">
        <v>121</v>
      </c>
      <c r="M88" s="325">
        <v>86</v>
      </c>
      <c r="N88" s="325">
        <v>84</v>
      </c>
      <c r="O88" s="325">
        <v>67</v>
      </c>
      <c r="P88" s="326">
        <v>19</v>
      </c>
      <c r="Q88" s="327">
        <f>SUM(K88:P88)</f>
        <v>377</v>
      </c>
      <c r="R88" s="328">
        <f>SUM(J88,Q88)</f>
        <v>439</v>
      </c>
    </row>
    <row r="89" spans="2:18" s="1243" customFormat="1" ht="16.5" customHeight="1">
      <c r="B89" s="1258"/>
      <c r="C89" s="1259" t="s">
        <v>52</v>
      </c>
      <c r="D89" s="1260"/>
      <c r="E89" s="1260"/>
      <c r="F89" s="1260"/>
      <c r="G89" s="1261"/>
      <c r="H89" s="321">
        <v>1399</v>
      </c>
      <c r="I89" s="322">
        <v>1365</v>
      </c>
      <c r="J89" s="323">
        <f>SUM(H89:I89)</f>
        <v>2764</v>
      </c>
      <c r="K89" s="324">
        <v>0</v>
      </c>
      <c r="L89" s="325">
        <v>2446</v>
      </c>
      <c r="M89" s="325">
        <v>1729</v>
      </c>
      <c r="N89" s="325">
        <v>976</v>
      </c>
      <c r="O89" s="325">
        <v>667</v>
      </c>
      <c r="P89" s="326">
        <v>392</v>
      </c>
      <c r="Q89" s="327">
        <f>SUM(K89:P89)</f>
        <v>6210</v>
      </c>
      <c r="R89" s="328">
        <f>SUM(J89,Q89)</f>
        <v>8974</v>
      </c>
    </row>
    <row r="90" spans="2:18" s="1243" customFormat="1" ht="16.5" customHeight="1">
      <c r="B90" s="1246" t="s">
        <v>53</v>
      </c>
      <c r="C90" s="1247"/>
      <c r="D90" s="1247"/>
      <c r="E90" s="1247"/>
      <c r="F90" s="1247"/>
      <c r="G90" s="1248"/>
      <c r="H90" s="321">
        <f aca="true" t="shared" si="10" ref="H90:R90">SUM(H91:H98)</f>
        <v>7</v>
      </c>
      <c r="I90" s="322">
        <f t="shared" si="10"/>
        <v>12</v>
      </c>
      <c r="J90" s="323">
        <f t="shared" si="10"/>
        <v>19</v>
      </c>
      <c r="K90" s="324">
        <f t="shared" si="10"/>
        <v>0</v>
      </c>
      <c r="L90" s="325">
        <f t="shared" si="10"/>
        <v>280</v>
      </c>
      <c r="M90" s="325">
        <f t="shared" si="10"/>
        <v>372</v>
      </c>
      <c r="N90" s="325">
        <f t="shared" si="10"/>
        <v>366</v>
      </c>
      <c r="O90" s="325">
        <f t="shared" si="10"/>
        <v>281</v>
      </c>
      <c r="P90" s="326">
        <f t="shared" si="10"/>
        <v>134</v>
      </c>
      <c r="Q90" s="327">
        <f t="shared" si="10"/>
        <v>1433</v>
      </c>
      <c r="R90" s="328">
        <f t="shared" si="10"/>
        <v>1452</v>
      </c>
    </row>
    <row r="91" spans="2:18" s="1243" customFormat="1" ht="16.5" customHeight="1">
      <c r="B91" s="1249"/>
      <c r="C91" s="1250" t="s">
        <v>68</v>
      </c>
      <c r="D91" s="1251"/>
      <c r="E91" s="1251"/>
      <c r="F91" s="1251"/>
      <c r="G91" s="1252"/>
      <c r="H91" s="333">
        <v>0</v>
      </c>
      <c r="I91" s="334">
        <v>0</v>
      </c>
      <c r="J91" s="356">
        <v>0</v>
      </c>
      <c r="K91" s="363"/>
      <c r="L91" s="337">
        <v>0</v>
      </c>
      <c r="M91" s="337">
        <v>0</v>
      </c>
      <c r="N91" s="337">
        <v>0</v>
      </c>
      <c r="O91" s="337">
        <v>0</v>
      </c>
      <c r="P91" s="334">
        <v>0</v>
      </c>
      <c r="Q91" s="335">
        <f aca="true" t="shared" si="11" ref="Q91:Q98">SUM(K91:P91)</f>
        <v>0</v>
      </c>
      <c r="R91" s="338">
        <f aca="true" t="shared" si="12" ref="R91:R98">SUM(J91,Q91)</f>
        <v>0</v>
      </c>
    </row>
    <row r="92" spans="2:18" s="1243" customFormat="1" ht="16.5" customHeight="1">
      <c r="B92" s="1249"/>
      <c r="C92" s="1262" t="s">
        <v>54</v>
      </c>
      <c r="D92" s="1175"/>
      <c r="E92" s="1175"/>
      <c r="F92" s="1175"/>
      <c r="G92" s="1263"/>
      <c r="H92" s="342">
        <v>0</v>
      </c>
      <c r="I92" s="343">
        <v>0</v>
      </c>
      <c r="J92" s="358">
        <f aca="true" t="shared" si="13" ref="J92:J98">SUM(H92:I92)</f>
        <v>0</v>
      </c>
      <c r="K92" s="366"/>
      <c r="L92" s="367">
        <v>6</v>
      </c>
      <c r="M92" s="367">
        <v>9</v>
      </c>
      <c r="N92" s="367">
        <v>2</v>
      </c>
      <c r="O92" s="367">
        <v>3</v>
      </c>
      <c r="P92" s="368">
        <v>3</v>
      </c>
      <c r="Q92" s="369">
        <f t="shared" si="11"/>
        <v>23</v>
      </c>
      <c r="R92" s="370">
        <f t="shared" si="12"/>
        <v>23</v>
      </c>
    </row>
    <row r="93" spans="2:18" s="1243" customFormat="1" ht="16.5" customHeight="1">
      <c r="B93" s="1249"/>
      <c r="C93" s="1253" t="s">
        <v>55</v>
      </c>
      <c r="D93" s="1254"/>
      <c r="E93" s="1254"/>
      <c r="F93" s="1254"/>
      <c r="G93" s="1255"/>
      <c r="H93" s="342">
        <v>2</v>
      </c>
      <c r="I93" s="343">
        <v>3</v>
      </c>
      <c r="J93" s="358">
        <f t="shared" si="13"/>
        <v>5</v>
      </c>
      <c r="K93" s="345">
        <v>0</v>
      </c>
      <c r="L93" s="346">
        <v>61</v>
      </c>
      <c r="M93" s="346">
        <v>81</v>
      </c>
      <c r="N93" s="346">
        <v>53</v>
      </c>
      <c r="O93" s="346">
        <v>45</v>
      </c>
      <c r="P93" s="343">
        <v>18</v>
      </c>
      <c r="Q93" s="344">
        <f t="shared" si="11"/>
        <v>258</v>
      </c>
      <c r="R93" s="347">
        <f t="shared" si="12"/>
        <v>263</v>
      </c>
    </row>
    <row r="94" spans="2:18" s="1243" customFormat="1" ht="16.5" customHeight="1">
      <c r="B94" s="1249"/>
      <c r="C94" s="1253" t="s">
        <v>56</v>
      </c>
      <c r="D94" s="1254"/>
      <c r="E94" s="1254"/>
      <c r="F94" s="1254"/>
      <c r="G94" s="1255"/>
      <c r="H94" s="342">
        <v>5</v>
      </c>
      <c r="I94" s="343">
        <v>9</v>
      </c>
      <c r="J94" s="358">
        <f t="shared" si="13"/>
        <v>14</v>
      </c>
      <c r="K94" s="345">
        <v>0</v>
      </c>
      <c r="L94" s="346">
        <v>60</v>
      </c>
      <c r="M94" s="346">
        <v>61</v>
      </c>
      <c r="N94" s="346">
        <v>36</v>
      </c>
      <c r="O94" s="346">
        <v>44</v>
      </c>
      <c r="P94" s="343">
        <v>23</v>
      </c>
      <c r="Q94" s="344">
        <f t="shared" si="11"/>
        <v>224</v>
      </c>
      <c r="R94" s="347">
        <f t="shared" si="12"/>
        <v>238</v>
      </c>
    </row>
    <row r="95" spans="2:18" s="1243" customFormat="1" ht="16.5" customHeight="1">
      <c r="B95" s="1249"/>
      <c r="C95" s="1253" t="s">
        <v>57</v>
      </c>
      <c r="D95" s="1254"/>
      <c r="E95" s="1254"/>
      <c r="F95" s="1254"/>
      <c r="G95" s="1255"/>
      <c r="H95" s="342">
        <v>0</v>
      </c>
      <c r="I95" s="343">
        <v>0</v>
      </c>
      <c r="J95" s="358">
        <f t="shared" si="13"/>
        <v>0</v>
      </c>
      <c r="K95" s="371"/>
      <c r="L95" s="346">
        <v>126</v>
      </c>
      <c r="M95" s="346">
        <v>186</v>
      </c>
      <c r="N95" s="346">
        <v>224</v>
      </c>
      <c r="O95" s="346">
        <v>155</v>
      </c>
      <c r="P95" s="343">
        <v>76</v>
      </c>
      <c r="Q95" s="344">
        <f t="shared" si="11"/>
        <v>767</v>
      </c>
      <c r="R95" s="347">
        <f t="shared" si="12"/>
        <v>767</v>
      </c>
    </row>
    <row r="96" spans="2:18" s="1243" customFormat="1" ht="16.5" customHeight="1">
      <c r="B96" s="1249"/>
      <c r="C96" s="1264" t="s">
        <v>58</v>
      </c>
      <c r="D96" s="1265"/>
      <c r="E96" s="1265"/>
      <c r="F96" s="1265"/>
      <c r="G96" s="1266"/>
      <c r="H96" s="342">
        <v>0</v>
      </c>
      <c r="I96" s="343">
        <v>0</v>
      </c>
      <c r="J96" s="358">
        <f t="shared" si="13"/>
        <v>0</v>
      </c>
      <c r="K96" s="371"/>
      <c r="L96" s="346">
        <v>27</v>
      </c>
      <c r="M96" s="346">
        <v>35</v>
      </c>
      <c r="N96" s="346">
        <v>42</v>
      </c>
      <c r="O96" s="346">
        <v>28</v>
      </c>
      <c r="P96" s="343">
        <v>9</v>
      </c>
      <c r="Q96" s="344">
        <f t="shared" si="11"/>
        <v>141</v>
      </c>
      <c r="R96" s="347">
        <f t="shared" si="12"/>
        <v>141</v>
      </c>
    </row>
    <row r="97" spans="2:18" s="1243" customFormat="1" ht="16.5" customHeight="1">
      <c r="B97" s="1267"/>
      <c r="C97" s="1268" t="s">
        <v>59</v>
      </c>
      <c r="D97" s="1265"/>
      <c r="E97" s="1265"/>
      <c r="F97" s="1265"/>
      <c r="G97" s="1266"/>
      <c r="H97" s="342">
        <v>0</v>
      </c>
      <c r="I97" s="343">
        <v>0</v>
      </c>
      <c r="J97" s="358">
        <f t="shared" si="13"/>
        <v>0</v>
      </c>
      <c r="K97" s="371"/>
      <c r="L97" s="346">
        <v>0</v>
      </c>
      <c r="M97" s="346">
        <v>0</v>
      </c>
      <c r="N97" s="346">
        <v>9</v>
      </c>
      <c r="O97" s="346">
        <v>6</v>
      </c>
      <c r="P97" s="343">
        <v>5</v>
      </c>
      <c r="Q97" s="344">
        <f t="shared" si="11"/>
        <v>20</v>
      </c>
      <c r="R97" s="347">
        <f t="shared" si="12"/>
        <v>20</v>
      </c>
    </row>
    <row r="98" spans="2:18" s="1243" customFormat="1" ht="16.5" customHeight="1">
      <c r="B98" s="1269"/>
      <c r="C98" s="1270" t="s">
        <v>69</v>
      </c>
      <c r="D98" s="1271"/>
      <c r="E98" s="1271"/>
      <c r="F98" s="1271"/>
      <c r="G98" s="1272"/>
      <c r="H98" s="381">
        <v>0</v>
      </c>
      <c r="I98" s="382">
        <v>0</v>
      </c>
      <c r="J98" s="383">
        <f t="shared" si="13"/>
        <v>0</v>
      </c>
      <c r="K98" s="384"/>
      <c r="L98" s="385">
        <v>0</v>
      </c>
      <c r="M98" s="385">
        <v>0</v>
      </c>
      <c r="N98" s="385">
        <v>0</v>
      </c>
      <c r="O98" s="385">
        <v>0</v>
      </c>
      <c r="P98" s="382">
        <v>0</v>
      </c>
      <c r="Q98" s="386">
        <f t="shared" si="11"/>
        <v>0</v>
      </c>
      <c r="R98" s="387">
        <f t="shared" si="12"/>
        <v>0</v>
      </c>
    </row>
    <row r="99" spans="2:18" s="1243" customFormat="1" ht="16.5" customHeight="1">
      <c r="B99" s="1246" t="s">
        <v>60</v>
      </c>
      <c r="C99" s="1247"/>
      <c r="D99" s="1247"/>
      <c r="E99" s="1247"/>
      <c r="F99" s="1247"/>
      <c r="G99" s="1248"/>
      <c r="H99" s="321">
        <f>SUM(H100:H102)</f>
        <v>0</v>
      </c>
      <c r="I99" s="322">
        <f>SUM(I100:I102)</f>
        <v>0</v>
      </c>
      <c r="J99" s="323">
        <f>SUM(J100:J102)</f>
        <v>0</v>
      </c>
      <c r="K99" s="388"/>
      <c r="L99" s="325">
        <f aca="true" t="shared" si="14" ref="L99:R99">SUM(L100:L102)</f>
        <v>37</v>
      </c>
      <c r="M99" s="325">
        <f t="shared" si="14"/>
        <v>100</v>
      </c>
      <c r="N99" s="325">
        <f t="shared" si="14"/>
        <v>300</v>
      </c>
      <c r="O99" s="325">
        <f t="shared" si="14"/>
        <v>705</v>
      </c>
      <c r="P99" s="326">
        <f t="shared" si="14"/>
        <v>1214</v>
      </c>
      <c r="Q99" s="327">
        <f t="shared" si="14"/>
        <v>2356</v>
      </c>
      <c r="R99" s="328">
        <f t="shared" si="14"/>
        <v>2356</v>
      </c>
    </row>
    <row r="100" spans="2:18" s="1243" customFormat="1" ht="16.5" customHeight="1">
      <c r="B100" s="1249"/>
      <c r="C100" s="1250" t="s">
        <v>61</v>
      </c>
      <c r="D100" s="1251"/>
      <c r="E100" s="1251"/>
      <c r="F100" s="1251"/>
      <c r="G100" s="1252"/>
      <c r="H100" s="333">
        <v>0</v>
      </c>
      <c r="I100" s="334">
        <v>0</v>
      </c>
      <c r="J100" s="356">
        <f>SUM(H100:I100)</f>
        <v>0</v>
      </c>
      <c r="K100" s="363"/>
      <c r="L100" s="337">
        <v>5</v>
      </c>
      <c r="M100" s="337">
        <v>31</v>
      </c>
      <c r="N100" s="337">
        <v>146</v>
      </c>
      <c r="O100" s="337">
        <v>337</v>
      </c>
      <c r="P100" s="334">
        <v>403</v>
      </c>
      <c r="Q100" s="335">
        <f>SUM(K100:P100)</f>
        <v>922</v>
      </c>
      <c r="R100" s="338">
        <f>SUM(J100,Q100)</f>
        <v>922</v>
      </c>
    </row>
    <row r="101" spans="2:18" s="1243" customFormat="1" ht="16.5" customHeight="1">
      <c r="B101" s="1249"/>
      <c r="C101" s="1253" t="s">
        <v>62</v>
      </c>
      <c r="D101" s="1254"/>
      <c r="E101" s="1254"/>
      <c r="F101" s="1254"/>
      <c r="G101" s="1255"/>
      <c r="H101" s="342">
        <v>0</v>
      </c>
      <c r="I101" s="343">
        <v>0</v>
      </c>
      <c r="J101" s="358">
        <f>SUM(H101:I101)</f>
        <v>0</v>
      </c>
      <c r="K101" s="371"/>
      <c r="L101" s="346">
        <v>30</v>
      </c>
      <c r="M101" s="346">
        <v>63</v>
      </c>
      <c r="N101" s="346">
        <v>107</v>
      </c>
      <c r="O101" s="346">
        <v>133</v>
      </c>
      <c r="P101" s="343">
        <v>124</v>
      </c>
      <c r="Q101" s="344">
        <f>SUM(K101:P101)</f>
        <v>457</v>
      </c>
      <c r="R101" s="347">
        <f>SUM(J101,Q101)</f>
        <v>457</v>
      </c>
    </row>
    <row r="102" spans="2:18" s="1243" customFormat="1" ht="16.5" customHeight="1">
      <c r="B102" s="1269"/>
      <c r="C102" s="1256" t="s">
        <v>63</v>
      </c>
      <c r="D102" s="1183"/>
      <c r="E102" s="1183"/>
      <c r="F102" s="1183"/>
      <c r="G102" s="1257"/>
      <c r="H102" s="350">
        <v>0</v>
      </c>
      <c r="I102" s="351">
        <v>0</v>
      </c>
      <c r="J102" s="357">
        <f>SUM(H102:I102)</f>
        <v>0</v>
      </c>
      <c r="K102" s="389"/>
      <c r="L102" s="354">
        <v>2</v>
      </c>
      <c r="M102" s="354">
        <v>6</v>
      </c>
      <c r="N102" s="354">
        <v>47</v>
      </c>
      <c r="O102" s="354">
        <v>235</v>
      </c>
      <c r="P102" s="351">
        <v>687</v>
      </c>
      <c r="Q102" s="352">
        <f>SUM(K102:P102)</f>
        <v>977</v>
      </c>
      <c r="R102" s="355">
        <f>SUM(J102,Q102)</f>
        <v>977</v>
      </c>
    </row>
    <row r="103" spans="2:18" s="1243" customFormat="1" ht="16.5" customHeight="1">
      <c r="B103" s="1273" t="s">
        <v>64</v>
      </c>
      <c r="C103" s="1164"/>
      <c r="D103" s="1164"/>
      <c r="E103" s="1164"/>
      <c r="F103" s="1164"/>
      <c r="G103" s="1165"/>
      <c r="H103" s="321">
        <f aca="true" t="shared" si="15" ref="H103:R103">SUM(H70,H90,H99)</f>
        <v>3353</v>
      </c>
      <c r="I103" s="322">
        <f t="shared" si="15"/>
        <v>3575</v>
      </c>
      <c r="J103" s="323">
        <f t="shared" si="15"/>
        <v>6928</v>
      </c>
      <c r="K103" s="324">
        <f t="shared" si="15"/>
        <v>0</v>
      </c>
      <c r="L103" s="325">
        <f t="shared" si="15"/>
        <v>7365</v>
      </c>
      <c r="M103" s="325">
        <f t="shared" si="15"/>
        <v>6055</v>
      </c>
      <c r="N103" s="325">
        <f t="shared" si="15"/>
        <v>4269</v>
      </c>
      <c r="O103" s="325">
        <f t="shared" si="15"/>
        <v>3589</v>
      </c>
      <c r="P103" s="326">
        <f t="shared" si="15"/>
        <v>3068</v>
      </c>
      <c r="Q103" s="327">
        <f t="shared" si="15"/>
        <v>24346</v>
      </c>
      <c r="R103" s="328">
        <f t="shared" si="15"/>
        <v>31274</v>
      </c>
    </row>
    <row r="104" spans="2:18" s="1243" customFormat="1" ht="16.5" customHeight="1">
      <c r="B104" s="1274"/>
      <c r="C104" s="1274"/>
      <c r="D104" s="1274"/>
      <c r="E104" s="1274"/>
      <c r="F104" s="1274"/>
      <c r="G104" s="1274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</row>
    <row r="105" spans="1:11" s="1243" customFormat="1" ht="16.5" customHeight="1">
      <c r="A105" s="1242" t="s">
        <v>65</v>
      </c>
      <c r="H105" s="1244"/>
      <c r="I105" s="1244"/>
      <c r="J105" s="1244"/>
      <c r="K105" s="1244"/>
    </row>
    <row r="106" spans="2:18" s="1243" customFormat="1" ht="16.5" customHeight="1">
      <c r="B106" s="1245"/>
      <c r="C106" s="1245"/>
      <c r="D106" s="1245"/>
      <c r="E106" s="1245"/>
      <c r="F106" s="1138"/>
      <c r="G106" s="1138"/>
      <c r="H106" s="1138"/>
      <c r="I106" s="1652" t="s">
        <v>66</v>
      </c>
      <c r="J106" s="1652"/>
      <c r="K106" s="1652"/>
      <c r="L106" s="1652"/>
      <c r="M106" s="1652"/>
      <c r="N106" s="1652"/>
      <c r="O106" s="1652"/>
      <c r="P106" s="1652"/>
      <c r="Q106" s="1652"/>
      <c r="R106" s="1652"/>
    </row>
    <row r="107" spans="2:18" s="1243" customFormat="1" ht="16.5" customHeight="1">
      <c r="B107" s="1667" t="str">
        <f>"平成"&amp;WIDECHAR($A$2)&amp;"年（"&amp;WIDECHAR($B$2)&amp;"年）"&amp;WIDECHAR($C$2)&amp;"月"</f>
        <v>平成２５年（２０１３年）１月</v>
      </c>
      <c r="C107" s="1668"/>
      <c r="D107" s="1668"/>
      <c r="E107" s="1668"/>
      <c r="F107" s="1668"/>
      <c r="G107" s="1665"/>
      <c r="H107" s="1655" t="s">
        <v>24</v>
      </c>
      <c r="I107" s="1656"/>
      <c r="J107" s="1656"/>
      <c r="K107" s="1662" t="s">
        <v>25</v>
      </c>
      <c r="L107" s="1663"/>
      <c r="M107" s="1663"/>
      <c r="N107" s="1663"/>
      <c r="O107" s="1663"/>
      <c r="P107" s="1663"/>
      <c r="Q107" s="1664"/>
      <c r="R107" s="1672" t="s">
        <v>19</v>
      </c>
    </row>
    <row r="108" spans="2:18" s="1243" customFormat="1" ht="16.5" customHeight="1">
      <c r="B108" s="1669"/>
      <c r="C108" s="1670"/>
      <c r="D108" s="1670"/>
      <c r="E108" s="1670"/>
      <c r="F108" s="1670"/>
      <c r="G108" s="1666"/>
      <c r="H108" s="1200" t="s">
        <v>10</v>
      </c>
      <c r="I108" s="1201" t="s">
        <v>11</v>
      </c>
      <c r="J108" s="1202" t="s">
        <v>12</v>
      </c>
      <c r="K108" s="1203" t="s">
        <v>13</v>
      </c>
      <c r="L108" s="1204" t="s">
        <v>14</v>
      </c>
      <c r="M108" s="1204" t="s">
        <v>15</v>
      </c>
      <c r="N108" s="1204" t="s">
        <v>16</v>
      </c>
      <c r="O108" s="1204" t="s">
        <v>17</v>
      </c>
      <c r="P108" s="1205" t="s">
        <v>18</v>
      </c>
      <c r="Q108" s="1199" t="s">
        <v>12</v>
      </c>
      <c r="R108" s="1673"/>
    </row>
    <row r="109" spans="2:18" s="1243" customFormat="1" ht="16.5" customHeight="1">
      <c r="B109" s="1246" t="s">
        <v>33</v>
      </c>
      <c r="C109" s="1247"/>
      <c r="D109" s="1247"/>
      <c r="E109" s="1247"/>
      <c r="F109" s="1247"/>
      <c r="G109" s="1248"/>
      <c r="H109" s="321">
        <f aca="true" t="shared" si="16" ref="H109:R109">SUM(H110,H116,H119,H123,H127:H128)</f>
        <v>36706492</v>
      </c>
      <c r="I109" s="322">
        <f t="shared" si="16"/>
        <v>60147290</v>
      </c>
      <c r="J109" s="323">
        <f t="shared" si="16"/>
        <v>96853782</v>
      </c>
      <c r="K109" s="324">
        <f t="shared" si="16"/>
        <v>0</v>
      </c>
      <c r="L109" s="325">
        <f t="shared" si="16"/>
        <v>219798039</v>
      </c>
      <c r="M109" s="325">
        <f t="shared" si="16"/>
        <v>203812002</v>
      </c>
      <c r="N109" s="325">
        <f t="shared" si="16"/>
        <v>168054895</v>
      </c>
      <c r="O109" s="325">
        <f t="shared" si="16"/>
        <v>133441000</v>
      </c>
      <c r="P109" s="326">
        <f t="shared" si="16"/>
        <v>91956760</v>
      </c>
      <c r="Q109" s="327">
        <f t="shared" si="16"/>
        <v>817062696</v>
      </c>
      <c r="R109" s="328">
        <f t="shared" si="16"/>
        <v>913916478</v>
      </c>
    </row>
    <row r="110" spans="2:18" s="1243" customFormat="1" ht="16.5" customHeight="1">
      <c r="B110" s="1249"/>
      <c r="C110" s="1246" t="s">
        <v>34</v>
      </c>
      <c r="D110" s="1247"/>
      <c r="E110" s="1247"/>
      <c r="F110" s="1247"/>
      <c r="G110" s="1248"/>
      <c r="H110" s="321">
        <f aca="true" t="shared" si="17" ref="H110:Q110">SUM(H111:H115)</f>
        <v>12620498</v>
      </c>
      <c r="I110" s="322">
        <f t="shared" si="17"/>
        <v>17627067</v>
      </c>
      <c r="J110" s="323">
        <f t="shared" si="17"/>
        <v>30247565</v>
      </c>
      <c r="K110" s="324">
        <f t="shared" si="17"/>
        <v>0</v>
      </c>
      <c r="L110" s="325">
        <f t="shared" si="17"/>
        <v>40350469</v>
      </c>
      <c r="M110" s="325">
        <f t="shared" si="17"/>
        <v>39783870</v>
      </c>
      <c r="N110" s="325">
        <f t="shared" si="17"/>
        <v>32510706</v>
      </c>
      <c r="O110" s="325">
        <f t="shared" si="17"/>
        <v>28419610</v>
      </c>
      <c r="P110" s="326">
        <f t="shared" si="17"/>
        <v>27185354</v>
      </c>
      <c r="Q110" s="327">
        <f t="shared" si="17"/>
        <v>168250009</v>
      </c>
      <c r="R110" s="328">
        <f aca="true" t="shared" si="18" ref="R110:R115">SUM(J110,Q110)</f>
        <v>198497574</v>
      </c>
    </row>
    <row r="111" spans="2:18" s="1243" customFormat="1" ht="16.5" customHeight="1">
      <c r="B111" s="1249"/>
      <c r="C111" s="1249"/>
      <c r="D111" s="1250" t="s">
        <v>35</v>
      </c>
      <c r="E111" s="1251"/>
      <c r="F111" s="1251"/>
      <c r="G111" s="1252"/>
      <c r="H111" s="333">
        <v>12220898</v>
      </c>
      <c r="I111" s="334">
        <v>15758523</v>
      </c>
      <c r="J111" s="335">
        <f>SUM(H111:I111)</f>
        <v>27979421</v>
      </c>
      <c r="K111" s="336">
        <v>0</v>
      </c>
      <c r="L111" s="337">
        <v>31712809</v>
      </c>
      <c r="M111" s="337">
        <v>29905353</v>
      </c>
      <c r="N111" s="337">
        <v>25773966</v>
      </c>
      <c r="O111" s="337">
        <v>22210346</v>
      </c>
      <c r="P111" s="334">
        <v>17764101</v>
      </c>
      <c r="Q111" s="335">
        <f>SUM(K111:P111)</f>
        <v>127366575</v>
      </c>
      <c r="R111" s="338">
        <f t="shared" si="18"/>
        <v>155345996</v>
      </c>
    </row>
    <row r="112" spans="2:18" s="1243" customFormat="1" ht="16.5" customHeight="1">
      <c r="B112" s="1249"/>
      <c r="C112" s="1249"/>
      <c r="D112" s="1253" t="s">
        <v>36</v>
      </c>
      <c r="E112" s="1254"/>
      <c r="F112" s="1254"/>
      <c r="G112" s="1255"/>
      <c r="H112" s="342">
        <v>0</v>
      </c>
      <c r="I112" s="343">
        <v>0</v>
      </c>
      <c r="J112" s="344">
        <f>SUM(H112:I112)</f>
        <v>0</v>
      </c>
      <c r="K112" s="345">
        <v>0</v>
      </c>
      <c r="L112" s="346">
        <v>11457</v>
      </c>
      <c r="M112" s="346">
        <v>217350</v>
      </c>
      <c r="N112" s="346">
        <v>114966</v>
      </c>
      <c r="O112" s="346">
        <v>264303</v>
      </c>
      <c r="P112" s="343">
        <v>2254470</v>
      </c>
      <c r="Q112" s="344">
        <f>SUM(K112:P112)</f>
        <v>2862546</v>
      </c>
      <c r="R112" s="347">
        <f t="shared" si="18"/>
        <v>2862546</v>
      </c>
    </row>
    <row r="113" spans="2:18" s="1243" customFormat="1" ht="16.5" customHeight="1">
      <c r="B113" s="1249"/>
      <c r="C113" s="1249"/>
      <c r="D113" s="1253" t="s">
        <v>37</v>
      </c>
      <c r="E113" s="1254"/>
      <c r="F113" s="1254"/>
      <c r="G113" s="1255"/>
      <c r="H113" s="342">
        <v>261234</v>
      </c>
      <c r="I113" s="343">
        <v>734391</v>
      </c>
      <c r="J113" s="344">
        <f>SUM(H113:I113)</f>
        <v>995625</v>
      </c>
      <c r="K113" s="345">
        <v>0</v>
      </c>
      <c r="L113" s="346">
        <v>4694481</v>
      </c>
      <c r="M113" s="346">
        <v>4954581</v>
      </c>
      <c r="N113" s="346">
        <v>2946894</v>
      </c>
      <c r="O113" s="346">
        <v>3385595</v>
      </c>
      <c r="P113" s="343">
        <v>4715129</v>
      </c>
      <c r="Q113" s="344">
        <f>SUM(K113:P113)</f>
        <v>20696680</v>
      </c>
      <c r="R113" s="347">
        <f t="shared" si="18"/>
        <v>21692305</v>
      </c>
    </row>
    <row r="114" spans="2:18" s="1243" customFormat="1" ht="16.5" customHeight="1">
      <c r="B114" s="1249"/>
      <c r="C114" s="1249"/>
      <c r="D114" s="1253" t="s">
        <v>38</v>
      </c>
      <c r="E114" s="1254"/>
      <c r="F114" s="1254"/>
      <c r="G114" s="1255"/>
      <c r="H114" s="342">
        <v>0</v>
      </c>
      <c r="I114" s="343">
        <v>982755</v>
      </c>
      <c r="J114" s="344">
        <f>SUM(H114:I114)</f>
        <v>982755</v>
      </c>
      <c r="K114" s="345">
        <v>0</v>
      </c>
      <c r="L114" s="346">
        <v>3003966</v>
      </c>
      <c r="M114" s="346">
        <v>3585897</v>
      </c>
      <c r="N114" s="346">
        <v>2341620</v>
      </c>
      <c r="O114" s="346">
        <v>1615041</v>
      </c>
      <c r="P114" s="343">
        <v>1305117</v>
      </c>
      <c r="Q114" s="344">
        <f>SUM(K114:P114)</f>
        <v>11851641</v>
      </c>
      <c r="R114" s="347">
        <f t="shared" si="18"/>
        <v>12834396</v>
      </c>
    </row>
    <row r="115" spans="2:18" s="1243" customFormat="1" ht="16.5" customHeight="1">
      <c r="B115" s="1249"/>
      <c r="C115" s="1249"/>
      <c r="D115" s="1256" t="s">
        <v>39</v>
      </c>
      <c r="E115" s="1183"/>
      <c r="F115" s="1183"/>
      <c r="G115" s="1257"/>
      <c r="H115" s="350">
        <v>138366</v>
      </c>
      <c r="I115" s="351">
        <v>151398</v>
      </c>
      <c r="J115" s="352">
        <f>SUM(H115:I115)</f>
        <v>289764</v>
      </c>
      <c r="K115" s="353">
        <v>0</v>
      </c>
      <c r="L115" s="354">
        <v>927756</v>
      </c>
      <c r="M115" s="354">
        <v>1120689</v>
      </c>
      <c r="N115" s="354">
        <v>1333260</v>
      </c>
      <c r="O115" s="354">
        <v>944325</v>
      </c>
      <c r="P115" s="351">
        <v>1146537</v>
      </c>
      <c r="Q115" s="352">
        <f>SUM(K115:P115)</f>
        <v>5472567</v>
      </c>
      <c r="R115" s="355">
        <f t="shared" si="18"/>
        <v>5762331</v>
      </c>
    </row>
    <row r="116" spans="2:18" s="1243" customFormat="1" ht="16.5" customHeight="1">
      <c r="B116" s="1249"/>
      <c r="C116" s="1246" t="s">
        <v>40</v>
      </c>
      <c r="D116" s="1247"/>
      <c r="E116" s="1247"/>
      <c r="F116" s="1247"/>
      <c r="G116" s="1248"/>
      <c r="H116" s="321">
        <f aca="true" t="shared" si="19" ref="H116:R116">SUM(H117:H118)</f>
        <v>12335152</v>
      </c>
      <c r="I116" s="322">
        <f t="shared" si="19"/>
        <v>26562654</v>
      </c>
      <c r="J116" s="323">
        <f t="shared" si="19"/>
        <v>38897806</v>
      </c>
      <c r="K116" s="324">
        <f t="shared" si="19"/>
        <v>0</v>
      </c>
      <c r="L116" s="325">
        <f t="shared" si="19"/>
        <v>120119552</v>
      </c>
      <c r="M116" s="325">
        <f t="shared" si="19"/>
        <v>108097129</v>
      </c>
      <c r="N116" s="325">
        <f t="shared" si="19"/>
        <v>83588243</v>
      </c>
      <c r="O116" s="325">
        <f t="shared" si="19"/>
        <v>60313788</v>
      </c>
      <c r="P116" s="326">
        <f t="shared" si="19"/>
        <v>39374557</v>
      </c>
      <c r="Q116" s="327">
        <f t="shared" si="19"/>
        <v>411493269</v>
      </c>
      <c r="R116" s="328">
        <f t="shared" si="19"/>
        <v>450391075</v>
      </c>
    </row>
    <row r="117" spans="2:18" s="1243" customFormat="1" ht="16.5" customHeight="1">
      <c r="B117" s="1249"/>
      <c r="C117" s="1249"/>
      <c r="D117" s="1250" t="s">
        <v>41</v>
      </c>
      <c r="E117" s="1251"/>
      <c r="F117" s="1251"/>
      <c r="G117" s="1252"/>
      <c r="H117" s="333">
        <v>9719023</v>
      </c>
      <c r="I117" s="334">
        <v>18826596</v>
      </c>
      <c r="J117" s="356">
        <f>SUM(H117:I117)</f>
        <v>28545619</v>
      </c>
      <c r="K117" s="336">
        <v>0</v>
      </c>
      <c r="L117" s="337">
        <v>86747516</v>
      </c>
      <c r="M117" s="337">
        <v>73869550</v>
      </c>
      <c r="N117" s="337">
        <v>56831299</v>
      </c>
      <c r="O117" s="337">
        <v>42050376</v>
      </c>
      <c r="P117" s="334">
        <v>27167409</v>
      </c>
      <c r="Q117" s="335">
        <f>SUM(K117:P117)</f>
        <v>286666150</v>
      </c>
      <c r="R117" s="338">
        <f>SUM(J117,Q117)</f>
        <v>315211769</v>
      </c>
    </row>
    <row r="118" spans="2:18" s="1243" customFormat="1" ht="16.5" customHeight="1">
      <c r="B118" s="1249"/>
      <c r="C118" s="1249"/>
      <c r="D118" s="1256" t="s">
        <v>42</v>
      </c>
      <c r="E118" s="1183"/>
      <c r="F118" s="1183"/>
      <c r="G118" s="1257"/>
      <c r="H118" s="350">
        <v>2616129</v>
      </c>
      <c r="I118" s="351">
        <v>7736058</v>
      </c>
      <c r="J118" s="357">
        <f>SUM(H118:I118)</f>
        <v>10352187</v>
      </c>
      <c r="K118" s="353">
        <v>0</v>
      </c>
      <c r="L118" s="354">
        <v>33372036</v>
      </c>
      <c r="M118" s="354">
        <v>34227579</v>
      </c>
      <c r="N118" s="354">
        <v>26756944</v>
      </c>
      <c r="O118" s="354">
        <v>18263412</v>
      </c>
      <c r="P118" s="351">
        <v>12207148</v>
      </c>
      <c r="Q118" s="352">
        <f>SUM(K118:P118)</f>
        <v>124827119</v>
      </c>
      <c r="R118" s="355">
        <f>SUM(J118,Q118)</f>
        <v>135179306</v>
      </c>
    </row>
    <row r="119" spans="2:18" s="1243" customFormat="1" ht="16.5" customHeight="1">
      <c r="B119" s="1249"/>
      <c r="C119" s="1246" t="s">
        <v>43</v>
      </c>
      <c r="D119" s="1247"/>
      <c r="E119" s="1247"/>
      <c r="F119" s="1247"/>
      <c r="G119" s="1248"/>
      <c r="H119" s="321">
        <f aca="true" t="shared" si="20" ref="H119:R119">SUM(H120:H122)</f>
        <v>70812</v>
      </c>
      <c r="I119" s="322">
        <f t="shared" si="20"/>
        <v>310770</v>
      </c>
      <c r="J119" s="323">
        <f t="shared" si="20"/>
        <v>381582</v>
      </c>
      <c r="K119" s="324">
        <f t="shared" si="20"/>
        <v>0</v>
      </c>
      <c r="L119" s="325">
        <f t="shared" si="20"/>
        <v>4567032</v>
      </c>
      <c r="M119" s="325">
        <f t="shared" si="20"/>
        <v>9902871</v>
      </c>
      <c r="N119" s="325">
        <f t="shared" si="20"/>
        <v>12827493</v>
      </c>
      <c r="O119" s="325">
        <f t="shared" si="20"/>
        <v>12361062</v>
      </c>
      <c r="P119" s="326">
        <f t="shared" si="20"/>
        <v>8240355</v>
      </c>
      <c r="Q119" s="327">
        <f t="shared" si="20"/>
        <v>47898813</v>
      </c>
      <c r="R119" s="328">
        <f t="shared" si="20"/>
        <v>48280395</v>
      </c>
    </row>
    <row r="120" spans="2:18" s="1243" customFormat="1" ht="16.5" customHeight="1">
      <c r="B120" s="1249"/>
      <c r="C120" s="1249"/>
      <c r="D120" s="1250" t="s">
        <v>44</v>
      </c>
      <c r="E120" s="1251"/>
      <c r="F120" s="1251"/>
      <c r="G120" s="1252"/>
      <c r="H120" s="333">
        <v>54459</v>
      </c>
      <c r="I120" s="334">
        <v>258939</v>
      </c>
      <c r="J120" s="356">
        <f>SUM(H120:I120)</f>
        <v>313398</v>
      </c>
      <c r="K120" s="336">
        <v>0</v>
      </c>
      <c r="L120" s="337">
        <v>3151197</v>
      </c>
      <c r="M120" s="337">
        <v>6512382</v>
      </c>
      <c r="N120" s="337">
        <v>8803872</v>
      </c>
      <c r="O120" s="337">
        <v>7985703</v>
      </c>
      <c r="P120" s="334">
        <v>5180409</v>
      </c>
      <c r="Q120" s="335">
        <f>SUM(K120:P120)</f>
        <v>31633563</v>
      </c>
      <c r="R120" s="338">
        <f>SUM(J120,Q120)</f>
        <v>31946961</v>
      </c>
    </row>
    <row r="121" spans="2:18" s="1243" customFormat="1" ht="16.5" customHeight="1">
      <c r="B121" s="1249"/>
      <c r="C121" s="1249"/>
      <c r="D121" s="1253" t="s">
        <v>45</v>
      </c>
      <c r="E121" s="1254"/>
      <c r="F121" s="1254"/>
      <c r="G121" s="1255"/>
      <c r="H121" s="342">
        <v>16353</v>
      </c>
      <c r="I121" s="343">
        <v>51831</v>
      </c>
      <c r="J121" s="358">
        <f>SUM(H121:I121)</f>
        <v>68184</v>
      </c>
      <c r="K121" s="345">
        <v>0</v>
      </c>
      <c r="L121" s="346">
        <v>1276704</v>
      </c>
      <c r="M121" s="346">
        <v>3310821</v>
      </c>
      <c r="N121" s="346">
        <v>3815784</v>
      </c>
      <c r="O121" s="346">
        <v>4268052</v>
      </c>
      <c r="P121" s="343">
        <v>2954664</v>
      </c>
      <c r="Q121" s="344">
        <f>SUM(K121:P121)</f>
        <v>15626025</v>
      </c>
      <c r="R121" s="347">
        <f>SUM(J121,Q121)</f>
        <v>15694209</v>
      </c>
    </row>
    <row r="122" spans="2:18" s="1243" customFormat="1" ht="16.5" customHeight="1">
      <c r="B122" s="1249"/>
      <c r="C122" s="1258"/>
      <c r="D122" s="1256" t="s">
        <v>46</v>
      </c>
      <c r="E122" s="1183"/>
      <c r="F122" s="1183"/>
      <c r="G122" s="1257"/>
      <c r="H122" s="350">
        <v>0</v>
      </c>
      <c r="I122" s="351">
        <v>0</v>
      </c>
      <c r="J122" s="357">
        <f>SUM(H122:I122)</f>
        <v>0</v>
      </c>
      <c r="K122" s="353">
        <v>0</v>
      </c>
      <c r="L122" s="354">
        <v>139131</v>
      </c>
      <c r="M122" s="354">
        <v>79668</v>
      </c>
      <c r="N122" s="354">
        <v>207837</v>
      </c>
      <c r="O122" s="354">
        <v>107307</v>
      </c>
      <c r="P122" s="351">
        <v>105282</v>
      </c>
      <c r="Q122" s="352">
        <f>SUM(K122:P122)</f>
        <v>639225</v>
      </c>
      <c r="R122" s="355">
        <f>SUM(J122,Q122)</f>
        <v>639225</v>
      </c>
    </row>
    <row r="123" spans="2:18" s="1243" customFormat="1" ht="16.5" customHeight="1">
      <c r="B123" s="1249"/>
      <c r="C123" s="1246" t="s">
        <v>47</v>
      </c>
      <c r="D123" s="1247"/>
      <c r="E123" s="1247"/>
      <c r="F123" s="1247"/>
      <c r="G123" s="1248"/>
      <c r="H123" s="321">
        <f aca="true" t="shared" si="21" ref="H123:R123">SUM(H124:H126)</f>
        <v>3950404</v>
      </c>
      <c r="I123" s="322">
        <f t="shared" si="21"/>
        <v>6076313</v>
      </c>
      <c r="J123" s="323">
        <f t="shared" si="21"/>
        <v>10026717</v>
      </c>
      <c r="K123" s="324">
        <f t="shared" si="21"/>
        <v>0</v>
      </c>
      <c r="L123" s="325">
        <f t="shared" si="21"/>
        <v>7975307</v>
      </c>
      <c r="M123" s="325">
        <f t="shared" si="21"/>
        <v>11285488</v>
      </c>
      <c r="N123" s="325">
        <f t="shared" si="21"/>
        <v>8844463</v>
      </c>
      <c r="O123" s="325">
        <f t="shared" si="21"/>
        <v>8753542</v>
      </c>
      <c r="P123" s="326">
        <f t="shared" si="21"/>
        <v>6919821</v>
      </c>
      <c r="Q123" s="327">
        <f t="shared" si="21"/>
        <v>43778621</v>
      </c>
      <c r="R123" s="328">
        <f t="shared" si="21"/>
        <v>53805338</v>
      </c>
    </row>
    <row r="124" spans="2:18" s="1243" customFormat="1" ht="16.5" customHeight="1">
      <c r="B124" s="1249"/>
      <c r="C124" s="1249"/>
      <c r="D124" s="1250" t="s">
        <v>48</v>
      </c>
      <c r="E124" s="1251"/>
      <c r="F124" s="1251"/>
      <c r="G124" s="1252"/>
      <c r="H124" s="333">
        <v>2180542</v>
      </c>
      <c r="I124" s="334">
        <v>3923015</v>
      </c>
      <c r="J124" s="356">
        <f>SUM(H124:I124)</f>
        <v>6103557</v>
      </c>
      <c r="K124" s="336">
        <v>0</v>
      </c>
      <c r="L124" s="337">
        <v>5330565</v>
      </c>
      <c r="M124" s="337">
        <v>9698067</v>
      </c>
      <c r="N124" s="337">
        <v>7935453</v>
      </c>
      <c r="O124" s="337">
        <v>7833555</v>
      </c>
      <c r="P124" s="334">
        <v>6616406</v>
      </c>
      <c r="Q124" s="335">
        <f>SUM(K124:P124)</f>
        <v>37414046</v>
      </c>
      <c r="R124" s="338">
        <f>SUM(J124,Q124)</f>
        <v>43517603</v>
      </c>
    </row>
    <row r="125" spans="2:18" s="1243" customFormat="1" ht="16.5" customHeight="1">
      <c r="B125" s="1249"/>
      <c r="C125" s="1249"/>
      <c r="D125" s="1253" t="s">
        <v>49</v>
      </c>
      <c r="E125" s="1254"/>
      <c r="F125" s="1254"/>
      <c r="G125" s="1255"/>
      <c r="H125" s="342">
        <v>335051</v>
      </c>
      <c r="I125" s="343">
        <v>432900</v>
      </c>
      <c r="J125" s="358">
        <f>SUM(H125:I125)</f>
        <v>767951</v>
      </c>
      <c r="K125" s="345">
        <v>0</v>
      </c>
      <c r="L125" s="346">
        <v>718479</v>
      </c>
      <c r="M125" s="346">
        <v>403267</v>
      </c>
      <c r="N125" s="346">
        <v>298798</v>
      </c>
      <c r="O125" s="346">
        <v>377938</v>
      </c>
      <c r="P125" s="343">
        <v>162009</v>
      </c>
      <c r="Q125" s="344">
        <f>SUM(K125:P125)</f>
        <v>1960491</v>
      </c>
      <c r="R125" s="347">
        <f>SUM(J125,Q125)</f>
        <v>2728442</v>
      </c>
    </row>
    <row r="126" spans="2:18" s="1243" customFormat="1" ht="16.5" customHeight="1">
      <c r="B126" s="1249"/>
      <c r="C126" s="1249"/>
      <c r="D126" s="1256" t="s">
        <v>50</v>
      </c>
      <c r="E126" s="1183"/>
      <c r="F126" s="1183"/>
      <c r="G126" s="1257"/>
      <c r="H126" s="350">
        <v>1434811</v>
      </c>
      <c r="I126" s="351">
        <v>1720398</v>
      </c>
      <c r="J126" s="357">
        <f>SUM(H126:I126)</f>
        <v>3155209</v>
      </c>
      <c r="K126" s="353">
        <v>0</v>
      </c>
      <c r="L126" s="354">
        <v>1926263</v>
      </c>
      <c r="M126" s="354">
        <v>1184154</v>
      </c>
      <c r="N126" s="354">
        <v>610212</v>
      </c>
      <c r="O126" s="354">
        <v>542049</v>
      </c>
      <c r="P126" s="351">
        <v>141406</v>
      </c>
      <c r="Q126" s="352">
        <f>SUM(K126:P126)</f>
        <v>4404084</v>
      </c>
      <c r="R126" s="355">
        <f>SUM(J126,Q126)</f>
        <v>7559293</v>
      </c>
    </row>
    <row r="127" spans="2:18" s="1243" customFormat="1" ht="16.5" customHeight="1">
      <c r="B127" s="1249"/>
      <c r="C127" s="1259" t="s">
        <v>51</v>
      </c>
      <c r="D127" s="1260"/>
      <c r="E127" s="1260"/>
      <c r="F127" s="1260"/>
      <c r="G127" s="1261"/>
      <c r="H127" s="321">
        <v>1728746</v>
      </c>
      <c r="I127" s="322">
        <v>3787686</v>
      </c>
      <c r="J127" s="323">
        <f>SUM(H127:I127)</f>
        <v>5516432</v>
      </c>
      <c r="K127" s="324">
        <v>0</v>
      </c>
      <c r="L127" s="325">
        <v>17808229</v>
      </c>
      <c r="M127" s="325">
        <v>14283009</v>
      </c>
      <c r="N127" s="325">
        <v>15653808</v>
      </c>
      <c r="O127" s="325">
        <v>13451653</v>
      </c>
      <c r="P127" s="326">
        <v>4202167</v>
      </c>
      <c r="Q127" s="327">
        <f>SUM(K127:P127)</f>
        <v>65398866</v>
      </c>
      <c r="R127" s="328">
        <f>SUM(J127,Q127)</f>
        <v>70915298</v>
      </c>
    </row>
    <row r="128" spans="2:18" s="1243" customFormat="1" ht="16.5" customHeight="1">
      <c r="B128" s="1258"/>
      <c r="C128" s="1259" t="s">
        <v>52</v>
      </c>
      <c r="D128" s="1260"/>
      <c r="E128" s="1260"/>
      <c r="F128" s="1260"/>
      <c r="G128" s="1261"/>
      <c r="H128" s="321">
        <v>6000880</v>
      </c>
      <c r="I128" s="322">
        <v>5782800</v>
      </c>
      <c r="J128" s="323">
        <f>SUM(H128:I128)</f>
        <v>11783680</v>
      </c>
      <c r="K128" s="324">
        <v>0</v>
      </c>
      <c r="L128" s="325">
        <v>28977450</v>
      </c>
      <c r="M128" s="325">
        <v>20459635</v>
      </c>
      <c r="N128" s="325">
        <v>14630182</v>
      </c>
      <c r="O128" s="325">
        <v>10141345</v>
      </c>
      <c r="P128" s="326">
        <v>6034506</v>
      </c>
      <c r="Q128" s="327">
        <f>SUM(K128:P128)</f>
        <v>80243118</v>
      </c>
      <c r="R128" s="328">
        <f>SUM(J128,Q128)</f>
        <v>92026798</v>
      </c>
    </row>
    <row r="129" spans="2:18" s="1243" customFormat="1" ht="16.5" customHeight="1">
      <c r="B129" s="1246" t="s">
        <v>53</v>
      </c>
      <c r="C129" s="1247"/>
      <c r="D129" s="1247"/>
      <c r="E129" s="1247"/>
      <c r="F129" s="1247"/>
      <c r="G129" s="1248"/>
      <c r="H129" s="321">
        <f>SUM(H130:H137)</f>
        <v>296973</v>
      </c>
      <c r="I129" s="322">
        <f>SUM(I130:I137)</f>
        <v>905364</v>
      </c>
      <c r="J129" s="323">
        <f>SUM(J130:J137)</f>
        <v>1202337</v>
      </c>
      <c r="K129" s="324">
        <f aca="true" t="shared" si="22" ref="K129:R129">SUM(K131:K137)</f>
        <v>0</v>
      </c>
      <c r="L129" s="325">
        <f t="shared" si="22"/>
        <v>45388068</v>
      </c>
      <c r="M129" s="325">
        <f t="shared" si="22"/>
        <v>68754249</v>
      </c>
      <c r="N129" s="325">
        <f t="shared" si="22"/>
        <v>78744366</v>
      </c>
      <c r="O129" s="325">
        <f t="shared" si="22"/>
        <v>62143470</v>
      </c>
      <c r="P129" s="326">
        <f t="shared" si="22"/>
        <v>31041918</v>
      </c>
      <c r="Q129" s="327">
        <f t="shared" si="22"/>
        <v>286072071</v>
      </c>
      <c r="R129" s="328">
        <f t="shared" si="22"/>
        <v>287274408</v>
      </c>
    </row>
    <row r="130" spans="2:18" s="1243" customFormat="1" ht="16.5" customHeight="1">
      <c r="B130" s="1249"/>
      <c r="C130" s="1275" t="s">
        <v>70</v>
      </c>
      <c r="D130" s="1276"/>
      <c r="E130" s="1276"/>
      <c r="F130" s="1276"/>
      <c r="G130" s="1277"/>
      <c r="H130" s="333">
        <v>0</v>
      </c>
      <c r="I130" s="334">
        <v>0</v>
      </c>
      <c r="J130" s="356">
        <v>0</v>
      </c>
      <c r="K130" s="396"/>
      <c r="L130" s="397">
        <v>0</v>
      </c>
      <c r="M130" s="397">
        <v>0</v>
      </c>
      <c r="N130" s="397">
        <v>0</v>
      </c>
      <c r="O130" s="397">
        <v>0</v>
      </c>
      <c r="P130" s="398">
        <v>0</v>
      </c>
      <c r="Q130" s="399">
        <f aca="true" t="shared" si="23" ref="Q130:Q137">SUM(K130:P130)</f>
        <v>0</v>
      </c>
      <c r="R130" s="400">
        <f aca="true" t="shared" si="24" ref="R130:R137">SUM(J130,Q130)</f>
        <v>0</v>
      </c>
    </row>
    <row r="131" spans="2:18" s="1243" customFormat="1" ht="16.5" customHeight="1">
      <c r="B131" s="1249"/>
      <c r="C131" s="1253" t="s">
        <v>54</v>
      </c>
      <c r="D131" s="1254"/>
      <c r="E131" s="1254"/>
      <c r="F131" s="1254"/>
      <c r="G131" s="1255"/>
      <c r="H131" s="342">
        <v>0</v>
      </c>
      <c r="I131" s="343">
        <v>0</v>
      </c>
      <c r="J131" s="358">
        <f aca="true" t="shared" si="25" ref="J131:J137">SUM(H131:I131)</f>
        <v>0</v>
      </c>
      <c r="K131" s="371"/>
      <c r="L131" s="346">
        <v>56160</v>
      </c>
      <c r="M131" s="346">
        <v>133929</v>
      </c>
      <c r="N131" s="346">
        <v>24264</v>
      </c>
      <c r="O131" s="346">
        <v>55782</v>
      </c>
      <c r="P131" s="343">
        <v>70497</v>
      </c>
      <c r="Q131" s="344">
        <f t="shared" si="23"/>
        <v>340632</v>
      </c>
      <c r="R131" s="347">
        <f t="shared" si="24"/>
        <v>340632</v>
      </c>
    </row>
    <row r="132" spans="2:18" s="1243" customFormat="1" ht="16.5" customHeight="1">
      <c r="B132" s="1249"/>
      <c r="C132" s="1253" t="s">
        <v>55</v>
      </c>
      <c r="D132" s="1254"/>
      <c r="E132" s="1254"/>
      <c r="F132" s="1254"/>
      <c r="G132" s="1255"/>
      <c r="H132" s="342">
        <v>74304</v>
      </c>
      <c r="I132" s="343">
        <v>202554</v>
      </c>
      <c r="J132" s="358">
        <f t="shared" si="25"/>
        <v>276858</v>
      </c>
      <c r="K132" s="345">
        <v>0</v>
      </c>
      <c r="L132" s="346">
        <v>5791785</v>
      </c>
      <c r="M132" s="346">
        <v>8801280</v>
      </c>
      <c r="N132" s="346">
        <v>7154613</v>
      </c>
      <c r="O132" s="346">
        <v>6869322</v>
      </c>
      <c r="P132" s="343">
        <v>2877984</v>
      </c>
      <c r="Q132" s="344">
        <f t="shared" si="23"/>
        <v>31494984</v>
      </c>
      <c r="R132" s="347">
        <f t="shared" si="24"/>
        <v>31771842</v>
      </c>
    </row>
    <row r="133" spans="2:18" s="1243" customFormat="1" ht="16.5" customHeight="1">
      <c r="B133" s="1249"/>
      <c r="C133" s="1253" t="s">
        <v>56</v>
      </c>
      <c r="D133" s="1254"/>
      <c r="E133" s="1254"/>
      <c r="F133" s="1254"/>
      <c r="G133" s="1255"/>
      <c r="H133" s="342">
        <v>222669</v>
      </c>
      <c r="I133" s="343">
        <v>702810</v>
      </c>
      <c r="J133" s="358">
        <f t="shared" si="25"/>
        <v>925479</v>
      </c>
      <c r="K133" s="345">
        <v>0</v>
      </c>
      <c r="L133" s="346">
        <v>6609582</v>
      </c>
      <c r="M133" s="346">
        <v>9678294</v>
      </c>
      <c r="N133" s="346">
        <v>8195058</v>
      </c>
      <c r="O133" s="346">
        <v>10488780</v>
      </c>
      <c r="P133" s="343">
        <v>6297354</v>
      </c>
      <c r="Q133" s="344">
        <f t="shared" si="23"/>
        <v>41269068</v>
      </c>
      <c r="R133" s="347">
        <f t="shared" si="24"/>
        <v>42194547</v>
      </c>
    </row>
    <row r="134" spans="2:18" s="1243" customFormat="1" ht="16.5" customHeight="1">
      <c r="B134" s="1249"/>
      <c r="C134" s="1253" t="s">
        <v>57</v>
      </c>
      <c r="D134" s="1254"/>
      <c r="E134" s="1254"/>
      <c r="F134" s="1254"/>
      <c r="G134" s="1255"/>
      <c r="H134" s="342">
        <v>0</v>
      </c>
      <c r="I134" s="343">
        <v>0</v>
      </c>
      <c r="J134" s="358">
        <f t="shared" si="25"/>
        <v>0</v>
      </c>
      <c r="K134" s="371"/>
      <c r="L134" s="346">
        <v>28960425</v>
      </c>
      <c r="M134" s="346">
        <v>44505576</v>
      </c>
      <c r="N134" s="346">
        <v>54788949</v>
      </c>
      <c r="O134" s="346">
        <v>38077101</v>
      </c>
      <c r="P134" s="343">
        <v>19106613</v>
      </c>
      <c r="Q134" s="344">
        <f t="shared" si="23"/>
        <v>185438664</v>
      </c>
      <c r="R134" s="347">
        <f t="shared" si="24"/>
        <v>185438664</v>
      </c>
    </row>
    <row r="135" spans="2:18" s="1243" customFormat="1" ht="16.5" customHeight="1">
      <c r="B135" s="1249"/>
      <c r="C135" s="1264" t="s">
        <v>58</v>
      </c>
      <c r="D135" s="1265"/>
      <c r="E135" s="1265"/>
      <c r="F135" s="1265"/>
      <c r="G135" s="1266"/>
      <c r="H135" s="342">
        <v>0</v>
      </c>
      <c r="I135" s="343">
        <v>0</v>
      </c>
      <c r="J135" s="358">
        <f t="shared" si="25"/>
        <v>0</v>
      </c>
      <c r="K135" s="371"/>
      <c r="L135" s="346">
        <v>3970116</v>
      </c>
      <c r="M135" s="346">
        <v>5635170</v>
      </c>
      <c r="N135" s="346">
        <v>6657957</v>
      </c>
      <c r="O135" s="346">
        <v>5483223</v>
      </c>
      <c r="P135" s="343">
        <v>1672830</v>
      </c>
      <c r="Q135" s="344">
        <f t="shared" si="23"/>
        <v>23419296</v>
      </c>
      <c r="R135" s="347">
        <f t="shared" si="24"/>
        <v>23419296</v>
      </c>
    </row>
    <row r="136" spans="2:18" s="1243" customFormat="1" ht="16.5" customHeight="1">
      <c r="B136" s="1267"/>
      <c r="C136" s="1268" t="s">
        <v>59</v>
      </c>
      <c r="D136" s="1265"/>
      <c r="E136" s="1265"/>
      <c r="F136" s="1265"/>
      <c r="G136" s="1266"/>
      <c r="H136" s="342"/>
      <c r="I136" s="343">
        <v>0</v>
      </c>
      <c r="J136" s="358">
        <f t="shared" si="25"/>
        <v>0</v>
      </c>
      <c r="K136" s="371"/>
      <c r="L136" s="346">
        <v>0</v>
      </c>
      <c r="M136" s="346">
        <v>0</v>
      </c>
      <c r="N136" s="346">
        <v>1923525</v>
      </c>
      <c r="O136" s="346">
        <v>1169262</v>
      </c>
      <c r="P136" s="343">
        <v>1016640</v>
      </c>
      <c r="Q136" s="344">
        <f t="shared" si="23"/>
        <v>4109427</v>
      </c>
      <c r="R136" s="347">
        <f t="shared" si="24"/>
        <v>4109427</v>
      </c>
    </row>
    <row r="137" spans="2:18" s="1243" customFormat="1" ht="16.5" customHeight="1">
      <c r="B137" s="1269"/>
      <c r="C137" s="1270" t="s">
        <v>69</v>
      </c>
      <c r="D137" s="1271"/>
      <c r="E137" s="1271"/>
      <c r="F137" s="1271"/>
      <c r="G137" s="1272"/>
      <c r="H137" s="381">
        <v>0</v>
      </c>
      <c r="I137" s="382">
        <v>0</v>
      </c>
      <c r="J137" s="383">
        <f t="shared" si="25"/>
        <v>0</v>
      </c>
      <c r="K137" s="384"/>
      <c r="L137" s="385">
        <v>0</v>
      </c>
      <c r="M137" s="385">
        <v>0</v>
      </c>
      <c r="N137" s="385">
        <v>0</v>
      </c>
      <c r="O137" s="385">
        <v>0</v>
      </c>
      <c r="P137" s="382">
        <v>0</v>
      </c>
      <c r="Q137" s="386">
        <f t="shared" si="23"/>
        <v>0</v>
      </c>
      <c r="R137" s="387">
        <f t="shared" si="24"/>
        <v>0</v>
      </c>
    </row>
    <row r="138" spans="2:18" s="1243" customFormat="1" ht="16.5" customHeight="1">
      <c r="B138" s="1246" t="s">
        <v>60</v>
      </c>
      <c r="C138" s="1247"/>
      <c r="D138" s="1247"/>
      <c r="E138" s="1247"/>
      <c r="F138" s="1247"/>
      <c r="G138" s="1248"/>
      <c r="H138" s="321">
        <f>SUM(H139:H141)</f>
        <v>0</v>
      </c>
      <c r="I138" s="322">
        <f>SUM(I139:I141)</f>
        <v>0</v>
      </c>
      <c r="J138" s="323">
        <f>SUM(J139:J141)</f>
        <v>0</v>
      </c>
      <c r="K138" s="388"/>
      <c r="L138" s="325">
        <f aca="true" t="shared" si="26" ref="L138:R138">SUM(L139:L141)</f>
        <v>6970569</v>
      </c>
      <c r="M138" s="325">
        <f t="shared" si="26"/>
        <v>22194638</v>
      </c>
      <c r="N138" s="325">
        <f t="shared" si="26"/>
        <v>73154032</v>
      </c>
      <c r="O138" s="325">
        <f t="shared" si="26"/>
        <v>198353171</v>
      </c>
      <c r="P138" s="326">
        <f t="shared" si="26"/>
        <v>393776584</v>
      </c>
      <c r="Q138" s="327">
        <f t="shared" si="26"/>
        <v>694448994</v>
      </c>
      <c r="R138" s="328">
        <f t="shared" si="26"/>
        <v>694448994</v>
      </c>
    </row>
    <row r="139" spans="2:18" s="1243" customFormat="1" ht="16.5" customHeight="1">
      <c r="B139" s="1249"/>
      <c r="C139" s="1250" t="s">
        <v>61</v>
      </c>
      <c r="D139" s="1251"/>
      <c r="E139" s="1251"/>
      <c r="F139" s="1251"/>
      <c r="G139" s="1252"/>
      <c r="H139" s="333">
        <v>0</v>
      </c>
      <c r="I139" s="334">
        <v>0</v>
      </c>
      <c r="J139" s="356">
        <f>SUM(H139:I139)</f>
        <v>0</v>
      </c>
      <c r="K139" s="363"/>
      <c r="L139" s="337">
        <v>982311</v>
      </c>
      <c r="M139" s="337">
        <v>6380315</v>
      </c>
      <c r="N139" s="337">
        <v>32383051</v>
      </c>
      <c r="O139" s="337">
        <v>81269344</v>
      </c>
      <c r="P139" s="334">
        <v>104046907</v>
      </c>
      <c r="Q139" s="335">
        <f>SUM(K139:P139)</f>
        <v>225061928</v>
      </c>
      <c r="R139" s="338">
        <f>SUM(J139,Q139)</f>
        <v>225061928</v>
      </c>
    </row>
    <row r="140" spans="2:18" s="1243" customFormat="1" ht="16.5" customHeight="1">
      <c r="B140" s="1249"/>
      <c r="C140" s="1253" t="s">
        <v>62</v>
      </c>
      <c r="D140" s="1254"/>
      <c r="E140" s="1254"/>
      <c r="F140" s="1254"/>
      <c r="G140" s="1255"/>
      <c r="H140" s="342">
        <v>0</v>
      </c>
      <c r="I140" s="343">
        <v>0</v>
      </c>
      <c r="J140" s="358">
        <f>SUM(H140:I140)</f>
        <v>0</v>
      </c>
      <c r="K140" s="371"/>
      <c r="L140" s="346">
        <v>5527764</v>
      </c>
      <c r="M140" s="346">
        <v>14202828</v>
      </c>
      <c r="N140" s="346">
        <v>26065836</v>
      </c>
      <c r="O140" s="346">
        <v>33685335</v>
      </c>
      <c r="P140" s="343">
        <v>35872437</v>
      </c>
      <c r="Q140" s="344">
        <f>SUM(K140:P140)</f>
        <v>115354200</v>
      </c>
      <c r="R140" s="347">
        <f>SUM(J140,Q140)</f>
        <v>115354200</v>
      </c>
    </row>
    <row r="141" spans="2:18" s="1243" customFormat="1" ht="16.5" customHeight="1">
      <c r="B141" s="1269"/>
      <c r="C141" s="1256" t="s">
        <v>63</v>
      </c>
      <c r="D141" s="1183"/>
      <c r="E141" s="1183"/>
      <c r="F141" s="1183"/>
      <c r="G141" s="1257"/>
      <c r="H141" s="350">
        <v>0</v>
      </c>
      <c r="I141" s="351">
        <v>0</v>
      </c>
      <c r="J141" s="357">
        <f>SUM(H141:I141)</f>
        <v>0</v>
      </c>
      <c r="K141" s="389"/>
      <c r="L141" s="354">
        <v>460494</v>
      </c>
      <c r="M141" s="354">
        <v>1611495</v>
      </c>
      <c r="N141" s="354">
        <v>14705145</v>
      </c>
      <c r="O141" s="354">
        <v>83398492</v>
      </c>
      <c r="P141" s="351">
        <v>253857240</v>
      </c>
      <c r="Q141" s="352">
        <f>SUM(K141:P141)</f>
        <v>354032866</v>
      </c>
      <c r="R141" s="355">
        <f>SUM(J141,Q141)</f>
        <v>354032866</v>
      </c>
    </row>
    <row r="142" spans="2:18" s="1243" customFormat="1" ht="16.5" customHeight="1">
      <c r="B142" s="1273" t="s">
        <v>64</v>
      </c>
      <c r="C142" s="1164"/>
      <c r="D142" s="1164"/>
      <c r="E142" s="1164"/>
      <c r="F142" s="1164"/>
      <c r="G142" s="1165"/>
      <c r="H142" s="321">
        <f aca="true" t="shared" si="27" ref="H142:R142">SUM(H109,H129,H138)</f>
        <v>37003465</v>
      </c>
      <c r="I142" s="322">
        <f t="shared" si="27"/>
        <v>61052654</v>
      </c>
      <c r="J142" s="323">
        <f t="shared" si="27"/>
        <v>98056119</v>
      </c>
      <c r="K142" s="324">
        <f t="shared" si="27"/>
        <v>0</v>
      </c>
      <c r="L142" s="325">
        <f t="shared" si="27"/>
        <v>272156676</v>
      </c>
      <c r="M142" s="325">
        <f t="shared" si="27"/>
        <v>294760889</v>
      </c>
      <c r="N142" s="325">
        <f t="shared" si="27"/>
        <v>319953293</v>
      </c>
      <c r="O142" s="325">
        <f t="shared" si="27"/>
        <v>393937641</v>
      </c>
      <c r="P142" s="326">
        <f t="shared" si="27"/>
        <v>516775262</v>
      </c>
      <c r="Q142" s="327">
        <f t="shared" si="27"/>
        <v>1797583761</v>
      </c>
      <c r="R142" s="328">
        <f t="shared" si="27"/>
        <v>1895639880</v>
      </c>
    </row>
    <row r="143" spans="2:18" s="1243" customFormat="1" ht="3.75" customHeight="1">
      <c r="B143" s="1274"/>
      <c r="C143" s="1274"/>
      <c r="D143" s="1274"/>
      <c r="E143" s="1274"/>
      <c r="F143" s="1274"/>
      <c r="G143" s="1274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</row>
    <row r="144" spans="2:18" s="1243" customFormat="1" ht="3.75" customHeight="1">
      <c r="B144" s="1274"/>
      <c r="C144" s="1274"/>
      <c r="D144" s="1274"/>
      <c r="E144" s="1274"/>
      <c r="F144" s="1274"/>
      <c r="G144" s="1274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</row>
  </sheetData>
  <sheetProtection/>
  <mergeCells count="42">
    <mergeCell ref="B5:G5"/>
    <mergeCell ref="B13:G13"/>
    <mergeCell ref="H32:J32"/>
    <mergeCell ref="K42:P42"/>
    <mergeCell ref="J41:Q41"/>
    <mergeCell ref="Q12:R12"/>
    <mergeCell ref="R32:R33"/>
    <mergeCell ref="K31:R31"/>
    <mergeCell ref="K32:Q32"/>
    <mergeCell ref="R23:R24"/>
    <mergeCell ref="B50:G51"/>
    <mergeCell ref="H50:J50"/>
    <mergeCell ref="B23:G24"/>
    <mergeCell ref="B32:G33"/>
    <mergeCell ref="B42:G43"/>
    <mergeCell ref="J49:Q49"/>
    <mergeCell ref="Q50:Q51"/>
    <mergeCell ref="K50:P50"/>
    <mergeCell ref="K23:Q23"/>
    <mergeCell ref="H23:J23"/>
    <mergeCell ref="B107:G108"/>
    <mergeCell ref="H68:J68"/>
    <mergeCell ref="H107:J107"/>
    <mergeCell ref="H58:J58"/>
    <mergeCell ref="I106:R106"/>
    <mergeCell ref="B68:G69"/>
    <mergeCell ref="R107:R108"/>
    <mergeCell ref="K107:Q107"/>
    <mergeCell ref="R68:R69"/>
    <mergeCell ref="B58:G59"/>
    <mergeCell ref="I67:R67"/>
    <mergeCell ref="Q58:Q59"/>
    <mergeCell ref="K22:R22"/>
    <mergeCell ref="K58:P58"/>
    <mergeCell ref="K68:Q68"/>
    <mergeCell ref="Q42:Q43"/>
    <mergeCell ref="J1:O1"/>
    <mergeCell ref="P1:Q1"/>
    <mergeCell ref="H4:I4"/>
    <mergeCell ref="H5:I5"/>
    <mergeCell ref="H42:J42"/>
    <mergeCell ref="J57:Q57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Normal="55" zoomScaleSheetLayoutView="100" zoomScalePageLayoutView="0" workbookViewId="0" topLeftCell="A1">
      <selection activeCell="J1" sqref="J1:O1"/>
    </sheetView>
  </sheetViews>
  <sheetFormatPr defaultColWidth="7.625" defaultRowHeight="16.5" customHeight="1"/>
  <cols>
    <col min="1" max="2" width="2.625" style="988" customWidth="1"/>
    <col min="3" max="3" width="5.625" style="988" customWidth="1"/>
    <col min="4" max="4" width="7.625" style="988" customWidth="1"/>
    <col min="5" max="5" width="2.625" style="988" customWidth="1"/>
    <col min="6" max="6" width="6.625" style="988" customWidth="1"/>
    <col min="7" max="7" width="9.375" style="988" customWidth="1"/>
    <col min="8" max="16" width="10.625" style="988" customWidth="1"/>
    <col min="17" max="18" width="12.625" style="988" customWidth="1"/>
    <col min="19" max="19" width="7.625" style="988" customWidth="1"/>
    <col min="20" max="22" width="9.375" style="988" customWidth="1"/>
    <col min="23" max="16384" width="7.625" style="988" customWidth="1"/>
  </cols>
  <sheetData>
    <row r="1" spans="1:18" ht="16.5" customHeight="1" thickBot="1" thickTop="1">
      <c r="A1" s="986" t="str">
        <f>"介護保険事業状況報告　平成"&amp;WIDECHAR($A$2)&amp;"年（"&amp;WIDECHAR($B$2)&amp;"年）"&amp;WIDECHAR($C$2)&amp;"月※"</f>
        <v>介護保険事業状況報告　平成２４年（２０１２年）１２月※</v>
      </c>
      <c r="J1" s="1689" t="s">
        <v>0</v>
      </c>
      <c r="K1" s="1690"/>
      <c r="L1" s="1690"/>
      <c r="M1" s="1690"/>
      <c r="N1" s="1690"/>
      <c r="O1" s="1691"/>
      <c r="P1" s="1688">
        <v>41306</v>
      </c>
      <c r="Q1" s="1688"/>
      <c r="R1" s="989" t="s">
        <v>1</v>
      </c>
    </row>
    <row r="2" spans="1:17" ht="16.5" customHeight="1" thickTop="1">
      <c r="A2" s="990">
        <v>24</v>
      </c>
      <c r="B2" s="990">
        <v>2012</v>
      </c>
      <c r="C2" s="990">
        <v>12</v>
      </c>
      <c r="D2" s="990">
        <v>1</v>
      </c>
      <c r="E2" s="990">
        <v>31</v>
      </c>
      <c r="Q2" s="989"/>
    </row>
    <row r="3" ht="16.5" customHeight="1">
      <c r="A3" s="986" t="s">
        <v>2</v>
      </c>
    </row>
    <row r="4" spans="2:9" ht="16.5" customHeight="1">
      <c r="B4" s="991"/>
      <c r="C4" s="991"/>
      <c r="D4" s="991"/>
      <c r="E4" s="992"/>
      <c r="F4" s="992"/>
      <c r="G4" s="992"/>
      <c r="H4" s="1687" t="s">
        <v>3</v>
      </c>
      <c r="I4" s="1687"/>
    </row>
    <row r="5" spans="2:9" ht="16.5" customHeight="1">
      <c r="B5" s="1721" t="str">
        <f>"平成"&amp;WIDECHAR($A$2)&amp;"年（"&amp;WIDECHAR($B$2)&amp;"年）"&amp;WIDECHAR($C$2)&amp;"月末日現在"</f>
        <v>平成２４年（２０１２年）１２月末日現在</v>
      </c>
      <c r="C5" s="1722"/>
      <c r="D5" s="1722"/>
      <c r="E5" s="1722"/>
      <c r="F5" s="1722"/>
      <c r="G5" s="1723"/>
      <c r="H5" s="1724" t="s">
        <v>4</v>
      </c>
      <c r="I5" s="1725"/>
    </row>
    <row r="6" spans="2:9" ht="16.5" customHeight="1">
      <c r="B6" s="993" t="s">
        <v>5</v>
      </c>
      <c r="C6" s="994"/>
      <c r="D6" s="994"/>
      <c r="E6" s="994"/>
      <c r="F6" s="994"/>
      <c r="G6" s="995"/>
      <c r="H6" s="996"/>
      <c r="I6" s="997">
        <v>41314</v>
      </c>
    </row>
    <row r="7" spans="2:9" ht="16.5" customHeight="1">
      <c r="B7" s="999" t="s">
        <v>6</v>
      </c>
      <c r="C7" s="1000"/>
      <c r="D7" s="1000"/>
      <c r="E7" s="1000"/>
      <c r="F7" s="1000"/>
      <c r="G7" s="1001"/>
      <c r="H7" s="1002"/>
      <c r="I7" s="1003">
        <v>42446</v>
      </c>
    </row>
    <row r="8" spans="2:9" ht="16.5" customHeight="1">
      <c r="B8" s="1004" t="s">
        <v>7</v>
      </c>
      <c r="C8" s="1005"/>
      <c r="D8" s="1005"/>
      <c r="E8" s="1005"/>
      <c r="F8" s="1005"/>
      <c r="G8" s="1006"/>
      <c r="H8" s="1007"/>
      <c r="I8" s="1008">
        <f>I6+I7</f>
        <v>83760</v>
      </c>
    </row>
    <row r="11" ht="16.5" customHeight="1">
      <c r="A11" s="986" t="s">
        <v>8</v>
      </c>
    </row>
    <row r="12" spans="2:18" ht="16.5" customHeight="1">
      <c r="B12" s="991"/>
      <c r="C12" s="991"/>
      <c r="D12" s="991"/>
      <c r="E12" s="992"/>
      <c r="F12" s="992"/>
      <c r="G12" s="992"/>
      <c r="H12" s="992"/>
      <c r="I12" s="992"/>
      <c r="J12" s="992"/>
      <c r="K12" s="992"/>
      <c r="L12" s="992"/>
      <c r="M12" s="992"/>
      <c r="P12" s="992"/>
      <c r="Q12" s="1687" t="s">
        <v>3</v>
      </c>
      <c r="R12" s="1687"/>
    </row>
    <row r="13" spans="1:18" ht="16.5" customHeight="1">
      <c r="A13" s="990" t="s">
        <v>9</v>
      </c>
      <c r="B13" s="1721" t="str">
        <f>"平成"&amp;WIDECHAR($A$2)&amp;"年（"&amp;WIDECHAR($B$2)&amp;"年）"&amp;WIDECHAR($C$2)&amp;"月末日現在"</f>
        <v>平成２４年（２０１２年）１２月末日現在</v>
      </c>
      <c r="C13" s="1722"/>
      <c r="D13" s="1722"/>
      <c r="E13" s="1722"/>
      <c r="F13" s="1722"/>
      <c r="G13" s="1723"/>
      <c r="H13" s="1009" t="s">
        <v>10</v>
      </c>
      <c r="I13" s="1010" t="s">
        <v>11</v>
      </c>
      <c r="J13" s="1011" t="s">
        <v>12</v>
      </c>
      <c r="K13" s="1012" t="s">
        <v>13</v>
      </c>
      <c r="L13" s="1013" t="s">
        <v>14</v>
      </c>
      <c r="M13" s="1013" t="s">
        <v>15</v>
      </c>
      <c r="N13" s="1013" t="s">
        <v>16</v>
      </c>
      <c r="O13" s="1013" t="s">
        <v>17</v>
      </c>
      <c r="P13" s="1014" t="s">
        <v>18</v>
      </c>
      <c r="Q13" s="1015" t="s">
        <v>12</v>
      </c>
      <c r="R13" s="1016" t="s">
        <v>19</v>
      </c>
    </row>
    <row r="14" spans="1:18" ht="16.5" customHeight="1">
      <c r="A14" s="990">
        <v>875</v>
      </c>
      <c r="B14" s="1017" t="s">
        <v>20</v>
      </c>
      <c r="C14" s="1018"/>
      <c r="D14" s="1018"/>
      <c r="E14" s="1018"/>
      <c r="F14" s="1018"/>
      <c r="G14" s="1019"/>
      <c r="H14" s="1020">
        <f>H15+H16</f>
        <v>2715</v>
      </c>
      <c r="I14" s="1021">
        <f>I15+I16</f>
        <v>2076</v>
      </c>
      <c r="J14" s="1022">
        <f>SUM(H14:I14)</f>
        <v>4791</v>
      </c>
      <c r="K14" s="1023">
        <f aca="true" t="shared" si="0" ref="K14:P14">K15+K16</f>
        <v>0</v>
      </c>
      <c r="L14" s="1024">
        <f t="shared" si="0"/>
        <v>3592</v>
      </c>
      <c r="M14" s="1024">
        <f t="shared" si="0"/>
        <v>2481</v>
      </c>
      <c r="N14" s="1024">
        <f t="shared" si="0"/>
        <v>1926</v>
      </c>
      <c r="O14" s="1024">
        <f t="shared" si="0"/>
        <v>2038</v>
      </c>
      <c r="P14" s="1025">
        <f t="shared" si="0"/>
        <v>2354</v>
      </c>
      <c r="Q14" s="1026">
        <f>SUM(K14:P14)</f>
        <v>12391</v>
      </c>
      <c r="R14" s="1027">
        <f>SUM(J14,Q14)</f>
        <v>17182</v>
      </c>
    </row>
    <row r="15" spans="1:18" ht="16.5" customHeight="1">
      <c r="A15" s="990">
        <v>156</v>
      </c>
      <c r="B15" s="1028"/>
      <c r="C15" s="1029" t="s">
        <v>5</v>
      </c>
      <c r="D15" s="1029"/>
      <c r="E15" s="1029"/>
      <c r="F15" s="1029"/>
      <c r="G15" s="1029"/>
      <c r="H15" s="1030">
        <v>412</v>
      </c>
      <c r="I15" s="1031">
        <v>369</v>
      </c>
      <c r="J15" s="1032">
        <f>SUM(H15:I15)</f>
        <v>781</v>
      </c>
      <c r="K15" s="1033">
        <v>0</v>
      </c>
      <c r="L15" s="1034">
        <v>473</v>
      </c>
      <c r="M15" s="1034">
        <v>372</v>
      </c>
      <c r="N15" s="1034">
        <v>247</v>
      </c>
      <c r="O15" s="1034">
        <v>240</v>
      </c>
      <c r="P15" s="1031">
        <v>242</v>
      </c>
      <c r="Q15" s="1032">
        <f>SUM(K15:P15)</f>
        <v>1574</v>
      </c>
      <c r="R15" s="1035">
        <f>SUM(J15,Q15)</f>
        <v>2355</v>
      </c>
    </row>
    <row r="16" spans="1:18" ht="16.5" customHeight="1">
      <c r="A16" s="990">
        <v>719</v>
      </c>
      <c r="B16" s="1036"/>
      <c r="C16" s="1037" t="s">
        <v>6</v>
      </c>
      <c r="D16" s="1037"/>
      <c r="E16" s="1037"/>
      <c r="F16" s="1037"/>
      <c r="G16" s="1037"/>
      <c r="H16" s="1038">
        <v>2303</v>
      </c>
      <c r="I16" s="1039">
        <v>1707</v>
      </c>
      <c r="J16" s="1040">
        <f>SUM(H16:I16)</f>
        <v>4010</v>
      </c>
      <c r="K16" s="1041">
        <v>0</v>
      </c>
      <c r="L16" s="1042">
        <v>3119</v>
      </c>
      <c r="M16" s="1042">
        <v>2109</v>
      </c>
      <c r="N16" s="1042">
        <v>1679</v>
      </c>
      <c r="O16" s="1042">
        <v>1798</v>
      </c>
      <c r="P16" s="1039">
        <v>2112</v>
      </c>
      <c r="Q16" s="1040">
        <f>SUM(K16:P16)</f>
        <v>10817</v>
      </c>
      <c r="R16" s="1043">
        <f>SUM(J16,Q16)</f>
        <v>14827</v>
      </c>
    </row>
    <row r="17" spans="1:18" ht="16.5" customHeight="1">
      <c r="A17" s="990">
        <v>25</v>
      </c>
      <c r="B17" s="998" t="s">
        <v>21</v>
      </c>
      <c r="C17" s="1044"/>
      <c r="D17" s="1044"/>
      <c r="E17" s="1044"/>
      <c r="F17" s="1044"/>
      <c r="G17" s="1044"/>
      <c r="H17" s="1020">
        <v>46</v>
      </c>
      <c r="I17" s="1021">
        <v>71</v>
      </c>
      <c r="J17" s="1022">
        <f>SUM(H17:I17)</f>
        <v>117</v>
      </c>
      <c r="K17" s="1023">
        <v>0</v>
      </c>
      <c r="L17" s="1024">
        <v>97</v>
      </c>
      <c r="M17" s="1024">
        <v>80</v>
      </c>
      <c r="N17" s="1024">
        <v>38</v>
      </c>
      <c r="O17" s="1024">
        <v>35</v>
      </c>
      <c r="P17" s="1025">
        <v>74</v>
      </c>
      <c r="Q17" s="1045">
        <f>SUM(K17:P17)</f>
        <v>324</v>
      </c>
      <c r="R17" s="1046">
        <f>SUM(J17,Q17)</f>
        <v>441</v>
      </c>
    </row>
    <row r="18" spans="1:18" ht="16.5" customHeight="1">
      <c r="A18" s="990">
        <v>900</v>
      </c>
      <c r="B18" s="1004" t="s">
        <v>22</v>
      </c>
      <c r="C18" s="1005"/>
      <c r="D18" s="1005"/>
      <c r="E18" s="1005"/>
      <c r="F18" s="1005"/>
      <c r="G18" s="1005"/>
      <c r="H18" s="1047">
        <f>H14+H17</f>
        <v>2761</v>
      </c>
      <c r="I18" s="1048">
        <f>I14+I17</f>
        <v>2147</v>
      </c>
      <c r="J18" s="1049">
        <f>SUM(H18:I18)</f>
        <v>4908</v>
      </c>
      <c r="K18" s="1050">
        <f aca="true" t="shared" si="1" ref="K18:P18">K14+K17</f>
        <v>0</v>
      </c>
      <c r="L18" s="1051">
        <f t="shared" si="1"/>
        <v>3689</v>
      </c>
      <c r="M18" s="1051">
        <f t="shared" si="1"/>
        <v>2561</v>
      </c>
      <c r="N18" s="1051">
        <f t="shared" si="1"/>
        <v>1964</v>
      </c>
      <c r="O18" s="1051">
        <f t="shared" si="1"/>
        <v>2073</v>
      </c>
      <c r="P18" s="1048">
        <f t="shared" si="1"/>
        <v>2428</v>
      </c>
      <c r="Q18" s="1049">
        <f>SUM(K18:P18)</f>
        <v>12715</v>
      </c>
      <c r="R18" s="1052">
        <f>SUM(J18,Q18)</f>
        <v>17623</v>
      </c>
    </row>
    <row r="21" ht="16.5" customHeight="1">
      <c r="A21" s="986" t="s">
        <v>67</v>
      </c>
    </row>
    <row r="22" spans="2:18" ht="16.5" customHeight="1">
      <c r="B22" s="991"/>
      <c r="C22" s="991"/>
      <c r="D22" s="991"/>
      <c r="E22" s="992"/>
      <c r="F22" s="992"/>
      <c r="G22" s="992"/>
      <c r="H22" s="992"/>
      <c r="I22" s="992"/>
      <c r="J22" s="992"/>
      <c r="K22" s="1687" t="s">
        <v>23</v>
      </c>
      <c r="L22" s="1687"/>
      <c r="M22" s="1687"/>
      <c r="N22" s="1687"/>
      <c r="O22" s="1687"/>
      <c r="P22" s="1687"/>
      <c r="Q22" s="1687"/>
      <c r="R22" s="1687"/>
    </row>
    <row r="23" spans="2:18" ht="16.5" customHeight="1">
      <c r="B23" s="1708" t="str">
        <f>"平成"&amp;WIDECHAR($A$2)&amp;"年（"&amp;WIDECHAR($B$2)&amp;"年）"&amp;WIDECHAR($C$2)&amp;"月"</f>
        <v>平成２４年（２０１２年）１２月</v>
      </c>
      <c r="C23" s="1709"/>
      <c r="D23" s="1709"/>
      <c r="E23" s="1709"/>
      <c r="F23" s="1709"/>
      <c r="G23" s="1706"/>
      <c r="H23" s="1697" t="s">
        <v>24</v>
      </c>
      <c r="I23" s="1698"/>
      <c r="J23" s="1698"/>
      <c r="K23" s="1694" t="s">
        <v>25</v>
      </c>
      <c r="L23" s="1695"/>
      <c r="M23" s="1695"/>
      <c r="N23" s="1695"/>
      <c r="O23" s="1695"/>
      <c r="P23" s="1695"/>
      <c r="Q23" s="1696"/>
      <c r="R23" s="1692" t="s">
        <v>19</v>
      </c>
    </row>
    <row r="24" spans="2:18" ht="16.5" customHeight="1">
      <c r="B24" s="1710"/>
      <c r="C24" s="1711"/>
      <c r="D24" s="1711"/>
      <c r="E24" s="1711"/>
      <c r="F24" s="1711"/>
      <c r="G24" s="1707"/>
      <c r="H24" s="1054" t="s">
        <v>10</v>
      </c>
      <c r="I24" s="1055" t="s">
        <v>11</v>
      </c>
      <c r="J24" s="1056" t="s">
        <v>12</v>
      </c>
      <c r="K24" s="1057" t="s">
        <v>13</v>
      </c>
      <c r="L24" s="1058" t="s">
        <v>14</v>
      </c>
      <c r="M24" s="1058" t="s">
        <v>15</v>
      </c>
      <c r="N24" s="1058" t="s">
        <v>16</v>
      </c>
      <c r="O24" s="1058" t="s">
        <v>17</v>
      </c>
      <c r="P24" s="1059" t="s">
        <v>18</v>
      </c>
      <c r="Q24" s="1053" t="s">
        <v>12</v>
      </c>
      <c r="R24" s="1693"/>
    </row>
    <row r="25" spans="2:18" ht="16.5" customHeight="1">
      <c r="B25" s="993" t="s">
        <v>20</v>
      </c>
      <c r="C25" s="995"/>
      <c r="D25" s="995"/>
      <c r="E25" s="995"/>
      <c r="F25" s="995"/>
      <c r="G25" s="995"/>
      <c r="H25" s="1060">
        <v>1395</v>
      </c>
      <c r="I25" s="1061">
        <v>1364</v>
      </c>
      <c r="J25" s="1062">
        <f>SUM(H25:I25)</f>
        <v>2759</v>
      </c>
      <c r="K25" s="1063">
        <v>0</v>
      </c>
      <c r="L25" s="1064">
        <v>2512</v>
      </c>
      <c r="M25" s="1064">
        <v>1840</v>
      </c>
      <c r="N25" s="1064">
        <v>1120</v>
      </c>
      <c r="O25" s="1064">
        <v>758</v>
      </c>
      <c r="P25" s="1065">
        <v>428</v>
      </c>
      <c r="Q25" s="1066">
        <f>SUM(K25:P25)</f>
        <v>6658</v>
      </c>
      <c r="R25" s="1067">
        <f>SUM(J25,Q25)</f>
        <v>9417</v>
      </c>
    </row>
    <row r="26" spans="2:18" ht="16.5" customHeight="1">
      <c r="B26" s="999" t="s">
        <v>21</v>
      </c>
      <c r="C26" s="1001"/>
      <c r="D26" s="1001"/>
      <c r="E26" s="1001"/>
      <c r="F26" s="1001"/>
      <c r="G26" s="1001"/>
      <c r="H26" s="1068">
        <v>24</v>
      </c>
      <c r="I26" s="1069">
        <v>45</v>
      </c>
      <c r="J26" s="1070">
        <f>SUM(H26:I26)</f>
        <v>69</v>
      </c>
      <c r="K26" s="1071">
        <v>0</v>
      </c>
      <c r="L26" s="1072">
        <v>62</v>
      </c>
      <c r="M26" s="1072">
        <v>61</v>
      </c>
      <c r="N26" s="1072">
        <v>22</v>
      </c>
      <c r="O26" s="1072">
        <v>14</v>
      </c>
      <c r="P26" s="1073">
        <v>24</v>
      </c>
      <c r="Q26" s="1074">
        <f>SUM(K26:P26)</f>
        <v>183</v>
      </c>
      <c r="R26" s="1075">
        <f>SUM(J26,Q26)</f>
        <v>252</v>
      </c>
    </row>
    <row r="27" spans="2:18" ht="16.5" customHeight="1">
      <c r="B27" s="1004" t="s">
        <v>22</v>
      </c>
      <c r="C27" s="1005"/>
      <c r="D27" s="1005"/>
      <c r="E27" s="1005"/>
      <c r="F27" s="1005"/>
      <c r="G27" s="1005"/>
      <c r="H27" s="1047">
        <f aca="true" t="shared" si="2" ref="H27:P27">H25+H26</f>
        <v>1419</v>
      </c>
      <c r="I27" s="1048">
        <f t="shared" si="2"/>
        <v>1409</v>
      </c>
      <c r="J27" s="1049">
        <f t="shared" si="2"/>
        <v>2828</v>
      </c>
      <c r="K27" s="1050">
        <f t="shared" si="2"/>
        <v>0</v>
      </c>
      <c r="L27" s="1051">
        <f t="shared" si="2"/>
        <v>2574</v>
      </c>
      <c r="M27" s="1051">
        <f t="shared" si="2"/>
        <v>1901</v>
      </c>
      <c r="N27" s="1051">
        <f t="shared" si="2"/>
        <v>1142</v>
      </c>
      <c r="O27" s="1051">
        <f t="shared" si="2"/>
        <v>772</v>
      </c>
      <c r="P27" s="1048">
        <f t="shared" si="2"/>
        <v>452</v>
      </c>
      <c r="Q27" s="1049">
        <f>SUM(K27:P27)</f>
        <v>6841</v>
      </c>
      <c r="R27" s="1052">
        <f>SUM(J27,Q27)</f>
        <v>9669</v>
      </c>
    </row>
    <row r="30" ht="16.5" customHeight="1">
      <c r="A30" s="986" t="s">
        <v>26</v>
      </c>
    </row>
    <row r="31" spans="2:18" ht="16.5" customHeight="1">
      <c r="B31" s="991"/>
      <c r="C31" s="991"/>
      <c r="D31" s="991"/>
      <c r="E31" s="992"/>
      <c r="F31" s="992"/>
      <c r="G31" s="992"/>
      <c r="H31" s="992"/>
      <c r="I31" s="992"/>
      <c r="J31" s="992"/>
      <c r="K31" s="1687" t="s">
        <v>23</v>
      </c>
      <c r="L31" s="1687"/>
      <c r="M31" s="1687"/>
      <c r="N31" s="1687"/>
      <c r="O31" s="1687"/>
      <c r="P31" s="1687"/>
      <c r="Q31" s="1687"/>
      <c r="R31" s="1687"/>
    </row>
    <row r="32" spans="2:18" ht="16.5" customHeight="1">
      <c r="B32" s="1708" t="str">
        <f>"平成"&amp;WIDECHAR($A$2)&amp;"年（"&amp;WIDECHAR($B$2)&amp;"年）"&amp;WIDECHAR($C$2)&amp;"月"</f>
        <v>平成２４年（２０１２年）１２月</v>
      </c>
      <c r="C32" s="1709"/>
      <c r="D32" s="1709"/>
      <c r="E32" s="1709"/>
      <c r="F32" s="1709"/>
      <c r="G32" s="1706"/>
      <c r="H32" s="1697" t="s">
        <v>24</v>
      </c>
      <c r="I32" s="1698"/>
      <c r="J32" s="1698"/>
      <c r="K32" s="1694" t="s">
        <v>25</v>
      </c>
      <c r="L32" s="1695"/>
      <c r="M32" s="1695"/>
      <c r="N32" s="1695"/>
      <c r="O32" s="1695"/>
      <c r="P32" s="1695"/>
      <c r="Q32" s="1696"/>
      <c r="R32" s="1706" t="s">
        <v>19</v>
      </c>
    </row>
    <row r="33" spans="2:18" ht="16.5" customHeight="1">
      <c r="B33" s="1710"/>
      <c r="C33" s="1711"/>
      <c r="D33" s="1711"/>
      <c r="E33" s="1711"/>
      <c r="F33" s="1711"/>
      <c r="G33" s="1707"/>
      <c r="H33" s="1054" t="s">
        <v>10</v>
      </c>
      <c r="I33" s="1055" t="s">
        <v>11</v>
      </c>
      <c r="J33" s="1056" t="s">
        <v>12</v>
      </c>
      <c r="K33" s="1057" t="s">
        <v>13</v>
      </c>
      <c r="L33" s="1058" t="s">
        <v>14</v>
      </c>
      <c r="M33" s="1058" t="s">
        <v>15</v>
      </c>
      <c r="N33" s="1058" t="s">
        <v>16</v>
      </c>
      <c r="O33" s="1058" t="s">
        <v>17</v>
      </c>
      <c r="P33" s="1059" t="s">
        <v>18</v>
      </c>
      <c r="Q33" s="1076" t="s">
        <v>12</v>
      </c>
      <c r="R33" s="1707"/>
    </row>
    <row r="34" spans="2:18" ht="16.5" customHeight="1">
      <c r="B34" s="993" t="s">
        <v>20</v>
      </c>
      <c r="C34" s="995"/>
      <c r="D34" s="995"/>
      <c r="E34" s="995"/>
      <c r="F34" s="995"/>
      <c r="G34" s="995"/>
      <c r="H34" s="1060">
        <v>8</v>
      </c>
      <c r="I34" s="1061">
        <v>12</v>
      </c>
      <c r="J34" s="1062">
        <f>SUM(H34:I34)</f>
        <v>20</v>
      </c>
      <c r="K34" s="1063">
        <v>0</v>
      </c>
      <c r="L34" s="1064">
        <v>277</v>
      </c>
      <c r="M34" s="1064">
        <v>358</v>
      </c>
      <c r="N34" s="1064">
        <v>374</v>
      </c>
      <c r="O34" s="1064">
        <v>280</v>
      </c>
      <c r="P34" s="1065">
        <v>121</v>
      </c>
      <c r="Q34" s="1077">
        <f>SUM(K34:P34)</f>
        <v>1410</v>
      </c>
      <c r="R34" s="1078">
        <f>SUM(J34,Q34)</f>
        <v>1430</v>
      </c>
    </row>
    <row r="35" spans="2:18" ht="16.5" customHeight="1">
      <c r="B35" s="999" t="s">
        <v>21</v>
      </c>
      <c r="C35" s="1001"/>
      <c r="D35" s="1001"/>
      <c r="E35" s="1001"/>
      <c r="F35" s="1001"/>
      <c r="G35" s="1001"/>
      <c r="H35" s="1068">
        <v>0</v>
      </c>
      <c r="I35" s="1069">
        <v>0</v>
      </c>
      <c r="J35" s="1070">
        <f>SUM(H35:I35)</f>
        <v>0</v>
      </c>
      <c r="K35" s="1071">
        <v>0</v>
      </c>
      <c r="L35" s="1072">
        <v>1</v>
      </c>
      <c r="M35" s="1072">
        <v>3</v>
      </c>
      <c r="N35" s="1072">
        <v>4</v>
      </c>
      <c r="O35" s="1072">
        <v>1</v>
      </c>
      <c r="P35" s="1073">
        <v>4</v>
      </c>
      <c r="Q35" s="1079">
        <f>SUM(K35:P35)</f>
        <v>13</v>
      </c>
      <c r="R35" s="1080">
        <f>SUM(J35,Q35)</f>
        <v>13</v>
      </c>
    </row>
    <row r="36" spans="2:18" ht="16.5" customHeight="1">
      <c r="B36" s="1004" t="s">
        <v>22</v>
      </c>
      <c r="C36" s="1005"/>
      <c r="D36" s="1005"/>
      <c r="E36" s="1005"/>
      <c r="F36" s="1005"/>
      <c r="G36" s="1005"/>
      <c r="H36" s="1047">
        <f>H34+H35</f>
        <v>8</v>
      </c>
      <c r="I36" s="1048">
        <f>I34+I35</f>
        <v>12</v>
      </c>
      <c r="J36" s="1049">
        <f>SUM(H36:I36)</f>
        <v>20</v>
      </c>
      <c r="K36" s="1050">
        <f aca="true" t="shared" si="3" ref="K36:P36">K34+K35</f>
        <v>0</v>
      </c>
      <c r="L36" s="1051">
        <f t="shared" si="3"/>
        <v>278</v>
      </c>
      <c r="M36" s="1051">
        <f t="shared" si="3"/>
        <v>361</v>
      </c>
      <c r="N36" s="1051">
        <f t="shared" si="3"/>
        <v>378</v>
      </c>
      <c r="O36" s="1051">
        <f t="shared" si="3"/>
        <v>281</v>
      </c>
      <c r="P36" s="1048">
        <f t="shared" si="3"/>
        <v>125</v>
      </c>
      <c r="Q36" s="1081">
        <f>SUM(K36:P36)</f>
        <v>1423</v>
      </c>
      <c r="R36" s="1082">
        <f>SUM(J36,Q36)</f>
        <v>1443</v>
      </c>
    </row>
    <row r="39" ht="16.5" customHeight="1">
      <c r="A39" s="986" t="s">
        <v>27</v>
      </c>
    </row>
    <row r="40" ht="16.5" customHeight="1">
      <c r="A40" s="986" t="s">
        <v>28</v>
      </c>
    </row>
    <row r="41" spans="2:17" ht="16.5" customHeight="1">
      <c r="B41" s="991"/>
      <c r="C41" s="991"/>
      <c r="D41" s="991"/>
      <c r="E41" s="992"/>
      <c r="F41" s="992"/>
      <c r="G41" s="992"/>
      <c r="H41" s="992"/>
      <c r="I41" s="992"/>
      <c r="J41" s="1687" t="s">
        <v>23</v>
      </c>
      <c r="K41" s="1687"/>
      <c r="L41" s="1687"/>
      <c r="M41" s="1687"/>
      <c r="N41" s="1687"/>
      <c r="O41" s="1687"/>
      <c r="P41" s="1687"/>
      <c r="Q41" s="1687"/>
    </row>
    <row r="42" spans="2:17" ht="16.5" customHeight="1">
      <c r="B42" s="1708" t="str">
        <f>"平成"&amp;WIDECHAR($A$2)&amp;"年（"&amp;WIDECHAR($B$2)&amp;"年）"&amp;WIDECHAR($C$2)&amp;"月"</f>
        <v>平成２４年（２０１２年）１２月</v>
      </c>
      <c r="C42" s="1709"/>
      <c r="D42" s="1709"/>
      <c r="E42" s="1709"/>
      <c r="F42" s="1709"/>
      <c r="G42" s="1706"/>
      <c r="H42" s="1697" t="s">
        <v>24</v>
      </c>
      <c r="I42" s="1698"/>
      <c r="J42" s="1698"/>
      <c r="K42" s="1694" t="s">
        <v>25</v>
      </c>
      <c r="L42" s="1695"/>
      <c r="M42" s="1695"/>
      <c r="N42" s="1695"/>
      <c r="O42" s="1695"/>
      <c r="P42" s="1696"/>
      <c r="Q42" s="1706" t="s">
        <v>19</v>
      </c>
    </row>
    <row r="43" spans="2:17" ht="16.5" customHeight="1">
      <c r="B43" s="1710"/>
      <c r="C43" s="1711"/>
      <c r="D43" s="1711"/>
      <c r="E43" s="1711"/>
      <c r="F43" s="1711"/>
      <c r="G43" s="1707"/>
      <c r="H43" s="1054" t="s">
        <v>10</v>
      </c>
      <c r="I43" s="1055" t="s">
        <v>11</v>
      </c>
      <c r="J43" s="1056" t="s">
        <v>12</v>
      </c>
      <c r="K43" s="1083" t="s">
        <v>14</v>
      </c>
      <c r="L43" s="1058" t="s">
        <v>15</v>
      </c>
      <c r="M43" s="1058" t="s">
        <v>16</v>
      </c>
      <c r="N43" s="1058" t="s">
        <v>17</v>
      </c>
      <c r="O43" s="1059" t="s">
        <v>18</v>
      </c>
      <c r="P43" s="1076" t="s">
        <v>12</v>
      </c>
      <c r="Q43" s="1707"/>
    </row>
    <row r="44" spans="2:17" ht="16.5" customHeight="1">
      <c r="B44" s="993" t="s">
        <v>20</v>
      </c>
      <c r="C44" s="995"/>
      <c r="D44" s="995"/>
      <c r="E44" s="995"/>
      <c r="F44" s="995"/>
      <c r="G44" s="995"/>
      <c r="H44" s="1060">
        <v>0</v>
      </c>
      <c r="I44" s="1061">
        <v>0</v>
      </c>
      <c r="J44" s="1062">
        <f>SUM(H44:I44)</f>
        <v>0</v>
      </c>
      <c r="K44" s="1063">
        <v>5</v>
      </c>
      <c r="L44" s="1064">
        <v>28</v>
      </c>
      <c r="M44" s="1064">
        <v>142</v>
      </c>
      <c r="N44" s="1064">
        <v>335</v>
      </c>
      <c r="O44" s="1065">
        <v>398</v>
      </c>
      <c r="P44" s="1077">
        <f>SUM(K44:O44)</f>
        <v>908</v>
      </c>
      <c r="Q44" s="1078">
        <f>SUM(J44,P44)</f>
        <v>908</v>
      </c>
    </row>
    <row r="45" spans="2:17" ht="16.5" customHeight="1">
      <c r="B45" s="999" t="s">
        <v>21</v>
      </c>
      <c r="C45" s="1001"/>
      <c r="D45" s="1001"/>
      <c r="E45" s="1001"/>
      <c r="F45" s="1001"/>
      <c r="G45" s="1001"/>
      <c r="H45" s="1068">
        <v>0</v>
      </c>
      <c r="I45" s="1069">
        <v>0</v>
      </c>
      <c r="J45" s="1070">
        <f>SUM(H45:I45)</f>
        <v>0</v>
      </c>
      <c r="K45" s="1071">
        <v>0</v>
      </c>
      <c r="L45" s="1072">
        <v>0</v>
      </c>
      <c r="M45" s="1072">
        <v>1</v>
      </c>
      <c r="N45" s="1072">
        <v>6</v>
      </c>
      <c r="O45" s="1073">
        <v>5</v>
      </c>
      <c r="P45" s="1079">
        <f>SUM(K45:O45)</f>
        <v>12</v>
      </c>
      <c r="Q45" s="1080">
        <f>SUM(J45,P45)</f>
        <v>12</v>
      </c>
    </row>
    <row r="46" spans="2:17" ht="16.5" customHeight="1">
      <c r="B46" s="1004" t="s">
        <v>22</v>
      </c>
      <c r="C46" s="1005"/>
      <c r="D46" s="1005"/>
      <c r="E46" s="1005"/>
      <c r="F46" s="1005"/>
      <c r="G46" s="1005"/>
      <c r="H46" s="1047">
        <f>H44+H45</f>
        <v>0</v>
      </c>
      <c r="I46" s="1048">
        <f>I44+I45</f>
        <v>0</v>
      </c>
      <c r="J46" s="1049">
        <f>SUM(H46:I46)</f>
        <v>0</v>
      </c>
      <c r="K46" s="1050">
        <f>K44+K45</f>
        <v>5</v>
      </c>
      <c r="L46" s="1051">
        <f>L44+L45</f>
        <v>28</v>
      </c>
      <c r="M46" s="1051">
        <f>M44+M45</f>
        <v>143</v>
      </c>
      <c r="N46" s="1051">
        <f>N44+N45</f>
        <v>341</v>
      </c>
      <c r="O46" s="1048">
        <f>O44+O45</f>
        <v>403</v>
      </c>
      <c r="P46" s="1081">
        <f>SUM(K46:O46)</f>
        <v>920</v>
      </c>
      <c r="Q46" s="1082">
        <f>SUM(J46,P46)</f>
        <v>920</v>
      </c>
    </row>
    <row r="48" ht="16.5" customHeight="1">
      <c r="A48" s="986" t="s">
        <v>29</v>
      </c>
    </row>
    <row r="49" spans="2:17" ht="16.5" customHeight="1">
      <c r="B49" s="991"/>
      <c r="C49" s="991"/>
      <c r="D49" s="991"/>
      <c r="E49" s="992"/>
      <c r="F49" s="992"/>
      <c r="G49" s="992"/>
      <c r="H49" s="992"/>
      <c r="I49" s="992"/>
      <c r="J49" s="1687" t="s">
        <v>23</v>
      </c>
      <c r="K49" s="1687"/>
      <c r="L49" s="1687"/>
      <c r="M49" s="1687"/>
      <c r="N49" s="1687"/>
      <c r="O49" s="1687"/>
      <c r="P49" s="1687"/>
      <c r="Q49" s="1687"/>
    </row>
    <row r="50" spans="2:17" ht="16.5" customHeight="1">
      <c r="B50" s="1708" t="str">
        <f>"平成"&amp;WIDECHAR($A$2)&amp;"年（"&amp;WIDECHAR($B$2)&amp;"年）"&amp;WIDECHAR($C$2)&amp;"月"</f>
        <v>平成２４年（２０１２年）１２月</v>
      </c>
      <c r="C50" s="1709"/>
      <c r="D50" s="1709"/>
      <c r="E50" s="1709"/>
      <c r="F50" s="1709"/>
      <c r="G50" s="1706"/>
      <c r="H50" s="1718" t="s">
        <v>24</v>
      </c>
      <c r="I50" s="1704"/>
      <c r="J50" s="1704"/>
      <c r="K50" s="1703" t="s">
        <v>25</v>
      </c>
      <c r="L50" s="1704"/>
      <c r="M50" s="1704"/>
      <c r="N50" s="1704"/>
      <c r="O50" s="1704"/>
      <c r="P50" s="1705"/>
      <c r="Q50" s="1719" t="s">
        <v>19</v>
      </c>
    </row>
    <row r="51" spans="2:17" ht="16.5" customHeight="1">
      <c r="B51" s="1710"/>
      <c r="C51" s="1711"/>
      <c r="D51" s="1711"/>
      <c r="E51" s="1711"/>
      <c r="F51" s="1711"/>
      <c r="G51" s="1707"/>
      <c r="H51" s="1084" t="s">
        <v>10</v>
      </c>
      <c r="I51" s="1085" t="s">
        <v>11</v>
      </c>
      <c r="J51" s="1086" t="s">
        <v>12</v>
      </c>
      <c r="K51" s="1087" t="s">
        <v>14</v>
      </c>
      <c r="L51" s="1088" t="s">
        <v>15</v>
      </c>
      <c r="M51" s="1088" t="s">
        <v>16</v>
      </c>
      <c r="N51" s="1088" t="s">
        <v>17</v>
      </c>
      <c r="O51" s="1089" t="s">
        <v>18</v>
      </c>
      <c r="P51" s="1090" t="s">
        <v>12</v>
      </c>
      <c r="Q51" s="1720"/>
    </row>
    <row r="52" spans="2:17" ht="16.5" customHeight="1">
      <c r="B52" s="993" t="s">
        <v>20</v>
      </c>
      <c r="C52" s="995"/>
      <c r="D52" s="995"/>
      <c r="E52" s="995"/>
      <c r="F52" s="995"/>
      <c r="G52" s="995"/>
      <c r="H52" s="1060">
        <v>0</v>
      </c>
      <c r="I52" s="1061">
        <v>0</v>
      </c>
      <c r="J52" s="1062">
        <f>SUM(H52:I52)</f>
        <v>0</v>
      </c>
      <c r="K52" s="1063">
        <v>35</v>
      </c>
      <c r="L52" s="1064">
        <v>56</v>
      </c>
      <c r="M52" s="1064">
        <v>121</v>
      </c>
      <c r="N52" s="1064">
        <v>135</v>
      </c>
      <c r="O52" s="1065">
        <v>118</v>
      </c>
      <c r="P52" s="1077">
        <f>SUM(K52:O52)</f>
        <v>465</v>
      </c>
      <c r="Q52" s="1078">
        <f>SUM(J52,P52)</f>
        <v>465</v>
      </c>
    </row>
    <row r="53" spans="2:17" ht="16.5" customHeight="1">
      <c r="B53" s="999" t="s">
        <v>21</v>
      </c>
      <c r="C53" s="1001"/>
      <c r="D53" s="1001"/>
      <c r="E53" s="1001"/>
      <c r="F53" s="1001"/>
      <c r="G53" s="1001"/>
      <c r="H53" s="1068">
        <v>0</v>
      </c>
      <c r="I53" s="1069">
        <v>0</v>
      </c>
      <c r="J53" s="1070">
        <f>SUM(H53:I53)</f>
        <v>0</v>
      </c>
      <c r="K53" s="1071">
        <v>0</v>
      </c>
      <c r="L53" s="1072">
        <v>0</v>
      </c>
      <c r="M53" s="1072">
        <v>3</v>
      </c>
      <c r="N53" s="1072">
        <v>2</v>
      </c>
      <c r="O53" s="1073">
        <v>1</v>
      </c>
      <c r="P53" s="1079">
        <f>SUM(K53:O53)</f>
        <v>6</v>
      </c>
      <c r="Q53" s="1080">
        <f>SUM(J53,P53)</f>
        <v>6</v>
      </c>
    </row>
    <row r="54" spans="2:17" ht="16.5" customHeight="1">
      <c r="B54" s="1004" t="s">
        <v>22</v>
      </c>
      <c r="C54" s="1005"/>
      <c r="D54" s="1005"/>
      <c r="E54" s="1005"/>
      <c r="F54" s="1005"/>
      <c r="G54" s="1005"/>
      <c r="H54" s="1047">
        <f>H52+H53</f>
        <v>0</v>
      </c>
      <c r="I54" s="1048">
        <f>I52+I53</f>
        <v>0</v>
      </c>
      <c r="J54" s="1049">
        <f>SUM(H54:I54)</f>
        <v>0</v>
      </c>
      <c r="K54" s="1050">
        <f>K52+K53</f>
        <v>35</v>
      </c>
      <c r="L54" s="1051">
        <f>L52+L53</f>
        <v>56</v>
      </c>
      <c r="M54" s="1051">
        <f>M52+M53</f>
        <v>124</v>
      </c>
      <c r="N54" s="1051">
        <f>N52+N53</f>
        <v>137</v>
      </c>
      <c r="O54" s="1048">
        <f>O52+O53</f>
        <v>119</v>
      </c>
      <c r="P54" s="1081">
        <f>SUM(K54:O54)</f>
        <v>471</v>
      </c>
      <c r="Q54" s="1082">
        <f>SUM(J54,P54)</f>
        <v>471</v>
      </c>
    </row>
    <row r="56" ht="16.5" customHeight="1">
      <c r="A56" s="986" t="s">
        <v>30</v>
      </c>
    </row>
    <row r="57" spans="2:17" ht="16.5" customHeight="1">
      <c r="B57" s="991"/>
      <c r="C57" s="991"/>
      <c r="D57" s="991"/>
      <c r="E57" s="992"/>
      <c r="F57" s="992"/>
      <c r="G57" s="992"/>
      <c r="H57" s="992"/>
      <c r="I57" s="992"/>
      <c r="J57" s="1687" t="s">
        <v>23</v>
      </c>
      <c r="K57" s="1687"/>
      <c r="L57" s="1687"/>
      <c r="M57" s="1687"/>
      <c r="N57" s="1687"/>
      <c r="O57" s="1687"/>
      <c r="P57" s="1687"/>
      <c r="Q57" s="1687"/>
    </row>
    <row r="58" spans="2:17" ht="16.5" customHeight="1">
      <c r="B58" s="1712" t="str">
        <f>"平成"&amp;WIDECHAR($A$2)&amp;"年（"&amp;WIDECHAR($B$2)&amp;"年）"&amp;WIDECHAR($C$2)&amp;"月"</f>
        <v>平成２４年（２０１２年）１２月</v>
      </c>
      <c r="C58" s="1713"/>
      <c r="D58" s="1713"/>
      <c r="E58" s="1713"/>
      <c r="F58" s="1713"/>
      <c r="G58" s="1714"/>
      <c r="H58" s="1699" t="s">
        <v>24</v>
      </c>
      <c r="I58" s="1700"/>
      <c r="J58" s="1700"/>
      <c r="K58" s="1701" t="s">
        <v>25</v>
      </c>
      <c r="L58" s="1700"/>
      <c r="M58" s="1700"/>
      <c r="N58" s="1700"/>
      <c r="O58" s="1700"/>
      <c r="P58" s="1702"/>
      <c r="Q58" s="1714" t="s">
        <v>19</v>
      </c>
    </row>
    <row r="59" spans="2:17" ht="16.5" customHeight="1">
      <c r="B59" s="1715"/>
      <c r="C59" s="1716"/>
      <c r="D59" s="1716"/>
      <c r="E59" s="1716"/>
      <c r="F59" s="1716"/>
      <c r="G59" s="1717"/>
      <c r="H59" s="1091" t="s">
        <v>10</v>
      </c>
      <c r="I59" s="1092" t="s">
        <v>11</v>
      </c>
      <c r="J59" s="987" t="s">
        <v>12</v>
      </c>
      <c r="K59" s="1093" t="s">
        <v>14</v>
      </c>
      <c r="L59" s="1094" t="s">
        <v>15</v>
      </c>
      <c r="M59" s="1094" t="s">
        <v>16</v>
      </c>
      <c r="N59" s="1094" t="s">
        <v>17</v>
      </c>
      <c r="O59" s="1092" t="s">
        <v>18</v>
      </c>
      <c r="P59" s="1095" t="s">
        <v>12</v>
      </c>
      <c r="Q59" s="1717"/>
    </row>
    <row r="60" spans="2:17" ht="16.5" customHeight="1">
      <c r="B60" s="993" t="s">
        <v>20</v>
      </c>
      <c r="C60" s="995"/>
      <c r="D60" s="995"/>
      <c r="E60" s="995"/>
      <c r="F60" s="995"/>
      <c r="G60" s="995"/>
      <c r="H60" s="1060">
        <v>0</v>
      </c>
      <c r="I60" s="1061">
        <v>0</v>
      </c>
      <c r="J60" s="1062">
        <f>SUM(H60:I60)</f>
        <v>0</v>
      </c>
      <c r="K60" s="1063">
        <v>1</v>
      </c>
      <c r="L60" s="1064">
        <v>9</v>
      </c>
      <c r="M60" s="1064">
        <v>51</v>
      </c>
      <c r="N60" s="1064">
        <v>231</v>
      </c>
      <c r="O60" s="1065">
        <v>667</v>
      </c>
      <c r="P60" s="1077">
        <f>SUM(K60:O60)</f>
        <v>959</v>
      </c>
      <c r="Q60" s="1078">
        <f>SUM(J60,P60)</f>
        <v>959</v>
      </c>
    </row>
    <row r="61" spans="2:17" ht="16.5" customHeight="1">
      <c r="B61" s="999" t="s">
        <v>21</v>
      </c>
      <c r="C61" s="1001"/>
      <c r="D61" s="1001"/>
      <c r="E61" s="1001"/>
      <c r="F61" s="1001"/>
      <c r="G61" s="1001"/>
      <c r="H61" s="1068">
        <v>0</v>
      </c>
      <c r="I61" s="1069">
        <v>0</v>
      </c>
      <c r="J61" s="1070">
        <f>SUM(H61:I61)</f>
        <v>0</v>
      </c>
      <c r="K61" s="1071">
        <v>0</v>
      </c>
      <c r="L61" s="1072">
        <v>0</v>
      </c>
      <c r="M61" s="1072">
        <v>1</v>
      </c>
      <c r="N61" s="1072">
        <v>1</v>
      </c>
      <c r="O61" s="1073">
        <v>13</v>
      </c>
      <c r="P61" s="1079">
        <f>SUM(K61:O61)</f>
        <v>15</v>
      </c>
      <c r="Q61" s="1080">
        <f>SUM(J61,P61)</f>
        <v>15</v>
      </c>
    </row>
    <row r="62" spans="2:17" ht="16.5" customHeight="1">
      <c r="B62" s="1004" t="s">
        <v>22</v>
      </c>
      <c r="C62" s="1005"/>
      <c r="D62" s="1005"/>
      <c r="E62" s="1005"/>
      <c r="F62" s="1005"/>
      <c r="G62" s="1005"/>
      <c r="H62" s="1047">
        <f>H60+H61</f>
        <v>0</v>
      </c>
      <c r="I62" s="1048">
        <f>I60+I61</f>
        <v>0</v>
      </c>
      <c r="J62" s="1049">
        <f>SUM(H62:I62)</f>
        <v>0</v>
      </c>
      <c r="K62" s="1050">
        <f>K60+K61</f>
        <v>1</v>
      </c>
      <c r="L62" s="1051">
        <f>L60+L61</f>
        <v>9</v>
      </c>
      <c r="M62" s="1051">
        <f>M60+M61</f>
        <v>52</v>
      </c>
      <c r="N62" s="1051">
        <f>N60+N61</f>
        <v>232</v>
      </c>
      <c r="O62" s="1048">
        <f>O60+O61</f>
        <v>680</v>
      </c>
      <c r="P62" s="1081">
        <f>SUM(K62:O62)</f>
        <v>974</v>
      </c>
      <c r="Q62" s="1082">
        <f>SUM(J62,P62)</f>
        <v>974</v>
      </c>
    </row>
    <row r="66" spans="1:11" s="1097" customFormat="1" ht="16.5" customHeight="1">
      <c r="A66" s="1096" t="s">
        <v>31</v>
      </c>
      <c r="J66" s="1098"/>
      <c r="K66" s="1098"/>
    </row>
    <row r="67" spans="2:18" s="1097" customFormat="1" ht="16.5" customHeight="1">
      <c r="B67" s="988"/>
      <c r="C67" s="1099"/>
      <c r="D67" s="1099"/>
      <c r="E67" s="1099"/>
      <c r="F67" s="992"/>
      <c r="G67" s="992"/>
      <c r="H67" s="992"/>
      <c r="I67" s="1687" t="s">
        <v>32</v>
      </c>
      <c r="J67" s="1687"/>
      <c r="K67" s="1687"/>
      <c r="L67" s="1687"/>
      <c r="M67" s="1687"/>
      <c r="N67" s="1687"/>
      <c r="O67" s="1687"/>
      <c r="P67" s="1687"/>
      <c r="Q67" s="1687"/>
      <c r="R67" s="1687"/>
    </row>
    <row r="68" spans="2:18" s="1097" customFormat="1" ht="16.5" customHeight="1">
      <c r="B68" s="1708" t="str">
        <f>"平成"&amp;WIDECHAR($A$2)&amp;"年（"&amp;WIDECHAR($B$2)&amp;"年）"&amp;WIDECHAR($C$2)&amp;"月"</f>
        <v>平成２４年（２０１２年）１２月</v>
      </c>
      <c r="C68" s="1709"/>
      <c r="D68" s="1709"/>
      <c r="E68" s="1709"/>
      <c r="F68" s="1709"/>
      <c r="G68" s="1706"/>
      <c r="H68" s="1697" t="s">
        <v>24</v>
      </c>
      <c r="I68" s="1698"/>
      <c r="J68" s="1698"/>
      <c r="K68" s="1694" t="s">
        <v>25</v>
      </c>
      <c r="L68" s="1695"/>
      <c r="M68" s="1695"/>
      <c r="N68" s="1695"/>
      <c r="O68" s="1695"/>
      <c r="P68" s="1695"/>
      <c r="Q68" s="1696"/>
      <c r="R68" s="1692" t="s">
        <v>19</v>
      </c>
    </row>
    <row r="69" spans="2:18" s="1097" customFormat="1" ht="16.5" customHeight="1">
      <c r="B69" s="1710"/>
      <c r="C69" s="1711"/>
      <c r="D69" s="1711"/>
      <c r="E69" s="1711"/>
      <c r="F69" s="1711"/>
      <c r="G69" s="1707"/>
      <c r="H69" s="1054" t="s">
        <v>10</v>
      </c>
      <c r="I69" s="1055" t="s">
        <v>11</v>
      </c>
      <c r="J69" s="1056" t="s">
        <v>12</v>
      </c>
      <c r="K69" s="1057" t="s">
        <v>13</v>
      </c>
      <c r="L69" s="1058" t="s">
        <v>14</v>
      </c>
      <c r="M69" s="1058" t="s">
        <v>15</v>
      </c>
      <c r="N69" s="1058" t="s">
        <v>16</v>
      </c>
      <c r="O69" s="1058" t="s">
        <v>17</v>
      </c>
      <c r="P69" s="1059" t="s">
        <v>18</v>
      </c>
      <c r="Q69" s="1053" t="s">
        <v>12</v>
      </c>
      <c r="R69" s="1693"/>
    </row>
    <row r="70" spans="2:18" s="1097" customFormat="1" ht="16.5" customHeight="1">
      <c r="B70" s="1100" t="s">
        <v>33</v>
      </c>
      <c r="C70" s="1101"/>
      <c r="D70" s="1101"/>
      <c r="E70" s="1101"/>
      <c r="F70" s="1101"/>
      <c r="G70" s="1102"/>
      <c r="H70" s="321">
        <f aca="true" t="shared" si="4" ref="H70:R70">SUM(H71,H77,H80,H84,H88:H89)</f>
        <v>3349</v>
      </c>
      <c r="I70" s="322">
        <f t="shared" si="4"/>
        <v>3574</v>
      </c>
      <c r="J70" s="323">
        <f t="shared" si="4"/>
        <v>6923</v>
      </c>
      <c r="K70" s="324">
        <f t="shared" si="4"/>
        <v>0</v>
      </c>
      <c r="L70" s="325">
        <f t="shared" si="4"/>
        <v>6905</v>
      </c>
      <c r="M70" s="325">
        <f t="shared" si="4"/>
        <v>5614</v>
      </c>
      <c r="N70" s="325">
        <f t="shared" si="4"/>
        <v>3632</v>
      </c>
      <c r="O70" s="325">
        <f t="shared" si="4"/>
        <v>2603</v>
      </c>
      <c r="P70" s="326">
        <f t="shared" si="4"/>
        <v>1719</v>
      </c>
      <c r="Q70" s="327">
        <f t="shared" si="4"/>
        <v>20473</v>
      </c>
      <c r="R70" s="328">
        <f t="shared" si="4"/>
        <v>27396</v>
      </c>
    </row>
    <row r="71" spans="2:18" s="1097" customFormat="1" ht="16.5" customHeight="1">
      <c r="B71" s="1103"/>
      <c r="C71" s="1100" t="s">
        <v>34</v>
      </c>
      <c r="D71" s="1101"/>
      <c r="E71" s="1101"/>
      <c r="F71" s="1101"/>
      <c r="G71" s="1102"/>
      <c r="H71" s="321">
        <f aca="true" t="shared" si="5" ref="H71:Q71">SUM(H72:H76)</f>
        <v>860</v>
      </c>
      <c r="I71" s="322">
        <f t="shared" si="5"/>
        <v>860</v>
      </c>
      <c r="J71" s="323">
        <f t="shared" si="5"/>
        <v>1720</v>
      </c>
      <c r="K71" s="324">
        <f t="shared" si="5"/>
        <v>0</v>
      </c>
      <c r="L71" s="325">
        <f t="shared" si="5"/>
        <v>1528</v>
      </c>
      <c r="M71" s="325">
        <f t="shared" si="5"/>
        <v>1171</v>
      </c>
      <c r="N71" s="325">
        <f t="shared" si="5"/>
        <v>797</v>
      </c>
      <c r="O71" s="325">
        <f t="shared" si="5"/>
        <v>587</v>
      </c>
      <c r="P71" s="326">
        <f t="shared" si="5"/>
        <v>513</v>
      </c>
      <c r="Q71" s="327">
        <f t="shared" si="5"/>
        <v>4596</v>
      </c>
      <c r="R71" s="328">
        <f aca="true" t="shared" si="6" ref="R71:R76">SUM(J71,Q71)</f>
        <v>6316</v>
      </c>
    </row>
    <row r="72" spans="2:18" s="1097" customFormat="1" ht="16.5" customHeight="1">
      <c r="B72" s="1103"/>
      <c r="C72" s="1103"/>
      <c r="D72" s="1104" t="s">
        <v>35</v>
      </c>
      <c r="E72" s="1105"/>
      <c r="F72" s="1105"/>
      <c r="G72" s="1106"/>
      <c r="H72" s="333">
        <v>827</v>
      </c>
      <c r="I72" s="334">
        <v>796</v>
      </c>
      <c r="J72" s="335">
        <f>SUM(H72:I72)</f>
        <v>1623</v>
      </c>
      <c r="K72" s="336">
        <v>0</v>
      </c>
      <c r="L72" s="337">
        <v>1184</v>
      </c>
      <c r="M72" s="337">
        <v>792</v>
      </c>
      <c r="N72" s="337">
        <v>464</v>
      </c>
      <c r="O72" s="337">
        <v>304</v>
      </c>
      <c r="P72" s="334">
        <v>189</v>
      </c>
      <c r="Q72" s="335">
        <f>SUM(K72:P72)</f>
        <v>2933</v>
      </c>
      <c r="R72" s="338">
        <f t="shared" si="6"/>
        <v>4556</v>
      </c>
    </row>
    <row r="73" spans="2:18" s="1097" customFormat="1" ht="16.5" customHeight="1">
      <c r="B73" s="1103"/>
      <c r="C73" s="1103"/>
      <c r="D73" s="1107" t="s">
        <v>36</v>
      </c>
      <c r="E73" s="1108"/>
      <c r="F73" s="1108"/>
      <c r="G73" s="1109"/>
      <c r="H73" s="342">
        <v>0</v>
      </c>
      <c r="I73" s="343">
        <v>0</v>
      </c>
      <c r="J73" s="344">
        <f>SUM(H73:I73)</f>
        <v>0</v>
      </c>
      <c r="K73" s="345">
        <v>0</v>
      </c>
      <c r="L73" s="346">
        <v>0</v>
      </c>
      <c r="M73" s="346">
        <v>2</v>
      </c>
      <c r="N73" s="346">
        <v>3</v>
      </c>
      <c r="O73" s="346">
        <v>6</v>
      </c>
      <c r="P73" s="343">
        <v>33</v>
      </c>
      <c r="Q73" s="344">
        <f>SUM(K73:P73)</f>
        <v>44</v>
      </c>
      <c r="R73" s="347">
        <f t="shared" si="6"/>
        <v>44</v>
      </c>
    </row>
    <row r="74" spans="2:18" s="1097" customFormat="1" ht="16.5" customHeight="1">
      <c r="B74" s="1103"/>
      <c r="C74" s="1103"/>
      <c r="D74" s="1107" t="s">
        <v>37</v>
      </c>
      <c r="E74" s="1108"/>
      <c r="F74" s="1108"/>
      <c r="G74" s="1109"/>
      <c r="H74" s="342">
        <v>13</v>
      </c>
      <c r="I74" s="343">
        <v>22</v>
      </c>
      <c r="J74" s="344">
        <f>SUM(H74:I74)</f>
        <v>35</v>
      </c>
      <c r="K74" s="345">
        <v>0</v>
      </c>
      <c r="L74" s="346">
        <v>144</v>
      </c>
      <c r="M74" s="346">
        <v>142</v>
      </c>
      <c r="N74" s="346">
        <v>90</v>
      </c>
      <c r="O74" s="346">
        <v>101</v>
      </c>
      <c r="P74" s="343">
        <v>101</v>
      </c>
      <c r="Q74" s="344">
        <f>SUM(K74:P74)</f>
        <v>578</v>
      </c>
      <c r="R74" s="347">
        <f t="shared" si="6"/>
        <v>613</v>
      </c>
    </row>
    <row r="75" spans="2:18" s="1097" customFormat="1" ht="16.5" customHeight="1">
      <c r="B75" s="1103"/>
      <c r="C75" s="1103"/>
      <c r="D75" s="1107" t="s">
        <v>38</v>
      </c>
      <c r="E75" s="1108"/>
      <c r="F75" s="1108"/>
      <c r="G75" s="1109"/>
      <c r="H75" s="342">
        <v>2</v>
      </c>
      <c r="I75" s="343">
        <v>25</v>
      </c>
      <c r="J75" s="344">
        <f>SUM(H75:I75)</f>
        <v>27</v>
      </c>
      <c r="K75" s="345">
        <v>0</v>
      </c>
      <c r="L75" s="346">
        <v>72</v>
      </c>
      <c r="M75" s="346">
        <v>83</v>
      </c>
      <c r="N75" s="346">
        <v>62</v>
      </c>
      <c r="O75" s="346">
        <v>41</v>
      </c>
      <c r="P75" s="343">
        <v>33</v>
      </c>
      <c r="Q75" s="344">
        <f>SUM(K75:P75)</f>
        <v>291</v>
      </c>
      <c r="R75" s="347">
        <f t="shared" si="6"/>
        <v>318</v>
      </c>
    </row>
    <row r="76" spans="2:18" s="1097" customFormat="1" ht="16.5" customHeight="1">
      <c r="B76" s="1103"/>
      <c r="C76" s="1103"/>
      <c r="D76" s="1110" t="s">
        <v>39</v>
      </c>
      <c r="E76" s="1037"/>
      <c r="F76" s="1037"/>
      <c r="G76" s="1111"/>
      <c r="H76" s="350">
        <v>18</v>
      </c>
      <c r="I76" s="351">
        <v>17</v>
      </c>
      <c r="J76" s="352">
        <f>SUM(H76:I76)</f>
        <v>35</v>
      </c>
      <c r="K76" s="353">
        <v>0</v>
      </c>
      <c r="L76" s="354">
        <v>128</v>
      </c>
      <c r="M76" s="354">
        <v>152</v>
      </c>
      <c r="N76" s="354">
        <v>178</v>
      </c>
      <c r="O76" s="354">
        <v>135</v>
      </c>
      <c r="P76" s="351">
        <v>157</v>
      </c>
      <c r="Q76" s="352">
        <f>SUM(K76:P76)</f>
        <v>750</v>
      </c>
      <c r="R76" s="355">
        <f t="shared" si="6"/>
        <v>785</v>
      </c>
    </row>
    <row r="77" spans="2:18" s="1097" customFormat="1" ht="16.5" customHeight="1">
      <c r="B77" s="1103"/>
      <c r="C77" s="1100" t="s">
        <v>40</v>
      </c>
      <c r="D77" s="1101"/>
      <c r="E77" s="1101"/>
      <c r="F77" s="1101"/>
      <c r="G77" s="1102"/>
      <c r="H77" s="321">
        <f aca="true" t="shared" si="7" ref="H77:R77">SUM(H78:H79)</f>
        <v>592</v>
      </c>
      <c r="I77" s="322">
        <f t="shared" si="7"/>
        <v>634</v>
      </c>
      <c r="J77" s="323">
        <f t="shared" si="7"/>
        <v>1226</v>
      </c>
      <c r="K77" s="324">
        <f t="shared" si="7"/>
        <v>0</v>
      </c>
      <c r="L77" s="325">
        <f t="shared" si="7"/>
        <v>1795</v>
      </c>
      <c r="M77" s="325">
        <f t="shared" si="7"/>
        <v>1343</v>
      </c>
      <c r="N77" s="325">
        <f t="shared" si="7"/>
        <v>799</v>
      </c>
      <c r="O77" s="325">
        <f t="shared" si="7"/>
        <v>529</v>
      </c>
      <c r="P77" s="326">
        <f t="shared" si="7"/>
        <v>307</v>
      </c>
      <c r="Q77" s="327">
        <f t="shared" si="7"/>
        <v>4773</v>
      </c>
      <c r="R77" s="328">
        <f t="shared" si="7"/>
        <v>5999</v>
      </c>
    </row>
    <row r="78" spans="2:18" s="1097" customFormat="1" ht="16.5" customHeight="1">
      <c r="B78" s="1103"/>
      <c r="C78" s="1103"/>
      <c r="D78" s="1104" t="s">
        <v>41</v>
      </c>
      <c r="E78" s="1105"/>
      <c r="F78" s="1105"/>
      <c r="G78" s="1106"/>
      <c r="H78" s="333">
        <v>482</v>
      </c>
      <c r="I78" s="334">
        <v>466</v>
      </c>
      <c r="J78" s="356">
        <f>SUM(H78:I78)</f>
        <v>948</v>
      </c>
      <c r="K78" s="336">
        <v>0</v>
      </c>
      <c r="L78" s="337">
        <v>1281</v>
      </c>
      <c r="M78" s="337">
        <v>909</v>
      </c>
      <c r="N78" s="337">
        <v>535</v>
      </c>
      <c r="O78" s="337">
        <v>349</v>
      </c>
      <c r="P78" s="334">
        <v>201</v>
      </c>
      <c r="Q78" s="335">
        <f>SUM(K78:P78)</f>
        <v>3275</v>
      </c>
      <c r="R78" s="338">
        <f>SUM(J78,Q78)</f>
        <v>4223</v>
      </c>
    </row>
    <row r="79" spans="2:18" s="1097" customFormat="1" ht="16.5" customHeight="1">
      <c r="B79" s="1103"/>
      <c r="C79" s="1103"/>
      <c r="D79" s="1110" t="s">
        <v>42</v>
      </c>
      <c r="E79" s="1037"/>
      <c r="F79" s="1037"/>
      <c r="G79" s="1111"/>
      <c r="H79" s="350">
        <v>110</v>
      </c>
      <c r="I79" s="351">
        <v>168</v>
      </c>
      <c r="J79" s="357">
        <v>278</v>
      </c>
      <c r="K79" s="353">
        <v>0</v>
      </c>
      <c r="L79" s="354">
        <v>514</v>
      </c>
      <c r="M79" s="354">
        <v>434</v>
      </c>
      <c r="N79" s="354">
        <v>264</v>
      </c>
      <c r="O79" s="354">
        <v>180</v>
      </c>
      <c r="P79" s="351">
        <v>106</v>
      </c>
      <c r="Q79" s="352">
        <f>SUM(K79:P79)</f>
        <v>1498</v>
      </c>
      <c r="R79" s="355">
        <f>SUM(J79,Q79)</f>
        <v>1776</v>
      </c>
    </row>
    <row r="80" spans="2:18" s="1097" customFormat="1" ht="16.5" customHeight="1">
      <c r="B80" s="1103"/>
      <c r="C80" s="1100" t="s">
        <v>43</v>
      </c>
      <c r="D80" s="1101"/>
      <c r="E80" s="1101"/>
      <c r="F80" s="1101"/>
      <c r="G80" s="1102"/>
      <c r="H80" s="321">
        <f aca="true" t="shared" si="8" ref="H80:R80">SUM(H81:H83)</f>
        <v>5</v>
      </c>
      <c r="I80" s="322">
        <f t="shared" si="8"/>
        <v>9</v>
      </c>
      <c r="J80" s="323">
        <f t="shared" si="8"/>
        <v>14</v>
      </c>
      <c r="K80" s="324">
        <f t="shared" si="8"/>
        <v>0</v>
      </c>
      <c r="L80" s="325">
        <f t="shared" si="8"/>
        <v>114</v>
      </c>
      <c r="M80" s="325">
        <f t="shared" si="8"/>
        <v>189</v>
      </c>
      <c r="N80" s="325">
        <f t="shared" si="8"/>
        <v>198</v>
      </c>
      <c r="O80" s="325">
        <f t="shared" si="8"/>
        <v>156</v>
      </c>
      <c r="P80" s="326">
        <f t="shared" si="8"/>
        <v>105</v>
      </c>
      <c r="Q80" s="327">
        <f t="shared" si="8"/>
        <v>762</v>
      </c>
      <c r="R80" s="328">
        <f t="shared" si="8"/>
        <v>776</v>
      </c>
    </row>
    <row r="81" spans="2:18" s="1097" customFormat="1" ht="16.5" customHeight="1">
      <c r="B81" s="1103"/>
      <c r="C81" s="1103"/>
      <c r="D81" s="1104" t="s">
        <v>44</v>
      </c>
      <c r="E81" s="1105"/>
      <c r="F81" s="1105"/>
      <c r="G81" s="1106"/>
      <c r="H81" s="333">
        <v>3</v>
      </c>
      <c r="I81" s="334">
        <v>6</v>
      </c>
      <c r="J81" s="356">
        <f>SUM(H81:I81)</f>
        <v>9</v>
      </c>
      <c r="K81" s="336">
        <v>0</v>
      </c>
      <c r="L81" s="337">
        <v>87</v>
      </c>
      <c r="M81" s="337">
        <v>133</v>
      </c>
      <c r="N81" s="337">
        <v>143</v>
      </c>
      <c r="O81" s="337">
        <v>111</v>
      </c>
      <c r="P81" s="334">
        <v>65</v>
      </c>
      <c r="Q81" s="335">
        <f>SUM(K81:P81)</f>
        <v>539</v>
      </c>
      <c r="R81" s="338">
        <f>SUM(J81,Q81)</f>
        <v>548</v>
      </c>
    </row>
    <row r="82" spans="2:18" s="1097" customFormat="1" ht="16.5" customHeight="1">
      <c r="B82" s="1103"/>
      <c r="C82" s="1103"/>
      <c r="D82" s="1107" t="s">
        <v>45</v>
      </c>
      <c r="E82" s="1108"/>
      <c r="F82" s="1108"/>
      <c r="G82" s="1109"/>
      <c r="H82" s="342">
        <v>2</v>
      </c>
      <c r="I82" s="343">
        <v>3</v>
      </c>
      <c r="J82" s="358">
        <f>SUM(H82:I82)</f>
        <v>5</v>
      </c>
      <c r="K82" s="345">
        <v>0</v>
      </c>
      <c r="L82" s="346">
        <v>23</v>
      </c>
      <c r="M82" s="346">
        <v>52</v>
      </c>
      <c r="N82" s="346">
        <v>53</v>
      </c>
      <c r="O82" s="346">
        <v>44</v>
      </c>
      <c r="P82" s="343">
        <v>38</v>
      </c>
      <c r="Q82" s="344">
        <f>SUM(K82:P82)</f>
        <v>210</v>
      </c>
      <c r="R82" s="347">
        <f>SUM(J82,Q82)</f>
        <v>215</v>
      </c>
    </row>
    <row r="83" spans="2:18" s="1097" customFormat="1" ht="16.5" customHeight="1">
      <c r="B83" s="1103"/>
      <c r="C83" s="1112"/>
      <c r="D83" s="1110" t="s">
        <v>46</v>
      </c>
      <c r="E83" s="1037"/>
      <c r="F83" s="1037"/>
      <c r="G83" s="1111"/>
      <c r="H83" s="350">
        <v>0</v>
      </c>
      <c r="I83" s="351">
        <v>0</v>
      </c>
      <c r="J83" s="357">
        <f>SUM(H83:I83)</f>
        <v>0</v>
      </c>
      <c r="K83" s="353">
        <v>0</v>
      </c>
      <c r="L83" s="354">
        <v>4</v>
      </c>
      <c r="M83" s="354">
        <v>4</v>
      </c>
      <c r="N83" s="354">
        <v>2</v>
      </c>
      <c r="O83" s="354">
        <v>1</v>
      </c>
      <c r="P83" s="351">
        <v>2</v>
      </c>
      <c r="Q83" s="352">
        <f>SUM(K83:P83)</f>
        <v>13</v>
      </c>
      <c r="R83" s="355">
        <f>SUM(J83,Q83)</f>
        <v>13</v>
      </c>
    </row>
    <row r="84" spans="2:18" s="1097" customFormat="1" ht="16.5" customHeight="1">
      <c r="B84" s="1103"/>
      <c r="C84" s="1100" t="s">
        <v>47</v>
      </c>
      <c r="D84" s="1101"/>
      <c r="E84" s="1101"/>
      <c r="F84" s="1101"/>
      <c r="G84" s="1102"/>
      <c r="H84" s="321">
        <f aca="true" t="shared" si="9" ref="H84:R84">SUM(H85:H87)</f>
        <v>471</v>
      </c>
      <c r="I84" s="322">
        <f t="shared" si="9"/>
        <v>662</v>
      </c>
      <c r="J84" s="323">
        <f t="shared" si="9"/>
        <v>1133</v>
      </c>
      <c r="K84" s="324">
        <f t="shared" si="9"/>
        <v>0</v>
      </c>
      <c r="L84" s="325">
        <f t="shared" si="9"/>
        <v>961</v>
      </c>
      <c r="M84" s="325">
        <f t="shared" si="9"/>
        <v>1088</v>
      </c>
      <c r="N84" s="325">
        <f t="shared" si="9"/>
        <v>747</v>
      </c>
      <c r="O84" s="325">
        <f t="shared" si="9"/>
        <v>616</v>
      </c>
      <c r="P84" s="326">
        <f t="shared" si="9"/>
        <v>384</v>
      </c>
      <c r="Q84" s="327">
        <f t="shared" si="9"/>
        <v>3796</v>
      </c>
      <c r="R84" s="328">
        <f t="shared" si="9"/>
        <v>4929</v>
      </c>
    </row>
    <row r="85" spans="2:18" s="1097" customFormat="1" ht="16.5" customHeight="1">
      <c r="B85" s="1103"/>
      <c r="C85" s="1103"/>
      <c r="D85" s="1104" t="s">
        <v>48</v>
      </c>
      <c r="E85" s="1105"/>
      <c r="F85" s="1105"/>
      <c r="G85" s="1106"/>
      <c r="H85" s="333">
        <v>411</v>
      </c>
      <c r="I85" s="334">
        <v>620</v>
      </c>
      <c r="J85" s="356">
        <v>1031</v>
      </c>
      <c r="K85" s="336">
        <v>0</v>
      </c>
      <c r="L85" s="337">
        <v>905</v>
      </c>
      <c r="M85" s="337">
        <v>1031</v>
      </c>
      <c r="N85" s="337">
        <v>723</v>
      </c>
      <c r="O85" s="337">
        <v>592</v>
      </c>
      <c r="P85" s="334">
        <v>376</v>
      </c>
      <c r="Q85" s="335">
        <f>SUM(K85:P85)</f>
        <v>3627</v>
      </c>
      <c r="R85" s="338">
        <f>SUM(J85,Q85)</f>
        <v>4658</v>
      </c>
    </row>
    <row r="86" spans="2:18" s="1097" customFormat="1" ht="16.5" customHeight="1">
      <c r="B86" s="1103"/>
      <c r="C86" s="1103"/>
      <c r="D86" s="1107" t="s">
        <v>49</v>
      </c>
      <c r="E86" s="1108"/>
      <c r="F86" s="1108"/>
      <c r="G86" s="1109"/>
      <c r="H86" s="342">
        <v>24</v>
      </c>
      <c r="I86" s="343">
        <v>24</v>
      </c>
      <c r="J86" s="358">
        <f>SUM(H86:I86)</f>
        <v>48</v>
      </c>
      <c r="K86" s="345">
        <v>0</v>
      </c>
      <c r="L86" s="346">
        <v>27</v>
      </c>
      <c r="M86" s="346">
        <v>35</v>
      </c>
      <c r="N86" s="346">
        <v>10</v>
      </c>
      <c r="O86" s="346">
        <v>11</v>
      </c>
      <c r="P86" s="343">
        <v>7</v>
      </c>
      <c r="Q86" s="344">
        <f>SUM(K86:P86)</f>
        <v>90</v>
      </c>
      <c r="R86" s="347">
        <f>SUM(J86,Q86)</f>
        <v>138</v>
      </c>
    </row>
    <row r="87" spans="2:18" s="1097" customFormat="1" ht="16.5" customHeight="1">
      <c r="B87" s="1103"/>
      <c r="C87" s="1103"/>
      <c r="D87" s="1110" t="s">
        <v>50</v>
      </c>
      <c r="E87" s="1037"/>
      <c r="F87" s="1037"/>
      <c r="G87" s="1111"/>
      <c r="H87" s="350">
        <v>36</v>
      </c>
      <c r="I87" s="351">
        <v>18</v>
      </c>
      <c r="J87" s="357">
        <f>SUM(H87:I87)</f>
        <v>54</v>
      </c>
      <c r="K87" s="353">
        <v>0</v>
      </c>
      <c r="L87" s="354">
        <v>29</v>
      </c>
      <c r="M87" s="354">
        <v>22</v>
      </c>
      <c r="N87" s="354">
        <v>14</v>
      </c>
      <c r="O87" s="354">
        <v>13</v>
      </c>
      <c r="P87" s="351">
        <v>1</v>
      </c>
      <c r="Q87" s="352">
        <f>SUM(K87:P87)</f>
        <v>79</v>
      </c>
      <c r="R87" s="355">
        <f>SUM(J87,Q87)</f>
        <v>133</v>
      </c>
    </row>
    <row r="88" spans="2:18" s="1097" customFormat="1" ht="16.5" customHeight="1">
      <c r="B88" s="1103"/>
      <c r="C88" s="1113" t="s">
        <v>51</v>
      </c>
      <c r="D88" s="1114"/>
      <c r="E88" s="1114"/>
      <c r="F88" s="1114"/>
      <c r="G88" s="1115"/>
      <c r="H88" s="321">
        <v>31</v>
      </c>
      <c r="I88" s="322">
        <v>31</v>
      </c>
      <c r="J88" s="323">
        <f>SUM(H88:I88)</f>
        <v>62</v>
      </c>
      <c r="K88" s="324">
        <v>0</v>
      </c>
      <c r="L88" s="325">
        <v>120</v>
      </c>
      <c r="M88" s="325">
        <v>90</v>
      </c>
      <c r="N88" s="325">
        <v>84</v>
      </c>
      <c r="O88" s="325">
        <v>65</v>
      </c>
      <c r="P88" s="326">
        <v>20</v>
      </c>
      <c r="Q88" s="327">
        <f>SUM(K88:P88)</f>
        <v>379</v>
      </c>
      <c r="R88" s="328">
        <f>SUM(J88,Q88)</f>
        <v>441</v>
      </c>
    </row>
    <row r="89" spans="2:18" s="1097" customFormat="1" ht="16.5" customHeight="1">
      <c r="B89" s="1112"/>
      <c r="C89" s="1113" t="s">
        <v>52</v>
      </c>
      <c r="D89" s="1114"/>
      <c r="E89" s="1114"/>
      <c r="F89" s="1114"/>
      <c r="G89" s="1115"/>
      <c r="H89" s="321">
        <v>1390</v>
      </c>
      <c r="I89" s="322">
        <v>1378</v>
      </c>
      <c r="J89" s="323">
        <f>SUM(H89:I89)</f>
        <v>2768</v>
      </c>
      <c r="K89" s="324">
        <v>0</v>
      </c>
      <c r="L89" s="325">
        <v>2387</v>
      </c>
      <c r="M89" s="325">
        <v>1733</v>
      </c>
      <c r="N89" s="325">
        <v>1007</v>
      </c>
      <c r="O89" s="325">
        <v>650</v>
      </c>
      <c r="P89" s="326">
        <v>390</v>
      </c>
      <c r="Q89" s="327">
        <f>SUM(K89:P89)</f>
        <v>6167</v>
      </c>
      <c r="R89" s="328">
        <f>SUM(J89,Q89)</f>
        <v>8935</v>
      </c>
    </row>
    <row r="90" spans="2:18" s="1097" customFormat="1" ht="16.5" customHeight="1">
      <c r="B90" s="1100" t="s">
        <v>53</v>
      </c>
      <c r="C90" s="1101"/>
      <c r="D90" s="1101"/>
      <c r="E90" s="1101"/>
      <c r="F90" s="1101"/>
      <c r="G90" s="1102"/>
      <c r="H90" s="321">
        <f aca="true" t="shared" si="10" ref="H90:R90">SUM(H91:H98)</f>
        <v>8</v>
      </c>
      <c r="I90" s="322">
        <f t="shared" si="10"/>
        <v>12</v>
      </c>
      <c r="J90" s="323">
        <f t="shared" si="10"/>
        <v>20</v>
      </c>
      <c r="K90" s="324">
        <f t="shared" si="10"/>
        <v>0</v>
      </c>
      <c r="L90" s="325">
        <f t="shared" si="10"/>
        <v>279</v>
      </c>
      <c r="M90" s="325">
        <f t="shared" si="10"/>
        <v>362</v>
      </c>
      <c r="N90" s="325">
        <f t="shared" si="10"/>
        <v>380</v>
      </c>
      <c r="O90" s="325">
        <f t="shared" si="10"/>
        <v>281</v>
      </c>
      <c r="P90" s="326">
        <f t="shared" si="10"/>
        <v>125</v>
      </c>
      <c r="Q90" s="327">
        <f t="shared" si="10"/>
        <v>1427</v>
      </c>
      <c r="R90" s="328">
        <f t="shared" si="10"/>
        <v>1447</v>
      </c>
    </row>
    <row r="91" spans="2:18" s="1097" customFormat="1" ht="16.5" customHeight="1">
      <c r="B91" s="1103"/>
      <c r="C91" s="1104" t="s">
        <v>68</v>
      </c>
      <c r="D91" s="1105"/>
      <c r="E91" s="1105"/>
      <c r="F91" s="1105"/>
      <c r="G91" s="1106"/>
      <c r="H91" s="333">
        <v>0</v>
      </c>
      <c r="I91" s="334">
        <v>0</v>
      </c>
      <c r="J91" s="356">
        <v>0</v>
      </c>
      <c r="K91" s="363"/>
      <c r="L91" s="337">
        <v>0</v>
      </c>
      <c r="M91" s="337">
        <v>0</v>
      </c>
      <c r="N91" s="337">
        <v>0</v>
      </c>
      <c r="O91" s="337">
        <v>0</v>
      </c>
      <c r="P91" s="334">
        <v>0</v>
      </c>
      <c r="Q91" s="335">
        <f aca="true" t="shared" si="11" ref="Q91:Q98">SUM(K91:P91)</f>
        <v>0</v>
      </c>
      <c r="R91" s="338">
        <f aca="true" t="shared" si="12" ref="R91:R98">SUM(J91,Q91)</f>
        <v>0</v>
      </c>
    </row>
    <row r="92" spans="2:18" s="1097" customFormat="1" ht="16.5" customHeight="1">
      <c r="B92" s="1103"/>
      <c r="C92" s="1116" t="s">
        <v>54</v>
      </c>
      <c r="D92" s="1029"/>
      <c r="E92" s="1029"/>
      <c r="F92" s="1029"/>
      <c r="G92" s="1117"/>
      <c r="H92" s="342">
        <v>0</v>
      </c>
      <c r="I92" s="343">
        <v>0</v>
      </c>
      <c r="J92" s="358">
        <f aca="true" t="shared" si="13" ref="J92:J98">SUM(H92:I92)</f>
        <v>0</v>
      </c>
      <c r="K92" s="366"/>
      <c r="L92" s="367">
        <v>6</v>
      </c>
      <c r="M92" s="367">
        <v>10</v>
      </c>
      <c r="N92" s="367">
        <v>3</v>
      </c>
      <c r="O92" s="367">
        <v>3</v>
      </c>
      <c r="P92" s="368">
        <v>3</v>
      </c>
      <c r="Q92" s="369">
        <f t="shared" si="11"/>
        <v>25</v>
      </c>
      <c r="R92" s="370">
        <f t="shared" si="12"/>
        <v>25</v>
      </c>
    </row>
    <row r="93" spans="2:18" s="1097" customFormat="1" ht="16.5" customHeight="1">
      <c r="B93" s="1103"/>
      <c r="C93" s="1107" t="s">
        <v>55</v>
      </c>
      <c r="D93" s="1108"/>
      <c r="E93" s="1108"/>
      <c r="F93" s="1108"/>
      <c r="G93" s="1109"/>
      <c r="H93" s="342">
        <v>2</v>
      </c>
      <c r="I93" s="343">
        <v>3</v>
      </c>
      <c r="J93" s="358">
        <f t="shared" si="13"/>
        <v>5</v>
      </c>
      <c r="K93" s="345">
        <v>0</v>
      </c>
      <c r="L93" s="346">
        <v>60</v>
      </c>
      <c r="M93" s="346">
        <v>79</v>
      </c>
      <c r="N93" s="346">
        <v>56</v>
      </c>
      <c r="O93" s="346">
        <v>44</v>
      </c>
      <c r="P93" s="343">
        <v>17</v>
      </c>
      <c r="Q93" s="344">
        <f t="shared" si="11"/>
        <v>256</v>
      </c>
      <c r="R93" s="347">
        <f t="shared" si="12"/>
        <v>261</v>
      </c>
    </row>
    <row r="94" spans="2:18" s="1097" customFormat="1" ht="16.5" customHeight="1">
      <c r="B94" s="1103"/>
      <c r="C94" s="1107" t="s">
        <v>56</v>
      </c>
      <c r="D94" s="1108"/>
      <c r="E94" s="1108"/>
      <c r="F94" s="1108"/>
      <c r="G94" s="1109"/>
      <c r="H94" s="342">
        <v>6</v>
      </c>
      <c r="I94" s="343">
        <v>9</v>
      </c>
      <c r="J94" s="358">
        <f t="shared" si="13"/>
        <v>15</v>
      </c>
      <c r="K94" s="345">
        <v>0</v>
      </c>
      <c r="L94" s="346">
        <v>55</v>
      </c>
      <c r="M94" s="346">
        <v>56</v>
      </c>
      <c r="N94" s="346">
        <v>38</v>
      </c>
      <c r="O94" s="346">
        <v>46</v>
      </c>
      <c r="P94" s="343">
        <v>22</v>
      </c>
      <c r="Q94" s="344">
        <f t="shared" si="11"/>
        <v>217</v>
      </c>
      <c r="R94" s="347">
        <f t="shared" si="12"/>
        <v>232</v>
      </c>
    </row>
    <row r="95" spans="2:18" s="1097" customFormat="1" ht="16.5" customHeight="1">
      <c r="B95" s="1103"/>
      <c r="C95" s="1107" t="s">
        <v>57</v>
      </c>
      <c r="D95" s="1108"/>
      <c r="E95" s="1108"/>
      <c r="F95" s="1108"/>
      <c r="G95" s="1109"/>
      <c r="H95" s="342">
        <v>0</v>
      </c>
      <c r="I95" s="343">
        <v>0</v>
      </c>
      <c r="J95" s="358">
        <f t="shared" si="13"/>
        <v>0</v>
      </c>
      <c r="K95" s="371"/>
      <c r="L95" s="346">
        <v>133</v>
      </c>
      <c r="M95" s="346">
        <v>185</v>
      </c>
      <c r="N95" s="346">
        <v>235</v>
      </c>
      <c r="O95" s="346">
        <v>153</v>
      </c>
      <c r="P95" s="343">
        <v>70</v>
      </c>
      <c r="Q95" s="344">
        <f t="shared" si="11"/>
        <v>776</v>
      </c>
      <c r="R95" s="347">
        <f t="shared" si="12"/>
        <v>776</v>
      </c>
    </row>
    <row r="96" spans="2:18" s="1097" customFormat="1" ht="16.5" customHeight="1">
      <c r="B96" s="1103"/>
      <c r="C96" s="1118" t="s">
        <v>58</v>
      </c>
      <c r="D96" s="1119"/>
      <c r="E96" s="1119"/>
      <c r="F96" s="1119"/>
      <c r="G96" s="1120"/>
      <c r="H96" s="342">
        <v>0</v>
      </c>
      <c r="I96" s="343">
        <v>0</v>
      </c>
      <c r="J96" s="358">
        <f t="shared" si="13"/>
        <v>0</v>
      </c>
      <c r="K96" s="371"/>
      <c r="L96" s="346">
        <v>25</v>
      </c>
      <c r="M96" s="346">
        <v>32</v>
      </c>
      <c r="N96" s="346">
        <v>39</v>
      </c>
      <c r="O96" s="346">
        <v>29</v>
      </c>
      <c r="P96" s="343">
        <v>8</v>
      </c>
      <c r="Q96" s="344">
        <f t="shared" si="11"/>
        <v>133</v>
      </c>
      <c r="R96" s="347">
        <f t="shared" si="12"/>
        <v>133</v>
      </c>
    </row>
    <row r="97" spans="2:18" s="1097" customFormat="1" ht="16.5" customHeight="1">
      <c r="B97" s="1121"/>
      <c r="C97" s="1122" t="s">
        <v>59</v>
      </c>
      <c r="D97" s="1119"/>
      <c r="E97" s="1119"/>
      <c r="F97" s="1119"/>
      <c r="G97" s="1120"/>
      <c r="H97" s="342">
        <v>0</v>
      </c>
      <c r="I97" s="343">
        <v>0</v>
      </c>
      <c r="J97" s="358">
        <f t="shared" si="13"/>
        <v>0</v>
      </c>
      <c r="K97" s="371"/>
      <c r="L97" s="346">
        <v>0</v>
      </c>
      <c r="M97" s="346">
        <v>0</v>
      </c>
      <c r="N97" s="346">
        <v>9</v>
      </c>
      <c r="O97" s="346">
        <v>6</v>
      </c>
      <c r="P97" s="343">
        <v>5</v>
      </c>
      <c r="Q97" s="344">
        <f t="shared" si="11"/>
        <v>20</v>
      </c>
      <c r="R97" s="347">
        <f t="shared" si="12"/>
        <v>20</v>
      </c>
    </row>
    <row r="98" spans="2:18" s="1097" customFormat="1" ht="16.5" customHeight="1">
      <c r="B98" s="1123"/>
      <c r="C98" s="1124" t="s">
        <v>69</v>
      </c>
      <c r="D98" s="1125"/>
      <c r="E98" s="1125"/>
      <c r="F98" s="1125"/>
      <c r="G98" s="1126"/>
      <c r="H98" s="381">
        <v>0</v>
      </c>
      <c r="I98" s="382">
        <v>0</v>
      </c>
      <c r="J98" s="383">
        <f t="shared" si="13"/>
        <v>0</v>
      </c>
      <c r="K98" s="384"/>
      <c r="L98" s="385">
        <v>0</v>
      </c>
      <c r="M98" s="385">
        <v>0</v>
      </c>
      <c r="N98" s="385">
        <v>0</v>
      </c>
      <c r="O98" s="385">
        <v>0</v>
      </c>
      <c r="P98" s="382">
        <v>0</v>
      </c>
      <c r="Q98" s="386">
        <f t="shared" si="11"/>
        <v>0</v>
      </c>
      <c r="R98" s="387">
        <f t="shared" si="12"/>
        <v>0</v>
      </c>
    </row>
    <row r="99" spans="2:18" s="1097" customFormat="1" ht="16.5" customHeight="1">
      <c r="B99" s="1100" t="s">
        <v>60</v>
      </c>
      <c r="C99" s="1101"/>
      <c r="D99" s="1101"/>
      <c r="E99" s="1101"/>
      <c r="F99" s="1101"/>
      <c r="G99" s="1102"/>
      <c r="H99" s="321">
        <f>SUM(H100:H102)</f>
        <v>0</v>
      </c>
      <c r="I99" s="322">
        <f>SUM(I100:I102)</f>
        <v>0</v>
      </c>
      <c r="J99" s="323">
        <f>SUM(J100:J102)</f>
        <v>0</v>
      </c>
      <c r="K99" s="388"/>
      <c r="L99" s="325">
        <f aca="true" t="shared" si="14" ref="L99:R99">SUM(L100:L102)</f>
        <v>41</v>
      </c>
      <c r="M99" s="325">
        <f t="shared" si="14"/>
        <v>93</v>
      </c>
      <c r="N99" s="325">
        <f t="shared" si="14"/>
        <v>319</v>
      </c>
      <c r="O99" s="325">
        <f t="shared" si="14"/>
        <v>711</v>
      </c>
      <c r="P99" s="326">
        <f t="shared" si="14"/>
        <v>1202</v>
      </c>
      <c r="Q99" s="327">
        <f t="shared" si="14"/>
        <v>2366</v>
      </c>
      <c r="R99" s="328">
        <f t="shared" si="14"/>
        <v>2366</v>
      </c>
    </row>
    <row r="100" spans="2:18" s="1097" customFormat="1" ht="16.5" customHeight="1">
      <c r="B100" s="1103"/>
      <c r="C100" s="1104" t="s">
        <v>61</v>
      </c>
      <c r="D100" s="1105"/>
      <c r="E100" s="1105"/>
      <c r="F100" s="1105"/>
      <c r="G100" s="1106"/>
      <c r="H100" s="333">
        <v>0</v>
      </c>
      <c r="I100" s="334">
        <v>0</v>
      </c>
      <c r="J100" s="356">
        <f>SUM(H100:I100)</f>
        <v>0</v>
      </c>
      <c r="K100" s="363"/>
      <c r="L100" s="337">
        <v>5</v>
      </c>
      <c r="M100" s="337">
        <v>28</v>
      </c>
      <c r="N100" s="337">
        <v>143</v>
      </c>
      <c r="O100" s="337">
        <v>341</v>
      </c>
      <c r="P100" s="334">
        <v>403</v>
      </c>
      <c r="Q100" s="335">
        <f>SUM(K100:P100)</f>
        <v>920</v>
      </c>
      <c r="R100" s="338">
        <f>SUM(J100,Q100)</f>
        <v>920</v>
      </c>
    </row>
    <row r="101" spans="2:18" s="1097" customFormat="1" ht="16.5" customHeight="1">
      <c r="B101" s="1103"/>
      <c r="C101" s="1107" t="s">
        <v>62</v>
      </c>
      <c r="D101" s="1108"/>
      <c r="E101" s="1108"/>
      <c r="F101" s="1108"/>
      <c r="G101" s="1109"/>
      <c r="H101" s="342">
        <v>0</v>
      </c>
      <c r="I101" s="343">
        <v>0</v>
      </c>
      <c r="J101" s="358">
        <f>SUM(H101:I101)</f>
        <v>0</v>
      </c>
      <c r="K101" s="371"/>
      <c r="L101" s="346">
        <v>35</v>
      </c>
      <c r="M101" s="346">
        <v>56</v>
      </c>
      <c r="N101" s="346">
        <v>124</v>
      </c>
      <c r="O101" s="346">
        <v>137</v>
      </c>
      <c r="P101" s="343">
        <v>119</v>
      </c>
      <c r="Q101" s="344">
        <f>SUM(K101:P101)</f>
        <v>471</v>
      </c>
      <c r="R101" s="347">
        <f>SUM(J101,Q101)</f>
        <v>471</v>
      </c>
    </row>
    <row r="102" spans="2:18" s="1097" customFormat="1" ht="16.5" customHeight="1">
      <c r="B102" s="1123"/>
      <c r="C102" s="1110" t="s">
        <v>63</v>
      </c>
      <c r="D102" s="1037"/>
      <c r="E102" s="1037"/>
      <c r="F102" s="1037"/>
      <c r="G102" s="1111"/>
      <c r="H102" s="350">
        <v>0</v>
      </c>
      <c r="I102" s="351">
        <v>0</v>
      </c>
      <c r="J102" s="357">
        <f>SUM(H102:I102)</f>
        <v>0</v>
      </c>
      <c r="K102" s="389"/>
      <c r="L102" s="354">
        <v>1</v>
      </c>
      <c r="M102" s="354">
        <v>9</v>
      </c>
      <c r="N102" s="354">
        <v>52</v>
      </c>
      <c r="O102" s="354">
        <v>233</v>
      </c>
      <c r="P102" s="351">
        <v>680</v>
      </c>
      <c r="Q102" s="352">
        <f>SUM(K102:P102)</f>
        <v>975</v>
      </c>
      <c r="R102" s="355">
        <f>SUM(J102,Q102)</f>
        <v>975</v>
      </c>
    </row>
    <row r="103" spans="2:18" s="1097" customFormat="1" ht="16.5" customHeight="1">
      <c r="B103" s="1127" t="s">
        <v>64</v>
      </c>
      <c r="C103" s="1018"/>
      <c r="D103" s="1018"/>
      <c r="E103" s="1018"/>
      <c r="F103" s="1018"/>
      <c r="G103" s="1019"/>
      <c r="H103" s="321">
        <f aca="true" t="shared" si="15" ref="H103:R103">SUM(H70,H90,H99)</f>
        <v>3357</v>
      </c>
      <c r="I103" s="322">
        <f t="shared" si="15"/>
        <v>3586</v>
      </c>
      <c r="J103" s="323">
        <f t="shared" si="15"/>
        <v>6943</v>
      </c>
      <c r="K103" s="324">
        <f t="shared" si="15"/>
        <v>0</v>
      </c>
      <c r="L103" s="325">
        <f t="shared" si="15"/>
        <v>7225</v>
      </c>
      <c r="M103" s="325">
        <f t="shared" si="15"/>
        <v>6069</v>
      </c>
      <c r="N103" s="325">
        <f t="shared" si="15"/>
        <v>4331</v>
      </c>
      <c r="O103" s="325">
        <f t="shared" si="15"/>
        <v>3595</v>
      </c>
      <c r="P103" s="326">
        <f t="shared" si="15"/>
        <v>3046</v>
      </c>
      <c r="Q103" s="327">
        <f t="shared" si="15"/>
        <v>24266</v>
      </c>
      <c r="R103" s="328">
        <f t="shared" si="15"/>
        <v>31209</v>
      </c>
    </row>
    <row r="104" spans="2:18" s="1097" customFormat="1" ht="16.5" customHeight="1">
      <c r="B104" s="1128"/>
      <c r="C104" s="1128"/>
      <c r="D104" s="1128"/>
      <c r="E104" s="1128"/>
      <c r="F104" s="1128"/>
      <c r="G104" s="1128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</row>
    <row r="105" spans="1:11" s="1097" customFormat="1" ht="16.5" customHeight="1">
      <c r="A105" s="1096" t="s">
        <v>65</v>
      </c>
      <c r="H105" s="1098"/>
      <c r="I105" s="1098"/>
      <c r="J105" s="1098"/>
      <c r="K105" s="1098"/>
    </row>
    <row r="106" spans="2:18" s="1097" customFormat="1" ht="16.5" customHeight="1">
      <c r="B106" s="1099"/>
      <c r="C106" s="1099"/>
      <c r="D106" s="1099"/>
      <c r="E106" s="1099"/>
      <c r="F106" s="992"/>
      <c r="G106" s="992"/>
      <c r="H106" s="992"/>
      <c r="I106" s="1687" t="s">
        <v>66</v>
      </c>
      <c r="J106" s="1687"/>
      <c r="K106" s="1687"/>
      <c r="L106" s="1687"/>
      <c r="M106" s="1687"/>
      <c r="N106" s="1687"/>
      <c r="O106" s="1687"/>
      <c r="P106" s="1687"/>
      <c r="Q106" s="1687"/>
      <c r="R106" s="1687"/>
    </row>
    <row r="107" spans="2:18" s="1097" customFormat="1" ht="16.5" customHeight="1">
      <c r="B107" s="1708" t="str">
        <f>"平成"&amp;WIDECHAR($A$2)&amp;"年（"&amp;WIDECHAR($B$2)&amp;"年）"&amp;WIDECHAR($C$2)&amp;"月"</f>
        <v>平成２４年（２０１２年）１２月</v>
      </c>
      <c r="C107" s="1709"/>
      <c r="D107" s="1709"/>
      <c r="E107" s="1709"/>
      <c r="F107" s="1709"/>
      <c r="G107" s="1706"/>
      <c r="H107" s="1697" t="s">
        <v>24</v>
      </c>
      <c r="I107" s="1698"/>
      <c r="J107" s="1698"/>
      <c r="K107" s="1694" t="s">
        <v>25</v>
      </c>
      <c r="L107" s="1695"/>
      <c r="M107" s="1695"/>
      <c r="N107" s="1695"/>
      <c r="O107" s="1695"/>
      <c r="P107" s="1695"/>
      <c r="Q107" s="1696"/>
      <c r="R107" s="1692" t="s">
        <v>19</v>
      </c>
    </row>
    <row r="108" spans="2:18" s="1097" customFormat="1" ht="16.5" customHeight="1">
      <c r="B108" s="1710"/>
      <c r="C108" s="1711"/>
      <c r="D108" s="1711"/>
      <c r="E108" s="1711"/>
      <c r="F108" s="1711"/>
      <c r="G108" s="1707"/>
      <c r="H108" s="1054" t="s">
        <v>10</v>
      </c>
      <c r="I108" s="1055" t="s">
        <v>11</v>
      </c>
      <c r="J108" s="1056" t="s">
        <v>12</v>
      </c>
      <c r="K108" s="1057" t="s">
        <v>13</v>
      </c>
      <c r="L108" s="1058" t="s">
        <v>14</v>
      </c>
      <c r="M108" s="1058" t="s">
        <v>15</v>
      </c>
      <c r="N108" s="1058" t="s">
        <v>16</v>
      </c>
      <c r="O108" s="1058" t="s">
        <v>17</v>
      </c>
      <c r="P108" s="1059" t="s">
        <v>18</v>
      </c>
      <c r="Q108" s="1053" t="s">
        <v>12</v>
      </c>
      <c r="R108" s="1693"/>
    </row>
    <row r="109" spans="2:18" s="1097" customFormat="1" ht="16.5" customHeight="1">
      <c r="B109" s="1100" t="s">
        <v>33</v>
      </c>
      <c r="C109" s="1101"/>
      <c r="D109" s="1101"/>
      <c r="E109" s="1101"/>
      <c r="F109" s="1101"/>
      <c r="G109" s="1102"/>
      <c r="H109" s="321">
        <f aca="true" t="shared" si="16" ref="H109:R109">SUM(H110,H116,H119,H123,H127:H128)</f>
        <v>37349092</v>
      </c>
      <c r="I109" s="322">
        <f t="shared" si="16"/>
        <v>59863487</v>
      </c>
      <c r="J109" s="323">
        <f t="shared" si="16"/>
        <v>97212579</v>
      </c>
      <c r="K109" s="324">
        <f t="shared" si="16"/>
        <v>0</v>
      </c>
      <c r="L109" s="325">
        <f t="shared" si="16"/>
        <v>221377318</v>
      </c>
      <c r="M109" s="325">
        <f t="shared" si="16"/>
        <v>209908972</v>
      </c>
      <c r="N109" s="325">
        <f t="shared" si="16"/>
        <v>175009945</v>
      </c>
      <c r="O109" s="325">
        <f t="shared" si="16"/>
        <v>136467779</v>
      </c>
      <c r="P109" s="326">
        <f t="shared" si="16"/>
        <v>94231073</v>
      </c>
      <c r="Q109" s="327">
        <f t="shared" si="16"/>
        <v>836995087</v>
      </c>
      <c r="R109" s="328">
        <f t="shared" si="16"/>
        <v>934207666</v>
      </c>
    </row>
    <row r="110" spans="2:18" s="1097" customFormat="1" ht="16.5" customHeight="1">
      <c r="B110" s="1103"/>
      <c r="C110" s="1100" t="s">
        <v>34</v>
      </c>
      <c r="D110" s="1101"/>
      <c r="E110" s="1101"/>
      <c r="F110" s="1101"/>
      <c r="G110" s="1102"/>
      <c r="H110" s="321">
        <f aca="true" t="shared" si="17" ref="H110:Q110">SUM(H111:H115)</f>
        <v>12806519</v>
      </c>
      <c r="I110" s="322">
        <f t="shared" si="17"/>
        <v>17831403</v>
      </c>
      <c r="J110" s="323">
        <f t="shared" si="17"/>
        <v>30637922</v>
      </c>
      <c r="K110" s="324">
        <f t="shared" si="17"/>
        <v>0</v>
      </c>
      <c r="L110" s="325">
        <f t="shared" si="17"/>
        <v>40412414</v>
      </c>
      <c r="M110" s="325">
        <f t="shared" si="17"/>
        <v>40526793</v>
      </c>
      <c r="N110" s="325">
        <f t="shared" si="17"/>
        <v>34160858</v>
      </c>
      <c r="O110" s="325">
        <f t="shared" si="17"/>
        <v>29335262</v>
      </c>
      <c r="P110" s="326">
        <f t="shared" si="17"/>
        <v>26517697</v>
      </c>
      <c r="Q110" s="327">
        <f t="shared" si="17"/>
        <v>170953024</v>
      </c>
      <c r="R110" s="328">
        <f aca="true" t="shared" si="18" ref="R110:R115">SUM(J110,Q110)</f>
        <v>201590946</v>
      </c>
    </row>
    <row r="111" spans="2:18" s="1097" customFormat="1" ht="16.5" customHeight="1">
      <c r="B111" s="1103"/>
      <c r="C111" s="1103"/>
      <c r="D111" s="1104" t="s">
        <v>35</v>
      </c>
      <c r="E111" s="1105"/>
      <c r="F111" s="1105"/>
      <c r="G111" s="1106"/>
      <c r="H111" s="333">
        <v>12371549</v>
      </c>
      <c r="I111" s="334">
        <v>15838929</v>
      </c>
      <c r="J111" s="335">
        <f>SUM(H111:I111)</f>
        <v>28210478</v>
      </c>
      <c r="K111" s="336">
        <v>0</v>
      </c>
      <c r="L111" s="337">
        <v>31833443</v>
      </c>
      <c r="M111" s="337">
        <v>30524346</v>
      </c>
      <c r="N111" s="337">
        <v>27164116</v>
      </c>
      <c r="O111" s="337">
        <v>23022475</v>
      </c>
      <c r="P111" s="334">
        <v>17370434</v>
      </c>
      <c r="Q111" s="335">
        <f>SUM(K111:P111)</f>
        <v>129914814</v>
      </c>
      <c r="R111" s="338">
        <f t="shared" si="18"/>
        <v>158125292</v>
      </c>
    </row>
    <row r="112" spans="2:18" s="1097" customFormat="1" ht="16.5" customHeight="1">
      <c r="B112" s="1103"/>
      <c r="C112" s="1103"/>
      <c r="D112" s="1107" t="s">
        <v>36</v>
      </c>
      <c r="E112" s="1108"/>
      <c r="F112" s="1108"/>
      <c r="G112" s="1109"/>
      <c r="H112" s="342">
        <v>0</v>
      </c>
      <c r="I112" s="343">
        <v>0</v>
      </c>
      <c r="J112" s="344">
        <f>SUM(H112:I112)</f>
        <v>0</v>
      </c>
      <c r="K112" s="345">
        <v>0</v>
      </c>
      <c r="L112" s="346">
        <v>0</v>
      </c>
      <c r="M112" s="346">
        <v>104175</v>
      </c>
      <c r="N112" s="346">
        <v>204696</v>
      </c>
      <c r="O112" s="346">
        <v>218268</v>
      </c>
      <c r="P112" s="343">
        <v>1941133</v>
      </c>
      <c r="Q112" s="344">
        <f>SUM(K112:P112)</f>
        <v>2468272</v>
      </c>
      <c r="R112" s="347">
        <f t="shared" si="18"/>
        <v>2468272</v>
      </c>
    </row>
    <row r="113" spans="2:18" s="1097" customFormat="1" ht="16.5" customHeight="1">
      <c r="B113" s="1103"/>
      <c r="C113" s="1103"/>
      <c r="D113" s="1107" t="s">
        <v>37</v>
      </c>
      <c r="E113" s="1108"/>
      <c r="F113" s="1108"/>
      <c r="G113" s="1109"/>
      <c r="H113" s="342">
        <v>253107</v>
      </c>
      <c r="I113" s="343">
        <v>717741</v>
      </c>
      <c r="J113" s="344">
        <f>SUM(H113:I113)</f>
        <v>970848</v>
      </c>
      <c r="K113" s="345">
        <v>0</v>
      </c>
      <c r="L113" s="346">
        <v>4649283</v>
      </c>
      <c r="M113" s="346">
        <v>5153796</v>
      </c>
      <c r="N113" s="346">
        <v>3073147</v>
      </c>
      <c r="O113" s="346">
        <v>3536890</v>
      </c>
      <c r="P113" s="343">
        <v>4770190</v>
      </c>
      <c r="Q113" s="344">
        <f>SUM(K113:P113)</f>
        <v>21183306</v>
      </c>
      <c r="R113" s="347">
        <f t="shared" si="18"/>
        <v>22154154</v>
      </c>
    </row>
    <row r="114" spans="2:18" s="1097" customFormat="1" ht="16.5" customHeight="1">
      <c r="B114" s="1103"/>
      <c r="C114" s="1103"/>
      <c r="D114" s="1107" t="s">
        <v>38</v>
      </c>
      <c r="E114" s="1108"/>
      <c r="F114" s="1108"/>
      <c r="G114" s="1109"/>
      <c r="H114" s="342">
        <v>44784</v>
      </c>
      <c r="I114" s="343">
        <v>1123137</v>
      </c>
      <c r="J114" s="344">
        <f>SUM(H114:I114)</f>
        <v>1167921</v>
      </c>
      <c r="K114" s="345">
        <v>0</v>
      </c>
      <c r="L114" s="346">
        <v>2884608</v>
      </c>
      <c r="M114" s="346">
        <v>3516768</v>
      </c>
      <c r="N114" s="346">
        <v>2345589</v>
      </c>
      <c r="O114" s="346">
        <v>1586916</v>
      </c>
      <c r="P114" s="343">
        <v>1285650</v>
      </c>
      <c r="Q114" s="344">
        <f>SUM(K114:P114)</f>
        <v>11619531</v>
      </c>
      <c r="R114" s="347">
        <f t="shared" si="18"/>
        <v>12787452</v>
      </c>
    </row>
    <row r="115" spans="2:18" s="1097" customFormat="1" ht="16.5" customHeight="1">
      <c r="B115" s="1103"/>
      <c r="C115" s="1103"/>
      <c r="D115" s="1110" t="s">
        <v>39</v>
      </c>
      <c r="E115" s="1037"/>
      <c r="F115" s="1037"/>
      <c r="G115" s="1111"/>
      <c r="H115" s="350">
        <v>137079</v>
      </c>
      <c r="I115" s="351">
        <v>151596</v>
      </c>
      <c r="J115" s="352">
        <f>SUM(H115:I115)</f>
        <v>288675</v>
      </c>
      <c r="K115" s="353">
        <v>0</v>
      </c>
      <c r="L115" s="354">
        <v>1045080</v>
      </c>
      <c r="M115" s="354">
        <v>1227708</v>
      </c>
      <c r="N115" s="354">
        <v>1373310</v>
      </c>
      <c r="O115" s="354">
        <v>970713</v>
      </c>
      <c r="P115" s="351">
        <v>1150290</v>
      </c>
      <c r="Q115" s="352">
        <f>SUM(K115:P115)</f>
        <v>5767101</v>
      </c>
      <c r="R115" s="355">
        <f t="shared" si="18"/>
        <v>6055776</v>
      </c>
    </row>
    <row r="116" spans="2:18" s="1097" customFormat="1" ht="16.5" customHeight="1">
      <c r="B116" s="1103"/>
      <c r="C116" s="1100" t="s">
        <v>40</v>
      </c>
      <c r="D116" s="1101"/>
      <c r="E116" s="1101"/>
      <c r="F116" s="1101"/>
      <c r="G116" s="1102"/>
      <c r="H116" s="321">
        <f aca="true" t="shared" si="19" ref="H116:R116">SUM(H117:H118)</f>
        <v>12403799</v>
      </c>
      <c r="I116" s="322">
        <f t="shared" si="19"/>
        <v>26077050</v>
      </c>
      <c r="J116" s="323">
        <f t="shared" si="19"/>
        <v>38480849</v>
      </c>
      <c r="K116" s="324">
        <f t="shared" si="19"/>
        <v>0</v>
      </c>
      <c r="L116" s="325">
        <f t="shared" si="19"/>
        <v>121622159</v>
      </c>
      <c r="M116" s="325">
        <f t="shared" si="19"/>
        <v>111038998</v>
      </c>
      <c r="N116" s="325">
        <f t="shared" si="19"/>
        <v>87057821</v>
      </c>
      <c r="O116" s="325">
        <f t="shared" si="19"/>
        <v>62879669</v>
      </c>
      <c r="P116" s="326">
        <f t="shared" si="19"/>
        <v>42104585</v>
      </c>
      <c r="Q116" s="327">
        <f t="shared" si="19"/>
        <v>424703232</v>
      </c>
      <c r="R116" s="328">
        <f t="shared" si="19"/>
        <v>463184081</v>
      </c>
    </row>
    <row r="117" spans="2:18" s="1097" customFormat="1" ht="16.5" customHeight="1">
      <c r="B117" s="1103"/>
      <c r="C117" s="1103"/>
      <c r="D117" s="1104" t="s">
        <v>41</v>
      </c>
      <c r="E117" s="1105"/>
      <c r="F117" s="1105"/>
      <c r="G117" s="1106"/>
      <c r="H117" s="333">
        <v>9738035</v>
      </c>
      <c r="I117" s="334">
        <v>18247104</v>
      </c>
      <c r="J117" s="356">
        <f>SUM(H117:I117)</f>
        <v>27985139</v>
      </c>
      <c r="K117" s="336">
        <v>0</v>
      </c>
      <c r="L117" s="337">
        <v>86854259</v>
      </c>
      <c r="M117" s="337">
        <v>74528781</v>
      </c>
      <c r="N117" s="337">
        <v>58691501</v>
      </c>
      <c r="O117" s="337">
        <v>42743024</v>
      </c>
      <c r="P117" s="334">
        <v>28235196</v>
      </c>
      <c r="Q117" s="335">
        <f>SUM(K117:P117)</f>
        <v>291052761</v>
      </c>
      <c r="R117" s="338">
        <f>SUM(J117,Q117)</f>
        <v>319037900</v>
      </c>
    </row>
    <row r="118" spans="2:18" s="1097" customFormat="1" ht="16.5" customHeight="1">
      <c r="B118" s="1103"/>
      <c r="C118" s="1103"/>
      <c r="D118" s="1110" t="s">
        <v>42</v>
      </c>
      <c r="E118" s="1037"/>
      <c r="F118" s="1037"/>
      <c r="G118" s="1111"/>
      <c r="H118" s="350">
        <v>2665764</v>
      </c>
      <c r="I118" s="351">
        <v>7829946</v>
      </c>
      <c r="J118" s="357">
        <f>SUM(H118:I118)</f>
        <v>10495710</v>
      </c>
      <c r="K118" s="353">
        <v>0</v>
      </c>
      <c r="L118" s="354">
        <v>34767900</v>
      </c>
      <c r="M118" s="354">
        <v>36510217</v>
      </c>
      <c r="N118" s="354">
        <v>28366320</v>
      </c>
      <c r="O118" s="354">
        <v>20136645</v>
      </c>
      <c r="P118" s="351">
        <v>13869389</v>
      </c>
      <c r="Q118" s="352">
        <f>SUM(K118:P118)</f>
        <v>133650471</v>
      </c>
      <c r="R118" s="355">
        <f>SUM(J118,Q118)</f>
        <v>144146181</v>
      </c>
    </row>
    <row r="119" spans="2:18" s="1097" customFormat="1" ht="16.5" customHeight="1">
      <c r="B119" s="1103"/>
      <c r="C119" s="1100" t="s">
        <v>43</v>
      </c>
      <c r="D119" s="1101"/>
      <c r="E119" s="1101"/>
      <c r="F119" s="1101"/>
      <c r="G119" s="1102"/>
      <c r="H119" s="321">
        <f aca="true" t="shared" si="20" ref="H119:R119">SUM(H120:H122)</f>
        <v>95841</v>
      </c>
      <c r="I119" s="322">
        <f t="shared" si="20"/>
        <v>261612</v>
      </c>
      <c r="J119" s="323">
        <f t="shared" si="20"/>
        <v>357453</v>
      </c>
      <c r="K119" s="324">
        <f t="shared" si="20"/>
        <v>0</v>
      </c>
      <c r="L119" s="325">
        <f t="shared" si="20"/>
        <v>4679163</v>
      </c>
      <c r="M119" s="325">
        <f t="shared" si="20"/>
        <v>10160395</v>
      </c>
      <c r="N119" s="325">
        <f t="shared" si="20"/>
        <v>14072319</v>
      </c>
      <c r="O119" s="325">
        <f t="shared" si="20"/>
        <v>11692197</v>
      </c>
      <c r="P119" s="326">
        <f t="shared" si="20"/>
        <v>8493606</v>
      </c>
      <c r="Q119" s="327">
        <f t="shared" si="20"/>
        <v>49097680</v>
      </c>
      <c r="R119" s="328">
        <f t="shared" si="20"/>
        <v>49455133</v>
      </c>
    </row>
    <row r="120" spans="2:18" s="1097" customFormat="1" ht="16.5" customHeight="1">
      <c r="B120" s="1103"/>
      <c r="C120" s="1103"/>
      <c r="D120" s="1104" t="s">
        <v>44</v>
      </c>
      <c r="E120" s="1105"/>
      <c r="F120" s="1105"/>
      <c r="G120" s="1106"/>
      <c r="H120" s="333">
        <v>53820</v>
      </c>
      <c r="I120" s="334">
        <v>172719</v>
      </c>
      <c r="J120" s="356">
        <f>SUM(H120:I120)</f>
        <v>226539</v>
      </c>
      <c r="K120" s="336">
        <v>0</v>
      </c>
      <c r="L120" s="337">
        <v>3310389</v>
      </c>
      <c r="M120" s="337">
        <v>6900084</v>
      </c>
      <c r="N120" s="337">
        <v>9732069</v>
      </c>
      <c r="O120" s="337">
        <v>8242686</v>
      </c>
      <c r="P120" s="334">
        <v>5397336</v>
      </c>
      <c r="Q120" s="335">
        <f>SUM(K120:P120)</f>
        <v>33582564</v>
      </c>
      <c r="R120" s="338">
        <f>SUM(J120,Q120)</f>
        <v>33809103</v>
      </c>
    </row>
    <row r="121" spans="2:18" s="1097" customFormat="1" ht="16.5" customHeight="1">
      <c r="B121" s="1103"/>
      <c r="C121" s="1103"/>
      <c r="D121" s="1107" t="s">
        <v>45</v>
      </c>
      <c r="E121" s="1108"/>
      <c r="F121" s="1108"/>
      <c r="G121" s="1109"/>
      <c r="H121" s="342">
        <v>42021</v>
      </c>
      <c r="I121" s="343">
        <v>88893</v>
      </c>
      <c r="J121" s="358">
        <f>SUM(H121:I121)</f>
        <v>130914</v>
      </c>
      <c r="K121" s="345">
        <v>0</v>
      </c>
      <c r="L121" s="346">
        <v>1189278</v>
      </c>
      <c r="M121" s="346">
        <v>3093775</v>
      </c>
      <c r="N121" s="346">
        <v>4125150</v>
      </c>
      <c r="O121" s="346">
        <v>3411423</v>
      </c>
      <c r="P121" s="343">
        <v>2999916</v>
      </c>
      <c r="Q121" s="344">
        <f>SUM(K121:P121)</f>
        <v>14819542</v>
      </c>
      <c r="R121" s="347">
        <f>SUM(J121,Q121)</f>
        <v>14950456</v>
      </c>
    </row>
    <row r="122" spans="2:18" s="1097" customFormat="1" ht="16.5" customHeight="1">
      <c r="B122" s="1103"/>
      <c r="C122" s="1112"/>
      <c r="D122" s="1110" t="s">
        <v>46</v>
      </c>
      <c r="E122" s="1037"/>
      <c r="F122" s="1037"/>
      <c r="G122" s="1111"/>
      <c r="H122" s="350">
        <v>0</v>
      </c>
      <c r="I122" s="351">
        <v>0</v>
      </c>
      <c r="J122" s="357">
        <f>SUM(H122:I122)</f>
        <v>0</v>
      </c>
      <c r="K122" s="353">
        <v>0</v>
      </c>
      <c r="L122" s="354">
        <v>179496</v>
      </c>
      <c r="M122" s="354">
        <v>166536</v>
      </c>
      <c r="N122" s="354">
        <v>215100</v>
      </c>
      <c r="O122" s="354">
        <v>38088</v>
      </c>
      <c r="P122" s="351">
        <v>96354</v>
      </c>
      <c r="Q122" s="352">
        <f>SUM(K122:P122)</f>
        <v>695574</v>
      </c>
      <c r="R122" s="355">
        <f>SUM(J122,Q122)</f>
        <v>695574</v>
      </c>
    </row>
    <row r="123" spans="2:18" s="1097" customFormat="1" ht="16.5" customHeight="1">
      <c r="B123" s="1103"/>
      <c r="C123" s="1100" t="s">
        <v>47</v>
      </c>
      <c r="D123" s="1101"/>
      <c r="E123" s="1101"/>
      <c r="F123" s="1101"/>
      <c r="G123" s="1102"/>
      <c r="H123" s="321">
        <f aca="true" t="shared" si="21" ref="H123:R123">SUM(H124:H126)</f>
        <v>4361063</v>
      </c>
      <c r="I123" s="322">
        <f t="shared" si="21"/>
        <v>5827930</v>
      </c>
      <c r="J123" s="323">
        <f t="shared" si="21"/>
        <v>10188993</v>
      </c>
      <c r="K123" s="324">
        <f t="shared" si="21"/>
        <v>0</v>
      </c>
      <c r="L123" s="325">
        <f t="shared" si="21"/>
        <v>7929216</v>
      </c>
      <c r="M123" s="325">
        <f t="shared" si="21"/>
        <v>12082452</v>
      </c>
      <c r="N123" s="325">
        <f t="shared" si="21"/>
        <v>9155197</v>
      </c>
      <c r="O123" s="325">
        <f t="shared" si="21"/>
        <v>9098389</v>
      </c>
      <c r="P123" s="326">
        <f t="shared" si="21"/>
        <v>6625651</v>
      </c>
      <c r="Q123" s="327">
        <f t="shared" si="21"/>
        <v>44890905</v>
      </c>
      <c r="R123" s="328">
        <f t="shared" si="21"/>
        <v>55079898</v>
      </c>
    </row>
    <row r="124" spans="2:18" s="1097" customFormat="1" ht="16.5" customHeight="1">
      <c r="B124" s="1103"/>
      <c r="C124" s="1103"/>
      <c r="D124" s="1104" t="s">
        <v>48</v>
      </c>
      <c r="E124" s="1105"/>
      <c r="F124" s="1105"/>
      <c r="G124" s="1106"/>
      <c r="H124" s="333">
        <v>2132824</v>
      </c>
      <c r="I124" s="334">
        <v>3950420</v>
      </c>
      <c r="J124" s="356">
        <f>SUM(H124:I124)</f>
        <v>6083244</v>
      </c>
      <c r="K124" s="336">
        <v>0</v>
      </c>
      <c r="L124" s="337">
        <v>5555466</v>
      </c>
      <c r="M124" s="337">
        <v>9799641</v>
      </c>
      <c r="N124" s="337">
        <v>7795053</v>
      </c>
      <c r="O124" s="337">
        <v>7824861</v>
      </c>
      <c r="P124" s="334">
        <v>6512555</v>
      </c>
      <c r="Q124" s="335">
        <f>SUM(K124:P124)</f>
        <v>37487576</v>
      </c>
      <c r="R124" s="338">
        <f>SUM(J124,Q124)</f>
        <v>43570820</v>
      </c>
    </row>
    <row r="125" spans="2:18" s="1097" customFormat="1" ht="16.5" customHeight="1">
      <c r="B125" s="1103"/>
      <c r="C125" s="1103"/>
      <c r="D125" s="1107" t="s">
        <v>49</v>
      </c>
      <c r="E125" s="1108"/>
      <c r="F125" s="1108"/>
      <c r="G125" s="1109"/>
      <c r="H125" s="342">
        <v>358649</v>
      </c>
      <c r="I125" s="343">
        <v>454848</v>
      </c>
      <c r="J125" s="358">
        <f>SUM(H125:I125)</f>
        <v>813497</v>
      </c>
      <c r="K125" s="345">
        <v>0</v>
      </c>
      <c r="L125" s="346">
        <v>582230</v>
      </c>
      <c r="M125" s="346">
        <v>690112</v>
      </c>
      <c r="N125" s="346">
        <v>354919</v>
      </c>
      <c r="O125" s="346">
        <v>294282</v>
      </c>
      <c r="P125" s="343">
        <v>103646</v>
      </c>
      <c r="Q125" s="344">
        <f>SUM(K125:P125)</f>
        <v>2025189</v>
      </c>
      <c r="R125" s="347">
        <f>SUM(J125,Q125)</f>
        <v>2838686</v>
      </c>
    </row>
    <row r="126" spans="2:18" s="1097" customFormat="1" ht="16.5" customHeight="1">
      <c r="B126" s="1103"/>
      <c r="C126" s="1103"/>
      <c r="D126" s="1110" t="s">
        <v>50</v>
      </c>
      <c r="E126" s="1037"/>
      <c r="F126" s="1037"/>
      <c r="G126" s="1111"/>
      <c r="H126" s="350">
        <v>1869590</v>
      </c>
      <c r="I126" s="351">
        <v>1422662</v>
      </c>
      <c r="J126" s="357">
        <f>SUM(H126:I126)</f>
        <v>3292252</v>
      </c>
      <c r="K126" s="353">
        <v>0</v>
      </c>
      <c r="L126" s="354">
        <v>1791520</v>
      </c>
      <c r="M126" s="354">
        <v>1592699</v>
      </c>
      <c r="N126" s="354">
        <v>1005225</v>
      </c>
      <c r="O126" s="354">
        <v>979246</v>
      </c>
      <c r="P126" s="351">
        <v>9450</v>
      </c>
      <c r="Q126" s="352">
        <f>SUM(K126:P126)</f>
        <v>5378140</v>
      </c>
      <c r="R126" s="355">
        <f>SUM(J126,Q126)</f>
        <v>8670392</v>
      </c>
    </row>
    <row r="127" spans="2:18" s="1097" customFormat="1" ht="16.5" customHeight="1">
      <c r="B127" s="1103"/>
      <c r="C127" s="1113" t="s">
        <v>51</v>
      </c>
      <c r="D127" s="1114"/>
      <c r="E127" s="1114"/>
      <c r="F127" s="1114"/>
      <c r="G127" s="1115"/>
      <c r="H127" s="321">
        <v>1730070</v>
      </c>
      <c r="I127" s="322">
        <v>3990132</v>
      </c>
      <c r="J127" s="323">
        <f>SUM(H127:I127)</f>
        <v>5720202</v>
      </c>
      <c r="K127" s="324">
        <v>0</v>
      </c>
      <c r="L127" s="325">
        <v>18406536</v>
      </c>
      <c r="M127" s="325">
        <v>15524199</v>
      </c>
      <c r="N127" s="325">
        <v>15559736</v>
      </c>
      <c r="O127" s="325">
        <v>13722904</v>
      </c>
      <c r="P127" s="326">
        <v>4544378</v>
      </c>
      <c r="Q127" s="327">
        <f>SUM(K127:P127)</f>
        <v>67757753</v>
      </c>
      <c r="R127" s="328">
        <f>SUM(J127,Q127)</f>
        <v>73477955</v>
      </c>
    </row>
    <row r="128" spans="2:18" s="1097" customFormat="1" ht="16.5" customHeight="1">
      <c r="B128" s="1112"/>
      <c r="C128" s="1113" t="s">
        <v>52</v>
      </c>
      <c r="D128" s="1114"/>
      <c r="E128" s="1114"/>
      <c r="F128" s="1114"/>
      <c r="G128" s="1115"/>
      <c r="H128" s="321">
        <v>5951800</v>
      </c>
      <c r="I128" s="322">
        <v>5875360</v>
      </c>
      <c r="J128" s="323">
        <f>SUM(H128:I128)</f>
        <v>11827160</v>
      </c>
      <c r="K128" s="324">
        <v>0</v>
      </c>
      <c r="L128" s="325">
        <v>28327830</v>
      </c>
      <c r="M128" s="325">
        <v>20576135</v>
      </c>
      <c r="N128" s="325">
        <v>15004014</v>
      </c>
      <c r="O128" s="325">
        <v>9739358</v>
      </c>
      <c r="P128" s="326">
        <v>5945156</v>
      </c>
      <c r="Q128" s="327">
        <f>SUM(K128:P128)</f>
        <v>79592493</v>
      </c>
      <c r="R128" s="328">
        <f>SUM(J128,Q128)</f>
        <v>91419653</v>
      </c>
    </row>
    <row r="129" spans="2:18" s="1097" customFormat="1" ht="16.5" customHeight="1">
      <c r="B129" s="1100" t="s">
        <v>53</v>
      </c>
      <c r="C129" s="1101"/>
      <c r="D129" s="1101"/>
      <c r="E129" s="1101"/>
      <c r="F129" s="1101"/>
      <c r="G129" s="1102"/>
      <c r="H129" s="321">
        <f>SUM(H130:H137)</f>
        <v>287046</v>
      </c>
      <c r="I129" s="322">
        <f>SUM(I130:I137)</f>
        <v>817326</v>
      </c>
      <c r="J129" s="323">
        <f>SUM(J130:J137)</f>
        <v>1104372</v>
      </c>
      <c r="K129" s="324">
        <f aca="true" t="shared" si="22" ref="K129:R129">SUM(K131:K137)</f>
        <v>0</v>
      </c>
      <c r="L129" s="325">
        <f t="shared" si="22"/>
        <v>47184570</v>
      </c>
      <c r="M129" s="325">
        <f t="shared" si="22"/>
        <v>68263236</v>
      </c>
      <c r="N129" s="325">
        <f t="shared" si="22"/>
        <v>83081862</v>
      </c>
      <c r="O129" s="325">
        <f t="shared" si="22"/>
        <v>64314702</v>
      </c>
      <c r="P129" s="326">
        <f t="shared" si="22"/>
        <v>29127276</v>
      </c>
      <c r="Q129" s="327">
        <f t="shared" si="22"/>
        <v>291971646</v>
      </c>
      <c r="R129" s="328">
        <f t="shared" si="22"/>
        <v>293076018</v>
      </c>
    </row>
    <row r="130" spans="2:18" s="1097" customFormat="1" ht="16.5" customHeight="1">
      <c r="B130" s="1103"/>
      <c r="C130" s="1129" t="s">
        <v>70</v>
      </c>
      <c r="D130" s="1130"/>
      <c r="E130" s="1130"/>
      <c r="F130" s="1130"/>
      <c r="G130" s="1131"/>
      <c r="H130" s="333">
        <v>0</v>
      </c>
      <c r="I130" s="334">
        <v>0</v>
      </c>
      <c r="J130" s="356">
        <v>0</v>
      </c>
      <c r="K130" s="396"/>
      <c r="L130" s="397">
        <v>0</v>
      </c>
      <c r="M130" s="397">
        <v>0</v>
      </c>
      <c r="N130" s="397">
        <v>0</v>
      </c>
      <c r="O130" s="397">
        <v>0</v>
      </c>
      <c r="P130" s="398">
        <v>0</v>
      </c>
      <c r="Q130" s="399">
        <f aca="true" t="shared" si="23" ref="Q130:Q137">SUM(K130:P130)</f>
        <v>0</v>
      </c>
      <c r="R130" s="400">
        <f aca="true" t="shared" si="24" ref="R130:R137">SUM(J130,Q130)</f>
        <v>0</v>
      </c>
    </row>
    <row r="131" spans="2:18" s="1097" customFormat="1" ht="16.5" customHeight="1">
      <c r="B131" s="1103"/>
      <c r="C131" s="1107" t="s">
        <v>54</v>
      </c>
      <c r="D131" s="1108"/>
      <c r="E131" s="1108"/>
      <c r="F131" s="1108"/>
      <c r="G131" s="1109"/>
      <c r="H131" s="342">
        <v>0</v>
      </c>
      <c r="I131" s="343">
        <v>0</v>
      </c>
      <c r="J131" s="358">
        <f>SUM(H131:I131)</f>
        <v>0</v>
      </c>
      <c r="K131" s="371"/>
      <c r="L131" s="346">
        <v>56160</v>
      </c>
      <c r="M131" s="346">
        <v>148833</v>
      </c>
      <c r="N131" s="346">
        <v>105372</v>
      </c>
      <c r="O131" s="346">
        <v>72405</v>
      </c>
      <c r="P131" s="343">
        <v>55530</v>
      </c>
      <c r="Q131" s="344">
        <f t="shared" si="23"/>
        <v>438300</v>
      </c>
      <c r="R131" s="347">
        <f t="shared" si="24"/>
        <v>438300</v>
      </c>
    </row>
    <row r="132" spans="2:18" s="1097" customFormat="1" ht="16.5" customHeight="1">
      <c r="B132" s="1103"/>
      <c r="C132" s="1107" t="s">
        <v>55</v>
      </c>
      <c r="D132" s="1108"/>
      <c r="E132" s="1108"/>
      <c r="F132" s="1108"/>
      <c r="G132" s="1109"/>
      <c r="H132" s="342">
        <v>72477</v>
      </c>
      <c r="I132" s="343">
        <v>214380</v>
      </c>
      <c r="J132" s="358">
        <f>SUM(H132:I132)</f>
        <v>286857</v>
      </c>
      <c r="K132" s="345">
        <v>0</v>
      </c>
      <c r="L132" s="346">
        <v>6183126</v>
      </c>
      <c r="M132" s="346">
        <v>9245538</v>
      </c>
      <c r="N132" s="346">
        <v>7719345</v>
      </c>
      <c r="O132" s="346">
        <v>6772914</v>
      </c>
      <c r="P132" s="343">
        <v>2596113</v>
      </c>
      <c r="Q132" s="344">
        <f t="shared" si="23"/>
        <v>32517036</v>
      </c>
      <c r="R132" s="347">
        <f t="shared" si="24"/>
        <v>32803893</v>
      </c>
    </row>
    <row r="133" spans="2:18" s="1097" customFormat="1" ht="16.5" customHeight="1">
      <c r="B133" s="1103"/>
      <c r="C133" s="1107" t="s">
        <v>56</v>
      </c>
      <c r="D133" s="1108"/>
      <c r="E133" s="1108"/>
      <c r="F133" s="1108"/>
      <c r="G133" s="1109"/>
      <c r="H133" s="342">
        <v>214569</v>
      </c>
      <c r="I133" s="343">
        <v>602946</v>
      </c>
      <c r="J133" s="358">
        <v>817515</v>
      </c>
      <c r="K133" s="345">
        <v>0</v>
      </c>
      <c r="L133" s="346">
        <v>6155163</v>
      </c>
      <c r="M133" s="346">
        <v>8971641</v>
      </c>
      <c r="N133" s="346">
        <v>7895241</v>
      </c>
      <c r="O133" s="346">
        <v>10963881</v>
      </c>
      <c r="P133" s="343">
        <v>5859441</v>
      </c>
      <c r="Q133" s="344">
        <f t="shared" si="23"/>
        <v>39845367</v>
      </c>
      <c r="R133" s="347">
        <f t="shared" si="24"/>
        <v>40662882</v>
      </c>
    </row>
    <row r="134" spans="2:18" s="1097" customFormat="1" ht="16.5" customHeight="1">
      <c r="B134" s="1103"/>
      <c r="C134" s="1107" t="s">
        <v>57</v>
      </c>
      <c r="D134" s="1108"/>
      <c r="E134" s="1108"/>
      <c r="F134" s="1108"/>
      <c r="G134" s="1109"/>
      <c r="H134" s="342">
        <v>0</v>
      </c>
      <c r="I134" s="343">
        <v>0</v>
      </c>
      <c r="J134" s="358">
        <f>SUM(H134:I134)</f>
        <v>0</v>
      </c>
      <c r="K134" s="371"/>
      <c r="L134" s="346">
        <v>31229190</v>
      </c>
      <c r="M134" s="346">
        <v>44376669</v>
      </c>
      <c r="N134" s="346">
        <v>58530618</v>
      </c>
      <c r="O134" s="346">
        <v>39478545</v>
      </c>
      <c r="P134" s="343">
        <v>18033489</v>
      </c>
      <c r="Q134" s="344">
        <f t="shared" si="23"/>
        <v>191648511</v>
      </c>
      <c r="R134" s="347">
        <f t="shared" si="24"/>
        <v>191648511</v>
      </c>
    </row>
    <row r="135" spans="2:18" s="1097" customFormat="1" ht="16.5" customHeight="1">
      <c r="B135" s="1103"/>
      <c r="C135" s="1118" t="s">
        <v>58</v>
      </c>
      <c r="D135" s="1119"/>
      <c r="E135" s="1119"/>
      <c r="F135" s="1119"/>
      <c r="G135" s="1120"/>
      <c r="H135" s="342">
        <v>0</v>
      </c>
      <c r="I135" s="343">
        <v>0</v>
      </c>
      <c r="J135" s="358">
        <f>SUM(H135:I135)</f>
        <v>0</v>
      </c>
      <c r="K135" s="371"/>
      <c r="L135" s="346">
        <v>3560931</v>
      </c>
      <c r="M135" s="346">
        <v>5520555</v>
      </c>
      <c r="N135" s="346">
        <v>6904026</v>
      </c>
      <c r="O135" s="346">
        <v>5818716</v>
      </c>
      <c r="P135" s="343">
        <v>1625040</v>
      </c>
      <c r="Q135" s="344">
        <f t="shared" si="23"/>
        <v>23429268</v>
      </c>
      <c r="R135" s="347">
        <f t="shared" si="24"/>
        <v>23429268</v>
      </c>
    </row>
    <row r="136" spans="2:18" s="1097" customFormat="1" ht="16.5" customHeight="1">
      <c r="B136" s="1121"/>
      <c r="C136" s="1122" t="s">
        <v>59</v>
      </c>
      <c r="D136" s="1119"/>
      <c r="E136" s="1119"/>
      <c r="F136" s="1119"/>
      <c r="G136" s="1120"/>
      <c r="H136" s="342">
        <v>0</v>
      </c>
      <c r="I136" s="343">
        <v>0</v>
      </c>
      <c r="J136" s="358">
        <f>SUM(H136:I136)</f>
        <v>0</v>
      </c>
      <c r="K136" s="371"/>
      <c r="L136" s="346">
        <v>0</v>
      </c>
      <c r="M136" s="346">
        <v>0</v>
      </c>
      <c r="N136" s="346">
        <v>1927260</v>
      </c>
      <c r="O136" s="346">
        <v>1208241</v>
      </c>
      <c r="P136" s="343">
        <v>957663</v>
      </c>
      <c r="Q136" s="344">
        <f t="shared" si="23"/>
        <v>4093164</v>
      </c>
      <c r="R136" s="347">
        <f t="shared" si="24"/>
        <v>4093164</v>
      </c>
    </row>
    <row r="137" spans="2:18" s="1097" customFormat="1" ht="16.5" customHeight="1">
      <c r="B137" s="1123"/>
      <c r="C137" s="1124" t="s">
        <v>69</v>
      </c>
      <c r="D137" s="1125"/>
      <c r="E137" s="1125"/>
      <c r="F137" s="1125"/>
      <c r="G137" s="1126"/>
      <c r="H137" s="381">
        <v>0</v>
      </c>
      <c r="I137" s="382">
        <v>0</v>
      </c>
      <c r="J137" s="383">
        <f>SUM(H137:I137)</f>
        <v>0</v>
      </c>
      <c r="K137" s="384"/>
      <c r="L137" s="385">
        <v>0</v>
      </c>
      <c r="M137" s="385">
        <v>0</v>
      </c>
      <c r="N137" s="385">
        <v>0</v>
      </c>
      <c r="O137" s="385">
        <v>0</v>
      </c>
      <c r="P137" s="382">
        <v>0</v>
      </c>
      <c r="Q137" s="386">
        <f t="shared" si="23"/>
        <v>0</v>
      </c>
      <c r="R137" s="387">
        <f t="shared" si="24"/>
        <v>0</v>
      </c>
    </row>
    <row r="138" spans="2:18" s="1097" customFormat="1" ht="16.5" customHeight="1">
      <c r="B138" s="1100" t="s">
        <v>60</v>
      </c>
      <c r="C138" s="1101"/>
      <c r="D138" s="1101"/>
      <c r="E138" s="1101"/>
      <c r="F138" s="1101"/>
      <c r="G138" s="1102"/>
      <c r="H138" s="321">
        <f>SUM(H139:H141)</f>
        <v>0</v>
      </c>
      <c r="I138" s="322">
        <f>SUM(I139:I141)</f>
        <v>0</v>
      </c>
      <c r="J138" s="323">
        <f>SUM(J139:J141)</f>
        <v>0</v>
      </c>
      <c r="K138" s="388"/>
      <c r="L138" s="325">
        <f aca="true" t="shared" si="25" ref="L138:R138">SUM(L139:L141)</f>
        <v>8389314</v>
      </c>
      <c r="M138" s="325">
        <f t="shared" si="25"/>
        <v>20625323</v>
      </c>
      <c r="N138" s="325">
        <f t="shared" si="25"/>
        <v>78466134</v>
      </c>
      <c r="O138" s="325">
        <f t="shared" si="25"/>
        <v>203286612</v>
      </c>
      <c r="P138" s="326">
        <f t="shared" si="25"/>
        <v>400667611</v>
      </c>
      <c r="Q138" s="327">
        <f t="shared" si="25"/>
        <v>711434994</v>
      </c>
      <c r="R138" s="328">
        <f t="shared" si="25"/>
        <v>711434994</v>
      </c>
    </row>
    <row r="139" spans="2:18" s="1097" customFormat="1" ht="16.5" customHeight="1">
      <c r="B139" s="1103"/>
      <c r="C139" s="1104" t="s">
        <v>61</v>
      </c>
      <c r="D139" s="1105"/>
      <c r="E139" s="1105"/>
      <c r="F139" s="1105"/>
      <c r="G139" s="1106"/>
      <c r="H139" s="333">
        <v>0</v>
      </c>
      <c r="I139" s="334">
        <v>0</v>
      </c>
      <c r="J139" s="356">
        <f>SUM(H139:I139)</f>
        <v>0</v>
      </c>
      <c r="K139" s="363"/>
      <c r="L139" s="337">
        <v>1017297</v>
      </c>
      <c r="M139" s="337">
        <v>6172664</v>
      </c>
      <c r="N139" s="337">
        <v>32670462</v>
      </c>
      <c r="O139" s="337">
        <v>83396190</v>
      </c>
      <c r="P139" s="334">
        <v>105840599</v>
      </c>
      <c r="Q139" s="335">
        <f>SUM(K139:P139)</f>
        <v>229097212</v>
      </c>
      <c r="R139" s="338">
        <f>SUM(J139,Q139)</f>
        <v>229097212</v>
      </c>
    </row>
    <row r="140" spans="2:18" s="1097" customFormat="1" ht="16.5" customHeight="1">
      <c r="B140" s="1103"/>
      <c r="C140" s="1107" t="s">
        <v>62</v>
      </c>
      <c r="D140" s="1108"/>
      <c r="E140" s="1108"/>
      <c r="F140" s="1108"/>
      <c r="G140" s="1109"/>
      <c r="H140" s="342">
        <v>0</v>
      </c>
      <c r="I140" s="343">
        <v>0</v>
      </c>
      <c r="J140" s="358">
        <f>SUM(H140:I140)</f>
        <v>0</v>
      </c>
      <c r="K140" s="371"/>
      <c r="L140" s="346">
        <v>7124220</v>
      </c>
      <c r="M140" s="346">
        <v>11945439</v>
      </c>
      <c r="N140" s="346">
        <v>28933389</v>
      </c>
      <c r="O140" s="346">
        <v>36791703</v>
      </c>
      <c r="P140" s="343">
        <v>33780788</v>
      </c>
      <c r="Q140" s="344">
        <f>SUM(K140:P140)</f>
        <v>118575539</v>
      </c>
      <c r="R140" s="347">
        <f>SUM(J140,Q140)</f>
        <v>118575539</v>
      </c>
    </row>
    <row r="141" spans="2:18" s="1097" customFormat="1" ht="16.5" customHeight="1">
      <c r="B141" s="1123"/>
      <c r="C141" s="1110" t="s">
        <v>63</v>
      </c>
      <c r="D141" s="1037"/>
      <c r="E141" s="1037"/>
      <c r="F141" s="1037"/>
      <c r="G141" s="1111"/>
      <c r="H141" s="350">
        <v>0</v>
      </c>
      <c r="I141" s="351">
        <v>0</v>
      </c>
      <c r="J141" s="357">
        <f>SUM(H141:I141)</f>
        <v>0</v>
      </c>
      <c r="K141" s="389"/>
      <c r="L141" s="354">
        <v>247797</v>
      </c>
      <c r="M141" s="354">
        <v>2507220</v>
      </c>
      <c r="N141" s="354">
        <v>16862283</v>
      </c>
      <c r="O141" s="354">
        <v>83098719</v>
      </c>
      <c r="P141" s="351">
        <v>261046224</v>
      </c>
      <c r="Q141" s="352">
        <f>SUM(K141:P141)</f>
        <v>363762243</v>
      </c>
      <c r="R141" s="355">
        <f>SUM(J141,Q141)</f>
        <v>363762243</v>
      </c>
    </row>
    <row r="142" spans="2:18" s="1097" customFormat="1" ht="16.5" customHeight="1">
      <c r="B142" s="1127" t="s">
        <v>64</v>
      </c>
      <c r="C142" s="1018"/>
      <c r="D142" s="1018"/>
      <c r="E142" s="1018"/>
      <c r="F142" s="1018"/>
      <c r="G142" s="1019"/>
      <c r="H142" s="321">
        <f aca="true" t="shared" si="26" ref="H142:R142">SUM(H109,H129,H138)</f>
        <v>37636138</v>
      </c>
      <c r="I142" s="322">
        <f t="shared" si="26"/>
        <v>60680813</v>
      </c>
      <c r="J142" s="323">
        <f t="shared" si="26"/>
        <v>98316951</v>
      </c>
      <c r="K142" s="324">
        <f t="shared" si="26"/>
        <v>0</v>
      </c>
      <c r="L142" s="325">
        <f t="shared" si="26"/>
        <v>276951202</v>
      </c>
      <c r="M142" s="325">
        <f t="shared" si="26"/>
        <v>298797531</v>
      </c>
      <c r="N142" s="325">
        <f t="shared" si="26"/>
        <v>336557941</v>
      </c>
      <c r="O142" s="325">
        <f t="shared" si="26"/>
        <v>404069093</v>
      </c>
      <c r="P142" s="326">
        <f t="shared" si="26"/>
        <v>524025960</v>
      </c>
      <c r="Q142" s="327">
        <f t="shared" si="26"/>
        <v>1840401727</v>
      </c>
      <c r="R142" s="328">
        <f t="shared" si="26"/>
        <v>1938718678</v>
      </c>
    </row>
    <row r="143" spans="2:18" s="1097" customFormat="1" ht="3.75" customHeight="1">
      <c r="B143" s="1128"/>
      <c r="C143" s="1128"/>
      <c r="D143" s="1128"/>
      <c r="E143" s="1128"/>
      <c r="F143" s="1128"/>
      <c r="G143" s="1128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</row>
    <row r="144" spans="2:18" s="1097" customFormat="1" ht="6" customHeight="1">
      <c r="B144" s="1128"/>
      <c r="C144" s="1128"/>
      <c r="D144" s="1128"/>
      <c r="E144" s="1128"/>
      <c r="F144" s="1128"/>
      <c r="G144" s="1128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</row>
  </sheetData>
  <sheetProtection/>
  <mergeCells count="42">
    <mergeCell ref="H4:I4"/>
    <mergeCell ref="B23:G24"/>
    <mergeCell ref="B32:G33"/>
    <mergeCell ref="B42:G43"/>
    <mergeCell ref="B5:G5"/>
    <mergeCell ref="B13:G13"/>
    <mergeCell ref="H5:I5"/>
    <mergeCell ref="H32:J32"/>
    <mergeCell ref="B58:G59"/>
    <mergeCell ref="Q42:Q43"/>
    <mergeCell ref="H42:J42"/>
    <mergeCell ref="J57:Q57"/>
    <mergeCell ref="B50:G51"/>
    <mergeCell ref="H50:J50"/>
    <mergeCell ref="J49:Q49"/>
    <mergeCell ref="Q50:Q51"/>
    <mergeCell ref="K42:P42"/>
    <mergeCell ref="Q58:Q59"/>
    <mergeCell ref="B107:G108"/>
    <mergeCell ref="H68:J68"/>
    <mergeCell ref="K68:Q68"/>
    <mergeCell ref="R68:R69"/>
    <mergeCell ref="B68:G69"/>
    <mergeCell ref="H107:J107"/>
    <mergeCell ref="K107:Q107"/>
    <mergeCell ref="K32:Q32"/>
    <mergeCell ref="R107:R108"/>
    <mergeCell ref="I67:R67"/>
    <mergeCell ref="H58:J58"/>
    <mergeCell ref="K58:P58"/>
    <mergeCell ref="K50:P50"/>
    <mergeCell ref="R32:R33"/>
    <mergeCell ref="Q12:R12"/>
    <mergeCell ref="P1:Q1"/>
    <mergeCell ref="I106:R106"/>
    <mergeCell ref="J1:O1"/>
    <mergeCell ref="R23:R24"/>
    <mergeCell ref="K23:Q23"/>
    <mergeCell ref="H23:J23"/>
    <mergeCell ref="K22:R22"/>
    <mergeCell ref="J41:Q41"/>
    <mergeCell ref="K31:R31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view="pageBreakPreview" zoomScaleNormal="55" zoomScaleSheetLayoutView="100" zoomScalePageLayoutView="0" workbookViewId="0" topLeftCell="A1">
      <selection activeCell="J1" sqref="J1:O1"/>
    </sheetView>
  </sheetViews>
  <sheetFormatPr defaultColWidth="7.625" defaultRowHeight="16.5" customHeight="1"/>
  <cols>
    <col min="1" max="2" width="2.625" style="841" customWidth="1"/>
    <col min="3" max="3" width="5.625" style="841" customWidth="1"/>
    <col min="4" max="4" width="7.625" style="841" customWidth="1"/>
    <col min="5" max="5" width="2.625" style="841" customWidth="1"/>
    <col min="6" max="6" width="6.625" style="841" customWidth="1"/>
    <col min="7" max="7" width="9.375" style="841" customWidth="1"/>
    <col min="8" max="16" width="10.625" style="841" customWidth="1"/>
    <col min="17" max="18" width="12.625" style="841" customWidth="1"/>
    <col min="19" max="19" width="7.625" style="841" customWidth="1"/>
    <col min="20" max="22" width="9.375" style="841" customWidth="1"/>
    <col min="23" max="16384" width="7.625" style="841" customWidth="1"/>
  </cols>
  <sheetData>
    <row r="1" spans="1:18" ht="16.5" customHeight="1" thickBot="1" thickTop="1">
      <c r="A1" s="840" t="str">
        <f>"介護保険事業状況報告　平成"&amp;WIDECHAR($A$2)&amp;"年（"&amp;WIDECHAR($B$2)&amp;"年）"&amp;WIDECHAR($C$2)&amp;"月※"</f>
        <v>介護保険事業状況報告　平成２４年（２０１２年）１１月※</v>
      </c>
      <c r="J1" s="1759" t="s">
        <v>0</v>
      </c>
      <c r="K1" s="1760"/>
      <c r="L1" s="1760"/>
      <c r="M1" s="1760"/>
      <c r="N1" s="1760"/>
      <c r="O1" s="1761"/>
      <c r="P1" s="1762">
        <v>41271</v>
      </c>
      <c r="Q1" s="1762"/>
      <c r="R1" s="842" t="s">
        <v>1</v>
      </c>
    </row>
    <row r="2" spans="1:17" ht="16.5" customHeight="1" thickTop="1">
      <c r="A2" s="843">
        <v>24</v>
      </c>
      <c r="B2" s="843">
        <v>2012</v>
      </c>
      <c r="C2" s="843">
        <v>11</v>
      </c>
      <c r="D2" s="843">
        <v>1</v>
      </c>
      <c r="E2" s="843">
        <v>30</v>
      </c>
      <c r="Q2" s="842"/>
    </row>
    <row r="3" ht="16.5" customHeight="1">
      <c r="A3" s="840" t="s">
        <v>2</v>
      </c>
    </row>
    <row r="4" spans="2:9" ht="16.5" customHeight="1">
      <c r="B4" s="844"/>
      <c r="C4" s="844"/>
      <c r="D4" s="844"/>
      <c r="E4" s="845"/>
      <c r="F4" s="845"/>
      <c r="G4" s="845"/>
      <c r="H4" s="1729" t="s">
        <v>3</v>
      </c>
      <c r="I4" s="1729"/>
    </row>
    <row r="5" spans="2:9" ht="16.5" customHeight="1">
      <c r="B5" s="1726" t="str">
        <f>"平成"&amp;WIDECHAR($A$2)&amp;"年（"&amp;WIDECHAR($B$2)&amp;"年）"&amp;WIDECHAR($C$2)&amp;"月末日現在"</f>
        <v>平成２４年（２０１２年）１１月末日現在</v>
      </c>
      <c r="C5" s="1727"/>
      <c r="D5" s="1727"/>
      <c r="E5" s="1727"/>
      <c r="F5" s="1727"/>
      <c r="G5" s="1728"/>
      <c r="H5" s="1763" t="s">
        <v>4</v>
      </c>
      <c r="I5" s="1764"/>
    </row>
    <row r="6" spans="2:9" ht="16.5" customHeight="1">
      <c r="B6" s="846" t="s">
        <v>5</v>
      </c>
      <c r="C6" s="847"/>
      <c r="D6" s="847"/>
      <c r="E6" s="847"/>
      <c r="F6" s="847"/>
      <c r="G6" s="848"/>
      <c r="H6" s="849"/>
      <c r="I6" s="850">
        <v>41126</v>
      </c>
    </row>
    <row r="7" spans="2:9" ht="16.5" customHeight="1">
      <c r="B7" s="852" t="s">
        <v>6</v>
      </c>
      <c r="C7" s="853"/>
      <c r="D7" s="853"/>
      <c r="E7" s="853"/>
      <c r="F7" s="853"/>
      <c r="G7" s="854"/>
      <c r="H7" s="855"/>
      <c r="I7" s="856">
        <v>42342</v>
      </c>
    </row>
    <row r="8" spans="2:9" ht="16.5" customHeight="1">
      <c r="B8" s="857" t="s">
        <v>7</v>
      </c>
      <c r="C8" s="858"/>
      <c r="D8" s="858"/>
      <c r="E8" s="858"/>
      <c r="F8" s="858"/>
      <c r="G8" s="859"/>
      <c r="H8" s="860"/>
      <c r="I8" s="861">
        <f>I6+I7</f>
        <v>83468</v>
      </c>
    </row>
    <row r="11" ht="16.5" customHeight="1">
      <c r="A11" s="840" t="s">
        <v>8</v>
      </c>
    </row>
    <row r="12" spans="2:18" ht="16.5" customHeight="1">
      <c r="B12" s="844"/>
      <c r="C12" s="844"/>
      <c r="D12" s="844"/>
      <c r="E12" s="845"/>
      <c r="F12" s="845"/>
      <c r="G12" s="845"/>
      <c r="H12" s="845"/>
      <c r="I12" s="845"/>
      <c r="J12" s="845"/>
      <c r="K12" s="845"/>
      <c r="L12" s="845"/>
      <c r="M12" s="845"/>
      <c r="P12" s="845"/>
      <c r="Q12" s="1729" t="s">
        <v>3</v>
      </c>
      <c r="R12" s="1729"/>
    </row>
    <row r="13" spans="1:18" ht="16.5" customHeight="1">
      <c r="A13" s="843" t="s">
        <v>9</v>
      </c>
      <c r="B13" s="1726" t="str">
        <f>"平成"&amp;WIDECHAR($A$2)&amp;"年（"&amp;WIDECHAR($B$2)&amp;"年）"&amp;WIDECHAR($C$2)&amp;"月末日現在"</f>
        <v>平成２４年（２０１２年）１１月末日現在</v>
      </c>
      <c r="C13" s="1727"/>
      <c r="D13" s="1727"/>
      <c r="E13" s="1727"/>
      <c r="F13" s="1727"/>
      <c r="G13" s="1728"/>
      <c r="H13" s="862" t="s">
        <v>10</v>
      </c>
      <c r="I13" s="863" t="s">
        <v>11</v>
      </c>
      <c r="J13" s="864" t="s">
        <v>12</v>
      </c>
      <c r="K13" s="865" t="s">
        <v>13</v>
      </c>
      <c r="L13" s="866" t="s">
        <v>14</v>
      </c>
      <c r="M13" s="866" t="s">
        <v>15</v>
      </c>
      <c r="N13" s="866" t="s">
        <v>16</v>
      </c>
      <c r="O13" s="866" t="s">
        <v>17</v>
      </c>
      <c r="P13" s="867" t="s">
        <v>18</v>
      </c>
      <c r="Q13" s="868" t="s">
        <v>12</v>
      </c>
      <c r="R13" s="869" t="s">
        <v>19</v>
      </c>
    </row>
    <row r="14" spans="1:18" ht="16.5" customHeight="1">
      <c r="A14" s="843">
        <v>875</v>
      </c>
      <c r="B14" s="870" t="s">
        <v>20</v>
      </c>
      <c r="C14" s="871"/>
      <c r="D14" s="871"/>
      <c r="E14" s="871"/>
      <c r="F14" s="871"/>
      <c r="G14" s="872"/>
      <c r="H14" s="873">
        <v>2683</v>
      </c>
      <c r="I14" s="874">
        <v>2055</v>
      </c>
      <c r="J14" s="875">
        <f>SUM(H14:I14)</f>
        <v>4738</v>
      </c>
      <c r="K14" s="876">
        <f>K15+K16</f>
        <v>0</v>
      </c>
      <c r="L14" s="877">
        <v>3571</v>
      </c>
      <c r="M14" s="877">
        <v>2470</v>
      </c>
      <c r="N14" s="877">
        <v>1938</v>
      </c>
      <c r="O14" s="877">
        <v>2020</v>
      </c>
      <c r="P14" s="878">
        <v>2357</v>
      </c>
      <c r="Q14" s="879">
        <f>SUM(K14:P14)</f>
        <v>12356</v>
      </c>
      <c r="R14" s="880">
        <f>SUM(J14,Q14)</f>
        <v>17094</v>
      </c>
    </row>
    <row r="15" spans="1:18" ht="16.5" customHeight="1">
      <c r="A15" s="843">
        <v>156</v>
      </c>
      <c r="B15" s="881"/>
      <c r="C15" s="882" t="s">
        <v>5</v>
      </c>
      <c r="D15" s="882"/>
      <c r="E15" s="882"/>
      <c r="F15" s="882"/>
      <c r="G15" s="882"/>
      <c r="H15" s="883">
        <v>391</v>
      </c>
      <c r="I15" s="884">
        <v>367</v>
      </c>
      <c r="J15" s="885">
        <f>SUM(H15:I15)</f>
        <v>758</v>
      </c>
      <c r="K15" s="886">
        <v>0</v>
      </c>
      <c r="L15" s="887">
        <v>484</v>
      </c>
      <c r="M15" s="887">
        <v>361</v>
      </c>
      <c r="N15" s="887">
        <v>249</v>
      </c>
      <c r="O15" s="887">
        <v>237</v>
      </c>
      <c r="P15" s="884">
        <v>242</v>
      </c>
      <c r="Q15" s="885">
        <f>SUM(K15:P15)</f>
        <v>1573</v>
      </c>
      <c r="R15" s="888">
        <f>SUM(J15,Q15)</f>
        <v>2331</v>
      </c>
    </row>
    <row r="16" spans="1:18" ht="16.5" customHeight="1">
      <c r="A16" s="843">
        <v>719</v>
      </c>
      <c r="B16" s="889"/>
      <c r="C16" s="890" t="s">
        <v>6</v>
      </c>
      <c r="D16" s="890"/>
      <c r="E16" s="890"/>
      <c r="F16" s="890"/>
      <c r="G16" s="890"/>
      <c r="H16" s="891">
        <v>2292</v>
      </c>
      <c r="I16" s="892">
        <v>1688</v>
      </c>
      <c r="J16" s="893">
        <f>SUM(H16:I16)</f>
        <v>3980</v>
      </c>
      <c r="K16" s="894">
        <v>0</v>
      </c>
      <c r="L16" s="895">
        <v>3087</v>
      </c>
      <c r="M16" s="895">
        <v>2109</v>
      </c>
      <c r="N16" s="895">
        <v>1689</v>
      </c>
      <c r="O16" s="895">
        <v>1783</v>
      </c>
      <c r="P16" s="892">
        <v>2115</v>
      </c>
      <c r="Q16" s="893">
        <f>SUM(K16:P16)</f>
        <v>10783</v>
      </c>
      <c r="R16" s="896">
        <f>SUM(J16,Q16)</f>
        <v>14763</v>
      </c>
    </row>
    <row r="17" spans="1:18" ht="16.5" customHeight="1">
      <c r="A17" s="843">
        <v>25</v>
      </c>
      <c r="B17" s="851" t="s">
        <v>21</v>
      </c>
      <c r="C17" s="897"/>
      <c r="D17" s="897"/>
      <c r="E17" s="897"/>
      <c r="F17" s="897"/>
      <c r="G17" s="897"/>
      <c r="H17" s="873">
        <v>45</v>
      </c>
      <c r="I17" s="874">
        <v>68</v>
      </c>
      <c r="J17" s="875">
        <f>SUM(H17:I17)</f>
        <v>113</v>
      </c>
      <c r="K17" s="876">
        <v>0</v>
      </c>
      <c r="L17" s="877">
        <v>96</v>
      </c>
      <c r="M17" s="877">
        <v>80</v>
      </c>
      <c r="N17" s="877">
        <v>38</v>
      </c>
      <c r="O17" s="877">
        <v>37</v>
      </c>
      <c r="P17" s="878">
        <v>73</v>
      </c>
      <c r="Q17" s="898">
        <f>SUM(K17:P17)</f>
        <v>324</v>
      </c>
      <c r="R17" s="899">
        <f>SUM(J17,Q17)</f>
        <v>437</v>
      </c>
    </row>
    <row r="18" spans="1:18" ht="16.5" customHeight="1">
      <c r="A18" s="843">
        <v>900</v>
      </c>
      <c r="B18" s="857" t="s">
        <v>22</v>
      </c>
      <c r="C18" s="858"/>
      <c r="D18" s="858"/>
      <c r="E18" s="858"/>
      <c r="F18" s="858"/>
      <c r="G18" s="858"/>
      <c r="H18" s="900">
        <f>H14+H17</f>
        <v>2728</v>
      </c>
      <c r="I18" s="901">
        <f>I14+I17</f>
        <v>2123</v>
      </c>
      <c r="J18" s="902">
        <f>SUM(H18:I18)</f>
        <v>4851</v>
      </c>
      <c r="K18" s="903">
        <f aca="true" t="shared" si="0" ref="K18:P18">K14+K17</f>
        <v>0</v>
      </c>
      <c r="L18" s="904">
        <f t="shared" si="0"/>
        <v>3667</v>
      </c>
      <c r="M18" s="904">
        <f t="shared" si="0"/>
        <v>2550</v>
      </c>
      <c r="N18" s="904">
        <f t="shared" si="0"/>
        <v>1976</v>
      </c>
      <c r="O18" s="904">
        <f t="shared" si="0"/>
        <v>2057</v>
      </c>
      <c r="P18" s="901">
        <f t="shared" si="0"/>
        <v>2430</v>
      </c>
      <c r="Q18" s="902">
        <f>SUM(K18:P18)</f>
        <v>12680</v>
      </c>
      <c r="R18" s="905">
        <f>SUM(J18,Q18)</f>
        <v>17531</v>
      </c>
    </row>
    <row r="21" ht="16.5" customHeight="1">
      <c r="A21" s="840" t="s">
        <v>67</v>
      </c>
    </row>
    <row r="22" spans="2:18" ht="16.5" customHeight="1">
      <c r="B22" s="844"/>
      <c r="C22" s="844"/>
      <c r="D22" s="844"/>
      <c r="E22" s="845"/>
      <c r="F22" s="845"/>
      <c r="G22" s="845"/>
      <c r="H22" s="845"/>
      <c r="I22" s="845"/>
      <c r="J22" s="845"/>
      <c r="K22" s="1729" t="s">
        <v>23</v>
      </c>
      <c r="L22" s="1729"/>
      <c r="M22" s="1729"/>
      <c r="N22" s="1729"/>
      <c r="O22" s="1729"/>
      <c r="P22" s="1729"/>
      <c r="Q22" s="1729"/>
      <c r="R22" s="1729"/>
    </row>
    <row r="23" spans="2:18" ht="16.5" customHeight="1">
      <c r="B23" s="1739" t="str">
        <f>"平成"&amp;WIDECHAR($A$2)&amp;"年（"&amp;WIDECHAR($B$2)&amp;"年）"&amp;WIDECHAR($C$2)&amp;"月"</f>
        <v>平成２４年（２０１２年）１１月</v>
      </c>
      <c r="C23" s="1740"/>
      <c r="D23" s="1740"/>
      <c r="E23" s="1740"/>
      <c r="F23" s="1740"/>
      <c r="G23" s="1730"/>
      <c r="H23" s="1737" t="s">
        <v>24</v>
      </c>
      <c r="I23" s="1738"/>
      <c r="J23" s="1738"/>
      <c r="K23" s="1732" t="s">
        <v>25</v>
      </c>
      <c r="L23" s="1733"/>
      <c r="M23" s="1733"/>
      <c r="N23" s="1733"/>
      <c r="O23" s="1733"/>
      <c r="P23" s="1733"/>
      <c r="Q23" s="1734"/>
      <c r="R23" s="1735" t="s">
        <v>19</v>
      </c>
    </row>
    <row r="24" spans="2:18" ht="16.5" customHeight="1">
      <c r="B24" s="1741"/>
      <c r="C24" s="1742"/>
      <c r="D24" s="1742"/>
      <c r="E24" s="1742"/>
      <c r="F24" s="1742"/>
      <c r="G24" s="1731"/>
      <c r="H24" s="907" t="s">
        <v>10</v>
      </c>
      <c r="I24" s="908" t="s">
        <v>11</v>
      </c>
      <c r="J24" s="909" t="s">
        <v>12</v>
      </c>
      <c r="K24" s="910" t="s">
        <v>13</v>
      </c>
      <c r="L24" s="911" t="s">
        <v>14</v>
      </c>
      <c r="M24" s="911" t="s">
        <v>15</v>
      </c>
      <c r="N24" s="911" t="s">
        <v>16</v>
      </c>
      <c r="O24" s="911" t="s">
        <v>17</v>
      </c>
      <c r="P24" s="912" t="s">
        <v>18</v>
      </c>
      <c r="Q24" s="906" t="s">
        <v>12</v>
      </c>
      <c r="R24" s="1736"/>
    </row>
    <row r="25" spans="2:18" ht="16.5" customHeight="1">
      <c r="B25" s="846" t="s">
        <v>20</v>
      </c>
      <c r="C25" s="848"/>
      <c r="D25" s="848"/>
      <c r="E25" s="848"/>
      <c r="F25" s="848"/>
      <c r="G25" s="848"/>
      <c r="H25" s="913">
        <v>1371</v>
      </c>
      <c r="I25" s="914">
        <v>1306</v>
      </c>
      <c r="J25" s="915">
        <f>SUM(H25:I25)</f>
        <v>2677</v>
      </c>
      <c r="K25" s="916">
        <v>0</v>
      </c>
      <c r="L25" s="917">
        <v>2472</v>
      </c>
      <c r="M25" s="917">
        <v>1817</v>
      </c>
      <c r="N25" s="917">
        <v>1108</v>
      </c>
      <c r="O25" s="917">
        <v>735</v>
      </c>
      <c r="P25" s="918">
        <v>420</v>
      </c>
      <c r="Q25" s="919">
        <f>SUM(K25:P25)</f>
        <v>6552</v>
      </c>
      <c r="R25" s="920">
        <f>SUM(J25,Q25)</f>
        <v>9229</v>
      </c>
    </row>
    <row r="26" spans="2:18" ht="16.5" customHeight="1">
      <c r="B26" s="852" t="s">
        <v>21</v>
      </c>
      <c r="C26" s="854"/>
      <c r="D26" s="854"/>
      <c r="E26" s="854"/>
      <c r="F26" s="854"/>
      <c r="G26" s="854"/>
      <c r="H26" s="921">
        <v>24</v>
      </c>
      <c r="I26" s="922">
        <v>46</v>
      </c>
      <c r="J26" s="923">
        <f>SUM(H26:I26)</f>
        <v>70</v>
      </c>
      <c r="K26" s="924">
        <v>0</v>
      </c>
      <c r="L26" s="925">
        <v>60</v>
      </c>
      <c r="M26" s="925">
        <v>61</v>
      </c>
      <c r="N26" s="925">
        <v>21</v>
      </c>
      <c r="O26" s="925">
        <v>12</v>
      </c>
      <c r="P26" s="926">
        <v>25</v>
      </c>
      <c r="Q26" s="927">
        <f>SUM(K26:P26)</f>
        <v>179</v>
      </c>
      <c r="R26" s="928">
        <f>SUM(J26,Q26)</f>
        <v>249</v>
      </c>
    </row>
    <row r="27" spans="2:18" ht="16.5" customHeight="1">
      <c r="B27" s="857" t="s">
        <v>22</v>
      </c>
      <c r="C27" s="858"/>
      <c r="D27" s="858"/>
      <c r="E27" s="858"/>
      <c r="F27" s="858"/>
      <c r="G27" s="858"/>
      <c r="H27" s="900">
        <f aca="true" t="shared" si="1" ref="H27:P27">H25+H26</f>
        <v>1395</v>
      </c>
      <c r="I27" s="901">
        <f t="shared" si="1"/>
        <v>1352</v>
      </c>
      <c r="J27" s="902">
        <f t="shared" si="1"/>
        <v>2747</v>
      </c>
      <c r="K27" s="903">
        <f t="shared" si="1"/>
        <v>0</v>
      </c>
      <c r="L27" s="904">
        <f t="shared" si="1"/>
        <v>2532</v>
      </c>
      <c r="M27" s="904">
        <f t="shared" si="1"/>
        <v>1878</v>
      </c>
      <c r="N27" s="904">
        <f t="shared" si="1"/>
        <v>1129</v>
      </c>
      <c r="O27" s="904">
        <f t="shared" si="1"/>
        <v>747</v>
      </c>
      <c r="P27" s="901">
        <f t="shared" si="1"/>
        <v>445</v>
      </c>
      <c r="Q27" s="902">
        <f>SUM(K27:P27)</f>
        <v>6731</v>
      </c>
      <c r="R27" s="905">
        <f>SUM(J27,Q27)</f>
        <v>9478</v>
      </c>
    </row>
    <row r="30" ht="16.5" customHeight="1">
      <c r="A30" s="840" t="s">
        <v>26</v>
      </c>
    </row>
    <row r="31" spans="2:18" ht="16.5" customHeight="1">
      <c r="B31" s="844"/>
      <c r="C31" s="844"/>
      <c r="D31" s="844"/>
      <c r="E31" s="845"/>
      <c r="F31" s="845"/>
      <c r="G31" s="845"/>
      <c r="H31" s="845"/>
      <c r="I31" s="845"/>
      <c r="J31" s="845"/>
      <c r="K31" s="1729" t="s">
        <v>23</v>
      </c>
      <c r="L31" s="1729"/>
      <c r="M31" s="1729"/>
      <c r="N31" s="1729"/>
      <c r="O31" s="1729"/>
      <c r="P31" s="1729"/>
      <c r="Q31" s="1729"/>
      <c r="R31" s="1729"/>
    </row>
    <row r="32" spans="2:18" ht="16.5" customHeight="1">
      <c r="B32" s="1739" t="str">
        <f>"平成"&amp;WIDECHAR($A$2)&amp;"年（"&amp;WIDECHAR($B$2)&amp;"年）"&amp;WIDECHAR($C$2)&amp;"月"</f>
        <v>平成２４年（２０１２年）１１月</v>
      </c>
      <c r="C32" s="1740"/>
      <c r="D32" s="1740"/>
      <c r="E32" s="1740"/>
      <c r="F32" s="1740"/>
      <c r="G32" s="1730"/>
      <c r="H32" s="1737" t="s">
        <v>24</v>
      </c>
      <c r="I32" s="1738"/>
      <c r="J32" s="1738"/>
      <c r="K32" s="1732" t="s">
        <v>25</v>
      </c>
      <c r="L32" s="1733"/>
      <c r="M32" s="1733"/>
      <c r="N32" s="1733"/>
      <c r="O32" s="1733"/>
      <c r="P32" s="1733"/>
      <c r="Q32" s="1734"/>
      <c r="R32" s="1730" t="s">
        <v>19</v>
      </c>
    </row>
    <row r="33" spans="2:18" ht="16.5" customHeight="1">
      <c r="B33" s="1741"/>
      <c r="C33" s="1742"/>
      <c r="D33" s="1742"/>
      <c r="E33" s="1742"/>
      <c r="F33" s="1742"/>
      <c r="G33" s="1731"/>
      <c r="H33" s="907" t="s">
        <v>10</v>
      </c>
      <c r="I33" s="908" t="s">
        <v>11</v>
      </c>
      <c r="J33" s="909" t="s">
        <v>12</v>
      </c>
      <c r="K33" s="910" t="s">
        <v>13</v>
      </c>
      <c r="L33" s="911" t="s">
        <v>14</v>
      </c>
      <c r="M33" s="911" t="s">
        <v>15</v>
      </c>
      <c r="N33" s="911" t="s">
        <v>16</v>
      </c>
      <c r="O33" s="911" t="s">
        <v>17</v>
      </c>
      <c r="P33" s="912" t="s">
        <v>18</v>
      </c>
      <c r="Q33" s="929" t="s">
        <v>12</v>
      </c>
      <c r="R33" s="1731"/>
    </row>
    <row r="34" spans="2:18" ht="16.5" customHeight="1">
      <c r="B34" s="846" t="s">
        <v>20</v>
      </c>
      <c r="C34" s="848"/>
      <c r="D34" s="848"/>
      <c r="E34" s="848"/>
      <c r="F34" s="848"/>
      <c r="G34" s="848"/>
      <c r="H34" s="913">
        <v>8</v>
      </c>
      <c r="I34" s="914">
        <v>10</v>
      </c>
      <c r="J34" s="915">
        <f>SUM(H34:I34)</f>
        <v>18</v>
      </c>
      <c r="K34" s="916">
        <v>0</v>
      </c>
      <c r="L34" s="917">
        <v>281</v>
      </c>
      <c r="M34" s="917">
        <v>357</v>
      </c>
      <c r="N34" s="917">
        <v>358</v>
      </c>
      <c r="O34" s="917">
        <v>266</v>
      </c>
      <c r="P34" s="918">
        <v>133</v>
      </c>
      <c r="Q34" s="930">
        <f>SUM(K34:P34)</f>
        <v>1395</v>
      </c>
      <c r="R34" s="931">
        <f>SUM(J34,Q34)</f>
        <v>1413</v>
      </c>
    </row>
    <row r="35" spans="2:18" ht="16.5" customHeight="1">
      <c r="B35" s="852" t="s">
        <v>21</v>
      </c>
      <c r="C35" s="854"/>
      <c r="D35" s="854"/>
      <c r="E35" s="854"/>
      <c r="F35" s="854"/>
      <c r="G35" s="854"/>
      <c r="H35" s="921">
        <v>0</v>
      </c>
      <c r="I35" s="922">
        <v>0</v>
      </c>
      <c r="J35" s="923">
        <f>SUM(H35:I35)</f>
        <v>0</v>
      </c>
      <c r="K35" s="924">
        <v>0</v>
      </c>
      <c r="L35" s="925">
        <v>0</v>
      </c>
      <c r="M35" s="925">
        <v>3</v>
      </c>
      <c r="N35" s="925">
        <v>4</v>
      </c>
      <c r="O35" s="925">
        <v>0</v>
      </c>
      <c r="P35" s="926">
        <v>5</v>
      </c>
      <c r="Q35" s="932">
        <f>SUM(K35:P35)</f>
        <v>12</v>
      </c>
      <c r="R35" s="933">
        <f>SUM(J35,Q35)</f>
        <v>12</v>
      </c>
    </row>
    <row r="36" spans="2:18" ht="16.5" customHeight="1">
      <c r="B36" s="857" t="s">
        <v>22</v>
      </c>
      <c r="C36" s="858"/>
      <c r="D36" s="858"/>
      <c r="E36" s="858"/>
      <c r="F36" s="858"/>
      <c r="G36" s="858"/>
      <c r="H36" s="900">
        <f>H34+H35</f>
        <v>8</v>
      </c>
      <c r="I36" s="901">
        <f>I34+I35</f>
        <v>10</v>
      </c>
      <c r="J36" s="902">
        <f>SUM(H36:I36)</f>
        <v>18</v>
      </c>
      <c r="K36" s="903">
        <f aca="true" t="shared" si="2" ref="K36:P36">K34+K35</f>
        <v>0</v>
      </c>
      <c r="L36" s="904">
        <f t="shared" si="2"/>
        <v>281</v>
      </c>
      <c r="M36" s="904">
        <f t="shared" si="2"/>
        <v>360</v>
      </c>
      <c r="N36" s="904">
        <f t="shared" si="2"/>
        <v>362</v>
      </c>
      <c r="O36" s="904">
        <f t="shared" si="2"/>
        <v>266</v>
      </c>
      <c r="P36" s="901">
        <f t="shared" si="2"/>
        <v>138</v>
      </c>
      <c r="Q36" s="934">
        <f>SUM(K36:P36)</f>
        <v>1407</v>
      </c>
      <c r="R36" s="935">
        <f>SUM(J36,Q36)</f>
        <v>1425</v>
      </c>
    </row>
    <row r="39" ht="16.5" customHeight="1">
      <c r="A39" s="840" t="s">
        <v>27</v>
      </c>
    </row>
    <row r="40" ht="16.5" customHeight="1">
      <c r="A40" s="840" t="s">
        <v>28</v>
      </c>
    </row>
    <row r="41" spans="2:17" ht="16.5" customHeight="1">
      <c r="B41" s="844"/>
      <c r="C41" s="844"/>
      <c r="D41" s="844"/>
      <c r="E41" s="845"/>
      <c r="F41" s="845"/>
      <c r="G41" s="845"/>
      <c r="H41" s="845"/>
      <c r="I41" s="845"/>
      <c r="J41" s="1729" t="s">
        <v>23</v>
      </c>
      <c r="K41" s="1729"/>
      <c r="L41" s="1729"/>
      <c r="M41" s="1729"/>
      <c r="N41" s="1729"/>
      <c r="O41" s="1729"/>
      <c r="P41" s="1729"/>
      <c r="Q41" s="1729"/>
    </row>
    <row r="42" spans="2:17" ht="16.5" customHeight="1">
      <c r="B42" s="1739" t="str">
        <f>"平成"&amp;WIDECHAR($A$2)&amp;"年（"&amp;WIDECHAR($B$2)&amp;"年）"&amp;WIDECHAR($C$2)&amp;"月"</f>
        <v>平成２４年（２０１２年）１１月</v>
      </c>
      <c r="C42" s="1740"/>
      <c r="D42" s="1740"/>
      <c r="E42" s="1740"/>
      <c r="F42" s="1740"/>
      <c r="G42" s="1730"/>
      <c r="H42" s="1737" t="s">
        <v>24</v>
      </c>
      <c r="I42" s="1738"/>
      <c r="J42" s="1738"/>
      <c r="K42" s="1732" t="s">
        <v>25</v>
      </c>
      <c r="L42" s="1733"/>
      <c r="M42" s="1733"/>
      <c r="N42" s="1733"/>
      <c r="O42" s="1733"/>
      <c r="P42" s="1734"/>
      <c r="Q42" s="1730" t="s">
        <v>19</v>
      </c>
    </row>
    <row r="43" spans="2:17" ht="16.5" customHeight="1">
      <c r="B43" s="1741"/>
      <c r="C43" s="1742"/>
      <c r="D43" s="1742"/>
      <c r="E43" s="1742"/>
      <c r="F43" s="1742"/>
      <c r="G43" s="1731"/>
      <c r="H43" s="907" t="s">
        <v>10</v>
      </c>
      <c r="I43" s="908" t="s">
        <v>11</v>
      </c>
      <c r="J43" s="909" t="s">
        <v>12</v>
      </c>
      <c r="K43" s="936" t="s">
        <v>14</v>
      </c>
      <c r="L43" s="911" t="s">
        <v>15</v>
      </c>
      <c r="M43" s="911" t="s">
        <v>16</v>
      </c>
      <c r="N43" s="911" t="s">
        <v>17</v>
      </c>
      <c r="O43" s="912" t="s">
        <v>18</v>
      </c>
      <c r="P43" s="929" t="s">
        <v>12</v>
      </c>
      <c r="Q43" s="1731"/>
    </row>
    <row r="44" spans="2:17" ht="16.5" customHeight="1">
      <c r="B44" s="846" t="s">
        <v>20</v>
      </c>
      <c r="C44" s="848"/>
      <c r="D44" s="848"/>
      <c r="E44" s="848"/>
      <c r="F44" s="848"/>
      <c r="G44" s="848"/>
      <c r="H44" s="913">
        <v>0</v>
      </c>
      <c r="I44" s="914">
        <v>0</v>
      </c>
      <c r="J44" s="915">
        <f>SUM(H44:I44)</f>
        <v>0</v>
      </c>
      <c r="K44" s="916">
        <v>5</v>
      </c>
      <c r="L44" s="917">
        <v>27</v>
      </c>
      <c r="M44" s="917">
        <v>126</v>
      </c>
      <c r="N44" s="917">
        <v>318</v>
      </c>
      <c r="O44" s="918">
        <v>389</v>
      </c>
      <c r="P44" s="930">
        <f>SUM(K44:O44)</f>
        <v>865</v>
      </c>
      <c r="Q44" s="931">
        <f>SUM(J44,P44)</f>
        <v>865</v>
      </c>
    </row>
    <row r="45" spans="2:17" ht="16.5" customHeight="1">
      <c r="B45" s="852" t="s">
        <v>21</v>
      </c>
      <c r="C45" s="854"/>
      <c r="D45" s="854"/>
      <c r="E45" s="854"/>
      <c r="F45" s="854"/>
      <c r="G45" s="854"/>
      <c r="H45" s="921">
        <v>0</v>
      </c>
      <c r="I45" s="922">
        <v>0</v>
      </c>
      <c r="J45" s="923">
        <f>SUM(H45:I45)</f>
        <v>0</v>
      </c>
      <c r="K45" s="924">
        <v>0</v>
      </c>
      <c r="L45" s="925">
        <v>0</v>
      </c>
      <c r="M45" s="925">
        <v>1</v>
      </c>
      <c r="N45" s="925">
        <v>5</v>
      </c>
      <c r="O45" s="926">
        <v>5</v>
      </c>
      <c r="P45" s="932">
        <f>SUM(K45:O45)</f>
        <v>11</v>
      </c>
      <c r="Q45" s="933">
        <f>SUM(J45,P45)</f>
        <v>11</v>
      </c>
    </row>
    <row r="46" spans="2:17" ht="16.5" customHeight="1">
      <c r="B46" s="857" t="s">
        <v>22</v>
      </c>
      <c r="C46" s="858"/>
      <c r="D46" s="858"/>
      <c r="E46" s="858"/>
      <c r="F46" s="858"/>
      <c r="G46" s="858"/>
      <c r="H46" s="900">
        <f>H44+H45</f>
        <v>0</v>
      </c>
      <c r="I46" s="901">
        <f>I44+I45</f>
        <v>0</v>
      </c>
      <c r="J46" s="902">
        <f>SUM(H46:I46)</f>
        <v>0</v>
      </c>
      <c r="K46" s="903">
        <f>K44+K45</f>
        <v>5</v>
      </c>
      <c r="L46" s="904">
        <f>L44+L45</f>
        <v>27</v>
      </c>
      <c r="M46" s="904">
        <f>M44+M45</f>
        <v>127</v>
      </c>
      <c r="N46" s="904">
        <f>N44+N45</f>
        <v>323</v>
      </c>
      <c r="O46" s="901">
        <f>O44+O45</f>
        <v>394</v>
      </c>
      <c r="P46" s="934">
        <f>SUM(K46:O46)</f>
        <v>876</v>
      </c>
      <c r="Q46" s="935">
        <f>SUM(J46,P46)</f>
        <v>876</v>
      </c>
    </row>
    <row r="48" ht="16.5" customHeight="1">
      <c r="A48" s="840" t="s">
        <v>29</v>
      </c>
    </row>
    <row r="49" spans="2:17" ht="16.5" customHeight="1">
      <c r="B49" s="844"/>
      <c r="C49" s="844"/>
      <c r="D49" s="844"/>
      <c r="E49" s="845"/>
      <c r="F49" s="845"/>
      <c r="G49" s="845"/>
      <c r="H49" s="845"/>
      <c r="I49" s="845"/>
      <c r="J49" s="1729" t="s">
        <v>23</v>
      </c>
      <c r="K49" s="1729"/>
      <c r="L49" s="1729"/>
      <c r="M49" s="1729"/>
      <c r="N49" s="1729"/>
      <c r="O49" s="1729"/>
      <c r="P49" s="1729"/>
      <c r="Q49" s="1729"/>
    </row>
    <row r="50" spans="2:17" ht="16.5" customHeight="1">
      <c r="B50" s="1739" t="str">
        <f>"平成"&amp;WIDECHAR($A$2)&amp;"年（"&amp;WIDECHAR($B$2)&amp;"年）"&amp;WIDECHAR($C$2)&amp;"月"</f>
        <v>平成２４年（２０１２年）１１月</v>
      </c>
      <c r="C50" s="1740"/>
      <c r="D50" s="1740"/>
      <c r="E50" s="1740"/>
      <c r="F50" s="1740"/>
      <c r="G50" s="1730"/>
      <c r="H50" s="1743" t="s">
        <v>24</v>
      </c>
      <c r="I50" s="1744"/>
      <c r="J50" s="1744"/>
      <c r="K50" s="1747" t="s">
        <v>25</v>
      </c>
      <c r="L50" s="1744"/>
      <c r="M50" s="1744"/>
      <c r="N50" s="1744"/>
      <c r="O50" s="1744"/>
      <c r="P50" s="1748"/>
      <c r="Q50" s="1745" t="s">
        <v>19</v>
      </c>
    </row>
    <row r="51" spans="2:17" ht="16.5" customHeight="1">
      <c r="B51" s="1741"/>
      <c r="C51" s="1742"/>
      <c r="D51" s="1742"/>
      <c r="E51" s="1742"/>
      <c r="F51" s="1742"/>
      <c r="G51" s="1731"/>
      <c r="H51" s="937" t="s">
        <v>10</v>
      </c>
      <c r="I51" s="938" t="s">
        <v>11</v>
      </c>
      <c r="J51" s="939" t="s">
        <v>12</v>
      </c>
      <c r="K51" s="940" t="s">
        <v>14</v>
      </c>
      <c r="L51" s="941" t="s">
        <v>15</v>
      </c>
      <c r="M51" s="941" t="s">
        <v>16</v>
      </c>
      <c r="N51" s="941" t="s">
        <v>17</v>
      </c>
      <c r="O51" s="942" t="s">
        <v>18</v>
      </c>
      <c r="P51" s="943" t="s">
        <v>12</v>
      </c>
      <c r="Q51" s="1746"/>
    </row>
    <row r="52" spans="2:17" ht="16.5" customHeight="1">
      <c r="B52" s="846" t="s">
        <v>20</v>
      </c>
      <c r="C52" s="848"/>
      <c r="D52" s="848"/>
      <c r="E52" s="848"/>
      <c r="F52" s="848"/>
      <c r="G52" s="848"/>
      <c r="H52" s="913">
        <v>0</v>
      </c>
      <c r="I52" s="914">
        <v>0</v>
      </c>
      <c r="J52" s="915">
        <f>SUM(H52:I52)</f>
        <v>0</v>
      </c>
      <c r="K52" s="916">
        <v>33</v>
      </c>
      <c r="L52" s="917">
        <v>59</v>
      </c>
      <c r="M52" s="917">
        <v>127</v>
      </c>
      <c r="N52" s="917">
        <v>123</v>
      </c>
      <c r="O52" s="918">
        <v>109</v>
      </c>
      <c r="P52" s="930">
        <f>SUM(K52:O52)</f>
        <v>451</v>
      </c>
      <c r="Q52" s="931">
        <f>SUM(J52,P52)</f>
        <v>451</v>
      </c>
    </row>
    <row r="53" spans="2:17" ht="16.5" customHeight="1">
      <c r="B53" s="852" t="s">
        <v>21</v>
      </c>
      <c r="C53" s="854"/>
      <c r="D53" s="854"/>
      <c r="E53" s="854"/>
      <c r="F53" s="854"/>
      <c r="G53" s="854"/>
      <c r="H53" s="921">
        <v>0</v>
      </c>
      <c r="I53" s="922">
        <v>0</v>
      </c>
      <c r="J53" s="923">
        <f>SUM(H53:I53)</f>
        <v>0</v>
      </c>
      <c r="K53" s="924">
        <v>0</v>
      </c>
      <c r="L53" s="925">
        <v>1</v>
      </c>
      <c r="M53" s="925">
        <v>3</v>
      </c>
      <c r="N53" s="925">
        <v>2</v>
      </c>
      <c r="O53" s="926">
        <v>1</v>
      </c>
      <c r="P53" s="932">
        <f>SUM(K53:O53)</f>
        <v>7</v>
      </c>
      <c r="Q53" s="933">
        <f>SUM(J53,P53)</f>
        <v>7</v>
      </c>
    </row>
    <row r="54" spans="2:17" ht="16.5" customHeight="1">
      <c r="B54" s="857" t="s">
        <v>22</v>
      </c>
      <c r="C54" s="858"/>
      <c r="D54" s="858"/>
      <c r="E54" s="858"/>
      <c r="F54" s="858"/>
      <c r="G54" s="858"/>
      <c r="H54" s="900">
        <f>H52+H53</f>
        <v>0</v>
      </c>
      <c r="I54" s="901">
        <f>I52+I53</f>
        <v>0</v>
      </c>
      <c r="J54" s="902">
        <f>SUM(H54:I54)</f>
        <v>0</v>
      </c>
      <c r="K54" s="903">
        <f>K52+K53</f>
        <v>33</v>
      </c>
      <c r="L54" s="904">
        <f>L52+L53</f>
        <v>60</v>
      </c>
      <c r="M54" s="904">
        <f>M52+M53</f>
        <v>130</v>
      </c>
      <c r="N54" s="904">
        <f>N52+N53</f>
        <v>125</v>
      </c>
      <c r="O54" s="901">
        <f>O52+O53</f>
        <v>110</v>
      </c>
      <c r="P54" s="934">
        <f>SUM(K54:O54)</f>
        <v>458</v>
      </c>
      <c r="Q54" s="935">
        <f>SUM(J54,P54)</f>
        <v>458</v>
      </c>
    </row>
    <row r="56" ht="16.5" customHeight="1">
      <c r="A56" s="840" t="s">
        <v>30</v>
      </c>
    </row>
    <row r="57" spans="2:17" ht="16.5" customHeight="1">
      <c r="B57" s="844"/>
      <c r="C57" s="844"/>
      <c r="D57" s="844"/>
      <c r="E57" s="845"/>
      <c r="F57" s="845"/>
      <c r="G57" s="845"/>
      <c r="H57" s="845"/>
      <c r="I57" s="845"/>
      <c r="J57" s="1729" t="s">
        <v>23</v>
      </c>
      <c r="K57" s="1729"/>
      <c r="L57" s="1729"/>
      <c r="M57" s="1729"/>
      <c r="N57" s="1729"/>
      <c r="O57" s="1729"/>
      <c r="P57" s="1729"/>
      <c r="Q57" s="1729"/>
    </row>
    <row r="58" spans="2:17" ht="16.5" customHeight="1">
      <c r="B58" s="1751" t="str">
        <f>"平成"&amp;WIDECHAR($A$2)&amp;"年（"&amp;WIDECHAR($B$2)&amp;"年）"&amp;WIDECHAR($C$2)&amp;"月"</f>
        <v>平成２４年（２０１２年）１１月</v>
      </c>
      <c r="C58" s="1752"/>
      <c r="D58" s="1752"/>
      <c r="E58" s="1752"/>
      <c r="F58" s="1752"/>
      <c r="G58" s="1753"/>
      <c r="H58" s="1749" t="s">
        <v>24</v>
      </c>
      <c r="I58" s="1750"/>
      <c r="J58" s="1750"/>
      <c r="K58" s="1757" t="s">
        <v>25</v>
      </c>
      <c r="L58" s="1750"/>
      <c r="M58" s="1750"/>
      <c r="N58" s="1750"/>
      <c r="O58" s="1750"/>
      <c r="P58" s="1758"/>
      <c r="Q58" s="1753" t="s">
        <v>19</v>
      </c>
    </row>
    <row r="59" spans="2:17" ht="16.5" customHeight="1">
      <c r="B59" s="1754"/>
      <c r="C59" s="1755"/>
      <c r="D59" s="1755"/>
      <c r="E59" s="1755"/>
      <c r="F59" s="1755"/>
      <c r="G59" s="1756"/>
      <c r="H59" s="945" t="s">
        <v>10</v>
      </c>
      <c r="I59" s="946" t="s">
        <v>11</v>
      </c>
      <c r="J59" s="944" t="s">
        <v>12</v>
      </c>
      <c r="K59" s="947" t="s">
        <v>14</v>
      </c>
      <c r="L59" s="948" t="s">
        <v>15</v>
      </c>
      <c r="M59" s="948" t="s">
        <v>16</v>
      </c>
      <c r="N59" s="948" t="s">
        <v>17</v>
      </c>
      <c r="O59" s="946" t="s">
        <v>18</v>
      </c>
      <c r="P59" s="949" t="s">
        <v>12</v>
      </c>
      <c r="Q59" s="1756"/>
    </row>
    <row r="60" spans="2:17" ht="16.5" customHeight="1">
      <c r="B60" s="846" t="s">
        <v>20</v>
      </c>
      <c r="C60" s="848"/>
      <c r="D60" s="848"/>
      <c r="E60" s="848"/>
      <c r="F60" s="848"/>
      <c r="G60" s="848"/>
      <c r="H60" s="913">
        <v>0</v>
      </c>
      <c r="I60" s="914">
        <v>0</v>
      </c>
      <c r="J60" s="915">
        <f>SUM(H60:I60)</f>
        <v>0</v>
      </c>
      <c r="K60" s="916">
        <v>2</v>
      </c>
      <c r="L60" s="917">
        <v>7</v>
      </c>
      <c r="M60" s="917">
        <v>52</v>
      </c>
      <c r="N60" s="917">
        <v>221</v>
      </c>
      <c r="O60" s="918">
        <v>678</v>
      </c>
      <c r="P60" s="930">
        <f>SUM(K60:O60)</f>
        <v>960</v>
      </c>
      <c r="Q60" s="931">
        <f>SUM(J60,P60)</f>
        <v>960</v>
      </c>
    </row>
    <row r="61" spans="2:17" ht="16.5" customHeight="1">
      <c r="B61" s="852" t="s">
        <v>21</v>
      </c>
      <c r="C61" s="854"/>
      <c r="D61" s="854"/>
      <c r="E61" s="854"/>
      <c r="F61" s="854"/>
      <c r="G61" s="854"/>
      <c r="H61" s="921">
        <v>0</v>
      </c>
      <c r="I61" s="922">
        <v>0</v>
      </c>
      <c r="J61" s="923">
        <f>SUM(H61:I61)</f>
        <v>0</v>
      </c>
      <c r="K61" s="924">
        <v>0</v>
      </c>
      <c r="L61" s="925">
        <v>0</v>
      </c>
      <c r="M61" s="925">
        <v>1</v>
      </c>
      <c r="N61" s="925">
        <v>1</v>
      </c>
      <c r="O61" s="926">
        <v>13</v>
      </c>
      <c r="P61" s="932">
        <f>SUM(K61:O61)</f>
        <v>15</v>
      </c>
      <c r="Q61" s="933">
        <f>SUM(J61,P61)</f>
        <v>15</v>
      </c>
    </row>
    <row r="62" spans="2:17" ht="16.5" customHeight="1">
      <c r="B62" s="857" t="s">
        <v>22</v>
      </c>
      <c r="C62" s="858"/>
      <c r="D62" s="858"/>
      <c r="E62" s="858"/>
      <c r="F62" s="858"/>
      <c r="G62" s="858"/>
      <c r="H62" s="900">
        <f>H60+H61</f>
        <v>0</v>
      </c>
      <c r="I62" s="901">
        <f>I60+I61</f>
        <v>0</v>
      </c>
      <c r="J62" s="902">
        <f>SUM(H62:I62)</f>
        <v>0</v>
      </c>
      <c r="K62" s="903">
        <f>K60+K61</f>
        <v>2</v>
      </c>
      <c r="L62" s="904">
        <f>L60+L61</f>
        <v>7</v>
      </c>
      <c r="M62" s="904">
        <f>M60+M61</f>
        <v>53</v>
      </c>
      <c r="N62" s="904">
        <f>N60+N61</f>
        <v>222</v>
      </c>
      <c r="O62" s="901">
        <f>O60+O61</f>
        <v>691</v>
      </c>
      <c r="P62" s="934">
        <f>SUM(K62:O62)</f>
        <v>975</v>
      </c>
      <c r="Q62" s="935">
        <f>SUM(J62,P62)</f>
        <v>975</v>
      </c>
    </row>
    <row r="66" spans="1:11" s="951" customFormat="1" ht="16.5" customHeight="1">
      <c r="A66" s="950" t="s">
        <v>31</v>
      </c>
      <c r="J66" s="952"/>
      <c r="K66" s="952"/>
    </row>
    <row r="67" spans="2:18" s="951" customFormat="1" ht="16.5" customHeight="1">
      <c r="B67" s="841"/>
      <c r="C67" s="953"/>
      <c r="D67" s="953"/>
      <c r="E67" s="953"/>
      <c r="F67" s="845"/>
      <c r="G67" s="845"/>
      <c r="H67" s="845"/>
      <c r="I67" s="1729" t="s">
        <v>32</v>
      </c>
      <c r="J67" s="1729"/>
      <c r="K67" s="1729"/>
      <c r="L67" s="1729"/>
      <c r="M67" s="1729"/>
      <c r="N67" s="1729"/>
      <c r="O67" s="1729"/>
      <c r="P67" s="1729"/>
      <c r="Q67" s="1729"/>
      <c r="R67" s="1729"/>
    </row>
    <row r="68" spans="2:18" s="951" customFormat="1" ht="16.5" customHeight="1">
      <c r="B68" s="1739" t="str">
        <f>"平成"&amp;WIDECHAR($A$2)&amp;"年（"&amp;WIDECHAR($B$2)&amp;"年）"&amp;WIDECHAR($C$2)&amp;"月"</f>
        <v>平成２４年（２０１２年）１１月</v>
      </c>
      <c r="C68" s="1740"/>
      <c r="D68" s="1740"/>
      <c r="E68" s="1740"/>
      <c r="F68" s="1740"/>
      <c r="G68" s="1730"/>
      <c r="H68" s="1737" t="s">
        <v>24</v>
      </c>
      <c r="I68" s="1738"/>
      <c r="J68" s="1738"/>
      <c r="K68" s="1732" t="s">
        <v>25</v>
      </c>
      <c r="L68" s="1733"/>
      <c r="M68" s="1733"/>
      <c r="N68" s="1733"/>
      <c r="O68" s="1733"/>
      <c r="P68" s="1733"/>
      <c r="Q68" s="1734"/>
      <c r="R68" s="1735" t="s">
        <v>19</v>
      </c>
    </row>
    <row r="69" spans="2:18" s="951" customFormat="1" ht="16.5" customHeight="1">
      <c r="B69" s="1741"/>
      <c r="C69" s="1742"/>
      <c r="D69" s="1742"/>
      <c r="E69" s="1742"/>
      <c r="F69" s="1742"/>
      <c r="G69" s="1731"/>
      <c r="H69" s="907" t="s">
        <v>10</v>
      </c>
      <c r="I69" s="908" t="s">
        <v>11</v>
      </c>
      <c r="J69" s="909" t="s">
        <v>12</v>
      </c>
      <c r="K69" s="910" t="s">
        <v>13</v>
      </c>
      <c r="L69" s="911" t="s">
        <v>14</v>
      </c>
      <c r="M69" s="911" t="s">
        <v>15</v>
      </c>
      <c r="N69" s="911" t="s">
        <v>16</v>
      </c>
      <c r="O69" s="911" t="s">
        <v>17</v>
      </c>
      <c r="P69" s="912" t="s">
        <v>18</v>
      </c>
      <c r="Q69" s="906" t="s">
        <v>12</v>
      </c>
      <c r="R69" s="1736"/>
    </row>
    <row r="70" spans="2:18" s="951" customFormat="1" ht="16.5" customHeight="1">
      <c r="B70" s="954" t="s">
        <v>33</v>
      </c>
      <c r="C70" s="955"/>
      <c r="D70" s="955"/>
      <c r="E70" s="955"/>
      <c r="F70" s="955"/>
      <c r="G70" s="956"/>
      <c r="H70" s="321">
        <f aca="true" t="shared" si="3" ref="H70:R70">SUM(H71,H77,H80,H84,H88:H89)</f>
        <v>3255</v>
      </c>
      <c r="I70" s="322">
        <f t="shared" si="3"/>
        <v>3408</v>
      </c>
      <c r="J70" s="323">
        <f t="shared" si="3"/>
        <v>6663</v>
      </c>
      <c r="K70" s="324">
        <f t="shared" si="3"/>
        <v>0</v>
      </c>
      <c r="L70" s="325">
        <f t="shared" si="3"/>
        <v>6792</v>
      </c>
      <c r="M70" s="325">
        <f t="shared" si="3"/>
        <v>5447</v>
      </c>
      <c r="N70" s="325">
        <f t="shared" si="3"/>
        <v>3541</v>
      </c>
      <c r="O70" s="325">
        <f t="shared" si="3"/>
        <v>2409</v>
      </c>
      <c r="P70" s="326">
        <f t="shared" si="3"/>
        <v>1670</v>
      </c>
      <c r="Q70" s="327">
        <f t="shared" si="3"/>
        <v>19859</v>
      </c>
      <c r="R70" s="328">
        <f t="shared" si="3"/>
        <v>26522</v>
      </c>
    </row>
    <row r="71" spans="2:18" s="951" customFormat="1" ht="16.5" customHeight="1">
      <c r="B71" s="957"/>
      <c r="C71" s="954" t="s">
        <v>34</v>
      </c>
      <c r="D71" s="955"/>
      <c r="E71" s="955"/>
      <c r="F71" s="955"/>
      <c r="G71" s="956"/>
      <c r="H71" s="321">
        <f aca="true" t="shared" si="4" ref="H71:Q71">SUM(H72:H76)</f>
        <v>841</v>
      </c>
      <c r="I71" s="322">
        <f t="shared" si="4"/>
        <v>838</v>
      </c>
      <c r="J71" s="323">
        <f t="shared" si="4"/>
        <v>1679</v>
      </c>
      <c r="K71" s="324">
        <f t="shared" si="4"/>
        <v>0</v>
      </c>
      <c r="L71" s="325">
        <f t="shared" si="4"/>
        <v>1528</v>
      </c>
      <c r="M71" s="325">
        <f t="shared" si="4"/>
        <v>1136</v>
      </c>
      <c r="N71" s="325">
        <f t="shared" si="4"/>
        <v>796</v>
      </c>
      <c r="O71" s="325">
        <f t="shared" si="4"/>
        <v>550</v>
      </c>
      <c r="P71" s="326">
        <f t="shared" si="4"/>
        <v>502</v>
      </c>
      <c r="Q71" s="327">
        <f t="shared" si="4"/>
        <v>4512</v>
      </c>
      <c r="R71" s="328">
        <f aca="true" t="shared" si="5" ref="R71:R76">SUM(J71,Q71)</f>
        <v>6191</v>
      </c>
    </row>
    <row r="72" spans="2:18" s="951" customFormat="1" ht="16.5" customHeight="1">
      <c r="B72" s="957"/>
      <c r="C72" s="957"/>
      <c r="D72" s="958" t="s">
        <v>35</v>
      </c>
      <c r="E72" s="959"/>
      <c r="F72" s="959"/>
      <c r="G72" s="960"/>
      <c r="H72" s="333">
        <v>806</v>
      </c>
      <c r="I72" s="334">
        <v>771</v>
      </c>
      <c r="J72" s="335">
        <v>1577</v>
      </c>
      <c r="K72" s="336">
        <v>0</v>
      </c>
      <c r="L72" s="337">
        <v>1189</v>
      </c>
      <c r="M72" s="337">
        <v>776</v>
      </c>
      <c r="N72" s="337">
        <v>462</v>
      </c>
      <c r="O72" s="337">
        <v>286</v>
      </c>
      <c r="P72" s="334">
        <v>191</v>
      </c>
      <c r="Q72" s="335">
        <f>SUM(K72:P72)</f>
        <v>2904</v>
      </c>
      <c r="R72" s="338">
        <f t="shared" si="5"/>
        <v>4481</v>
      </c>
    </row>
    <row r="73" spans="2:18" s="951" customFormat="1" ht="16.5" customHeight="1">
      <c r="B73" s="957"/>
      <c r="C73" s="957"/>
      <c r="D73" s="961" t="s">
        <v>36</v>
      </c>
      <c r="E73" s="962"/>
      <c r="F73" s="962"/>
      <c r="G73" s="963"/>
      <c r="H73" s="342">
        <v>0</v>
      </c>
      <c r="I73" s="343">
        <v>0</v>
      </c>
      <c r="J73" s="344">
        <f>SUM(H73:I73)</f>
        <v>0</v>
      </c>
      <c r="K73" s="345">
        <v>0</v>
      </c>
      <c r="L73" s="346">
        <v>0</v>
      </c>
      <c r="M73" s="346">
        <v>1</v>
      </c>
      <c r="N73" s="346">
        <v>5</v>
      </c>
      <c r="O73" s="346">
        <v>6</v>
      </c>
      <c r="P73" s="343">
        <v>36</v>
      </c>
      <c r="Q73" s="344">
        <f>SUM(K73:P73)</f>
        <v>48</v>
      </c>
      <c r="R73" s="347">
        <f t="shared" si="5"/>
        <v>48</v>
      </c>
    </row>
    <row r="74" spans="2:18" s="951" customFormat="1" ht="16.5" customHeight="1">
      <c r="B74" s="957"/>
      <c r="C74" s="957"/>
      <c r="D74" s="961" t="s">
        <v>37</v>
      </c>
      <c r="E74" s="962"/>
      <c r="F74" s="962"/>
      <c r="G74" s="963"/>
      <c r="H74" s="342">
        <v>14</v>
      </c>
      <c r="I74" s="343">
        <v>20</v>
      </c>
      <c r="J74" s="344">
        <f>SUM(H74:I74)</f>
        <v>34</v>
      </c>
      <c r="K74" s="345">
        <v>0</v>
      </c>
      <c r="L74" s="346">
        <v>147</v>
      </c>
      <c r="M74" s="346">
        <v>143</v>
      </c>
      <c r="N74" s="346">
        <v>90</v>
      </c>
      <c r="O74" s="346">
        <v>98</v>
      </c>
      <c r="P74" s="343">
        <v>94</v>
      </c>
      <c r="Q74" s="344">
        <f>SUM(K74:P74)</f>
        <v>572</v>
      </c>
      <c r="R74" s="347">
        <f t="shared" si="5"/>
        <v>606</v>
      </c>
    </row>
    <row r="75" spans="2:18" s="951" customFormat="1" ht="16.5" customHeight="1">
      <c r="B75" s="957"/>
      <c r="C75" s="957"/>
      <c r="D75" s="961" t="s">
        <v>38</v>
      </c>
      <c r="E75" s="962"/>
      <c r="F75" s="962"/>
      <c r="G75" s="963"/>
      <c r="H75" s="342">
        <v>2</v>
      </c>
      <c r="I75" s="343">
        <v>24</v>
      </c>
      <c r="J75" s="344">
        <f>SUM(H75:I75)</f>
        <v>26</v>
      </c>
      <c r="K75" s="345">
        <v>0</v>
      </c>
      <c r="L75" s="346">
        <v>63</v>
      </c>
      <c r="M75" s="346">
        <v>81</v>
      </c>
      <c r="N75" s="346">
        <v>59</v>
      </c>
      <c r="O75" s="346">
        <v>40</v>
      </c>
      <c r="P75" s="343">
        <v>32</v>
      </c>
      <c r="Q75" s="344">
        <f>SUM(K75:P75)</f>
        <v>275</v>
      </c>
      <c r="R75" s="347">
        <f t="shared" si="5"/>
        <v>301</v>
      </c>
    </row>
    <row r="76" spans="2:18" s="951" customFormat="1" ht="16.5" customHeight="1">
      <c r="B76" s="957"/>
      <c r="C76" s="957"/>
      <c r="D76" s="964" t="s">
        <v>39</v>
      </c>
      <c r="E76" s="890"/>
      <c r="F76" s="890"/>
      <c r="G76" s="965"/>
      <c r="H76" s="350">
        <v>19</v>
      </c>
      <c r="I76" s="351">
        <v>23</v>
      </c>
      <c r="J76" s="352">
        <f>SUM(H76:I76)</f>
        <v>42</v>
      </c>
      <c r="K76" s="353">
        <v>0</v>
      </c>
      <c r="L76" s="354">
        <v>129</v>
      </c>
      <c r="M76" s="354">
        <v>135</v>
      </c>
      <c r="N76" s="354">
        <v>180</v>
      </c>
      <c r="O76" s="354">
        <v>120</v>
      </c>
      <c r="P76" s="351">
        <v>149</v>
      </c>
      <c r="Q76" s="352">
        <f>SUM(K76:P76)</f>
        <v>713</v>
      </c>
      <c r="R76" s="355">
        <f t="shared" si="5"/>
        <v>755</v>
      </c>
    </row>
    <row r="77" spans="2:18" s="951" customFormat="1" ht="16.5" customHeight="1">
      <c r="B77" s="957"/>
      <c r="C77" s="954" t="s">
        <v>40</v>
      </c>
      <c r="D77" s="955"/>
      <c r="E77" s="955"/>
      <c r="F77" s="955"/>
      <c r="G77" s="956"/>
      <c r="H77" s="321">
        <f aca="true" t="shared" si="6" ref="H77:R77">SUM(H78:H79)</f>
        <v>571</v>
      </c>
      <c r="I77" s="322">
        <f t="shared" si="6"/>
        <v>598</v>
      </c>
      <c r="J77" s="323">
        <f t="shared" si="6"/>
        <v>1169</v>
      </c>
      <c r="K77" s="324">
        <f t="shared" si="6"/>
        <v>0</v>
      </c>
      <c r="L77" s="325">
        <f t="shared" si="6"/>
        <v>1739</v>
      </c>
      <c r="M77" s="325">
        <f t="shared" si="6"/>
        <v>1319</v>
      </c>
      <c r="N77" s="325">
        <f t="shared" si="6"/>
        <v>802</v>
      </c>
      <c r="O77" s="325">
        <f t="shared" si="6"/>
        <v>498</v>
      </c>
      <c r="P77" s="326">
        <f t="shared" si="6"/>
        <v>291</v>
      </c>
      <c r="Q77" s="327">
        <f t="shared" si="6"/>
        <v>4649</v>
      </c>
      <c r="R77" s="328">
        <f t="shared" si="6"/>
        <v>5818</v>
      </c>
    </row>
    <row r="78" spans="2:18" s="951" customFormat="1" ht="16.5" customHeight="1">
      <c r="B78" s="957"/>
      <c r="C78" s="957"/>
      <c r="D78" s="958" t="s">
        <v>41</v>
      </c>
      <c r="E78" s="959"/>
      <c r="F78" s="959"/>
      <c r="G78" s="960"/>
      <c r="H78" s="333">
        <v>462</v>
      </c>
      <c r="I78" s="334">
        <v>434</v>
      </c>
      <c r="J78" s="356">
        <f>SUM(H78:I78)</f>
        <v>896</v>
      </c>
      <c r="K78" s="336">
        <v>0</v>
      </c>
      <c r="L78" s="337">
        <v>1248</v>
      </c>
      <c r="M78" s="337">
        <v>886</v>
      </c>
      <c r="N78" s="337">
        <v>530</v>
      </c>
      <c r="O78" s="337">
        <v>330</v>
      </c>
      <c r="P78" s="334">
        <v>192</v>
      </c>
      <c r="Q78" s="335">
        <f>SUM(K78:P78)</f>
        <v>3186</v>
      </c>
      <c r="R78" s="338">
        <f>SUM(J78,Q78)</f>
        <v>4082</v>
      </c>
    </row>
    <row r="79" spans="2:18" s="951" customFormat="1" ht="16.5" customHeight="1">
      <c r="B79" s="957"/>
      <c r="C79" s="957"/>
      <c r="D79" s="964" t="s">
        <v>42</v>
      </c>
      <c r="E79" s="890"/>
      <c r="F79" s="890"/>
      <c r="G79" s="965"/>
      <c r="H79" s="350">
        <v>109</v>
      </c>
      <c r="I79" s="351">
        <v>164</v>
      </c>
      <c r="J79" s="357">
        <f>SUM(H79:I79)</f>
        <v>273</v>
      </c>
      <c r="K79" s="353">
        <v>0</v>
      </c>
      <c r="L79" s="354">
        <v>491</v>
      </c>
      <c r="M79" s="354">
        <v>433</v>
      </c>
      <c r="N79" s="354">
        <v>272</v>
      </c>
      <c r="O79" s="354">
        <v>168</v>
      </c>
      <c r="P79" s="351">
        <v>99</v>
      </c>
      <c r="Q79" s="352">
        <f>SUM(K79:P79)</f>
        <v>1463</v>
      </c>
      <c r="R79" s="355">
        <f>SUM(J79,Q79)</f>
        <v>1736</v>
      </c>
    </row>
    <row r="80" spans="2:18" s="951" customFormat="1" ht="16.5" customHeight="1">
      <c r="B80" s="957"/>
      <c r="C80" s="954" t="s">
        <v>43</v>
      </c>
      <c r="D80" s="955"/>
      <c r="E80" s="955"/>
      <c r="F80" s="955"/>
      <c r="G80" s="956"/>
      <c r="H80" s="321">
        <f aca="true" t="shared" si="7" ref="H80:R80">SUM(H81:H83)</f>
        <v>3</v>
      </c>
      <c r="I80" s="322">
        <f t="shared" si="7"/>
        <v>6</v>
      </c>
      <c r="J80" s="323">
        <f t="shared" si="7"/>
        <v>9</v>
      </c>
      <c r="K80" s="324">
        <f t="shared" si="7"/>
        <v>0</v>
      </c>
      <c r="L80" s="325">
        <f t="shared" si="7"/>
        <v>102</v>
      </c>
      <c r="M80" s="325">
        <f t="shared" si="7"/>
        <v>170</v>
      </c>
      <c r="N80" s="325">
        <f t="shared" si="7"/>
        <v>204</v>
      </c>
      <c r="O80" s="325">
        <f t="shared" si="7"/>
        <v>147</v>
      </c>
      <c r="P80" s="326">
        <f t="shared" si="7"/>
        <v>99</v>
      </c>
      <c r="Q80" s="327">
        <f t="shared" si="7"/>
        <v>722</v>
      </c>
      <c r="R80" s="328">
        <f t="shared" si="7"/>
        <v>731</v>
      </c>
    </row>
    <row r="81" spans="2:18" s="951" customFormat="1" ht="16.5" customHeight="1">
      <c r="B81" s="957"/>
      <c r="C81" s="957"/>
      <c r="D81" s="958" t="s">
        <v>44</v>
      </c>
      <c r="E81" s="959"/>
      <c r="F81" s="959"/>
      <c r="G81" s="960"/>
      <c r="H81" s="333">
        <v>1</v>
      </c>
      <c r="I81" s="334">
        <v>4</v>
      </c>
      <c r="J81" s="356">
        <f>SUM(H81:I81)</f>
        <v>5</v>
      </c>
      <c r="K81" s="336">
        <v>0</v>
      </c>
      <c r="L81" s="337">
        <v>80</v>
      </c>
      <c r="M81" s="337">
        <v>118</v>
      </c>
      <c r="N81" s="337">
        <v>143</v>
      </c>
      <c r="O81" s="337">
        <v>107</v>
      </c>
      <c r="P81" s="334">
        <v>65</v>
      </c>
      <c r="Q81" s="335">
        <f>SUM(K81:P81)</f>
        <v>513</v>
      </c>
      <c r="R81" s="338">
        <f>SUM(J81,Q81)</f>
        <v>518</v>
      </c>
    </row>
    <row r="82" spans="2:18" s="951" customFormat="1" ht="16.5" customHeight="1">
      <c r="B82" s="957"/>
      <c r="C82" s="957"/>
      <c r="D82" s="961" t="s">
        <v>45</v>
      </c>
      <c r="E82" s="962"/>
      <c r="F82" s="962"/>
      <c r="G82" s="963"/>
      <c r="H82" s="342">
        <v>2</v>
      </c>
      <c r="I82" s="343">
        <v>2</v>
      </c>
      <c r="J82" s="358">
        <f>SUM(H82:I82)</f>
        <v>4</v>
      </c>
      <c r="K82" s="345">
        <v>0</v>
      </c>
      <c r="L82" s="346">
        <v>19</v>
      </c>
      <c r="M82" s="346">
        <v>49</v>
      </c>
      <c r="N82" s="346">
        <v>58</v>
      </c>
      <c r="O82" s="346">
        <v>37</v>
      </c>
      <c r="P82" s="343">
        <v>33</v>
      </c>
      <c r="Q82" s="344">
        <f>SUM(K82:P82)</f>
        <v>196</v>
      </c>
      <c r="R82" s="347">
        <f>SUM(J82,Q82)</f>
        <v>200</v>
      </c>
    </row>
    <row r="83" spans="2:18" s="951" customFormat="1" ht="16.5" customHeight="1">
      <c r="B83" s="957"/>
      <c r="C83" s="966"/>
      <c r="D83" s="964" t="s">
        <v>46</v>
      </c>
      <c r="E83" s="890"/>
      <c r="F83" s="890"/>
      <c r="G83" s="965"/>
      <c r="H83" s="350">
        <v>0</v>
      </c>
      <c r="I83" s="351">
        <v>0</v>
      </c>
      <c r="J83" s="357">
        <f>SUM(H83:I83)</f>
        <v>0</v>
      </c>
      <c r="K83" s="353">
        <v>0</v>
      </c>
      <c r="L83" s="354">
        <v>3</v>
      </c>
      <c r="M83" s="354">
        <v>3</v>
      </c>
      <c r="N83" s="354">
        <v>3</v>
      </c>
      <c r="O83" s="354">
        <v>3</v>
      </c>
      <c r="P83" s="351">
        <v>1</v>
      </c>
      <c r="Q83" s="352">
        <f>SUM(K83:P83)</f>
        <v>13</v>
      </c>
      <c r="R83" s="355">
        <f>SUM(J83,Q83)</f>
        <v>13</v>
      </c>
    </row>
    <row r="84" spans="2:18" s="951" customFormat="1" ht="16.5" customHeight="1">
      <c r="B84" s="957"/>
      <c r="C84" s="954" t="s">
        <v>47</v>
      </c>
      <c r="D84" s="955"/>
      <c r="E84" s="955"/>
      <c r="F84" s="955"/>
      <c r="G84" s="956"/>
      <c r="H84" s="321">
        <f aca="true" t="shared" si="8" ref="H84:R84">SUM(H85:H87)</f>
        <v>452</v>
      </c>
      <c r="I84" s="322">
        <f t="shared" si="8"/>
        <v>626</v>
      </c>
      <c r="J84" s="323">
        <f t="shared" si="8"/>
        <v>1078</v>
      </c>
      <c r="K84" s="324">
        <f t="shared" si="8"/>
        <v>0</v>
      </c>
      <c r="L84" s="325">
        <f t="shared" si="8"/>
        <v>929</v>
      </c>
      <c r="M84" s="325">
        <f t="shared" si="8"/>
        <v>1028</v>
      </c>
      <c r="N84" s="325">
        <f t="shared" si="8"/>
        <v>736</v>
      </c>
      <c r="O84" s="325">
        <f t="shared" si="8"/>
        <v>579</v>
      </c>
      <c r="P84" s="326">
        <f t="shared" si="8"/>
        <v>377</v>
      </c>
      <c r="Q84" s="327">
        <f t="shared" si="8"/>
        <v>3649</v>
      </c>
      <c r="R84" s="328">
        <f t="shared" si="8"/>
        <v>4727</v>
      </c>
    </row>
    <row r="85" spans="2:18" s="951" customFormat="1" ht="16.5" customHeight="1">
      <c r="B85" s="957"/>
      <c r="C85" s="957"/>
      <c r="D85" s="958" t="s">
        <v>48</v>
      </c>
      <c r="E85" s="959"/>
      <c r="F85" s="959"/>
      <c r="G85" s="960"/>
      <c r="H85" s="333">
        <v>407</v>
      </c>
      <c r="I85" s="334">
        <v>581</v>
      </c>
      <c r="J85" s="356">
        <f>SUM(H85:I85)</f>
        <v>988</v>
      </c>
      <c r="K85" s="336">
        <v>0</v>
      </c>
      <c r="L85" s="337">
        <v>872</v>
      </c>
      <c r="M85" s="337">
        <v>996</v>
      </c>
      <c r="N85" s="337">
        <v>704</v>
      </c>
      <c r="O85" s="337">
        <v>565</v>
      </c>
      <c r="P85" s="334">
        <v>370</v>
      </c>
      <c r="Q85" s="335">
        <f>SUM(K85:P85)</f>
        <v>3507</v>
      </c>
      <c r="R85" s="338">
        <f>SUM(J85,Q85)</f>
        <v>4495</v>
      </c>
    </row>
    <row r="86" spans="2:18" s="951" customFormat="1" ht="16.5" customHeight="1">
      <c r="B86" s="957"/>
      <c r="C86" s="957"/>
      <c r="D86" s="961" t="s">
        <v>49</v>
      </c>
      <c r="E86" s="962"/>
      <c r="F86" s="962"/>
      <c r="G86" s="963"/>
      <c r="H86" s="342">
        <v>29</v>
      </c>
      <c r="I86" s="343">
        <v>22</v>
      </c>
      <c r="J86" s="358">
        <f>SUM(H86:I86)</f>
        <v>51</v>
      </c>
      <c r="K86" s="345">
        <v>0</v>
      </c>
      <c r="L86" s="346">
        <v>27</v>
      </c>
      <c r="M86" s="346">
        <v>18</v>
      </c>
      <c r="N86" s="346">
        <v>24</v>
      </c>
      <c r="O86" s="346">
        <v>11</v>
      </c>
      <c r="P86" s="343">
        <v>5</v>
      </c>
      <c r="Q86" s="344">
        <f>SUM(K86:P86)</f>
        <v>85</v>
      </c>
      <c r="R86" s="347">
        <f>SUM(J86,Q86)</f>
        <v>136</v>
      </c>
    </row>
    <row r="87" spans="2:18" s="951" customFormat="1" ht="16.5" customHeight="1">
      <c r="B87" s="957"/>
      <c r="C87" s="957"/>
      <c r="D87" s="964" t="s">
        <v>50</v>
      </c>
      <c r="E87" s="890"/>
      <c r="F87" s="890"/>
      <c r="G87" s="965"/>
      <c r="H87" s="350">
        <v>16</v>
      </c>
      <c r="I87" s="351">
        <v>23</v>
      </c>
      <c r="J87" s="357">
        <f>SUM(H87:I87)</f>
        <v>39</v>
      </c>
      <c r="K87" s="353">
        <v>0</v>
      </c>
      <c r="L87" s="354">
        <v>30</v>
      </c>
      <c r="M87" s="354">
        <v>14</v>
      </c>
      <c r="N87" s="354">
        <v>8</v>
      </c>
      <c r="O87" s="354">
        <v>3</v>
      </c>
      <c r="P87" s="351">
        <v>2</v>
      </c>
      <c r="Q87" s="352">
        <f>SUM(K87:P87)</f>
        <v>57</v>
      </c>
      <c r="R87" s="355">
        <f>SUM(J87,Q87)</f>
        <v>96</v>
      </c>
    </row>
    <row r="88" spans="2:18" s="951" customFormat="1" ht="16.5" customHeight="1">
      <c r="B88" s="957"/>
      <c r="C88" s="967" t="s">
        <v>51</v>
      </c>
      <c r="D88" s="968"/>
      <c r="E88" s="968"/>
      <c r="F88" s="968"/>
      <c r="G88" s="969"/>
      <c r="H88" s="321">
        <v>29</v>
      </c>
      <c r="I88" s="322">
        <v>27</v>
      </c>
      <c r="J88" s="323">
        <f>SUM(H88:I88)</f>
        <v>56</v>
      </c>
      <c r="K88" s="324">
        <v>0</v>
      </c>
      <c r="L88" s="325">
        <v>127</v>
      </c>
      <c r="M88" s="325">
        <v>94</v>
      </c>
      <c r="N88" s="325">
        <v>85</v>
      </c>
      <c r="O88" s="325">
        <v>56</v>
      </c>
      <c r="P88" s="326">
        <v>24</v>
      </c>
      <c r="Q88" s="327">
        <f>SUM(K88:P88)</f>
        <v>386</v>
      </c>
      <c r="R88" s="328">
        <f>SUM(J88,Q88)</f>
        <v>442</v>
      </c>
    </row>
    <row r="89" spans="2:18" s="951" customFormat="1" ht="16.5" customHeight="1">
      <c r="B89" s="966"/>
      <c r="C89" s="967" t="s">
        <v>52</v>
      </c>
      <c r="D89" s="968"/>
      <c r="E89" s="968"/>
      <c r="F89" s="968"/>
      <c r="G89" s="969"/>
      <c r="H89" s="321">
        <v>1359</v>
      </c>
      <c r="I89" s="322">
        <v>1313</v>
      </c>
      <c r="J89" s="323">
        <f>SUM(H89:I89)</f>
        <v>2672</v>
      </c>
      <c r="K89" s="324">
        <v>0</v>
      </c>
      <c r="L89" s="325">
        <v>2367</v>
      </c>
      <c r="M89" s="325">
        <v>1700</v>
      </c>
      <c r="N89" s="325">
        <v>918</v>
      </c>
      <c r="O89" s="325">
        <v>579</v>
      </c>
      <c r="P89" s="326">
        <v>377</v>
      </c>
      <c r="Q89" s="327">
        <f>SUM(K89:P89)</f>
        <v>5941</v>
      </c>
      <c r="R89" s="328">
        <f>SUM(J89,Q89)</f>
        <v>8613</v>
      </c>
    </row>
    <row r="90" spans="2:18" s="951" customFormat="1" ht="16.5" customHeight="1">
      <c r="B90" s="954" t="s">
        <v>53</v>
      </c>
      <c r="C90" s="955"/>
      <c r="D90" s="955"/>
      <c r="E90" s="955"/>
      <c r="F90" s="955"/>
      <c r="G90" s="956"/>
      <c r="H90" s="321">
        <f aca="true" t="shared" si="9" ref="H90:R90">SUM(H91:H98)</f>
        <v>8</v>
      </c>
      <c r="I90" s="322">
        <f t="shared" si="9"/>
        <v>10</v>
      </c>
      <c r="J90" s="323">
        <f t="shared" si="9"/>
        <v>18</v>
      </c>
      <c r="K90" s="324">
        <f t="shared" si="9"/>
        <v>0</v>
      </c>
      <c r="L90" s="325">
        <f t="shared" si="9"/>
        <v>282</v>
      </c>
      <c r="M90" s="325">
        <f t="shared" si="9"/>
        <v>361</v>
      </c>
      <c r="N90" s="325">
        <f t="shared" si="9"/>
        <v>365</v>
      </c>
      <c r="O90" s="325">
        <f t="shared" si="9"/>
        <v>266</v>
      </c>
      <c r="P90" s="326">
        <f t="shared" si="9"/>
        <v>140</v>
      </c>
      <c r="Q90" s="327">
        <f t="shared" si="9"/>
        <v>1414</v>
      </c>
      <c r="R90" s="328">
        <f t="shared" si="9"/>
        <v>1432</v>
      </c>
    </row>
    <row r="91" spans="2:18" s="951" customFormat="1" ht="16.5" customHeight="1">
      <c r="B91" s="957"/>
      <c r="C91" s="958" t="s">
        <v>68</v>
      </c>
      <c r="D91" s="959"/>
      <c r="E91" s="959"/>
      <c r="F91" s="959"/>
      <c r="G91" s="960"/>
      <c r="H91" s="333">
        <v>0</v>
      </c>
      <c r="I91" s="334">
        <v>0</v>
      </c>
      <c r="J91" s="356">
        <v>0</v>
      </c>
      <c r="K91" s="363"/>
      <c r="L91" s="337">
        <v>0</v>
      </c>
      <c r="M91" s="337">
        <v>0</v>
      </c>
      <c r="N91" s="337">
        <v>0</v>
      </c>
      <c r="O91" s="337">
        <v>0</v>
      </c>
      <c r="P91" s="334">
        <v>0</v>
      </c>
      <c r="Q91" s="335">
        <f aca="true" t="shared" si="10" ref="Q91:Q98">SUM(K91:P91)</f>
        <v>0</v>
      </c>
      <c r="R91" s="338">
        <f aca="true" t="shared" si="11" ref="R91:R98">SUM(J91,Q91)</f>
        <v>0</v>
      </c>
    </row>
    <row r="92" spans="2:18" s="951" customFormat="1" ht="16.5" customHeight="1">
      <c r="B92" s="957"/>
      <c r="C92" s="970" t="s">
        <v>54</v>
      </c>
      <c r="D92" s="882"/>
      <c r="E92" s="882"/>
      <c r="F92" s="882"/>
      <c r="G92" s="971"/>
      <c r="H92" s="342">
        <v>0</v>
      </c>
      <c r="I92" s="343">
        <v>0</v>
      </c>
      <c r="J92" s="358">
        <f aca="true" t="shared" si="12" ref="J92:J98">SUM(H92:I92)</f>
        <v>0</v>
      </c>
      <c r="K92" s="366"/>
      <c r="L92" s="367">
        <v>7</v>
      </c>
      <c r="M92" s="367">
        <v>10</v>
      </c>
      <c r="N92" s="367">
        <v>4</v>
      </c>
      <c r="O92" s="367">
        <v>2</v>
      </c>
      <c r="P92" s="368">
        <v>5</v>
      </c>
      <c r="Q92" s="369">
        <f t="shared" si="10"/>
        <v>28</v>
      </c>
      <c r="R92" s="370">
        <f t="shared" si="11"/>
        <v>28</v>
      </c>
    </row>
    <row r="93" spans="2:18" s="951" customFormat="1" ht="16.5" customHeight="1">
      <c r="B93" s="957"/>
      <c r="C93" s="961" t="s">
        <v>55</v>
      </c>
      <c r="D93" s="962"/>
      <c r="E93" s="962"/>
      <c r="F93" s="962"/>
      <c r="G93" s="963"/>
      <c r="H93" s="342">
        <v>2</v>
      </c>
      <c r="I93" s="343">
        <v>3</v>
      </c>
      <c r="J93" s="358">
        <f t="shared" si="12"/>
        <v>5</v>
      </c>
      <c r="K93" s="345">
        <v>0</v>
      </c>
      <c r="L93" s="346">
        <v>65</v>
      </c>
      <c r="M93" s="346">
        <v>79</v>
      </c>
      <c r="N93" s="346">
        <v>51</v>
      </c>
      <c r="O93" s="346">
        <v>47</v>
      </c>
      <c r="P93" s="343">
        <v>16</v>
      </c>
      <c r="Q93" s="344">
        <f t="shared" si="10"/>
        <v>258</v>
      </c>
      <c r="R93" s="347">
        <f t="shared" si="11"/>
        <v>263</v>
      </c>
    </row>
    <row r="94" spans="2:18" s="951" customFormat="1" ht="16.5" customHeight="1">
      <c r="B94" s="957"/>
      <c r="C94" s="961" t="s">
        <v>56</v>
      </c>
      <c r="D94" s="962"/>
      <c r="E94" s="962"/>
      <c r="F94" s="962"/>
      <c r="G94" s="963"/>
      <c r="H94" s="342">
        <v>6</v>
      </c>
      <c r="I94" s="343">
        <v>6</v>
      </c>
      <c r="J94" s="358">
        <f t="shared" si="12"/>
        <v>12</v>
      </c>
      <c r="K94" s="345">
        <v>0</v>
      </c>
      <c r="L94" s="346">
        <v>55</v>
      </c>
      <c r="M94" s="346">
        <v>56</v>
      </c>
      <c r="N94" s="346">
        <v>38</v>
      </c>
      <c r="O94" s="346">
        <v>39</v>
      </c>
      <c r="P94" s="343">
        <v>23</v>
      </c>
      <c r="Q94" s="344">
        <f t="shared" si="10"/>
        <v>211</v>
      </c>
      <c r="R94" s="347">
        <f t="shared" si="11"/>
        <v>223</v>
      </c>
    </row>
    <row r="95" spans="2:18" s="951" customFormat="1" ht="16.5" customHeight="1">
      <c r="B95" s="957"/>
      <c r="C95" s="961" t="s">
        <v>57</v>
      </c>
      <c r="D95" s="962"/>
      <c r="E95" s="962"/>
      <c r="F95" s="962"/>
      <c r="G95" s="963"/>
      <c r="H95" s="342">
        <v>0</v>
      </c>
      <c r="I95" s="343">
        <v>1</v>
      </c>
      <c r="J95" s="358">
        <f t="shared" si="12"/>
        <v>1</v>
      </c>
      <c r="K95" s="371"/>
      <c r="L95" s="346">
        <v>129</v>
      </c>
      <c r="M95" s="346">
        <v>182</v>
      </c>
      <c r="N95" s="346">
        <v>228</v>
      </c>
      <c r="O95" s="346">
        <v>141</v>
      </c>
      <c r="P95" s="343">
        <v>82</v>
      </c>
      <c r="Q95" s="344">
        <f t="shared" si="10"/>
        <v>762</v>
      </c>
      <c r="R95" s="347">
        <f t="shared" si="11"/>
        <v>763</v>
      </c>
    </row>
    <row r="96" spans="2:18" s="951" customFormat="1" ht="16.5" customHeight="1">
      <c r="B96" s="957"/>
      <c r="C96" s="972" t="s">
        <v>58</v>
      </c>
      <c r="D96" s="973"/>
      <c r="E96" s="973"/>
      <c r="F96" s="973"/>
      <c r="G96" s="974"/>
      <c r="H96" s="342">
        <v>0</v>
      </c>
      <c r="I96" s="343">
        <v>0</v>
      </c>
      <c r="J96" s="358">
        <f t="shared" si="12"/>
        <v>0</v>
      </c>
      <c r="K96" s="371"/>
      <c r="L96" s="346">
        <v>26</v>
      </c>
      <c r="M96" s="346">
        <v>34</v>
      </c>
      <c r="N96" s="346">
        <v>36</v>
      </c>
      <c r="O96" s="346">
        <v>31</v>
      </c>
      <c r="P96" s="343">
        <v>9</v>
      </c>
      <c r="Q96" s="344">
        <f t="shared" si="10"/>
        <v>136</v>
      </c>
      <c r="R96" s="347">
        <f t="shared" si="11"/>
        <v>136</v>
      </c>
    </row>
    <row r="97" spans="2:18" s="951" customFormat="1" ht="16.5" customHeight="1">
      <c r="B97" s="975"/>
      <c r="C97" s="976" t="s">
        <v>59</v>
      </c>
      <c r="D97" s="973"/>
      <c r="E97" s="973"/>
      <c r="F97" s="973"/>
      <c r="G97" s="974"/>
      <c r="H97" s="342">
        <v>0</v>
      </c>
      <c r="I97" s="343">
        <v>0</v>
      </c>
      <c r="J97" s="358">
        <f t="shared" si="12"/>
        <v>0</v>
      </c>
      <c r="K97" s="371"/>
      <c r="L97" s="346">
        <v>0</v>
      </c>
      <c r="M97" s="346">
        <v>0</v>
      </c>
      <c r="N97" s="346">
        <v>8</v>
      </c>
      <c r="O97" s="346">
        <v>6</v>
      </c>
      <c r="P97" s="343">
        <v>5</v>
      </c>
      <c r="Q97" s="344">
        <f t="shared" si="10"/>
        <v>19</v>
      </c>
      <c r="R97" s="347">
        <f t="shared" si="11"/>
        <v>19</v>
      </c>
    </row>
    <row r="98" spans="2:18" s="951" customFormat="1" ht="16.5" customHeight="1">
      <c r="B98" s="977"/>
      <c r="C98" s="978" t="s">
        <v>69</v>
      </c>
      <c r="D98" s="979"/>
      <c r="E98" s="979"/>
      <c r="F98" s="979"/>
      <c r="G98" s="980"/>
      <c r="H98" s="381">
        <v>0</v>
      </c>
      <c r="I98" s="382">
        <v>0</v>
      </c>
      <c r="J98" s="383">
        <f t="shared" si="12"/>
        <v>0</v>
      </c>
      <c r="K98" s="384"/>
      <c r="L98" s="385">
        <v>0</v>
      </c>
      <c r="M98" s="385">
        <v>0</v>
      </c>
      <c r="N98" s="385">
        <v>0</v>
      </c>
      <c r="O98" s="385">
        <v>0</v>
      </c>
      <c r="P98" s="382">
        <v>0</v>
      </c>
      <c r="Q98" s="386">
        <f t="shared" si="10"/>
        <v>0</v>
      </c>
      <c r="R98" s="387">
        <f t="shared" si="11"/>
        <v>0</v>
      </c>
    </row>
    <row r="99" spans="2:18" s="951" customFormat="1" ht="16.5" customHeight="1">
      <c r="B99" s="954" t="s">
        <v>60</v>
      </c>
      <c r="C99" s="955"/>
      <c r="D99" s="955"/>
      <c r="E99" s="955"/>
      <c r="F99" s="955"/>
      <c r="G99" s="956"/>
      <c r="H99" s="321">
        <f>SUM(H100:H102)</f>
        <v>0</v>
      </c>
      <c r="I99" s="322">
        <f>SUM(I100:I102)</f>
        <v>0</v>
      </c>
      <c r="J99" s="323">
        <f>SUM(J100:J102)</f>
        <v>0</v>
      </c>
      <c r="K99" s="388"/>
      <c r="L99" s="325">
        <f aca="true" t="shared" si="13" ref="L99:R99">SUM(L100:L102)</f>
        <v>41</v>
      </c>
      <c r="M99" s="325">
        <f t="shared" si="13"/>
        <v>94</v>
      </c>
      <c r="N99" s="325">
        <f t="shared" si="13"/>
        <v>310</v>
      </c>
      <c r="O99" s="325">
        <f t="shared" si="13"/>
        <v>671</v>
      </c>
      <c r="P99" s="326">
        <f t="shared" si="13"/>
        <v>1195</v>
      </c>
      <c r="Q99" s="327">
        <f t="shared" si="13"/>
        <v>2311</v>
      </c>
      <c r="R99" s="328">
        <f t="shared" si="13"/>
        <v>2311</v>
      </c>
    </row>
    <row r="100" spans="2:18" s="951" customFormat="1" ht="16.5" customHeight="1">
      <c r="B100" s="957"/>
      <c r="C100" s="958" t="s">
        <v>61</v>
      </c>
      <c r="D100" s="959"/>
      <c r="E100" s="959"/>
      <c r="F100" s="959"/>
      <c r="G100" s="960"/>
      <c r="H100" s="333">
        <v>0</v>
      </c>
      <c r="I100" s="334">
        <v>0</v>
      </c>
      <c r="J100" s="356">
        <f>SUM(H100:I100)</f>
        <v>0</v>
      </c>
      <c r="K100" s="363"/>
      <c r="L100" s="337">
        <v>5</v>
      </c>
      <c r="M100" s="337">
        <v>27</v>
      </c>
      <c r="N100" s="337">
        <v>127</v>
      </c>
      <c r="O100" s="337">
        <v>324</v>
      </c>
      <c r="P100" s="334">
        <v>394</v>
      </c>
      <c r="Q100" s="335">
        <f>SUM(K100:P100)</f>
        <v>877</v>
      </c>
      <c r="R100" s="338">
        <f>SUM(J100,Q100)</f>
        <v>877</v>
      </c>
    </row>
    <row r="101" spans="2:18" s="951" customFormat="1" ht="16.5" customHeight="1">
      <c r="B101" s="957"/>
      <c r="C101" s="961" t="s">
        <v>62</v>
      </c>
      <c r="D101" s="962"/>
      <c r="E101" s="962"/>
      <c r="F101" s="962"/>
      <c r="G101" s="963"/>
      <c r="H101" s="342">
        <v>0</v>
      </c>
      <c r="I101" s="343">
        <v>0</v>
      </c>
      <c r="J101" s="358">
        <f>SUM(H101:I101)</f>
        <v>0</v>
      </c>
      <c r="K101" s="371"/>
      <c r="L101" s="346">
        <v>34</v>
      </c>
      <c r="M101" s="346">
        <v>60</v>
      </c>
      <c r="N101" s="346">
        <v>130</v>
      </c>
      <c r="O101" s="346">
        <v>125</v>
      </c>
      <c r="P101" s="343">
        <v>110</v>
      </c>
      <c r="Q101" s="344">
        <f>SUM(K101:P101)</f>
        <v>459</v>
      </c>
      <c r="R101" s="347">
        <f>SUM(J101,Q101)</f>
        <v>459</v>
      </c>
    </row>
    <row r="102" spans="2:18" s="951" customFormat="1" ht="16.5" customHeight="1">
      <c r="B102" s="977"/>
      <c r="C102" s="964" t="s">
        <v>63</v>
      </c>
      <c r="D102" s="890"/>
      <c r="E102" s="890"/>
      <c r="F102" s="890"/>
      <c r="G102" s="965"/>
      <c r="H102" s="350">
        <v>0</v>
      </c>
      <c r="I102" s="351">
        <v>0</v>
      </c>
      <c r="J102" s="357">
        <f>SUM(H102:I102)</f>
        <v>0</v>
      </c>
      <c r="K102" s="389"/>
      <c r="L102" s="354">
        <v>2</v>
      </c>
      <c r="M102" s="354">
        <v>7</v>
      </c>
      <c r="N102" s="354">
        <v>53</v>
      </c>
      <c r="O102" s="354">
        <v>222</v>
      </c>
      <c r="P102" s="351">
        <v>691</v>
      </c>
      <c r="Q102" s="352">
        <f>SUM(K102:P102)</f>
        <v>975</v>
      </c>
      <c r="R102" s="355">
        <f>SUM(J102,Q102)</f>
        <v>975</v>
      </c>
    </row>
    <row r="103" spans="2:18" s="951" customFormat="1" ht="16.5" customHeight="1">
      <c r="B103" s="981" t="s">
        <v>64</v>
      </c>
      <c r="C103" s="871"/>
      <c r="D103" s="871"/>
      <c r="E103" s="871"/>
      <c r="F103" s="871"/>
      <c r="G103" s="872"/>
      <c r="H103" s="321">
        <f aca="true" t="shared" si="14" ref="H103:R103">SUM(H70,H90,H99)</f>
        <v>3263</v>
      </c>
      <c r="I103" s="322">
        <f t="shared" si="14"/>
        <v>3418</v>
      </c>
      <c r="J103" s="323">
        <f t="shared" si="14"/>
        <v>6681</v>
      </c>
      <c r="K103" s="324">
        <f t="shared" si="14"/>
        <v>0</v>
      </c>
      <c r="L103" s="325">
        <f t="shared" si="14"/>
        <v>7115</v>
      </c>
      <c r="M103" s="325">
        <f t="shared" si="14"/>
        <v>5902</v>
      </c>
      <c r="N103" s="325">
        <f t="shared" si="14"/>
        <v>4216</v>
      </c>
      <c r="O103" s="325">
        <f t="shared" si="14"/>
        <v>3346</v>
      </c>
      <c r="P103" s="326">
        <f t="shared" si="14"/>
        <v>3005</v>
      </c>
      <c r="Q103" s="327">
        <f t="shared" si="14"/>
        <v>23584</v>
      </c>
      <c r="R103" s="328">
        <f t="shared" si="14"/>
        <v>30265</v>
      </c>
    </row>
    <row r="104" spans="2:18" s="951" customFormat="1" ht="16.5" customHeight="1">
      <c r="B104" s="982"/>
      <c r="C104" s="982"/>
      <c r="D104" s="982"/>
      <c r="E104" s="982"/>
      <c r="F104" s="982"/>
      <c r="G104" s="98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</row>
    <row r="105" spans="1:11" s="951" customFormat="1" ht="16.5" customHeight="1">
      <c r="A105" s="950" t="s">
        <v>65</v>
      </c>
      <c r="H105" s="952"/>
      <c r="I105" s="952"/>
      <c r="J105" s="952"/>
      <c r="K105" s="952"/>
    </row>
    <row r="106" spans="2:18" s="951" customFormat="1" ht="16.5" customHeight="1">
      <c r="B106" s="953"/>
      <c r="C106" s="953"/>
      <c r="D106" s="953"/>
      <c r="E106" s="953"/>
      <c r="F106" s="845"/>
      <c r="G106" s="845"/>
      <c r="H106" s="845"/>
      <c r="I106" s="1729" t="s">
        <v>66</v>
      </c>
      <c r="J106" s="1729"/>
      <c r="K106" s="1729"/>
      <c r="L106" s="1729"/>
      <c r="M106" s="1729"/>
      <c r="N106" s="1729"/>
      <c r="O106" s="1729"/>
      <c r="P106" s="1729"/>
      <c r="Q106" s="1729"/>
      <c r="R106" s="1729"/>
    </row>
    <row r="107" spans="2:18" s="951" customFormat="1" ht="16.5" customHeight="1">
      <c r="B107" s="1739" t="str">
        <f>"平成"&amp;WIDECHAR($A$2)&amp;"年（"&amp;WIDECHAR($B$2)&amp;"年）"&amp;WIDECHAR($C$2)&amp;"月"</f>
        <v>平成２４年（２０１２年）１１月</v>
      </c>
      <c r="C107" s="1740"/>
      <c r="D107" s="1740"/>
      <c r="E107" s="1740"/>
      <c r="F107" s="1740"/>
      <c r="G107" s="1730"/>
      <c r="H107" s="1737" t="s">
        <v>24</v>
      </c>
      <c r="I107" s="1738"/>
      <c r="J107" s="1738"/>
      <c r="K107" s="1732" t="s">
        <v>25</v>
      </c>
      <c r="L107" s="1733"/>
      <c r="M107" s="1733"/>
      <c r="N107" s="1733"/>
      <c r="O107" s="1733"/>
      <c r="P107" s="1733"/>
      <c r="Q107" s="1734"/>
      <c r="R107" s="1735" t="s">
        <v>19</v>
      </c>
    </row>
    <row r="108" spans="2:18" s="951" customFormat="1" ht="16.5" customHeight="1">
      <c r="B108" s="1741"/>
      <c r="C108" s="1742"/>
      <c r="D108" s="1742"/>
      <c r="E108" s="1742"/>
      <c r="F108" s="1742"/>
      <c r="G108" s="1731"/>
      <c r="H108" s="907" t="s">
        <v>10</v>
      </c>
      <c r="I108" s="908" t="s">
        <v>11</v>
      </c>
      <c r="J108" s="909" t="s">
        <v>12</v>
      </c>
      <c r="K108" s="910" t="s">
        <v>13</v>
      </c>
      <c r="L108" s="911" t="s">
        <v>14</v>
      </c>
      <c r="M108" s="911" t="s">
        <v>15</v>
      </c>
      <c r="N108" s="911" t="s">
        <v>16</v>
      </c>
      <c r="O108" s="911" t="s">
        <v>17</v>
      </c>
      <c r="P108" s="912" t="s">
        <v>18</v>
      </c>
      <c r="Q108" s="906" t="s">
        <v>12</v>
      </c>
      <c r="R108" s="1736"/>
    </row>
    <row r="109" spans="2:18" s="951" customFormat="1" ht="16.5" customHeight="1">
      <c r="B109" s="954" t="s">
        <v>33</v>
      </c>
      <c r="C109" s="955"/>
      <c r="D109" s="955"/>
      <c r="E109" s="955"/>
      <c r="F109" s="955"/>
      <c r="G109" s="956"/>
      <c r="H109" s="321">
        <f aca="true" t="shared" si="15" ref="H109:R109">SUM(H110,H116,H119,H123,H127:H128)</f>
        <v>35068028</v>
      </c>
      <c r="I109" s="322">
        <f t="shared" si="15"/>
        <v>56399484</v>
      </c>
      <c r="J109" s="323">
        <f t="shared" si="15"/>
        <v>91467512</v>
      </c>
      <c r="K109" s="324">
        <f t="shared" si="15"/>
        <v>0</v>
      </c>
      <c r="L109" s="325">
        <f t="shared" si="15"/>
        <v>207271559</v>
      </c>
      <c r="M109" s="325">
        <f t="shared" si="15"/>
        <v>196737401</v>
      </c>
      <c r="N109" s="325">
        <f t="shared" si="15"/>
        <v>162288741</v>
      </c>
      <c r="O109" s="325">
        <f t="shared" si="15"/>
        <v>122768107</v>
      </c>
      <c r="P109" s="326">
        <f t="shared" si="15"/>
        <v>88855390</v>
      </c>
      <c r="Q109" s="327">
        <f t="shared" si="15"/>
        <v>777921198</v>
      </c>
      <c r="R109" s="328">
        <f t="shared" si="15"/>
        <v>869388710</v>
      </c>
    </row>
    <row r="110" spans="2:18" s="951" customFormat="1" ht="16.5" customHeight="1">
      <c r="B110" s="957"/>
      <c r="C110" s="954" t="s">
        <v>34</v>
      </c>
      <c r="D110" s="955"/>
      <c r="E110" s="955"/>
      <c r="F110" s="955"/>
      <c r="G110" s="956"/>
      <c r="H110" s="321">
        <f aca="true" t="shared" si="16" ref="H110:Q110">SUM(H111:H115)</f>
        <v>12280352</v>
      </c>
      <c r="I110" s="322">
        <f t="shared" si="16"/>
        <v>17001513</v>
      </c>
      <c r="J110" s="323">
        <f t="shared" si="16"/>
        <v>29281865</v>
      </c>
      <c r="K110" s="324">
        <f t="shared" si="16"/>
        <v>0</v>
      </c>
      <c r="L110" s="325">
        <f t="shared" si="16"/>
        <v>37763308</v>
      </c>
      <c r="M110" s="325">
        <f t="shared" si="16"/>
        <v>37794956</v>
      </c>
      <c r="N110" s="325">
        <f t="shared" si="16"/>
        <v>30908473</v>
      </c>
      <c r="O110" s="325">
        <f t="shared" si="16"/>
        <v>26753090</v>
      </c>
      <c r="P110" s="326">
        <f t="shared" si="16"/>
        <v>25057879</v>
      </c>
      <c r="Q110" s="327">
        <f t="shared" si="16"/>
        <v>158277706</v>
      </c>
      <c r="R110" s="328">
        <f aca="true" t="shared" si="17" ref="R110:R115">SUM(J110,Q110)</f>
        <v>187559571</v>
      </c>
    </row>
    <row r="111" spans="2:18" s="951" customFormat="1" ht="16.5" customHeight="1">
      <c r="B111" s="957"/>
      <c r="C111" s="957"/>
      <c r="D111" s="958" t="s">
        <v>35</v>
      </c>
      <c r="E111" s="959"/>
      <c r="F111" s="959"/>
      <c r="G111" s="960"/>
      <c r="H111" s="342">
        <v>11850908</v>
      </c>
      <c r="I111" s="343">
        <v>15319305</v>
      </c>
      <c r="J111" s="344">
        <f>SUM(H111:I111)</f>
        <v>27170213</v>
      </c>
      <c r="K111" s="345">
        <v>0</v>
      </c>
      <c r="L111" s="346">
        <v>30453922</v>
      </c>
      <c r="M111" s="346">
        <v>28938839</v>
      </c>
      <c r="N111" s="346">
        <v>24633522</v>
      </c>
      <c r="O111" s="346">
        <v>21268096</v>
      </c>
      <c r="P111" s="343">
        <v>16916263</v>
      </c>
      <c r="Q111" s="344">
        <f>SUM(K111:P111)</f>
        <v>122210642</v>
      </c>
      <c r="R111" s="338">
        <f t="shared" si="17"/>
        <v>149380855</v>
      </c>
    </row>
    <row r="112" spans="2:18" s="951" customFormat="1" ht="16.5" customHeight="1">
      <c r="B112" s="957"/>
      <c r="C112" s="957"/>
      <c r="D112" s="961" t="s">
        <v>36</v>
      </c>
      <c r="E112" s="962"/>
      <c r="F112" s="962"/>
      <c r="G112" s="963"/>
      <c r="H112" s="342">
        <v>0</v>
      </c>
      <c r="I112" s="343">
        <v>0</v>
      </c>
      <c r="J112" s="344">
        <f>SUM(H112:I112)</f>
        <v>0</v>
      </c>
      <c r="K112" s="345">
        <v>0</v>
      </c>
      <c r="L112" s="346">
        <v>0</v>
      </c>
      <c r="M112" s="346">
        <v>45810</v>
      </c>
      <c r="N112" s="346">
        <v>207261</v>
      </c>
      <c r="O112" s="346">
        <v>218484</v>
      </c>
      <c r="P112" s="343">
        <v>1909969</v>
      </c>
      <c r="Q112" s="344">
        <f>SUM(K112:P112)</f>
        <v>2381524</v>
      </c>
      <c r="R112" s="347">
        <f t="shared" si="17"/>
        <v>2381524</v>
      </c>
    </row>
    <row r="113" spans="2:18" s="951" customFormat="1" ht="16.5" customHeight="1">
      <c r="B113" s="957"/>
      <c r="C113" s="957"/>
      <c r="D113" s="961" t="s">
        <v>37</v>
      </c>
      <c r="E113" s="962"/>
      <c r="F113" s="962"/>
      <c r="G113" s="963"/>
      <c r="H113" s="342">
        <v>228105</v>
      </c>
      <c r="I113" s="343">
        <v>539973</v>
      </c>
      <c r="J113" s="344">
        <f>SUM(H113:I113)</f>
        <v>768078</v>
      </c>
      <c r="K113" s="345">
        <v>0</v>
      </c>
      <c r="L113" s="346">
        <v>4038354</v>
      </c>
      <c r="M113" s="346">
        <v>4602537</v>
      </c>
      <c r="N113" s="346">
        <v>2811895</v>
      </c>
      <c r="O113" s="346">
        <v>3099634</v>
      </c>
      <c r="P113" s="343">
        <v>4055240</v>
      </c>
      <c r="Q113" s="344">
        <f>SUM(K113:P113)</f>
        <v>18607660</v>
      </c>
      <c r="R113" s="347">
        <f t="shared" si="17"/>
        <v>19375738</v>
      </c>
    </row>
    <row r="114" spans="2:18" s="951" customFormat="1" ht="16.5" customHeight="1">
      <c r="B114" s="957"/>
      <c r="C114" s="957"/>
      <c r="D114" s="961" t="s">
        <v>38</v>
      </c>
      <c r="E114" s="962"/>
      <c r="F114" s="962"/>
      <c r="G114" s="963"/>
      <c r="H114" s="342">
        <v>58779</v>
      </c>
      <c r="I114" s="343">
        <v>972531</v>
      </c>
      <c r="J114" s="344">
        <f>SUM(H114:I114)</f>
        <v>1031310</v>
      </c>
      <c r="K114" s="345">
        <v>0</v>
      </c>
      <c r="L114" s="346">
        <v>2388708</v>
      </c>
      <c r="M114" s="346">
        <v>3212802</v>
      </c>
      <c r="N114" s="346">
        <v>1955673</v>
      </c>
      <c r="O114" s="346">
        <v>1345428</v>
      </c>
      <c r="P114" s="343">
        <v>1151514</v>
      </c>
      <c r="Q114" s="344">
        <f>SUM(K114:P114)</f>
        <v>10054125</v>
      </c>
      <c r="R114" s="347">
        <f t="shared" si="17"/>
        <v>11085435</v>
      </c>
    </row>
    <row r="115" spans="2:18" s="951" customFormat="1" ht="16.5" customHeight="1">
      <c r="B115" s="957"/>
      <c r="C115" s="957"/>
      <c r="D115" s="964" t="s">
        <v>39</v>
      </c>
      <c r="E115" s="890"/>
      <c r="F115" s="890"/>
      <c r="G115" s="965"/>
      <c r="H115" s="350">
        <v>142560</v>
      </c>
      <c r="I115" s="351">
        <v>169704</v>
      </c>
      <c r="J115" s="352">
        <f>SUM(H115:I115)</f>
        <v>312264</v>
      </c>
      <c r="K115" s="353">
        <v>0</v>
      </c>
      <c r="L115" s="354">
        <v>882324</v>
      </c>
      <c r="M115" s="354">
        <v>994968</v>
      </c>
      <c r="N115" s="354">
        <v>1300122</v>
      </c>
      <c r="O115" s="354">
        <v>821448</v>
      </c>
      <c r="P115" s="351">
        <v>1024893</v>
      </c>
      <c r="Q115" s="352">
        <f>SUM(K115:P115)</f>
        <v>5023755</v>
      </c>
      <c r="R115" s="355">
        <f t="shared" si="17"/>
        <v>5336019</v>
      </c>
    </row>
    <row r="116" spans="2:18" s="951" customFormat="1" ht="16.5" customHeight="1">
      <c r="B116" s="957"/>
      <c r="C116" s="954" t="s">
        <v>40</v>
      </c>
      <c r="D116" s="955"/>
      <c r="E116" s="955"/>
      <c r="F116" s="955"/>
      <c r="G116" s="956"/>
      <c r="H116" s="321">
        <f aca="true" t="shared" si="18" ref="H116:R116">SUM(H117:H118)</f>
        <v>11889150</v>
      </c>
      <c r="I116" s="322">
        <f t="shared" si="18"/>
        <v>24690897</v>
      </c>
      <c r="J116" s="323">
        <f t="shared" si="18"/>
        <v>36580047</v>
      </c>
      <c r="K116" s="324">
        <f t="shared" si="18"/>
        <v>0</v>
      </c>
      <c r="L116" s="325">
        <f t="shared" si="18"/>
        <v>110996951</v>
      </c>
      <c r="M116" s="325">
        <f t="shared" si="18"/>
        <v>103857768</v>
      </c>
      <c r="N116" s="325">
        <f t="shared" si="18"/>
        <v>80278319</v>
      </c>
      <c r="O116" s="325">
        <f t="shared" si="18"/>
        <v>56915288</v>
      </c>
      <c r="P116" s="326">
        <f t="shared" si="18"/>
        <v>38299067</v>
      </c>
      <c r="Q116" s="327">
        <f t="shared" si="18"/>
        <v>390347393</v>
      </c>
      <c r="R116" s="328">
        <f t="shared" si="18"/>
        <v>426927440</v>
      </c>
    </row>
    <row r="117" spans="2:18" s="951" customFormat="1" ht="16.5" customHeight="1">
      <c r="B117" s="957"/>
      <c r="C117" s="957"/>
      <c r="D117" s="958" t="s">
        <v>41</v>
      </c>
      <c r="E117" s="959"/>
      <c r="F117" s="959"/>
      <c r="G117" s="960"/>
      <c r="H117" s="333">
        <v>9247479</v>
      </c>
      <c r="I117" s="334">
        <v>17051202</v>
      </c>
      <c r="J117" s="356">
        <f>SUM(H117:I117)</f>
        <v>26298681</v>
      </c>
      <c r="K117" s="336">
        <v>0</v>
      </c>
      <c r="L117" s="337">
        <v>79231370</v>
      </c>
      <c r="M117" s="337">
        <v>69553885</v>
      </c>
      <c r="N117" s="337">
        <v>54317035</v>
      </c>
      <c r="O117" s="337">
        <v>39627917</v>
      </c>
      <c r="P117" s="334">
        <v>26233551</v>
      </c>
      <c r="Q117" s="335">
        <f>SUM(K117:P117)</f>
        <v>268963758</v>
      </c>
      <c r="R117" s="338">
        <f>SUM(J117,Q117)</f>
        <v>295262439</v>
      </c>
    </row>
    <row r="118" spans="2:18" s="951" customFormat="1" ht="16.5" customHeight="1">
      <c r="B118" s="957"/>
      <c r="C118" s="957"/>
      <c r="D118" s="964" t="s">
        <v>42</v>
      </c>
      <c r="E118" s="890"/>
      <c r="F118" s="890"/>
      <c r="G118" s="965"/>
      <c r="H118" s="350">
        <v>2641671</v>
      </c>
      <c r="I118" s="351">
        <v>7639695</v>
      </c>
      <c r="J118" s="357">
        <f>SUM(H118:I118)</f>
        <v>10281366</v>
      </c>
      <c r="K118" s="353">
        <v>0</v>
      </c>
      <c r="L118" s="354">
        <v>31765581</v>
      </c>
      <c r="M118" s="354">
        <v>34303883</v>
      </c>
      <c r="N118" s="354">
        <v>25961284</v>
      </c>
      <c r="O118" s="354">
        <v>17287371</v>
      </c>
      <c r="P118" s="351">
        <v>12065516</v>
      </c>
      <c r="Q118" s="352">
        <f>SUM(K118:P118)</f>
        <v>121383635</v>
      </c>
      <c r="R118" s="355">
        <f>SUM(J118,Q118)</f>
        <v>131665001</v>
      </c>
    </row>
    <row r="119" spans="2:18" s="951" customFormat="1" ht="16.5" customHeight="1">
      <c r="B119" s="957"/>
      <c r="C119" s="954" t="s">
        <v>43</v>
      </c>
      <c r="D119" s="955"/>
      <c r="E119" s="955"/>
      <c r="F119" s="955"/>
      <c r="G119" s="956"/>
      <c r="H119" s="321">
        <f aca="true" t="shared" si="19" ref="H119:R119">SUM(H120:H122)</f>
        <v>65394</v>
      </c>
      <c r="I119" s="322">
        <f t="shared" si="19"/>
        <v>274932</v>
      </c>
      <c r="J119" s="323">
        <f t="shared" si="19"/>
        <v>340326</v>
      </c>
      <c r="K119" s="324">
        <f t="shared" si="19"/>
        <v>0</v>
      </c>
      <c r="L119" s="325">
        <f t="shared" si="19"/>
        <v>4025637</v>
      </c>
      <c r="M119" s="325">
        <f t="shared" si="19"/>
        <v>9015394</v>
      </c>
      <c r="N119" s="325">
        <f t="shared" si="19"/>
        <v>13709392</v>
      </c>
      <c r="O119" s="325">
        <f t="shared" si="19"/>
        <v>10876536</v>
      </c>
      <c r="P119" s="326">
        <f t="shared" si="19"/>
        <v>8062569</v>
      </c>
      <c r="Q119" s="327">
        <f t="shared" si="19"/>
        <v>45689528</v>
      </c>
      <c r="R119" s="328">
        <f t="shared" si="19"/>
        <v>46029854</v>
      </c>
    </row>
    <row r="120" spans="2:18" s="951" customFormat="1" ht="16.5" customHeight="1">
      <c r="B120" s="957"/>
      <c r="C120" s="957"/>
      <c r="D120" s="958" t="s">
        <v>44</v>
      </c>
      <c r="E120" s="959"/>
      <c r="F120" s="959"/>
      <c r="G120" s="960"/>
      <c r="H120" s="333">
        <v>23787</v>
      </c>
      <c r="I120" s="334">
        <v>210636</v>
      </c>
      <c r="J120" s="356">
        <f>SUM(H120:I120)</f>
        <v>234423</v>
      </c>
      <c r="K120" s="336">
        <v>0</v>
      </c>
      <c r="L120" s="337">
        <v>2928573</v>
      </c>
      <c r="M120" s="337">
        <v>6096208</v>
      </c>
      <c r="N120" s="337">
        <v>9292138</v>
      </c>
      <c r="O120" s="337">
        <v>7656300</v>
      </c>
      <c r="P120" s="334">
        <v>5314194</v>
      </c>
      <c r="Q120" s="335">
        <f>SUM(K120:P120)</f>
        <v>31287413</v>
      </c>
      <c r="R120" s="338">
        <f>SUM(J120,Q120)</f>
        <v>31521836</v>
      </c>
    </row>
    <row r="121" spans="2:18" s="951" customFormat="1" ht="16.5" customHeight="1">
      <c r="B121" s="957"/>
      <c r="C121" s="957"/>
      <c r="D121" s="961" t="s">
        <v>45</v>
      </c>
      <c r="E121" s="962"/>
      <c r="F121" s="962"/>
      <c r="G121" s="963"/>
      <c r="H121" s="342">
        <v>41607</v>
      </c>
      <c r="I121" s="343">
        <v>64296</v>
      </c>
      <c r="J121" s="358">
        <f>SUM(H121:I121)</f>
        <v>105903</v>
      </c>
      <c r="K121" s="345">
        <v>0</v>
      </c>
      <c r="L121" s="346">
        <v>960129</v>
      </c>
      <c r="M121" s="346">
        <v>2717109</v>
      </c>
      <c r="N121" s="346">
        <v>4177431</v>
      </c>
      <c r="O121" s="346">
        <v>3034836</v>
      </c>
      <c r="P121" s="343">
        <v>2722005</v>
      </c>
      <c r="Q121" s="344">
        <f>SUM(K121:P121)</f>
        <v>13611510</v>
      </c>
      <c r="R121" s="347">
        <f>SUM(J121,Q121)</f>
        <v>13717413</v>
      </c>
    </row>
    <row r="122" spans="2:18" s="951" customFormat="1" ht="16.5" customHeight="1">
      <c r="B122" s="957"/>
      <c r="C122" s="966"/>
      <c r="D122" s="964" t="s">
        <v>46</v>
      </c>
      <c r="E122" s="890"/>
      <c r="F122" s="890"/>
      <c r="G122" s="965"/>
      <c r="H122" s="350">
        <v>0</v>
      </c>
      <c r="I122" s="351">
        <v>0</v>
      </c>
      <c r="J122" s="357">
        <f>SUM(H122:I122)</f>
        <v>0</v>
      </c>
      <c r="K122" s="353">
        <v>0</v>
      </c>
      <c r="L122" s="354">
        <v>136935</v>
      </c>
      <c r="M122" s="354">
        <v>202077</v>
      </c>
      <c r="N122" s="354">
        <v>239823</v>
      </c>
      <c r="O122" s="354">
        <v>185400</v>
      </c>
      <c r="P122" s="351">
        <v>26370</v>
      </c>
      <c r="Q122" s="352">
        <f>SUM(K122:P122)</f>
        <v>790605</v>
      </c>
      <c r="R122" s="355">
        <f>SUM(J122,Q122)</f>
        <v>790605</v>
      </c>
    </row>
    <row r="123" spans="2:18" s="951" customFormat="1" ht="16.5" customHeight="1">
      <c r="B123" s="957"/>
      <c r="C123" s="954" t="s">
        <v>47</v>
      </c>
      <c r="D123" s="955"/>
      <c r="E123" s="955"/>
      <c r="F123" s="955"/>
      <c r="G123" s="956"/>
      <c r="H123" s="321">
        <f aca="true" t="shared" si="20" ref="H123:R123">SUM(H124:H126)</f>
        <v>3469776</v>
      </c>
      <c r="I123" s="322">
        <f t="shared" si="20"/>
        <v>5739055</v>
      </c>
      <c r="J123" s="323">
        <f t="shared" si="20"/>
        <v>9208831</v>
      </c>
      <c r="K123" s="324">
        <f t="shared" si="20"/>
        <v>0</v>
      </c>
      <c r="L123" s="325">
        <f t="shared" si="20"/>
        <v>7594657</v>
      </c>
      <c r="M123" s="325">
        <f t="shared" si="20"/>
        <v>10480537</v>
      </c>
      <c r="N123" s="325">
        <f t="shared" si="20"/>
        <v>8451088</v>
      </c>
      <c r="O123" s="325">
        <f t="shared" si="20"/>
        <v>8126694</v>
      </c>
      <c r="P123" s="326">
        <f t="shared" si="20"/>
        <v>6642502</v>
      </c>
      <c r="Q123" s="327">
        <f t="shared" si="20"/>
        <v>41295478</v>
      </c>
      <c r="R123" s="328">
        <f t="shared" si="20"/>
        <v>50504309</v>
      </c>
    </row>
    <row r="124" spans="2:18" s="951" customFormat="1" ht="16.5" customHeight="1">
      <c r="B124" s="957"/>
      <c r="C124" s="957"/>
      <c r="D124" s="958" t="s">
        <v>48</v>
      </c>
      <c r="E124" s="959"/>
      <c r="F124" s="959"/>
      <c r="G124" s="960"/>
      <c r="H124" s="333">
        <v>2104087</v>
      </c>
      <c r="I124" s="334">
        <v>3812220</v>
      </c>
      <c r="J124" s="356">
        <f>SUM(H124:I124)</f>
        <v>5916307</v>
      </c>
      <c r="K124" s="336">
        <v>0</v>
      </c>
      <c r="L124" s="337">
        <v>4755807</v>
      </c>
      <c r="M124" s="337">
        <v>9543168</v>
      </c>
      <c r="N124" s="337">
        <v>7420248</v>
      </c>
      <c r="O124" s="337">
        <v>7377382</v>
      </c>
      <c r="P124" s="334">
        <v>6422024</v>
      </c>
      <c r="Q124" s="335">
        <f>SUM(K124:P124)</f>
        <v>35518629</v>
      </c>
      <c r="R124" s="338">
        <f>SUM(J124,Q124)</f>
        <v>41434936</v>
      </c>
    </row>
    <row r="125" spans="2:18" s="951" customFormat="1" ht="16.5" customHeight="1">
      <c r="B125" s="957"/>
      <c r="C125" s="957"/>
      <c r="D125" s="961" t="s">
        <v>49</v>
      </c>
      <c r="E125" s="962"/>
      <c r="F125" s="962"/>
      <c r="G125" s="963"/>
      <c r="H125" s="342">
        <v>384418</v>
      </c>
      <c r="I125" s="343">
        <v>348170</v>
      </c>
      <c r="J125" s="358">
        <f>SUM(H125:I125)</f>
        <v>732588</v>
      </c>
      <c r="K125" s="345">
        <v>0</v>
      </c>
      <c r="L125" s="346">
        <v>510329</v>
      </c>
      <c r="M125" s="346">
        <v>281604</v>
      </c>
      <c r="N125" s="346">
        <v>397641</v>
      </c>
      <c r="O125" s="346">
        <v>369256</v>
      </c>
      <c r="P125" s="343">
        <v>154423</v>
      </c>
      <c r="Q125" s="344">
        <f>SUM(K125:P125)</f>
        <v>1713253</v>
      </c>
      <c r="R125" s="347">
        <f>SUM(J125,Q125)</f>
        <v>2445841</v>
      </c>
    </row>
    <row r="126" spans="2:18" s="951" customFormat="1" ht="16.5" customHeight="1">
      <c r="B126" s="957"/>
      <c r="C126" s="957"/>
      <c r="D126" s="964" t="s">
        <v>50</v>
      </c>
      <c r="E126" s="890"/>
      <c r="F126" s="890"/>
      <c r="G126" s="965"/>
      <c r="H126" s="350">
        <v>981271</v>
      </c>
      <c r="I126" s="351">
        <v>1578665</v>
      </c>
      <c r="J126" s="357">
        <f>SUM(H126:I126)</f>
        <v>2559936</v>
      </c>
      <c r="K126" s="353">
        <v>0</v>
      </c>
      <c r="L126" s="354">
        <v>2328521</v>
      </c>
      <c r="M126" s="354">
        <v>655765</v>
      </c>
      <c r="N126" s="354">
        <v>633199</v>
      </c>
      <c r="O126" s="354">
        <v>380056</v>
      </c>
      <c r="P126" s="351">
        <v>66055</v>
      </c>
      <c r="Q126" s="352">
        <f>SUM(K126:P126)</f>
        <v>4063596</v>
      </c>
      <c r="R126" s="355">
        <f>SUM(J126,Q126)</f>
        <v>6623532</v>
      </c>
    </row>
    <row r="127" spans="2:18" s="951" customFormat="1" ht="16.5" customHeight="1">
      <c r="B127" s="957"/>
      <c r="C127" s="967" t="s">
        <v>51</v>
      </c>
      <c r="D127" s="968"/>
      <c r="E127" s="968"/>
      <c r="F127" s="968"/>
      <c r="G127" s="969"/>
      <c r="H127" s="321">
        <v>1542276</v>
      </c>
      <c r="I127" s="322">
        <v>3127527</v>
      </c>
      <c r="J127" s="323">
        <f>SUM(H127:I127)</f>
        <v>4669803</v>
      </c>
      <c r="K127" s="324">
        <v>0</v>
      </c>
      <c r="L127" s="325">
        <v>19034056</v>
      </c>
      <c r="M127" s="325">
        <v>15502491</v>
      </c>
      <c r="N127" s="325">
        <v>15271137</v>
      </c>
      <c r="O127" s="325">
        <v>11459115</v>
      </c>
      <c r="P127" s="326">
        <v>5077217</v>
      </c>
      <c r="Q127" s="327">
        <f>SUM(K127:P127)</f>
        <v>66344016</v>
      </c>
      <c r="R127" s="328">
        <f>SUM(J127,Q127)</f>
        <v>71013819</v>
      </c>
    </row>
    <row r="128" spans="2:18" s="951" customFormat="1" ht="16.5" customHeight="1">
      <c r="B128" s="966"/>
      <c r="C128" s="967" t="s">
        <v>52</v>
      </c>
      <c r="D128" s="968"/>
      <c r="E128" s="968"/>
      <c r="F128" s="968"/>
      <c r="G128" s="969"/>
      <c r="H128" s="321">
        <v>5821080</v>
      </c>
      <c r="I128" s="322">
        <v>5565560</v>
      </c>
      <c r="J128" s="323">
        <f>SUM(H128:I128)</f>
        <v>11386640</v>
      </c>
      <c r="K128" s="324">
        <v>0</v>
      </c>
      <c r="L128" s="325">
        <v>27856950</v>
      </c>
      <c r="M128" s="325">
        <v>20086255</v>
      </c>
      <c r="N128" s="325">
        <v>13670332</v>
      </c>
      <c r="O128" s="325">
        <v>8637384</v>
      </c>
      <c r="P128" s="326">
        <v>5716156</v>
      </c>
      <c r="Q128" s="327">
        <f>SUM(K128:P128)</f>
        <v>75967077</v>
      </c>
      <c r="R128" s="328">
        <f>SUM(J128,Q128)</f>
        <v>87353717</v>
      </c>
    </row>
    <row r="129" spans="2:18" s="951" customFormat="1" ht="16.5" customHeight="1">
      <c r="B129" s="954" t="s">
        <v>53</v>
      </c>
      <c r="C129" s="955"/>
      <c r="D129" s="955"/>
      <c r="E129" s="955"/>
      <c r="F129" s="955"/>
      <c r="G129" s="956"/>
      <c r="H129" s="321">
        <f>SUM(H130:H137)</f>
        <v>330624</v>
      </c>
      <c r="I129" s="322">
        <f>SUM(I130:I137)</f>
        <v>827487</v>
      </c>
      <c r="J129" s="323">
        <f>SUM(J130:J137)</f>
        <v>1158111</v>
      </c>
      <c r="K129" s="324">
        <f aca="true" t="shared" si="21" ref="K129:R129">SUM(K131:K137)</f>
        <v>0</v>
      </c>
      <c r="L129" s="325">
        <f t="shared" si="21"/>
        <v>45378486</v>
      </c>
      <c r="M129" s="325">
        <f t="shared" si="21"/>
        <v>65027772</v>
      </c>
      <c r="N129" s="325">
        <f t="shared" si="21"/>
        <v>79161498</v>
      </c>
      <c r="O129" s="325">
        <f t="shared" si="21"/>
        <v>59055021</v>
      </c>
      <c r="P129" s="326">
        <f t="shared" si="21"/>
        <v>31403880</v>
      </c>
      <c r="Q129" s="327">
        <f t="shared" si="21"/>
        <v>280026657</v>
      </c>
      <c r="R129" s="328">
        <f t="shared" si="21"/>
        <v>281184768</v>
      </c>
    </row>
    <row r="130" spans="2:18" s="951" customFormat="1" ht="16.5" customHeight="1">
      <c r="B130" s="957"/>
      <c r="C130" s="983" t="s">
        <v>70</v>
      </c>
      <c r="D130" s="984"/>
      <c r="E130" s="984"/>
      <c r="F130" s="984"/>
      <c r="G130" s="985"/>
      <c r="H130" s="333">
        <v>0</v>
      </c>
      <c r="I130" s="334">
        <v>0</v>
      </c>
      <c r="J130" s="356">
        <v>0</v>
      </c>
      <c r="K130" s="396"/>
      <c r="L130" s="397">
        <v>0</v>
      </c>
      <c r="M130" s="397">
        <v>0</v>
      </c>
      <c r="N130" s="397">
        <v>0</v>
      </c>
      <c r="O130" s="397">
        <v>0</v>
      </c>
      <c r="P130" s="398">
        <v>0</v>
      </c>
      <c r="Q130" s="399">
        <f aca="true" t="shared" si="22" ref="Q130:Q137">SUM(K130:P130)</f>
        <v>0</v>
      </c>
      <c r="R130" s="400">
        <f aca="true" t="shared" si="23" ref="R130:R137">SUM(J130,Q130)</f>
        <v>0</v>
      </c>
    </row>
    <row r="131" spans="2:18" s="951" customFormat="1" ht="16.5" customHeight="1">
      <c r="B131" s="957"/>
      <c r="C131" s="961" t="s">
        <v>54</v>
      </c>
      <c r="D131" s="962"/>
      <c r="E131" s="962"/>
      <c r="F131" s="962"/>
      <c r="G131" s="963"/>
      <c r="H131" s="342">
        <v>0</v>
      </c>
      <c r="I131" s="343">
        <v>0</v>
      </c>
      <c r="J131" s="358">
        <f aca="true" t="shared" si="24" ref="J131:J137">SUM(H131:I131)</f>
        <v>0</v>
      </c>
      <c r="K131" s="371"/>
      <c r="L131" s="346">
        <v>65520</v>
      </c>
      <c r="M131" s="346">
        <v>146961</v>
      </c>
      <c r="N131" s="346">
        <v>132615</v>
      </c>
      <c r="O131" s="346">
        <v>74133</v>
      </c>
      <c r="P131" s="343">
        <v>52461</v>
      </c>
      <c r="Q131" s="344">
        <f t="shared" si="22"/>
        <v>471690</v>
      </c>
      <c r="R131" s="347">
        <f t="shared" si="23"/>
        <v>471690</v>
      </c>
    </row>
    <row r="132" spans="2:18" s="951" customFormat="1" ht="16.5" customHeight="1">
      <c r="B132" s="957"/>
      <c r="C132" s="961" t="s">
        <v>55</v>
      </c>
      <c r="D132" s="962"/>
      <c r="E132" s="962"/>
      <c r="F132" s="962"/>
      <c r="G132" s="963"/>
      <c r="H132" s="342">
        <v>62766</v>
      </c>
      <c r="I132" s="343">
        <v>197748</v>
      </c>
      <c r="J132" s="358">
        <f t="shared" si="24"/>
        <v>260514</v>
      </c>
      <c r="K132" s="345">
        <v>0</v>
      </c>
      <c r="L132" s="346">
        <v>6492645</v>
      </c>
      <c r="M132" s="346">
        <v>8578665</v>
      </c>
      <c r="N132" s="346">
        <v>6740307</v>
      </c>
      <c r="O132" s="346">
        <v>7057818</v>
      </c>
      <c r="P132" s="343">
        <v>2384514</v>
      </c>
      <c r="Q132" s="344">
        <f t="shared" si="22"/>
        <v>31253949</v>
      </c>
      <c r="R132" s="347">
        <f t="shared" si="23"/>
        <v>31514463</v>
      </c>
    </row>
    <row r="133" spans="2:18" s="951" customFormat="1" ht="16.5" customHeight="1">
      <c r="B133" s="957"/>
      <c r="C133" s="961" t="s">
        <v>56</v>
      </c>
      <c r="D133" s="962"/>
      <c r="E133" s="962"/>
      <c r="F133" s="962"/>
      <c r="G133" s="963"/>
      <c r="H133" s="342">
        <v>267858</v>
      </c>
      <c r="I133" s="343">
        <v>407844</v>
      </c>
      <c r="J133" s="358">
        <f t="shared" si="24"/>
        <v>675702</v>
      </c>
      <c r="K133" s="345">
        <v>0</v>
      </c>
      <c r="L133" s="346">
        <v>6074433</v>
      </c>
      <c r="M133" s="346">
        <v>8937630</v>
      </c>
      <c r="N133" s="346">
        <v>8237682</v>
      </c>
      <c r="O133" s="346">
        <v>9783360</v>
      </c>
      <c r="P133" s="343">
        <v>6177105</v>
      </c>
      <c r="Q133" s="344">
        <f t="shared" si="22"/>
        <v>39210210</v>
      </c>
      <c r="R133" s="347">
        <f t="shared" si="23"/>
        <v>39885912</v>
      </c>
    </row>
    <row r="134" spans="2:18" s="951" customFormat="1" ht="16.5" customHeight="1">
      <c r="B134" s="957"/>
      <c r="C134" s="961" t="s">
        <v>57</v>
      </c>
      <c r="D134" s="962"/>
      <c r="E134" s="962"/>
      <c r="F134" s="962"/>
      <c r="G134" s="963"/>
      <c r="H134" s="342"/>
      <c r="I134" s="343">
        <v>221895</v>
      </c>
      <c r="J134" s="358">
        <f t="shared" si="24"/>
        <v>221895</v>
      </c>
      <c r="K134" s="371"/>
      <c r="L134" s="346">
        <v>28946268</v>
      </c>
      <c r="M134" s="346">
        <v>41866173</v>
      </c>
      <c r="N134" s="346">
        <v>55972161</v>
      </c>
      <c r="O134" s="346">
        <v>34687953</v>
      </c>
      <c r="P134" s="343">
        <v>20051811</v>
      </c>
      <c r="Q134" s="344">
        <f t="shared" si="22"/>
        <v>181524366</v>
      </c>
      <c r="R134" s="347">
        <f t="shared" si="23"/>
        <v>181746261</v>
      </c>
    </row>
    <row r="135" spans="2:18" s="951" customFormat="1" ht="16.5" customHeight="1">
      <c r="B135" s="957"/>
      <c r="C135" s="972" t="s">
        <v>58</v>
      </c>
      <c r="D135" s="973"/>
      <c r="E135" s="973"/>
      <c r="F135" s="973"/>
      <c r="G135" s="974"/>
      <c r="H135" s="342">
        <v>0</v>
      </c>
      <c r="I135" s="343">
        <v>0</v>
      </c>
      <c r="J135" s="358">
        <f t="shared" si="24"/>
        <v>0</v>
      </c>
      <c r="K135" s="371"/>
      <c r="L135" s="346">
        <v>3799620</v>
      </c>
      <c r="M135" s="346">
        <v>5498343</v>
      </c>
      <c r="N135" s="346">
        <v>6363423</v>
      </c>
      <c r="O135" s="346">
        <v>6306543</v>
      </c>
      <c r="P135" s="343">
        <v>1747728</v>
      </c>
      <c r="Q135" s="344">
        <f t="shared" si="22"/>
        <v>23715657</v>
      </c>
      <c r="R135" s="347">
        <f t="shared" si="23"/>
        <v>23715657</v>
      </c>
    </row>
    <row r="136" spans="2:18" s="951" customFormat="1" ht="16.5" customHeight="1">
      <c r="B136" s="975"/>
      <c r="C136" s="976" t="s">
        <v>59</v>
      </c>
      <c r="D136" s="973"/>
      <c r="E136" s="973"/>
      <c r="F136" s="973"/>
      <c r="G136" s="974"/>
      <c r="H136" s="342">
        <v>0</v>
      </c>
      <c r="I136" s="343">
        <v>0</v>
      </c>
      <c r="J136" s="358">
        <f t="shared" si="24"/>
        <v>0</v>
      </c>
      <c r="K136" s="371"/>
      <c r="L136" s="346">
        <v>0</v>
      </c>
      <c r="M136" s="346">
        <v>0</v>
      </c>
      <c r="N136" s="346">
        <v>1715310</v>
      </c>
      <c r="O136" s="346">
        <v>1145214</v>
      </c>
      <c r="P136" s="343">
        <v>990261</v>
      </c>
      <c r="Q136" s="344">
        <f t="shared" si="22"/>
        <v>3850785</v>
      </c>
      <c r="R136" s="347">
        <f t="shared" si="23"/>
        <v>3850785</v>
      </c>
    </row>
    <row r="137" spans="2:18" s="951" customFormat="1" ht="16.5" customHeight="1">
      <c r="B137" s="977"/>
      <c r="C137" s="978" t="s">
        <v>69</v>
      </c>
      <c r="D137" s="979"/>
      <c r="E137" s="979"/>
      <c r="F137" s="979"/>
      <c r="G137" s="980"/>
      <c r="H137" s="381">
        <v>0</v>
      </c>
      <c r="I137" s="382">
        <v>0</v>
      </c>
      <c r="J137" s="383">
        <f t="shared" si="24"/>
        <v>0</v>
      </c>
      <c r="K137" s="384"/>
      <c r="L137" s="385">
        <v>0</v>
      </c>
      <c r="M137" s="385">
        <v>0</v>
      </c>
      <c r="N137" s="385">
        <v>0</v>
      </c>
      <c r="O137" s="385">
        <v>0</v>
      </c>
      <c r="P137" s="382">
        <v>0</v>
      </c>
      <c r="Q137" s="386">
        <f t="shared" si="22"/>
        <v>0</v>
      </c>
      <c r="R137" s="387">
        <f t="shared" si="23"/>
        <v>0</v>
      </c>
    </row>
    <row r="138" spans="2:18" s="951" customFormat="1" ht="16.5" customHeight="1">
      <c r="B138" s="954" t="s">
        <v>60</v>
      </c>
      <c r="C138" s="955"/>
      <c r="D138" s="955"/>
      <c r="E138" s="955"/>
      <c r="F138" s="955"/>
      <c r="G138" s="956"/>
      <c r="H138" s="321">
        <f>SUM(H139:H141)</f>
        <v>0</v>
      </c>
      <c r="I138" s="322">
        <f>SUM(I139:I141)</f>
        <v>0</v>
      </c>
      <c r="J138" s="323">
        <f>SUM(J139:J141)</f>
        <v>0</v>
      </c>
      <c r="K138" s="388"/>
      <c r="L138" s="325">
        <f aca="true" t="shared" si="25" ref="L138:R138">SUM(L139:L141)</f>
        <v>8280060</v>
      </c>
      <c r="M138" s="325">
        <f t="shared" si="25"/>
        <v>19787417</v>
      </c>
      <c r="N138" s="325">
        <f t="shared" si="25"/>
        <v>77351458</v>
      </c>
      <c r="O138" s="325">
        <f t="shared" si="25"/>
        <v>190158398</v>
      </c>
      <c r="P138" s="326">
        <f t="shared" si="25"/>
        <v>389128333</v>
      </c>
      <c r="Q138" s="327">
        <f t="shared" si="25"/>
        <v>684705666</v>
      </c>
      <c r="R138" s="328">
        <f t="shared" si="25"/>
        <v>684705666</v>
      </c>
    </row>
    <row r="139" spans="2:18" s="951" customFormat="1" ht="16.5" customHeight="1">
      <c r="B139" s="957"/>
      <c r="C139" s="958" t="s">
        <v>61</v>
      </c>
      <c r="D139" s="959"/>
      <c r="E139" s="959"/>
      <c r="F139" s="959"/>
      <c r="G139" s="960"/>
      <c r="H139" s="333">
        <v>0</v>
      </c>
      <c r="I139" s="334">
        <v>0</v>
      </c>
      <c r="J139" s="356">
        <f>SUM(H139:I139)</f>
        <v>0</v>
      </c>
      <c r="K139" s="363"/>
      <c r="L139" s="337">
        <v>984525</v>
      </c>
      <c r="M139" s="337">
        <v>5842250</v>
      </c>
      <c r="N139" s="337">
        <v>28744996</v>
      </c>
      <c r="O139" s="337">
        <v>78819110</v>
      </c>
      <c r="P139" s="334">
        <v>103432087</v>
      </c>
      <c r="Q139" s="335">
        <f>SUM(K139:P139)</f>
        <v>217822968</v>
      </c>
      <c r="R139" s="338">
        <f>SUM(J139,Q139)</f>
        <v>217822968</v>
      </c>
    </row>
    <row r="140" spans="2:18" s="951" customFormat="1" ht="16.5" customHeight="1">
      <c r="B140" s="957"/>
      <c r="C140" s="961" t="s">
        <v>62</v>
      </c>
      <c r="D140" s="962"/>
      <c r="E140" s="962"/>
      <c r="F140" s="962"/>
      <c r="G140" s="963"/>
      <c r="H140" s="342">
        <v>0</v>
      </c>
      <c r="I140" s="343">
        <v>0</v>
      </c>
      <c r="J140" s="358">
        <f>SUM(H140:I140)</f>
        <v>0</v>
      </c>
      <c r="K140" s="371"/>
      <c r="L140" s="346">
        <v>6776406</v>
      </c>
      <c r="M140" s="346">
        <v>12235671</v>
      </c>
      <c r="N140" s="346">
        <v>31716999</v>
      </c>
      <c r="O140" s="346">
        <v>34115949</v>
      </c>
      <c r="P140" s="343">
        <v>32015919</v>
      </c>
      <c r="Q140" s="344">
        <f>SUM(K140:P140)</f>
        <v>116860944</v>
      </c>
      <c r="R140" s="347">
        <f>SUM(J140,Q140)</f>
        <v>116860944</v>
      </c>
    </row>
    <row r="141" spans="2:18" s="951" customFormat="1" ht="16.5" customHeight="1">
      <c r="B141" s="977"/>
      <c r="C141" s="964" t="s">
        <v>63</v>
      </c>
      <c r="D141" s="890"/>
      <c r="E141" s="890"/>
      <c r="F141" s="890"/>
      <c r="G141" s="965"/>
      <c r="H141" s="350">
        <v>0</v>
      </c>
      <c r="I141" s="351">
        <v>0</v>
      </c>
      <c r="J141" s="357">
        <f>SUM(H141:I141)</f>
        <v>0</v>
      </c>
      <c r="K141" s="389"/>
      <c r="L141" s="354">
        <v>519129</v>
      </c>
      <c r="M141" s="354">
        <v>1709496</v>
      </c>
      <c r="N141" s="354">
        <v>16889463</v>
      </c>
      <c r="O141" s="354">
        <v>77223339</v>
      </c>
      <c r="P141" s="351">
        <v>253680327</v>
      </c>
      <c r="Q141" s="352">
        <f>SUM(K141:P141)</f>
        <v>350021754</v>
      </c>
      <c r="R141" s="355">
        <f>SUM(J141,Q141)</f>
        <v>350021754</v>
      </c>
    </row>
    <row r="142" spans="2:18" s="951" customFormat="1" ht="16.5" customHeight="1">
      <c r="B142" s="981" t="s">
        <v>64</v>
      </c>
      <c r="C142" s="871"/>
      <c r="D142" s="871"/>
      <c r="E142" s="871"/>
      <c r="F142" s="871"/>
      <c r="G142" s="872"/>
      <c r="H142" s="321">
        <f aca="true" t="shared" si="26" ref="H142:R142">SUM(H109,H129,H138)</f>
        <v>35398652</v>
      </c>
      <c r="I142" s="322">
        <f t="shared" si="26"/>
        <v>57226971</v>
      </c>
      <c r="J142" s="323">
        <f t="shared" si="26"/>
        <v>92625623</v>
      </c>
      <c r="K142" s="324">
        <f t="shared" si="26"/>
        <v>0</v>
      </c>
      <c r="L142" s="325">
        <f t="shared" si="26"/>
        <v>260930105</v>
      </c>
      <c r="M142" s="325">
        <f t="shared" si="26"/>
        <v>281552590</v>
      </c>
      <c r="N142" s="325">
        <f t="shared" si="26"/>
        <v>318801697</v>
      </c>
      <c r="O142" s="325">
        <f t="shared" si="26"/>
        <v>371981526</v>
      </c>
      <c r="P142" s="326">
        <f t="shared" si="26"/>
        <v>509387603</v>
      </c>
      <c r="Q142" s="327">
        <f t="shared" si="26"/>
        <v>1742653521</v>
      </c>
      <c r="R142" s="328">
        <f t="shared" si="26"/>
        <v>1835279144</v>
      </c>
    </row>
    <row r="143" spans="2:18" s="951" customFormat="1" ht="24.75" customHeight="1">
      <c r="B143" s="982"/>
      <c r="C143" s="982"/>
      <c r="D143" s="982"/>
      <c r="E143" s="982"/>
      <c r="F143" s="982"/>
      <c r="G143" s="98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</row>
    <row r="144" ht="24.75" customHeight="1"/>
    <row r="145" ht="24.75" customHeight="1"/>
  </sheetData>
  <sheetProtection/>
  <mergeCells count="42">
    <mergeCell ref="J1:O1"/>
    <mergeCell ref="P1:Q1"/>
    <mergeCell ref="H4:I4"/>
    <mergeCell ref="H5:I5"/>
    <mergeCell ref="K58:P58"/>
    <mergeCell ref="K68:Q68"/>
    <mergeCell ref="Q42:Q43"/>
    <mergeCell ref="H42:J42"/>
    <mergeCell ref="J57:Q57"/>
    <mergeCell ref="I67:R67"/>
    <mergeCell ref="K42:P42"/>
    <mergeCell ref="Q58:Q59"/>
    <mergeCell ref="B107:G108"/>
    <mergeCell ref="H68:J68"/>
    <mergeCell ref="H107:J107"/>
    <mergeCell ref="H58:J58"/>
    <mergeCell ref="I106:R106"/>
    <mergeCell ref="B68:G69"/>
    <mergeCell ref="R107:R108"/>
    <mergeCell ref="K107:Q107"/>
    <mergeCell ref="R68:R69"/>
    <mergeCell ref="B58:G59"/>
    <mergeCell ref="B50:G51"/>
    <mergeCell ref="H50:J50"/>
    <mergeCell ref="B23:G24"/>
    <mergeCell ref="B32:G33"/>
    <mergeCell ref="B42:G43"/>
    <mergeCell ref="J41:Q41"/>
    <mergeCell ref="J49:Q49"/>
    <mergeCell ref="Q50:Q51"/>
    <mergeCell ref="K50:P50"/>
    <mergeCell ref="H23:J23"/>
    <mergeCell ref="B5:G5"/>
    <mergeCell ref="B13:G13"/>
    <mergeCell ref="Q12:R12"/>
    <mergeCell ref="R32:R33"/>
    <mergeCell ref="K31:R31"/>
    <mergeCell ref="K32:Q32"/>
    <mergeCell ref="R23:R24"/>
    <mergeCell ref="K23:Q23"/>
    <mergeCell ref="H32:J32"/>
    <mergeCell ref="K22:R22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Normal="55" zoomScaleSheetLayoutView="100" zoomScalePageLayoutView="0" workbookViewId="0" topLeftCell="A1">
      <selection activeCell="J1" sqref="J1:O1"/>
    </sheetView>
  </sheetViews>
  <sheetFormatPr defaultColWidth="7.625" defaultRowHeight="16.5" customHeight="1"/>
  <cols>
    <col min="1" max="2" width="2.625" style="694" customWidth="1"/>
    <col min="3" max="3" width="5.625" style="694" customWidth="1"/>
    <col min="4" max="4" width="7.625" style="694" customWidth="1"/>
    <col min="5" max="5" width="2.625" style="694" customWidth="1"/>
    <col min="6" max="6" width="6.625" style="694" customWidth="1"/>
    <col min="7" max="7" width="9.375" style="694" customWidth="1"/>
    <col min="8" max="16" width="10.625" style="694" customWidth="1"/>
    <col min="17" max="18" width="12.625" style="694" customWidth="1"/>
    <col min="19" max="19" width="7.625" style="694" customWidth="1"/>
    <col min="20" max="22" width="9.375" style="694" customWidth="1"/>
    <col min="23" max="16384" width="7.625" style="694" customWidth="1"/>
  </cols>
  <sheetData>
    <row r="1" spans="1:18" ht="16.5" customHeight="1" thickBot="1" thickTop="1">
      <c r="A1" s="693" t="str">
        <f>"介護保険事業状況報告　平成"&amp;WIDECHAR($A$2)&amp;"年（"&amp;WIDECHAR($B$2)&amp;"年）"&amp;WIDECHAR($C$2)&amp;"月※"</f>
        <v>介護保険事業状況報告　平成２４年（２０１２年）１０月※</v>
      </c>
      <c r="J1" s="1771" t="s">
        <v>0</v>
      </c>
      <c r="K1" s="1772"/>
      <c r="L1" s="1772"/>
      <c r="M1" s="1772"/>
      <c r="N1" s="1772"/>
      <c r="O1" s="1773"/>
      <c r="P1" s="1770">
        <v>41244</v>
      </c>
      <c r="Q1" s="1770"/>
      <c r="R1" s="695" t="s">
        <v>1</v>
      </c>
    </row>
    <row r="2" spans="1:17" ht="16.5" customHeight="1" thickTop="1">
      <c r="A2" s="696">
        <v>24</v>
      </c>
      <c r="B2" s="696">
        <v>2012</v>
      </c>
      <c r="C2" s="696">
        <v>10</v>
      </c>
      <c r="D2" s="696">
        <v>1</v>
      </c>
      <c r="E2" s="696">
        <v>31</v>
      </c>
      <c r="Q2" s="695"/>
    </row>
    <row r="3" ht="16.5" customHeight="1">
      <c r="A3" s="693" t="s">
        <v>2</v>
      </c>
    </row>
    <row r="4" spans="2:9" ht="16.5" customHeight="1">
      <c r="B4" s="697"/>
      <c r="C4" s="697"/>
      <c r="D4" s="697"/>
      <c r="E4" s="698"/>
      <c r="F4" s="698"/>
      <c r="G4" s="698"/>
      <c r="H4" s="1767" t="s">
        <v>3</v>
      </c>
      <c r="I4" s="1767"/>
    </row>
    <row r="5" spans="2:9" ht="16.5" customHeight="1">
      <c r="B5" s="1783" t="str">
        <f>"平成"&amp;WIDECHAR($A$2)&amp;"年（"&amp;WIDECHAR($B$2)&amp;"年）"&amp;WIDECHAR($C$2)&amp;"月末日現在"</f>
        <v>平成２４年（２０１２年）１０月末日現在</v>
      </c>
      <c r="C5" s="1784"/>
      <c r="D5" s="1784"/>
      <c r="E5" s="1784"/>
      <c r="F5" s="1784"/>
      <c r="G5" s="1785"/>
      <c r="H5" s="1786" t="s">
        <v>4</v>
      </c>
      <c r="I5" s="1787"/>
    </row>
    <row r="6" spans="2:9" ht="16.5" customHeight="1">
      <c r="B6" s="699" t="s">
        <v>5</v>
      </c>
      <c r="C6" s="700"/>
      <c r="D6" s="700"/>
      <c r="E6" s="700"/>
      <c r="F6" s="700"/>
      <c r="G6" s="701"/>
      <c r="H6" s="702"/>
      <c r="I6" s="703">
        <v>40981</v>
      </c>
    </row>
    <row r="7" spans="2:9" ht="16.5" customHeight="1">
      <c r="B7" s="705" t="s">
        <v>6</v>
      </c>
      <c r="C7" s="706"/>
      <c r="D7" s="706"/>
      <c r="E7" s="706"/>
      <c r="F7" s="706"/>
      <c r="G7" s="707"/>
      <c r="H7" s="708"/>
      <c r="I7" s="709">
        <v>42267</v>
      </c>
    </row>
    <row r="8" spans="2:9" ht="16.5" customHeight="1">
      <c r="B8" s="710" t="s">
        <v>7</v>
      </c>
      <c r="C8" s="711"/>
      <c r="D8" s="711"/>
      <c r="E8" s="711"/>
      <c r="F8" s="711"/>
      <c r="G8" s="712"/>
      <c r="H8" s="713"/>
      <c r="I8" s="714">
        <f>I6+I7</f>
        <v>83248</v>
      </c>
    </row>
    <row r="11" ht="16.5" customHeight="1">
      <c r="A11" s="693" t="s">
        <v>8</v>
      </c>
    </row>
    <row r="12" spans="2:18" ht="16.5" customHeight="1">
      <c r="B12" s="697"/>
      <c r="C12" s="697"/>
      <c r="D12" s="697"/>
      <c r="E12" s="698"/>
      <c r="F12" s="698"/>
      <c r="G12" s="698"/>
      <c r="H12" s="698"/>
      <c r="I12" s="698"/>
      <c r="J12" s="698"/>
      <c r="K12" s="698"/>
      <c r="L12" s="698"/>
      <c r="M12" s="698"/>
      <c r="P12" s="698"/>
      <c r="Q12" s="1767" t="s">
        <v>3</v>
      </c>
      <c r="R12" s="1767"/>
    </row>
    <row r="13" spans="1:18" ht="16.5" customHeight="1">
      <c r="A13" s="696" t="s">
        <v>9</v>
      </c>
      <c r="B13" s="1783" t="str">
        <f>"平成"&amp;WIDECHAR($A$2)&amp;"年（"&amp;WIDECHAR($B$2)&amp;"年）"&amp;WIDECHAR($C$2)&amp;"月末日現在"</f>
        <v>平成２４年（２０１２年）１０月末日現在</v>
      </c>
      <c r="C13" s="1784"/>
      <c r="D13" s="1784"/>
      <c r="E13" s="1784"/>
      <c r="F13" s="1784"/>
      <c r="G13" s="1785"/>
      <c r="H13" s="715" t="s">
        <v>10</v>
      </c>
      <c r="I13" s="716" t="s">
        <v>11</v>
      </c>
      <c r="J13" s="717" t="s">
        <v>12</v>
      </c>
      <c r="K13" s="718" t="s">
        <v>13</v>
      </c>
      <c r="L13" s="719" t="s">
        <v>14</v>
      </c>
      <c r="M13" s="719" t="s">
        <v>15</v>
      </c>
      <c r="N13" s="719" t="s">
        <v>16</v>
      </c>
      <c r="O13" s="719" t="s">
        <v>17</v>
      </c>
      <c r="P13" s="720" t="s">
        <v>18</v>
      </c>
      <c r="Q13" s="721" t="s">
        <v>12</v>
      </c>
      <c r="R13" s="722" t="s">
        <v>19</v>
      </c>
    </row>
    <row r="14" spans="1:18" ht="16.5" customHeight="1">
      <c r="A14" s="696">
        <v>875</v>
      </c>
      <c r="B14" s="723" t="s">
        <v>20</v>
      </c>
      <c r="C14" s="724"/>
      <c r="D14" s="724"/>
      <c r="E14" s="724"/>
      <c r="F14" s="724"/>
      <c r="G14" s="725"/>
      <c r="H14" s="726">
        <f>H15+H16</f>
        <v>2638</v>
      </c>
      <c r="I14" s="727">
        <f>I15+I16</f>
        <v>2030</v>
      </c>
      <c r="J14" s="728">
        <f>SUM(H14:I14)</f>
        <v>4668</v>
      </c>
      <c r="K14" s="729">
        <f aca="true" t="shared" si="0" ref="K14:P14">K15+K16</f>
        <v>0</v>
      </c>
      <c r="L14" s="730">
        <f t="shared" si="0"/>
        <v>3549</v>
      </c>
      <c r="M14" s="730">
        <f t="shared" si="0"/>
        <v>2449</v>
      </c>
      <c r="N14" s="730">
        <f t="shared" si="0"/>
        <v>1969</v>
      </c>
      <c r="O14" s="730">
        <f t="shared" si="0"/>
        <v>1999</v>
      </c>
      <c r="P14" s="731">
        <f t="shared" si="0"/>
        <v>2344</v>
      </c>
      <c r="Q14" s="732">
        <f>SUM(K14:P14)</f>
        <v>12310</v>
      </c>
      <c r="R14" s="733">
        <f>SUM(J14,Q14)</f>
        <v>16978</v>
      </c>
    </row>
    <row r="15" spans="1:18" ht="16.5" customHeight="1">
      <c r="A15" s="696">
        <v>156</v>
      </c>
      <c r="B15" s="734"/>
      <c r="C15" s="735" t="s">
        <v>5</v>
      </c>
      <c r="D15" s="735"/>
      <c r="E15" s="735"/>
      <c r="F15" s="735"/>
      <c r="G15" s="735"/>
      <c r="H15" s="736">
        <v>382</v>
      </c>
      <c r="I15" s="737">
        <v>360</v>
      </c>
      <c r="J15" s="738">
        <f>SUM(H15:I15)</f>
        <v>742</v>
      </c>
      <c r="K15" s="739">
        <v>0</v>
      </c>
      <c r="L15" s="740">
        <v>478</v>
      </c>
      <c r="M15" s="740">
        <v>362</v>
      </c>
      <c r="N15" s="740">
        <v>250</v>
      </c>
      <c r="O15" s="740">
        <v>234</v>
      </c>
      <c r="P15" s="737">
        <v>241</v>
      </c>
      <c r="Q15" s="738">
        <f>SUM(K15:P15)</f>
        <v>1565</v>
      </c>
      <c r="R15" s="741">
        <f>SUM(J15,Q15)</f>
        <v>2307</v>
      </c>
    </row>
    <row r="16" spans="1:18" ht="16.5" customHeight="1">
      <c r="A16" s="696">
        <v>719</v>
      </c>
      <c r="B16" s="742"/>
      <c r="C16" s="743" t="s">
        <v>6</v>
      </c>
      <c r="D16" s="743"/>
      <c r="E16" s="743"/>
      <c r="F16" s="743"/>
      <c r="G16" s="743"/>
      <c r="H16" s="744">
        <v>2256</v>
      </c>
      <c r="I16" s="745">
        <v>1670</v>
      </c>
      <c r="J16" s="746">
        <f>SUM(H16:I16)</f>
        <v>3926</v>
      </c>
      <c r="K16" s="747">
        <v>0</v>
      </c>
      <c r="L16" s="748">
        <v>3071</v>
      </c>
      <c r="M16" s="748">
        <v>2087</v>
      </c>
      <c r="N16" s="748">
        <v>1719</v>
      </c>
      <c r="O16" s="748">
        <v>1765</v>
      </c>
      <c r="P16" s="745">
        <v>2103</v>
      </c>
      <c r="Q16" s="746">
        <f>SUM(K16:P16)</f>
        <v>10745</v>
      </c>
      <c r="R16" s="749">
        <f>SUM(J16,Q16)</f>
        <v>14671</v>
      </c>
    </row>
    <row r="17" spans="1:18" ht="16.5" customHeight="1">
      <c r="A17" s="696">
        <v>25</v>
      </c>
      <c r="B17" s="704" t="s">
        <v>21</v>
      </c>
      <c r="C17" s="750"/>
      <c r="D17" s="750"/>
      <c r="E17" s="750"/>
      <c r="F17" s="750"/>
      <c r="G17" s="750"/>
      <c r="H17" s="726">
        <v>45</v>
      </c>
      <c r="I17" s="727">
        <v>68</v>
      </c>
      <c r="J17" s="728">
        <f>SUM(H17:I17)</f>
        <v>113</v>
      </c>
      <c r="K17" s="729">
        <v>0</v>
      </c>
      <c r="L17" s="730">
        <v>98</v>
      </c>
      <c r="M17" s="751">
        <v>77</v>
      </c>
      <c r="N17" s="751">
        <v>37</v>
      </c>
      <c r="O17" s="730">
        <v>36</v>
      </c>
      <c r="P17" s="731">
        <v>73</v>
      </c>
      <c r="Q17" s="752">
        <f>SUM(K17:P17)</f>
        <v>321</v>
      </c>
      <c r="R17" s="753">
        <f>SUM(J17,Q17)</f>
        <v>434</v>
      </c>
    </row>
    <row r="18" spans="1:18" ht="16.5" customHeight="1">
      <c r="A18" s="696">
        <v>900</v>
      </c>
      <c r="B18" s="710" t="s">
        <v>22</v>
      </c>
      <c r="C18" s="711"/>
      <c r="D18" s="711"/>
      <c r="E18" s="711"/>
      <c r="F18" s="711"/>
      <c r="G18" s="711"/>
      <c r="H18" s="754">
        <f>H14+H17</f>
        <v>2683</v>
      </c>
      <c r="I18" s="755">
        <f>I14+I17</f>
        <v>2098</v>
      </c>
      <c r="J18" s="756">
        <f>SUM(H18:I18)</f>
        <v>4781</v>
      </c>
      <c r="K18" s="757">
        <f aca="true" t="shared" si="1" ref="K18:P18">K14+K17</f>
        <v>0</v>
      </c>
      <c r="L18" s="758">
        <f t="shared" si="1"/>
        <v>3647</v>
      </c>
      <c r="M18" s="758">
        <f t="shared" si="1"/>
        <v>2526</v>
      </c>
      <c r="N18" s="758">
        <f t="shared" si="1"/>
        <v>2006</v>
      </c>
      <c r="O18" s="758">
        <f t="shared" si="1"/>
        <v>2035</v>
      </c>
      <c r="P18" s="755">
        <f t="shared" si="1"/>
        <v>2417</v>
      </c>
      <c r="Q18" s="756">
        <f>SUM(K18:P18)</f>
        <v>12631</v>
      </c>
      <c r="R18" s="759">
        <f>SUM(J18,Q18)</f>
        <v>17412</v>
      </c>
    </row>
    <row r="21" ht="16.5" customHeight="1">
      <c r="A21" s="693" t="s">
        <v>67</v>
      </c>
    </row>
    <row r="22" spans="2:18" ht="16.5" customHeight="1">
      <c r="B22" s="697"/>
      <c r="C22" s="697"/>
      <c r="D22" s="697"/>
      <c r="E22" s="698"/>
      <c r="F22" s="698"/>
      <c r="G22" s="698"/>
      <c r="H22" s="698"/>
      <c r="I22" s="698"/>
      <c r="J22" s="698"/>
      <c r="K22" s="1767" t="s">
        <v>23</v>
      </c>
      <c r="L22" s="1767"/>
      <c r="M22" s="1767"/>
      <c r="N22" s="1767"/>
      <c r="O22" s="1767"/>
      <c r="P22" s="1767"/>
      <c r="Q22" s="1767"/>
      <c r="R22" s="1767"/>
    </row>
    <row r="23" spans="2:18" ht="16.5" customHeight="1">
      <c r="B23" s="1779" t="str">
        <f>"平成"&amp;WIDECHAR($A$2)&amp;"年（"&amp;WIDECHAR($B$2)&amp;"年）"&amp;WIDECHAR($C$2)&amp;"月"</f>
        <v>平成２４年（２０１２年）１０月</v>
      </c>
      <c r="C23" s="1780"/>
      <c r="D23" s="1780"/>
      <c r="E23" s="1780"/>
      <c r="F23" s="1780"/>
      <c r="G23" s="1765"/>
      <c r="H23" s="1777" t="s">
        <v>24</v>
      </c>
      <c r="I23" s="1778"/>
      <c r="J23" s="1778"/>
      <c r="K23" s="1774" t="s">
        <v>25</v>
      </c>
      <c r="L23" s="1775"/>
      <c r="M23" s="1775"/>
      <c r="N23" s="1775"/>
      <c r="O23" s="1775"/>
      <c r="P23" s="1775"/>
      <c r="Q23" s="1776"/>
      <c r="R23" s="1768" t="s">
        <v>19</v>
      </c>
    </row>
    <row r="24" spans="2:18" ht="16.5" customHeight="1">
      <c r="B24" s="1781"/>
      <c r="C24" s="1782"/>
      <c r="D24" s="1782"/>
      <c r="E24" s="1782"/>
      <c r="F24" s="1782"/>
      <c r="G24" s="1766"/>
      <c r="H24" s="761" t="s">
        <v>10</v>
      </c>
      <c r="I24" s="762" t="s">
        <v>11</v>
      </c>
      <c r="J24" s="763" t="s">
        <v>12</v>
      </c>
      <c r="K24" s="764" t="s">
        <v>13</v>
      </c>
      <c r="L24" s="765" t="s">
        <v>14</v>
      </c>
      <c r="M24" s="765" t="s">
        <v>15</v>
      </c>
      <c r="N24" s="765" t="s">
        <v>16</v>
      </c>
      <c r="O24" s="765" t="s">
        <v>17</v>
      </c>
      <c r="P24" s="766" t="s">
        <v>18</v>
      </c>
      <c r="Q24" s="760" t="s">
        <v>12</v>
      </c>
      <c r="R24" s="1769"/>
    </row>
    <row r="25" spans="2:18" ht="16.5" customHeight="1">
      <c r="B25" s="699" t="s">
        <v>20</v>
      </c>
      <c r="C25" s="701"/>
      <c r="D25" s="701"/>
      <c r="E25" s="701"/>
      <c r="F25" s="701"/>
      <c r="G25" s="701"/>
      <c r="H25" s="767">
        <v>1349</v>
      </c>
      <c r="I25" s="768">
        <v>1294</v>
      </c>
      <c r="J25" s="769">
        <f>SUM(H25:I25)</f>
        <v>2643</v>
      </c>
      <c r="K25" s="770">
        <v>0</v>
      </c>
      <c r="L25" s="771">
        <v>2470</v>
      </c>
      <c r="M25" s="771">
        <v>1793</v>
      </c>
      <c r="N25" s="771">
        <v>1098</v>
      </c>
      <c r="O25" s="771">
        <v>737</v>
      </c>
      <c r="P25" s="772">
        <v>416</v>
      </c>
      <c r="Q25" s="773">
        <f>SUM(K25:P25)</f>
        <v>6514</v>
      </c>
      <c r="R25" s="774">
        <f>SUM(J25,Q25)</f>
        <v>9157</v>
      </c>
    </row>
    <row r="26" spans="2:18" ht="16.5" customHeight="1">
      <c r="B26" s="705" t="s">
        <v>21</v>
      </c>
      <c r="C26" s="707"/>
      <c r="D26" s="707"/>
      <c r="E26" s="707"/>
      <c r="F26" s="707"/>
      <c r="G26" s="707"/>
      <c r="H26" s="775">
        <v>24</v>
      </c>
      <c r="I26" s="776">
        <v>47</v>
      </c>
      <c r="J26" s="777">
        <f>SUM(H26:I26)</f>
        <v>71</v>
      </c>
      <c r="K26" s="778">
        <v>0</v>
      </c>
      <c r="L26" s="779">
        <v>61</v>
      </c>
      <c r="M26" s="779">
        <v>65</v>
      </c>
      <c r="N26" s="779">
        <v>22</v>
      </c>
      <c r="O26" s="779">
        <v>13</v>
      </c>
      <c r="P26" s="780">
        <v>27</v>
      </c>
      <c r="Q26" s="781">
        <f>SUM(K26:P26)</f>
        <v>188</v>
      </c>
      <c r="R26" s="782">
        <f>SUM(J26,Q26)</f>
        <v>259</v>
      </c>
    </row>
    <row r="27" spans="2:18" ht="16.5" customHeight="1">
      <c r="B27" s="710" t="s">
        <v>22</v>
      </c>
      <c r="C27" s="711"/>
      <c r="D27" s="711"/>
      <c r="E27" s="711"/>
      <c r="F27" s="711"/>
      <c r="G27" s="711"/>
      <c r="H27" s="754">
        <f aca="true" t="shared" si="2" ref="H27:P27">H25+H26</f>
        <v>1373</v>
      </c>
      <c r="I27" s="755">
        <f t="shared" si="2"/>
        <v>1341</v>
      </c>
      <c r="J27" s="756">
        <f t="shared" si="2"/>
        <v>2714</v>
      </c>
      <c r="K27" s="757">
        <f t="shared" si="2"/>
        <v>0</v>
      </c>
      <c r="L27" s="758">
        <f t="shared" si="2"/>
        <v>2531</v>
      </c>
      <c r="M27" s="758">
        <f t="shared" si="2"/>
        <v>1858</v>
      </c>
      <c r="N27" s="758">
        <f t="shared" si="2"/>
        <v>1120</v>
      </c>
      <c r="O27" s="758">
        <f t="shared" si="2"/>
        <v>750</v>
      </c>
      <c r="P27" s="755">
        <f t="shared" si="2"/>
        <v>443</v>
      </c>
      <c r="Q27" s="756">
        <f>SUM(K27:P27)</f>
        <v>6702</v>
      </c>
      <c r="R27" s="759">
        <f>SUM(J27,Q27)</f>
        <v>9416</v>
      </c>
    </row>
    <row r="30" ht="16.5" customHeight="1">
      <c r="A30" s="693" t="s">
        <v>26</v>
      </c>
    </row>
    <row r="31" spans="2:18" ht="16.5" customHeight="1">
      <c r="B31" s="697"/>
      <c r="C31" s="697"/>
      <c r="D31" s="697"/>
      <c r="E31" s="698"/>
      <c r="F31" s="698"/>
      <c r="G31" s="698"/>
      <c r="H31" s="698"/>
      <c r="I31" s="698"/>
      <c r="J31" s="698"/>
      <c r="K31" s="1767" t="s">
        <v>23</v>
      </c>
      <c r="L31" s="1767"/>
      <c r="M31" s="1767"/>
      <c r="N31" s="1767"/>
      <c r="O31" s="1767"/>
      <c r="P31" s="1767"/>
      <c r="Q31" s="1767"/>
      <c r="R31" s="1767"/>
    </row>
    <row r="32" spans="2:18" ht="16.5" customHeight="1">
      <c r="B32" s="1779" t="str">
        <f>"平成"&amp;WIDECHAR($A$2)&amp;"年（"&amp;WIDECHAR($B$2)&amp;"年）"&amp;WIDECHAR($C$2)&amp;"月"</f>
        <v>平成２４年（２０１２年）１０月</v>
      </c>
      <c r="C32" s="1780"/>
      <c r="D32" s="1780"/>
      <c r="E32" s="1780"/>
      <c r="F32" s="1780"/>
      <c r="G32" s="1765"/>
      <c r="H32" s="1777" t="s">
        <v>24</v>
      </c>
      <c r="I32" s="1778"/>
      <c r="J32" s="1778"/>
      <c r="K32" s="1774" t="s">
        <v>25</v>
      </c>
      <c r="L32" s="1775"/>
      <c r="M32" s="1775"/>
      <c r="N32" s="1775"/>
      <c r="O32" s="1775"/>
      <c r="P32" s="1775"/>
      <c r="Q32" s="1776"/>
      <c r="R32" s="1765" t="s">
        <v>19</v>
      </c>
    </row>
    <row r="33" spans="2:18" ht="16.5" customHeight="1">
      <c r="B33" s="1781"/>
      <c r="C33" s="1782"/>
      <c r="D33" s="1782"/>
      <c r="E33" s="1782"/>
      <c r="F33" s="1782"/>
      <c r="G33" s="1766"/>
      <c r="H33" s="761" t="s">
        <v>10</v>
      </c>
      <c r="I33" s="762" t="s">
        <v>11</v>
      </c>
      <c r="J33" s="763" t="s">
        <v>12</v>
      </c>
      <c r="K33" s="764" t="s">
        <v>13</v>
      </c>
      <c r="L33" s="765" t="s">
        <v>14</v>
      </c>
      <c r="M33" s="765" t="s">
        <v>15</v>
      </c>
      <c r="N33" s="765" t="s">
        <v>16</v>
      </c>
      <c r="O33" s="765" t="s">
        <v>17</v>
      </c>
      <c r="P33" s="766" t="s">
        <v>18</v>
      </c>
      <c r="Q33" s="783" t="s">
        <v>12</v>
      </c>
      <c r="R33" s="1766"/>
    </row>
    <row r="34" spans="2:18" ht="16.5" customHeight="1">
      <c r="B34" s="699" t="s">
        <v>20</v>
      </c>
      <c r="C34" s="701"/>
      <c r="D34" s="701"/>
      <c r="E34" s="701"/>
      <c r="F34" s="701"/>
      <c r="G34" s="701"/>
      <c r="H34" s="767">
        <v>8</v>
      </c>
      <c r="I34" s="768">
        <v>9</v>
      </c>
      <c r="J34" s="769">
        <f>SUM(H34:I34)</f>
        <v>17</v>
      </c>
      <c r="K34" s="770">
        <v>0</v>
      </c>
      <c r="L34" s="771">
        <v>271</v>
      </c>
      <c r="M34" s="771">
        <v>343</v>
      </c>
      <c r="N34" s="771">
        <v>365</v>
      </c>
      <c r="O34" s="771">
        <v>256</v>
      </c>
      <c r="P34" s="772">
        <v>126</v>
      </c>
      <c r="Q34" s="784">
        <f>SUM(K34:P34)</f>
        <v>1361</v>
      </c>
      <c r="R34" s="785">
        <f>SUM(J34,Q34)</f>
        <v>1378</v>
      </c>
    </row>
    <row r="35" spans="2:18" ht="16.5" customHeight="1">
      <c r="B35" s="705" t="s">
        <v>21</v>
      </c>
      <c r="C35" s="707"/>
      <c r="D35" s="707"/>
      <c r="E35" s="707"/>
      <c r="F35" s="707"/>
      <c r="G35" s="707"/>
      <c r="H35" s="775">
        <v>0</v>
      </c>
      <c r="I35" s="776">
        <v>0</v>
      </c>
      <c r="J35" s="777">
        <f>SUM(H35:I35)</f>
        <v>0</v>
      </c>
      <c r="K35" s="778">
        <v>0</v>
      </c>
      <c r="L35" s="779">
        <v>0</v>
      </c>
      <c r="M35" s="779">
        <v>3</v>
      </c>
      <c r="N35" s="779">
        <v>4</v>
      </c>
      <c r="O35" s="779">
        <v>0</v>
      </c>
      <c r="P35" s="780">
        <v>6</v>
      </c>
      <c r="Q35" s="786">
        <f>SUM(K35:P35)</f>
        <v>13</v>
      </c>
      <c r="R35" s="787">
        <f>SUM(J35,Q35)</f>
        <v>13</v>
      </c>
    </row>
    <row r="36" spans="2:18" ht="16.5" customHeight="1">
      <c r="B36" s="710" t="s">
        <v>22</v>
      </c>
      <c r="C36" s="711"/>
      <c r="D36" s="711"/>
      <c r="E36" s="711"/>
      <c r="F36" s="711"/>
      <c r="G36" s="711"/>
      <c r="H36" s="754">
        <f>H34+H35</f>
        <v>8</v>
      </c>
      <c r="I36" s="755">
        <f>I34+I35</f>
        <v>9</v>
      </c>
      <c r="J36" s="756">
        <f>SUM(H36:I36)</f>
        <v>17</v>
      </c>
      <c r="K36" s="757">
        <f aca="true" t="shared" si="3" ref="K36:P36">K34+K35</f>
        <v>0</v>
      </c>
      <c r="L36" s="758">
        <f t="shared" si="3"/>
        <v>271</v>
      </c>
      <c r="M36" s="758">
        <f t="shared" si="3"/>
        <v>346</v>
      </c>
      <c r="N36" s="758">
        <f t="shared" si="3"/>
        <v>369</v>
      </c>
      <c r="O36" s="758">
        <f t="shared" si="3"/>
        <v>256</v>
      </c>
      <c r="P36" s="755">
        <f t="shared" si="3"/>
        <v>132</v>
      </c>
      <c r="Q36" s="788">
        <f>SUM(K36:P36)</f>
        <v>1374</v>
      </c>
      <c r="R36" s="789">
        <f>SUM(J36,Q36)</f>
        <v>1391</v>
      </c>
    </row>
    <row r="39" ht="16.5" customHeight="1">
      <c r="A39" s="693" t="s">
        <v>27</v>
      </c>
    </row>
    <row r="40" ht="16.5" customHeight="1">
      <c r="A40" s="693" t="s">
        <v>28</v>
      </c>
    </row>
    <row r="41" spans="2:17" ht="16.5" customHeight="1">
      <c r="B41" s="697"/>
      <c r="C41" s="697"/>
      <c r="D41" s="697"/>
      <c r="E41" s="698"/>
      <c r="F41" s="698"/>
      <c r="G41" s="698"/>
      <c r="H41" s="698"/>
      <c r="I41" s="698"/>
      <c r="J41" s="1767" t="s">
        <v>23</v>
      </c>
      <c r="K41" s="1767"/>
      <c r="L41" s="1767"/>
      <c r="M41" s="1767"/>
      <c r="N41" s="1767"/>
      <c r="O41" s="1767"/>
      <c r="P41" s="1767"/>
      <c r="Q41" s="1767"/>
    </row>
    <row r="42" spans="2:17" ht="16.5" customHeight="1">
      <c r="B42" s="1779" t="str">
        <f>"平成"&amp;WIDECHAR($A$2)&amp;"年（"&amp;WIDECHAR($B$2)&amp;"年）"&amp;WIDECHAR($C$2)&amp;"月"</f>
        <v>平成２４年（２０１２年）１０月</v>
      </c>
      <c r="C42" s="1780"/>
      <c r="D42" s="1780"/>
      <c r="E42" s="1780"/>
      <c r="F42" s="1780"/>
      <c r="G42" s="1765"/>
      <c r="H42" s="1777" t="s">
        <v>24</v>
      </c>
      <c r="I42" s="1778"/>
      <c r="J42" s="1778"/>
      <c r="K42" s="1774" t="s">
        <v>25</v>
      </c>
      <c r="L42" s="1775"/>
      <c r="M42" s="1775"/>
      <c r="N42" s="1775"/>
      <c r="O42" s="1775"/>
      <c r="P42" s="1776"/>
      <c r="Q42" s="1765" t="s">
        <v>19</v>
      </c>
    </row>
    <row r="43" spans="2:17" ht="16.5" customHeight="1">
      <c r="B43" s="1781"/>
      <c r="C43" s="1782"/>
      <c r="D43" s="1782"/>
      <c r="E43" s="1782"/>
      <c r="F43" s="1782"/>
      <c r="G43" s="1766"/>
      <c r="H43" s="761" t="s">
        <v>10</v>
      </c>
      <c r="I43" s="762" t="s">
        <v>11</v>
      </c>
      <c r="J43" s="763" t="s">
        <v>12</v>
      </c>
      <c r="K43" s="790" t="s">
        <v>14</v>
      </c>
      <c r="L43" s="765" t="s">
        <v>15</v>
      </c>
      <c r="M43" s="765" t="s">
        <v>16</v>
      </c>
      <c r="N43" s="765" t="s">
        <v>17</v>
      </c>
      <c r="O43" s="766" t="s">
        <v>18</v>
      </c>
      <c r="P43" s="783" t="s">
        <v>12</v>
      </c>
      <c r="Q43" s="1766"/>
    </row>
    <row r="44" spans="2:17" ht="16.5" customHeight="1">
      <c r="B44" s="699" t="s">
        <v>20</v>
      </c>
      <c r="C44" s="701"/>
      <c r="D44" s="701"/>
      <c r="E44" s="701"/>
      <c r="F44" s="701"/>
      <c r="G44" s="701"/>
      <c r="H44" s="767">
        <v>0</v>
      </c>
      <c r="I44" s="768">
        <v>0</v>
      </c>
      <c r="J44" s="769">
        <f>SUM(H44:I44)</f>
        <v>0</v>
      </c>
      <c r="K44" s="770">
        <v>5</v>
      </c>
      <c r="L44" s="771">
        <v>28</v>
      </c>
      <c r="M44" s="771">
        <v>125</v>
      </c>
      <c r="N44" s="771">
        <v>323</v>
      </c>
      <c r="O44" s="772">
        <v>376</v>
      </c>
      <c r="P44" s="784">
        <f>SUM(K44:O44)</f>
        <v>857</v>
      </c>
      <c r="Q44" s="785">
        <f>SUM(J44,P44)</f>
        <v>857</v>
      </c>
    </row>
    <row r="45" spans="2:17" ht="16.5" customHeight="1">
      <c r="B45" s="705" t="s">
        <v>21</v>
      </c>
      <c r="C45" s="707"/>
      <c r="D45" s="707"/>
      <c r="E45" s="707"/>
      <c r="F45" s="707"/>
      <c r="G45" s="707"/>
      <c r="H45" s="775">
        <v>0</v>
      </c>
      <c r="I45" s="776">
        <v>0</v>
      </c>
      <c r="J45" s="777">
        <f>SUM(H45:I45)</f>
        <v>0</v>
      </c>
      <c r="K45" s="778">
        <v>0</v>
      </c>
      <c r="L45" s="779">
        <v>0</v>
      </c>
      <c r="M45" s="779">
        <v>1</v>
      </c>
      <c r="N45" s="779">
        <v>5</v>
      </c>
      <c r="O45" s="780">
        <v>5</v>
      </c>
      <c r="P45" s="786">
        <f>SUM(K45:O45)</f>
        <v>11</v>
      </c>
      <c r="Q45" s="787">
        <f>SUM(J45,P45)</f>
        <v>11</v>
      </c>
    </row>
    <row r="46" spans="2:17" ht="16.5" customHeight="1">
      <c r="B46" s="710" t="s">
        <v>22</v>
      </c>
      <c r="C46" s="711"/>
      <c r="D46" s="711"/>
      <c r="E46" s="711"/>
      <c r="F46" s="711"/>
      <c r="G46" s="711"/>
      <c r="H46" s="754">
        <f>H44+H45</f>
        <v>0</v>
      </c>
      <c r="I46" s="755">
        <f>I44+I45</f>
        <v>0</v>
      </c>
      <c r="J46" s="756">
        <f>SUM(H46:I46)</f>
        <v>0</v>
      </c>
      <c r="K46" s="757">
        <f>K44+K45</f>
        <v>5</v>
      </c>
      <c r="L46" s="758">
        <f>L44+L45</f>
        <v>28</v>
      </c>
      <c r="M46" s="758">
        <f>M44+M45</f>
        <v>126</v>
      </c>
      <c r="N46" s="758">
        <f>N44+N45</f>
        <v>328</v>
      </c>
      <c r="O46" s="755">
        <f>O44+O45</f>
        <v>381</v>
      </c>
      <c r="P46" s="788">
        <f>SUM(K46:O46)</f>
        <v>868</v>
      </c>
      <c r="Q46" s="789">
        <f>SUM(J46,P46)</f>
        <v>868</v>
      </c>
    </row>
    <row r="48" ht="16.5" customHeight="1">
      <c r="A48" s="693" t="s">
        <v>29</v>
      </c>
    </row>
    <row r="49" spans="2:17" ht="16.5" customHeight="1">
      <c r="B49" s="697"/>
      <c r="C49" s="697"/>
      <c r="D49" s="697"/>
      <c r="E49" s="698"/>
      <c r="F49" s="698"/>
      <c r="G49" s="698"/>
      <c r="H49" s="698"/>
      <c r="I49" s="698"/>
      <c r="J49" s="1767" t="s">
        <v>23</v>
      </c>
      <c r="K49" s="1767"/>
      <c r="L49" s="1767"/>
      <c r="M49" s="1767"/>
      <c r="N49" s="1767"/>
      <c r="O49" s="1767"/>
      <c r="P49" s="1767"/>
      <c r="Q49" s="1767"/>
    </row>
    <row r="50" spans="2:17" ht="16.5" customHeight="1">
      <c r="B50" s="1779" t="str">
        <f>"平成"&amp;WIDECHAR($A$2)&amp;"年（"&amp;WIDECHAR($B$2)&amp;"年）"&amp;WIDECHAR($C$2)&amp;"月"</f>
        <v>平成２４年（２０１２年）１０月</v>
      </c>
      <c r="C50" s="1780"/>
      <c r="D50" s="1780"/>
      <c r="E50" s="1780"/>
      <c r="F50" s="1780"/>
      <c r="G50" s="1765"/>
      <c r="H50" s="1794" t="s">
        <v>24</v>
      </c>
      <c r="I50" s="1795"/>
      <c r="J50" s="1795"/>
      <c r="K50" s="1800" t="s">
        <v>25</v>
      </c>
      <c r="L50" s="1795"/>
      <c r="M50" s="1795"/>
      <c r="N50" s="1795"/>
      <c r="O50" s="1795"/>
      <c r="P50" s="1801"/>
      <c r="Q50" s="1798" t="s">
        <v>19</v>
      </c>
    </row>
    <row r="51" spans="2:17" ht="16.5" customHeight="1">
      <c r="B51" s="1781"/>
      <c r="C51" s="1782"/>
      <c r="D51" s="1782"/>
      <c r="E51" s="1782"/>
      <c r="F51" s="1782"/>
      <c r="G51" s="1766"/>
      <c r="H51" s="791" t="s">
        <v>10</v>
      </c>
      <c r="I51" s="792" t="s">
        <v>11</v>
      </c>
      <c r="J51" s="793" t="s">
        <v>12</v>
      </c>
      <c r="K51" s="794" t="s">
        <v>14</v>
      </c>
      <c r="L51" s="795" t="s">
        <v>15</v>
      </c>
      <c r="M51" s="795" t="s">
        <v>16</v>
      </c>
      <c r="N51" s="795" t="s">
        <v>17</v>
      </c>
      <c r="O51" s="796" t="s">
        <v>18</v>
      </c>
      <c r="P51" s="797" t="s">
        <v>12</v>
      </c>
      <c r="Q51" s="1799"/>
    </row>
    <row r="52" spans="2:17" ht="16.5" customHeight="1">
      <c r="B52" s="699" t="s">
        <v>20</v>
      </c>
      <c r="C52" s="701"/>
      <c r="D52" s="701"/>
      <c r="E52" s="701"/>
      <c r="F52" s="701"/>
      <c r="G52" s="701"/>
      <c r="H52" s="767">
        <v>0</v>
      </c>
      <c r="I52" s="768">
        <v>0</v>
      </c>
      <c r="J52" s="769">
        <f>SUM(H52:I52)</f>
        <v>0</v>
      </c>
      <c r="K52" s="770">
        <v>36</v>
      </c>
      <c r="L52" s="771">
        <v>62</v>
      </c>
      <c r="M52" s="771">
        <v>133</v>
      </c>
      <c r="N52" s="771">
        <v>125</v>
      </c>
      <c r="O52" s="772">
        <v>113</v>
      </c>
      <c r="P52" s="784">
        <f>SUM(K52:O52)</f>
        <v>469</v>
      </c>
      <c r="Q52" s="785">
        <f>SUM(J52,P52)</f>
        <v>469</v>
      </c>
    </row>
    <row r="53" spans="2:17" ht="16.5" customHeight="1">
      <c r="B53" s="705" t="s">
        <v>21</v>
      </c>
      <c r="C53" s="707"/>
      <c r="D53" s="707"/>
      <c r="E53" s="707"/>
      <c r="F53" s="707"/>
      <c r="G53" s="707"/>
      <c r="H53" s="775">
        <v>0</v>
      </c>
      <c r="I53" s="776">
        <v>0</v>
      </c>
      <c r="J53" s="777">
        <f>SUM(H53:I53)</f>
        <v>0</v>
      </c>
      <c r="K53" s="778">
        <v>0</v>
      </c>
      <c r="L53" s="779">
        <v>1</v>
      </c>
      <c r="M53" s="779">
        <v>3</v>
      </c>
      <c r="N53" s="779">
        <v>3</v>
      </c>
      <c r="O53" s="780">
        <v>1</v>
      </c>
      <c r="P53" s="786">
        <f>SUM(K53:O53)</f>
        <v>8</v>
      </c>
      <c r="Q53" s="787">
        <f>SUM(J53,P53)</f>
        <v>8</v>
      </c>
    </row>
    <row r="54" spans="2:17" ht="16.5" customHeight="1">
      <c r="B54" s="710" t="s">
        <v>22</v>
      </c>
      <c r="C54" s="711"/>
      <c r="D54" s="711"/>
      <c r="E54" s="711"/>
      <c r="F54" s="711"/>
      <c r="G54" s="711"/>
      <c r="H54" s="754">
        <f>H52+H53</f>
        <v>0</v>
      </c>
      <c r="I54" s="755">
        <f>I52+I53</f>
        <v>0</v>
      </c>
      <c r="J54" s="756">
        <f>SUM(H54:I54)</f>
        <v>0</v>
      </c>
      <c r="K54" s="757">
        <f>K52+K53</f>
        <v>36</v>
      </c>
      <c r="L54" s="758">
        <f>L52+L53</f>
        <v>63</v>
      </c>
      <c r="M54" s="758">
        <f>M52+M53</f>
        <v>136</v>
      </c>
      <c r="N54" s="758">
        <f>N52+N53</f>
        <v>128</v>
      </c>
      <c r="O54" s="755">
        <f>O52+O53</f>
        <v>114</v>
      </c>
      <c r="P54" s="788">
        <f>SUM(K54:O54)</f>
        <v>477</v>
      </c>
      <c r="Q54" s="789">
        <f>SUM(J54,P54)</f>
        <v>477</v>
      </c>
    </row>
    <row r="56" ht="16.5" customHeight="1">
      <c r="A56" s="693" t="s">
        <v>30</v>
      </c>
    </row>
    <row r="57" spans="2:17" ht="16.5" customHeight="1">
      <c r="B57" s="697"/>
      <c r="C57" s="697"/>
      <c r="D57" s="697"/>
      <c r="E57" s="698"/>
      <c r="F57" s="698"/>
      <c r="G57" s="698"/>
      <c r="H57" s="698"/>
      <c r="I57" s="698"/>
      <c r="J57" s="1767" t="s">
        <v>23</v>
      </c>
      <c r="K57" s="1767"/>
      <c r="L57" s="1767"/>
      <c r="M57" s="1767"/>
      <c r="N57" s="1767"/>
      <c r="O57" s="1767"/>
      <c r="P57" s="1767"/>
      <c r="Q57" s="1767"/>
    </row>
    <row r="58" spans="2:17" ht="16.5" customHeight="1">
      <c r="B58" s="1788" t="str">
        <f>"平成"&amp;WIDECHAR($A$2)&amp;"年（"&amp;WIDECHAR($B$2)&amp;"年）"&amp;WIDECHAR($C$2)&amp;"月"</f>
        <v>平成２４年（２０１２年）１０月</v>
      </c>
      <c r="C58" s="1789"/>
      <c r="D58" s="1789"/>
      <c r="E58" s="1789"/>
      <c r="F58" s="1789"/>
      <c r="G58" s="1790"/>
      <c r="H58" s="1796" t="s">
        <v>24</v>
      </c>
      <c r="I58" s="1797"/>
      <c r="J58" s="1797"/>
      <c r="K58" s="1802" t="s">
        <v>25</v>
      </c>
      <c r="L58" s="1797"/>
      <c r="M58" s="1797"/>
      <c r="N58" s="1797"/>
      <c r="O58" s="1797"/>
      <c r="P58" s="1803"/>
      <c r="Q58" s="1790" t="s">
        <v>19</v>
      </c>
    </row>
    <row r="59" spans="2:17" ht="16.5" customHeight="1">
      <c r="B59" s="1791"/>
      <c r="C59" s="1792"/>
      <c r="D59" s="1792"/>
      <c r="E59" s="1792"/>
      <c r="F59" s="1792"/>
      <c r="G59" s="1793"/>
      <c r="H59" s="799" t="s">
        <v>10</v>
      </c>
      <c r="I59" s="800" t="s">
        <v>11</v>
      </c>
      <c r="J59" s="798" t="s">
        <v>12</v>
      </c>
      <c r="K59" s="801" t="s">
        <v>14</v>
      </c>
      <c r="L59" s="802" t="s">
        <v>15</v>
      </c>
      <c r="M59" s="802" t="s">
        <v>16</v>
      </c>
      <c r="N59" s="802" t="s">
        <v>17</v>
      </c>
      <c r="O59" s="800" t="s">
        <v>18</v>
      </c>
      <c r="P59" s="803" t="s">
        <v>12</v>
      </c>
      <c r="Q59" s="1793"/>
    </row>
    <row r="60" spans="2:17" ht="16.5" customHeight="1">
      <c r="B60" s="699" t="s">
        <v>20</v>
      </c>
      <c r="C60" s="701"/>
      <c r="D60" s="701"/>
      <c r="E60" s="701"/>
      <c r="F60" s="701"/>
      <c r="G60" s="701"/>
      <c r="H60" s="767">
        <v>0</v>
      </c>
      <c r="I60" s="768">
        <v>0</v>
      </c>
      <c r="J60" s="769">
        <f>SUM(H60:I60)</f>
        <v>0</v>
      </c>
      <c r="K60" s="770">
        <v>2</v>
      </c>
      <c r="L60" s="771">
        <v>7</v>
      </c>
      <c r="M60" s="771">
        <v>49</v>
      </c>
      <c r="N60" s="771">
        <v>224</v>
      </c>
      <c r="O60" s="772">
        <v>667</v>
      </c>
      <c r="P60" s="784">
        <f>SUM(K60:O60)</f>
        <v>949</v>
      </c>
      <c r="Q60" s="785">
        <f>SUM(J60,P60)</f>
        <v>949</v>
      </c>
    </row>
    <row r="61" spans="2:17" ht="16.5" customHeight="1">
      <c r="B61" s="705" t="s">
        <v>21</v>
      </c>
      <c r="C61" s="707"/>
      <c r="D61" s="707"/>
      <c r="E61" s="707"/>
      <c r="F61" s="707"/>
      <c r="G61" s="707"/>
      <c r="H61" s="775">
        <v>0</v>
      </c>
      <c r="I61" s="776">
        <v>0</v>
      </c>
      <c r="J61" s="777">
        <f>SUM(H61:I61)</f>
        <v>0</v>
      </c>
      <c r="K61" s="778">
        <v>0</v>
      </c>
      <c r="L61" s="779">
        <v>0</v>
      </c>
      <c r="M61" s="779">
        <v>1</v>
      </c>
      <c r="N61" s="779">
        <v>1</v>
      </c>
      <c r="O61" s="780">
        <v>11</v>
      </c>
      <c r="P61" s="786">
        <f>SUM(K61:O61)</f>
        <v>13</v>
      </c>
      <c r="Q61" s="787">
        <f>SUM(J61,P61)</f>
        <v>13</v>
      </c>
    </row>
    <row r="62" spans="2:17" ht="16.5" customHeight="1">
      <c r="B62" s="710" t="s">
        <v>22</v>
      </c>
      <c r="C62" s="711"/>
      <c r="D62" s="711"/>
      <c r="E62" s="711"/>
      <c r="F62" s="711"/>
      <c r="G62" s="711"/>
      <c r="H62" s="754">
        <f>H60+H61</f>
        <v>0</v>
      </c>
      <c r="I62" s="755">
        <f>I60+I61</f>
        <v>0</v>
      </c>
      <c r="J62" s="756">
        <f>SUM(H62:I62)</f>
        <v>0</v>
      </c>
      <c r="K62" s="757">
        <f>K60+K61</f>
        <v>2</v>
      </c>
      <c r="L62" s="758">
        <f>L60+L61</f>
        <v>7</v>
      </c>
      <c r="M62" s="758">
        <f>M60+M61</f>
        <v>50</v>
      </c>
      <c r="N62" s="758">
        <f>N60+N61</f>
        <v>225</v>
      </c>
      <c r="O62" s="755">
        <f>O60+O61</f>
        <v>678</v>
      </c>
      <c r="P62" s="788">
        <f>SUM(K62:O62)</f>
        <v>962</v>
      </c>
      <c r="Q62" s="789">
        <f>SUM(J62,P62)</f>
        <v>962</v>
      </c>
    </row>
    <row r="66" spans="1:11" s="805" customFormat="1" ht="16.5" customHeight="1">
      <c r="A66" s="804" t="s">
        <v>31</v>
      </c>
      <c r="J66" s="806"/>
      <c r="K66" s="806"/>
    </row>
    <row r="67" spans="2:18" s="805" customFormat="1" ht="16.5" customHeight="1">
      <c r="B67" s="694"/>
      <c r="C67" s="807"/>
      <c r="D67" s="807"/>
      <c r="E67" s="807"/>
      <c r="F67" s="698"/>
      <c r="G67" s="698"/>
      <c r="H67" s="698"/>
      <c r="I67" s="1767" t="s">
        <v>32</v>
      </c>
      <c r="J67" s="1767"/>
      <c r="K67" s="1767"/>
      <c r="L67" s="1767"/>
      <c r="M67" s="1767"/>
      <c r="N67" s="1767"/>
      <c r="O67" s="1767"/>
      <c r="P67" s="1767"/>
      <c r="Q67" s="1767"/>
      <c r="R67" s="1767"/>
    </row>
    <row r="68" spans="2:18" s="805" customFormat="1" ht="16.5" customHeight="1">
      <c r="B68" s="1779" t="str">
        <f>"平成"&amp;WIDECHAR($A$2)&amp;"年（"&amp;WIDECHAR($B$2)&amp;"年）"&amp;WIDECHAR($C$2)&amp;"月"</f>
        <v>平成２４年（２０１２年）１０月</v>
      </c>
      <c r="C68" s="1780"/>
      <c r="D68" s="1780"/>
      <c r="E68" s="1780"/>
      <c r="F68" s="1780"/>
      <c r="G68" s="1765"/>
      <c r="H68" s="1777" t="s">
        <v>24</v>
      </c>
      <c r="I68" s="1778"/>
      <c r="J68" s="1778"/>
      <c r="K68" s="1774" t="s">
        <v>25</v>
      </c>
      <c r="L68" s="1775"/>
      <c r="M68" s="1775"/>
      <c r="N68" s="1775"/>
      <c r="O68" s="1775"/>
      <c r="P68" s="1775"/>
      <c r="Q68" s="1776"/>
      <c r="R68" s="1768" t="s">
        <v>19</v>
      </c>
    </row>
    <row r="69" spans="2:18" s="805" customFormat="1" ht="16.5" customHeight="1">
      <c r="B69" s="1781"/>
      <c r="C69" s="1782"/>
      <c r="D69" s="1782"/>
      <c r="E69" s="1782"/>
      <c r="F69" s="1782"/>
      <c r="G69" s="1766"/>
      <c r="H69" s="761" t="s">
        <v>10</v>
      </c>
      <c r="I69" s="762" t="s">
        <v>11</v>
      </c>
      <c r="J69" s="763" t="s">
        <v>12</v>
      </c>
      <c r="K69" s="764" t="s">
        <v>13</v>
      </c>
      <c r="L69" s="765" t="s">
        <v>14</v>
      </c>
      <c r="M69" s="765" t="s">
        <v>15</v>
      </c>
      <c r="N69" s="765" t="s">
        <v>16</v>
      </c>
      <c r="O69" s="765" t="s">
        <v>17</v>
      </c>
      <c r="P69" s="766" t="s">
        <v>18</v>
      </c>
      <c r="Q69" s="760" t="s">
        <v>12</v>
      </c>
      <c r="R69" s="1769"/>
    </row>
    <row r="70" spans="2:18" s="805" customFormat="1" ht="16.5" customHeight="1">
      <c r="B70" s="808" t="s">
        <v>33</v>
      </c>
      <c r="C70" s="809"/>
      <c r="D70" s="809"/>
      <c r="E70" s="809"/>
      <c r="F70" s="809"/>
      <c r="G70" s="810"/>
      <c r="H70" s="321">
        <f aca="true" t="shared" si="4" ref="H70:R70">SUM(H71,H77,H80,H84,H88:H89)</f>
        <v>3220</v>
      </c>
      <c r="I70" s="322">
        <f t="shared" si="4"/>
        <v>3376</v>
      </c>
      <c r="J70" s="323">
        <f t="shared" si="4"/>
        <v>6596</v>
      </c>
      <c r="K70" s="324">
        <f t="shared" si="4"/>
        <v>0</v>
      </c>
      <c r="L70" s="325">
        <f t="shared" si="4"/>
        <v>6803</v>
      </c>
      <c r="M70" s="325">
        <f t="shared" si="4"/>
        <v>5456</v>
      </c>
      <c r="N70" s="325">
        <f t="shared" si="4"/>
        <v>3535</v>
      </c>
      <c r="O70" s="325">
        <f t="shared" si="4"/>
        <v>2438</v>
      </c>
      <c r="P70" s="326">
        <f t="shared" si="4"/>
        <v>1665</v>
      </c>
      <c r="Q70" s="327">
        <f t="shared" si="4"/>
        <v>19897</v>
      </c>
      <c r="R70" s="328">
        <f t="shared" si="4"/>
        <v>26493</v>
      </c>
    </row>
    <row r="71" spans="2:18" s="805" customFormat="1" ht="16.5" customHeight="1">
      <c r="B71" s="811"/>
      <c r="C71" s="808" t="s">
        <v>34</v>
      </c>
      <c r="D71" s="809"/>
      <c r="E71" s="809"/>
      <c r="F71" s="809"/>
      <c r="G71" s="810"/>
      <c r="H71" s="321">
        <f aca="true" t="shared" si="5" ref="H71:Q71">SUM(H72:H76)</f>
        <v>832</v>
      </c>
      <c r="I71" s="322">
        <f t="shared" si="5"/>
        <v>830</v>
      </c>
      <c r="J71" s="323">
        <f t="shared" si="5"/>
        <v>1662</v>
      </c>
      <c r="K71" s="324">
        <f t="shared" si="5"/>
        <v>0</v>
      </c>
      <c r="L71" s="325">
        <f t="shared" si="5"/>
        <v>1546</v>
      </c>
      <c r="M71" s="325">
        <f t="shared" si="5"/>
        <v>1142</v>
      </c>
      <c r="N71" s="325">
        <f t="shared" si="5"/>
        <v>757</v>
      </c>
      <c r="O71" s="325">
        <f t="shared" si="5"/>
        <v>556</v>
      </c>
      <c r="P71" s="326">
        <f t="shared" si="5"/>
        <v>495</v>
      </c>
      <c r="Q71" s="327">
        <f t="shared" si="5"/>
        <v>4496</v>
      </c>
      <c r="R71" s="328">
        <f aca="true" t="shared" si="6" ref="R71:R76">SUM(J71,Q71)</f>
        <v>6158</v>
      </c>
    </row>
    <row r="72" spans="2:18" s="805" customFormat="1" ht="16.5" customHeight="1">
      <c r="B72" s="811"/>
      <c r="C72" s="811"/>
      <c r="D72" s="812" t="s">
        <v>35</v>
      </c>
      <c r="E72" s="813"/>
      <c r="F72" s="813"/>
      <c r="G72" s="814"/>
      <c r="H72" s="333">
        <v>794</v>
      </c>
      <c r="I72" s="334">
        <v>769</v>
      </c>
      <c r="J72" s="335">
        <f>SUM(H72:I72)</f>
        <v>1563</v>
      </c>
      <c r="K72" s="336">
        <v>0</v>
      </c>
      <c r="L72" s="337">
        <v>1218</v>
      </c>
      <c r="M72" s="337">
        <v>767</v>
      </c>
      <c r="N72" s="337">
        <v>439</v>
      </c>
      <c r="O72" s="337">
        <v>285</v>
      </c>
      <c r="P72" s="334">
        <v>189</v>
      </c>
      <c r="Q72" s="335">
        <f>SUM(K72:P72)</f>
        <v>2898</v>
      </c>
      <c r="R72" s="338">
        <f t="shared" si="6"/>
        <v>4461</v>
      </c>
    </row>
    <row r="73" spans="2:18" s="805" customFormat="1" ht="16.5" customHeight="1">
      <c r="B73" s="811"/>
      <c r="C73" s="811"/>
      <c r="D73" s="815" t="s">
        <v>36</v>
      </c>
      <c r="E73" s="816"/>
      <c r="F73" s="816"/>
      <c r="G73" s="817"/>
      <c r="H73" s="342">
        <v>0</v>
      </c>
      <c r="I73" s="343">
        <v>0</v>
      </c>
      <c r="J73" s="344">
        <f>SUM(H73:I73)</f>
        <v>0</v>
      </c>
      <c r="K73" s="345">
        <v>0</v>
      </c>
      <c r="L73" s="346">
        <v>0</v>
      </c>
      <c r="M73" s="346">
        <v>3</v>
      </c>
      <c r="N73" s="346">
        <v>5</v>
      </c>
      <c r="O73" s="346">
        <v>6</v>
      </c>
      <c r="P73" s="343">
        <v>34</v>
      </c>
      <c r="Q73" s="344">
        <f>SUM(K73:P73)</f>
        <v>48</v>
      </c>
      <c r="R73" s="347">
        <f t="shared" si="6"/>
        <v>48</v>
      </c>
    </row>
    <row r="74" spans="2:18" s="805" customFormat="1" ht="16.5" customHeight="1">
      <c r="B74" s="811"/>
      <c r="C74" s="811"/>
      <c r="D74" s="815" t="s">
        <v>37</v>
      </c>
      <c r="E74" s="816"/>
      <c r="F74" s="816"/>
      <c r="G74" s="817"/>
      <c r="H74" s="342">
        <v>13</v>
      </c>
      <c r="I74" s="343">
        <v>19</v>
      </c>
      <c r="J74" s="344">
        <f>SUM(H74:I74)</f>
        <v>32</v>
      </c>
      <c r="K74" s="345">
        <v>0</v>
      </c>
      <c r="L74" s="346">
        <v>136</v>
      </c>
      <c r="M74" s="346">
        <v>147</v>
      </c>
      <c r="N74" s="346">
        <v>89</v>
      </c>
      <c r="O74" s="346">
        <v>95</v>
      </c>
      <c r="P74" s="343">
        <v>95</v>
      </c>
      <c r="Q74" s="344">
        <f>SUM(K74:P74)</f>
        <v>562</v>
      </c>
      <c r="R74" s="347">
        <f t="shared" si="6"/>
        <v>594</v>
      </c>
    </row>
    <row r="75" spans="2:18" s="805" customFormat="1" ht="16.5" customHeight="1">
      <c r="B75" s="811"/>
      <c r="C75" s="811"/>
      <c r="D75" s="815" t="s">
        <v>38</v>
      </c>
      <c r="E75" s="816"/>
      <c r="F75" s="816"/>
      <c r="G75" s="817"/>
      <c r="H75" s="342">
        <v>2</v>
      </c>
      <c r="I75" s="343">
        <v>21</v>
      </c>
      <c r="J75" s="344">
        <f>SUM(H75:I75)</f>
        <v>23</v>
      </c>
      <c r="K75" s="345">
        <v>0</v>
      </c>
      <c r="L75" s="346">
        <v>69</v>
      </c>
      <c r="M75" s="346">
        <v>83</v>
      </c>
      <c r="N75" s="346">
        <v>67</v>
      </c>
      <c r="O75" s="346">
        <v>40</v>
      </c>
      <c r="P75" s="343">
        <v>32</v>
      </c>
      <c r="Q75" s="344">
        <f>SUM(K75:P75)</f>
        <v>291</v>
      </c>
      <c r="R75" s="347">
        <f t="shared" si="6"/>
        <v>314</v>
      </c>
    </row>
    <row r="76" spans="2:18" s="805" customFormat="1" ht="16.5" customHeight="1">
      <c r="B76" s="811"/>
      <c r="C76" s="811"/>
      <c r="D76" s="818" t="s">
        <v>39</v>
      </c>
      <c r="E76" s="743"/>
      <c r="F76" s="743"/>
      <c r="G76" s="819"/>
      <c r="H76" s="350">
        <v>23</v>
      </c>
      <c r="I76" s="351">
        <v>21</v>
      </c>
      <c r="J76" s="352">
        <v>44</v>
      </c>
      <c r="K76" s="353">
        <v>0</v>
      </c>
      <c r="L76" s="354">
        <v>123</v>
      </c>
      <c r="M76" s="354">
        <v>142</v>
      </c>
      <c r="N76" s="354">
        <v>157</v>
      </c>
      <c r="O76" s="354">
        <v>130</v>
      </c>
      <c r="P76" s="351">
        <v>145</v>
      </c>
      <c r="Q76" s="352">
        <f>SUM(K76:P76)</f>
        <v>697</v>
      </c>
      <c r="R76" s="355">
        <f t="shared" si="6"/>
        <v>741</v>
      </c>
    </row>
    <row r="77" spans="2:18" s="805" customFormat="1" ht="16.5" customHeight="1">
      <c r="B77" s="811"/>
      <c r="C77" s="808" t="s">
        <v>40</v>
      </c>
      <c r="D77" s="809"/>
      <c r="E77" s="809"/>
      <c r="F77" s="809"/>
      <c r="G77" s="810"/>
      <c r="H77" s="321">
        <f aca="true" t="shared" si="7" ref="H77:R77">SUM(H78:H79)</f>
        <v>559</v>
      </c>
      <c r="I77" s="322">
        <f t="shared" si="7"/>
        <v>584</v>
      </c>
      <c r="J77" s="323">
        <f t="shared" si="7"/>
        <v>1143</v>
      </c>
      <c r="K77" s="324">
        <f t="shared" si="7"/>
        <v>0</v>
      </c>
      <c r="L77" s="325">
        <f t="shared" si="7"/>
        <v>1713</v>
      </c>
      <c r="M77" s="325">
        <f t="shared" si="7"/>
        <v>1312</v>
      </c>
      <c r="N77" s="325">
        <f t="shared" si="7"/>
        <v>797</v>
      </c>
      <c r="O77" s="325">
        <f t="shared" si="7"/>
        <v>484</v>
      </c>
      <c r="P77" s="326">
        <f t="shared" si="7"/>
        <v>290</v>
      </c>
      <c r="Q77" s="327">
        <f t="shared" si="7"/>
        <v>4596</v>
      </c>
      <c r="R77" s="328">
        <f t="shared" si="7"/>
        <v>5739</v>
      </c>
    </row>
    <row r="78" spans="2:18" s="805" customFormat="1" ht="16.5" customHeight="1">
      <c r="B78" s="811"/>
      <c r="C78" s="811"/>
      <c r="D78" s="812" t="s">
        <v>41</v>
      </c>
      <c r="E78" s="813"/>
      <c r="F78" s="813"/>
      <c r="G78" s="814"/>
      <c r="H78" s="333">
        <v>449</v>
      </c>
      <c r="I78" s="334">
        <v>413</v>
      </c>
      <c r="J78" s="356">
        <v>862</v>
      </c>
      <c r="K78" s="336">
        <v>0</v>
      </c>
      <c r="L78" s="337">
        <v>1224</v>
      </c>
      <c r="M78" s="337">
        <v>887</v>
      </c>
      <c r="N78" s="337">
        <v>524</v>
      </c>
      <c r="O78" s="337">
        <v>321</v>
      </c>
      <c r="P78" s="334">
        <v>188</v>
      </c>
      <c r="Q78" s="335">
        <f>SUM(K78:P78)</f>
        <v>3144</v>
      </c>
      <c r="R78" s="338">
        <f>SUM(J78,Q78)</f>
        <v>4006</v>
      </c>
    </row>
    <row r="79" spans="2:18" s="805" customFormat="1" ht="16.5" customHeight="1">
      <c r="B79" s="811"/>
      <c r="C79" s="811"/>
      <c r="D79" s="818" t="s">
        <v>42</v>
      </c>
      <c r="E79" s="743"/>
      <c r="F79" s="743"/>
      <c r="G79" s="819"/>
      <c r="H79" s="350">
        <v>110</v>
      </c>
      <c r="I79" s="351">
        <v>171</v>
      </c>
      <c r="J79" s="357">
        <f>SUM(H79:I79)</f>
        <v>281</v>
      </c>
      <c r="K79" s="353">
        <v>0</v>
      </c>
      <c r="L79" s="354">
        <v>489</v>
      </c>
      <c r="M79" s="354">
        <v>425</v>
      </c>
      <c r="N79" s="354">
        <v>273</v>
      </c>
      <c r="O79" s="354">
        <v>163</v>
      </c>
      <c r="P79" s="351">
        <v>102</v>
      </c>
      <c r="Q79" s="352">
        <f>SUM(K79:P79)</f>
        <v>1452</v>
      </c>
      <c r="R79" s="355">
        <f>SUM(J79,Q79)</f>
        <v>1733</v>
      </c>
    </row>
    <row r="80" spans="2:18" s="805" customFormat="1" ht="16.5" customHeight="1">
      <c r="B80" s="811"/>
      <c r="C80" s="808" t="s">
        <v>43</v>
      </c>
      <c r="D80" s="809"/>
      <c r="E80" s="809"/>
      <c r="F80" s="809"/>
      <c r="G80" s="810"/>
      <c r="H80" s="321">
        <f aca="true" t="shared" si="8" ref="H80:R80">SUM(H81:H83)</f>
        <v>1</v>
      </c>
      <c r="I80" s="322">
        <f t="shared" si="8"/>
        <v>10</v>
      </c>
      <c r="J80" s="323">
        <f t="shared" si="8"/>
        <v>11</v>
      </c>
      <c r="K80" s="324">
        <f t="shared" si="8"/>
        <v>0</v>
      </c>
      <c r="L80" s="325">
        <f t="shared" si="8"/>
        <v>113</v>
      </c>
      <c r="M80" s="325">
        <f t="shared" si="8"/>
        <v>171</v>
      </c>
      <c r="N80" s="325">
        <f t="shared" si="8"/>
        <v>200</v>
      </c>
      <c r="O80" s="325">
        <f t="shared" si="8"/>
        <v>153</v>
      </c>
      <c r="P80" s="326">
        <f t="shared" si="8"/>
        <v>99</v>
      </c>
      <c r="Q80" s="327">
        <f t="shared" si="8"/>
        <v>736</v>
      </c>
      <c r="R80" s="328">
        <f t="shared" si="8"/>
        <v>747</v>
      </c>
    </row>
    <row r="81" spans="2:18" s="805" customFormat="1" ht="16.5" customHeight="1">
      <c r="B81" s="811"/>
      <c r="C81" s="811"/>
      <c r="D81" s="812" t="s">
        <v>44</v>
      </c>
      <c r="E81" s="813"/>
      <c r="F81" s="813"/>
      <c r="G81" s="814"/>
      <c r="H81" s="333">
        <v>0</v>
      </c>
      <c r="I81" s="334">
        <v>8</v>
      </c>
      <c r="J81" s="356">
        <f>SUM(H81:I81)</f>
        <v>8</v>
      </c>
      <c r="K81" s="336">
        <v>0</v>
      </c>
      <c r="L81" s="337">
        <v>85</v>
      </c>
      <c r="M81" s="337">
        <v>124</v>
      </c>
      <c r="N81" s="337">
        <v>154</v>
      </c>
      <c r="O81" s="337">
        <v>105</v>
      </c>
      <c r="P81" s="334">
        <v>64</v>
      </c>
      <c r="Q81" s="335">
        <f>SUM(K81:P81)</f>
        <v>532</v>
      </c>
      <c r="R81" s="338">
        <f>SUM(J81,Q81)</f>
        <v>540</v>
      </c>
    </row>
    <row r="82" spans="2:18" s="805" customFormat="1" ht="16.5" customHeight="1">
      <c r="B82" s="811"/>
      <c r="C82" s="811"/>
      <c r="D82" s="815" t="s">
        <v>45</v>
      </c>
      <c r="E82" s="816"/>
      <c r="F82" s="816"/>
      <c r="G82" s="817"/>
      <c r="H82" s="342">
        <v>1</v>
      </c>
      <c r="I82" s="343">
        <v>2</v>
      </c>
      <c r="J82" s="358">
        <f>SUM(H82:I82)</f>
        <v>3</v>
      </c>
      <c r="K82" s="345">
        <v>0</v>
      </c>
      <c r="L82" s="346">
        <v>25</v>
      </c>
      <c r="M82" s="346">
        <v>45</v>
      </c>
      <c r="N82" s="346">
        <v>44</v>
      </c>
      <c r="O82" s="346">
        <v>46</v>
      </c>
      <c r="P82" s="343">
        <v>34</v>
      </c>
      <c r="Q82" s="344">
        <f>SUM(K82:P82)</f>
        <v>194</v>
      </c>
      <c r="R82" s="347">
        <f>SUM(J82,Q82)</f>
        <v>197</v>
      </c>
    </row>
    <row r="83" spans="2:18" s="805" customFormat="1" ht="16.5" customHeight="1">
      <c r="B83" s="811"/>
      <c r="C83" s="820"/>
      <c r="D83" s="818" t="s">
        <v>46</v>
      </c>
      <c r="E83" s="743"/>
      <c r="F83" s="743"/>
      <c r="G83" s="819"/>
      <c r="H83" s="350">
        <v>0</v>
      </c>
      <c r="I83" s="351">
        <v>0</v>
      </c>
      <c r="J83" s="357">
        <f>SUM(H83:I83)</f>
        <v>0</v>
      </c>
      <c r="K83" s="353">
        <v>0</v>
      </c>
      <c r="L83" s="354">
        <v>3</v>
      </c>
      <c r="M83" s="354">
        <v>2</v>
      </c>
      <c r="N83" s="354">
        <v>2</v>
      </c>
      <c r="O83" s="354">
        <v>2</v>
      </c>
      <c r="P83" s="351">
        <v>1</v>
      </c>
      <c r="Q83" s="352">
        <f>SUM(K83:P83)</f>
        <v>10</v>
      </c>
      <c r="R83" s="355">
        <f>SUM(J83,Q83)</f>
        <v>10</v>
      </c>
    </row>
    <row r="84" spans="2:18" s="805" customFormat="1" ht="16.5" customHeight="1">
      <c r="B84" s="811"/>
      <c r="C84" s="808" t="s">
        <v>47</v>
      </c>
      <c r="D84" s="809"/>
      <c r="E84" s="809"/>
      <c r="F84" s="809"/>
      <c r="G84" s="810"/>
      <c r="H84" s="321">
        <f aca="true" t="shared" si="9" ref="H84:R84">SUM(H85:H87)</f>
        <v>460</v>
      </c>
      <c r="I84" s="322">
        <f t="shared" si="9"/>
        <v>615</v>
      </c>
      <c r="J84" s="323">
        <f t="shared" si="9"/>
        <v>1075</v>
      </c>
      <c r="K84" s="324">
        <f t="shared" si="9"/>
        <v>0</v>
      </c>
      <c r="L84" s="325">
        <f t="shared" si="9"/>
        <v>934</v>
      </c>
      <c r="M84" s="325">
        <f t="shared" si="9"/>
        <v>1030</v>
      </c>
      <c r="N84" s="325">
        <f t="shared" si="9"/>
        <v>734</v>
      </c>
      <c r="O84" s="325">
        <f t="shared" si="9"/>
        <v>572</v>
      </c>
      <c r="P84" s="326">
        <f t="shared" si="9"/>
        <v>380</v>
      </c>
      <c r="Q84" s="327">
        <f t="shared" si="9"/>
        <v>3650</v>
      </c>
      <c r="R84" s="328">
        <f t="shared" si="9"/>
        <v>4725</v>
      </c>
    </row>
    <row r="85" spans="2:18" s="805" customFormat="1" ht="16.5" customHeight="1">
      <c r="B85" s="811"/>
      <c r="C85" s="811"/>
      <c r="D85" s="812" t="s">
        <v>48</v>
      </c>
      <c r="E85" s="813"/>
      <c r="F85" s="813"/>
      <c r="G85" s="814"/>
      <c r="H85" s="333">
        <v>419</v>
      </c>
      <c r="I85" s="334">
        <v>577</v>
      </c>
      <c r="J85" s="356">
        <f>SUM(H85:I85)</f>
        <v>996</v>
      </c>
      <c r="K85" s="336">
        <v>0</v>
      </c>
      <c r="L85" s="337">
        <v>881</v>
      </c>
      <c r="M85" s="337">
        <v>1001</v>
      </c>
      <c r="N85" s="337">
        <v>713</v>
      </c>
      <c r="O85" s="337">
        <v>556</v>
      </c>
      <c r="P85" s="334">
        <v>378</v>
      </c>
      <c r="Q85" s="335">
        <f>SUM(K85:P85)</f>
        <v>3529</v>
      </c>
      <c r="R85" s="338">
        <f>SUM(J85,Q85)</f>
        <v>4525</v>
      </c>
    </row>
    <row r="86" spans="2:18" s="805" customFormat="1" ht="16.5" customHeight="1">
      <c r="B86" s="811"/>
      <c r="C86" s="811"/>
      <c r="D86" s="815" t="s">
        <v>49</v>
      </c>
      <c r="E86" s="816"/>
      <c r="F86" s="816"/>
      <c r="G86" s="817"/>
      <c r="H86" s="342">
        <v>21</v>
      </c>
      <c r="I86" s="343">
        <v>16</v>
      </c>
      <c r="J86" s="358">
        <f>SUM(H86:I86)</f>
        <v>37</v>
      </c>
      <c r="K86" s="345">
        <v>0</v>
      </c>
      <c r="L86" s="346">
        <v>22</v>
      </c>
      <c r="M86" s="346">
        <v>16</v>
      </c>
      <c r="N86" s="346">
        <v>15</v>
      </c>
      <c r="O86" s="346">
        <v>7</v>
      </c>
      <c r="P86" s="343">
        <v>1</v>
      </c>
      <c r="Q86" s="344">
        <f>SUM(K86:P86)</f>
        <v>61</v>
      </c>
      <c r="R86" s="347">
        <f>SUM(J86,Q86)</f>
        <v>98</v>
      </c>
    </row>
    <row r="87" spans="2:18" s="805" customFormat="1" ht="16.5" customHeight="1">
      <c r="B87" s="811"/>
      <c r="C87" s="811"/>
      <c r="D87" s="818" t="s">
        <v>50</v>
      </c>
      <c r="E87" s="743"/>
      <c r="F87" s="743"/>
      <c r="G87" s="819"/>
      <c r="H87" s="350">
        <v>20</v>
      </c>
      <c r="I87" s="351">
        <v>22</v>
      </c>
      <c r="J87" s="357">
        <f>SUM(H87:I87)</f>
        <v>42</v>
      </c>
      <c r="K87" s="353">
        <v>0</v>
      </c>
      <c r="L87" s="354">
        <v>31</v>
      </c>
      <c r="M87" s="354">
        <v>13</v>
      </c>
      <c r="N87" s="354">
        <v>6</v>
      </c>
      <c r="O87" s="354">
        <v>9</v>
      </c>
      <c r="P87" s="351">
        <v>1</v>
      </c>
      <c r="Q87" s="352">
        <f>SUM(K87:P87)</f>
        <v>60</v>
      </c>
      <c r="R87" s="355">
        <f>SUM(J87,Q87)</f>
        <v>102</v>
      </c>
    </row>
    <row r="88" spans="2:18" s="805" customFormat="1" ht="16.5" customHeight="1">
      <c r="B88" s="811"/>
      <c r="C88" s="821" t="s">
        <v>51</v>
      </c>
      <c r="D88" s="822"/>
      <c r="E88" s="822"/>
      <c r="F88" s="822"/>
      <c r="G88" s="823"/>
      <c r="H88" s="321">
        <v>28</v>
      </c>
      <c r="I88" s="322">
        <v>24</v>
      </c>
      <c r="J88" s="323">
        <f>SUM(H88:I88)</f>
        <v>52</v>
      </c>
      <c r="K88" s="324">
        <v>0</v>
      </c>
      <c r="L88" s="325">
        <v>133</v>
      </c>
      <c r="M88" s="325">
        <v>88</v>
      </c>
      <c r="N88" s="325">
        <v>79</v>
      </c>
      <c r="O88" s="325">
        <v>59</v>
      </c>
      <c r="P88" s="326">
        <v>21</v>
      </c>
      <c r="Q88" s="327">
        <f>SUM(K88:P88)</f>
        <v>380</v>
      </c>
      <c r="R88" s="328">
        <f>SUM(J88,Q88)</f>
        <v>432</v>
      </c>
    </row>
    <row r="89" spans="2:18" s="805" customFormat="1" ht="16.5" customHeight="1">
      <c r="B89" s="820"/>
      <c r="C89" s="821" t="s">
        <v>52</v>
      </c>
      <c r="D89" s="822"/>
      <c r="E89" s="822"/>
      <c r="F89" s="822"/>
      <c r="G89" s="823"/>
      <c r="H89" s="321">
        <v>1340</v>
      </c>
      <c r="I89" s="322">
        <v>1313</v>
      </c>
      <c r="J89" s="323">
        <f>SUM(H89:I89)</f>
        <v>2653</v>
      </c>
      <c r="K89" s="324">
        <v>0</v>
      </c>
      <c r="L89" s="325">
        <v>2364</v>
      </c>
      <c r="M89" s="325">
        <v>1713</v>
      </c>
      <c r="N89" s="325">
        <v>968</v>
      </c>
      <c r="O89" s="325">
        <v>614</v>
      </c>
      <c r="P89" s="326">
        <v>380</v>
      </c>
      <c r="Q89" s="327">
        <f>SUM(K89:P89)</f>
        <v>6039</v>
      </c>
      <c r="R89" s="328">
        <f>SUM(J89,Q89)</f>
        <v>8692</v>
      </c>
    </row>
    <row r="90" spans="2:18" s="805" customFormat="1" ht="16.5" customHeight="1">
      <c r="B90" s="808" t="s">
        <v>53</v>
      </c>
      <c r="C90" s="809"/>
      <c r="D90" s="809"/>
      <c r="E90" s="809"/>
      <c r="F90" s="809"/>
      <c r="G90" s="810"/>
      <c r="H90" s="321">
        <f aca="true" t="shared" si="10" ref="H90:R90">SUM(H91:H98)</f>
        <v>8</v>
      </c>
      <c r="I90" s="322">
        <f t="shared" si="10"/>
        <v>9</v>
      </c>
      <c r="J90" s="323">
        <f t="shared" si="10"/>
        <v>17</v>
      </c>
      <c r="K90" s="324">
        <f t="shared" si="10"/>
        <v>0</v>
      </c>
      <c r="L90" s="325">
        <f t="shared" si="10"/>
        <v>272</v>
      </c>
      <c r="M90" s="325">
        <f t="shared" si="10"/>
        <v>346</v>
      </c>
      <c r="N90" s="325">
        <f t="shared" si="10"/>
        <v>369</v>
      </c>
      <c r="O90" s="325">
        <f t="shared" si="10"/>
        <v>256</v>
      </c>
      <c r="P90" s="326">
        <f t="shared" si="10"/>
        <v>132</v>
      </c>
      <c r="Q90" s="327">
        <f t="shared" si="10"/>
        <v>1375</v>
      </c>
      <c r="R90" s="328">
        <f t="shared" si="10"/>
        <v>1392</v>
      </c>
    </row>
    <row r="91" spans="2:18" s="805" customFormat="1" ht="16.5" customHeight="1">
      <c r="B91" s="811"/>
      <c r="C91" s="812" t="s">
        <v>68</v>
      </c>
      <c r="D91" s="813"/>
      <c r="E91" s="813"/>
      <c r="F91" s="813"/>
      <c r="G91" s="814"/>
      <c r="H91" s="333">
        <v>0</v>
      </c>
      <c r="I91" s="334">
        <v>0</v>
      </c>
      <c r="J91" s="356">
        <v>0</v>
      </c>
      <c r="K91" s="363"/>
      <c r="L91" s="337">
        <v>0</v>
      </c>
      <c r="M91" s="337">
        <v>0</v>
      </c>
      <c r="N91" s="337">
        <v>0</v>
      </c>
      <c r="O91" s="337">
        <v>0</v>
      </c>
      <c r="P91" s="334">
        <v>0</v>
      </c>
      <c r="Q91" s="335">
        <f aca="true" t="shared" si="11" ref="Q91:Q98">SUM(K91:P91)</f>
        <v>0</v>
      </c>
      <c r="R91" s="338">
        <f aca="true" t="shared" si="12" ref="R91:R98">SUM(J91,Q91)</f>
        <v>0</v>
      </c>
    </row>
    <row r="92" spans="2:18" s="805" customFormat="1" ht="16.5" customHeight="1">
      <c r="B92" s="811"/>
      <c r="C92" s="824" t="s">
        <v>54</v>
      </c>
      <c r="D92" s="735"/>
      <c r="E92" s="735"/>
      <c r="F92" s="735"/>
      <c r="G92" s="825"/>
      <c r="H92" s="342">
        <v>0</v>
      </c>
      <c r="I92" s="343">
        <v>0</v>
      </c>
      <c r="J92" s="358">
        <f aca="true" t="shared" si="13" ref="J92:J98">SUM(H92:I92)</f>
        <v>0</v>
      </c>
      <c r="K92" s="366"/>
      <c r="L92" s="367">
        <v>7</v>
      </c>
      <c r="M92" s="367">
        <v>9</v>
      </c>
      <c r="N92" s="367">
        <v>4</v>
      </c>
      <c r="O92" s="367">
        <v>2</v>
      </c>
      <c r="P92" s="368">
        <v>3</v>
      </c>
      <c r="Q92" s="369">
        <f t="shared" si="11"/>
        <v>25</v>
      </c>
      <c r="R92" s="370">
        <f t="shared" si="12"/>
        <v>25</v>
      </c>
    </row>
    <row r="93" spans="2:18" s="805" customFormat="1" ht="16.5" customHeight="1">
      <c r="B93" s="811"/>
      <c r="C93" s="815" t="s">
        <v>55</v>
      </c>
      <c r="D93" s="816"/>
      <c r="E93" s="816"/>
      <c r="F93" s="816"/>
      <c r="G93" s="817"/>
      <c r="H93" s="342">
        <v>2</v>
      </c>
      <c r="I93" s="343">
        <v>3</v>
      </c>
      <c r="J93" s="358">
        <f t="shared" si="13"/>
        <v>5</v>
      </c>
      <c r="K93" s="345">
        <v>0</v>
      </c>
      <c r="L93" s="346">
        <v>55</v>
      </c>
      <c r="M93" s="346">
        <v>71</v>
      </c>
      <c r="N93" s="346">
        <v>49</v>
      </c>
      <c r="O93" s="346">
        <v>42</v>
      </c>
      <c r="P93" s="343">
        <v>16</v>
      </c>
      <c r="Q93" s="344">
        <f t="shared" si="11"/>
        <v>233</v>
      </c>
      <c r="R93" s="347">
        <f t="shared" si="12"/>
        <v>238</v>
      </c>
    </row>
    <row r="94" spans="2:18" s="805" customFormat="1" ht="16.5" customHeight="1">
      <c r="B94" s="811"/>
      <c r="C94" s="815" t="s">
        <v>56</v>
      </c>
      <c r="D94" s="816"/>
      <c r="E94" s="816"/>
      <c r="F94" s="816"/>
      <c r="G94" s="817"/>
      <c r="H94" s="342">
        <v>6</v>
      </c>
      <c r="I94" s="343">
        <v>5</v>
      </c>
      <c r="J94" s="358">
        <f t="shared" si="13"/>
        <v>11</v>
      </c>
      <c r="K94" s="345">
        <v>0</v>
      </c>
      <c r="L94" s="346">
        <v>55</v>
      </c>
      <c r="M94" s="346">
        <v>49</v>
      </c>
      <c r="N94" s="346">
        <v>40</v>
      </c>
      <c r="O94" s="346">
        <v>42</v>
      </c>
      <c r="P94" s="343">
        <v>23</v>
      </c>
      <c r="Q94" s="344">
        <f t="shared" si="11"/>
        <v>209</v>
      </c>
      <c r="R94" s="347">
        <f t="shared" si="12"/>
        <v>220</v>
      </c>
    </row>
    <row r="95" spans="2:18" s="805" customFormat="1" ht="16.5" customHeight="1">
      <c r="B95" s="811"/>
      <c r="C95" s="815" t="s">
        <v>57</v>
      </c>
      <c r="D95" s="816"/>
      <c r="E95" s="816"/>
      <c r="F95" s="816"/>
      <c r="G95" s="817"/>
      <c r="H95" s="342">
        <v>0</v>
      </c>
      <c r="I95" s="343">
        <v>1</v>
      </c>
      <c r="J95" s="358">
        <f t="shared" si="13"/>
        <v>1</v>
      </c>
      <c r="K95" s="371"/>
      <c r="L95" s="346">
        <v>134</v>
      </c>
      <c r="M95" s="346">
        <v>180</v>
      </c>
      <c r="N95" s="346">
        <v>232</v>
      </c>
      <c r="O95" s="346">
        <v>138</v>
      </c>
      <c r="P95" s="343">
        <v>71</v>
      </c>
      <c r="Q95" s="344">
        <f t="shared" si="11"/>
        <v>755</v>
      </c>
      <c r="R95" s="347">
        <f t="shared" si="12"/>
        <v>756</v>
      </c>
    </row>
    <row r="96" spans="2:18" s="805" customFormat="1" ht="16.5" customHeight="1">
      <c r="B96" s="811"/>
      <c r="C96" s="826" t="s">
        <v>58</v>
      </c>
      <c r="D96" s="827"/>
      <c r="E96" s="827"/>
      <c r="F96" s="827"/>
      <c r="G96" s="828"/>
      <c r="H96" s="342">
        <v>0</v>
      </c>
      <c r="I96" s="343">
        <v>0</v>
      </c>
      <c r="J96" s="358">
        <f t="shared" si="13"/>
        <v>0</v>
      </c>
      <c r="K96" s="371"/>
      <c r="L96" s="346">
        <v>21</v>
      </c>
      <c r="M96" s="346">
        <v>37</v>
      </c>
      <c r="N96" s="346">
        <v>36</v>
      </c>
      <c r="O96" s="346">
        <v>26</v>
      </c>
      <c r="P96" s="343">
        <v>14</v>
      </c>
      <c r="Q96" s="344">
        <f t="shared" si="11"/>
        <v>134</v>
      </c>
      <c r="R96" s="347">
        <f t="shared" si="12"/>
        <v>134</v>
      </c>
    </row>
    <row r="97" spans="2:18" s="805" customFormat="1" ht="16.5" customHeight="1">
      <c r="B97" s="829"/>
      <c r="C97" s="830" t="s">
        <v>59</v>
      </c>
      <c r="D97" s="827"/>
      <c r="E97" s="827"/>
      <c r="F97" s="827"/>
      <c r="G97" s="828"/>
      <c r="H97" s="342">
        <v>0</v>
      </c>
      <c r="I97" s="343">
        <v>0</v>
      </c>
      <c r="J97" s="358">
        <f t="shared" si="13"/>
        <v>0</v>
      </c>
      <c r="K97" s="371"/>
      <c r="L97" s="346">
        <v>0</v>
      </c>
      <c r="M97" s="346">
        <v>0</v>
      </c>
      <c r="N97" s="346">
        <v>8</v>
      </c>
      <c r="O97" s="346">
        <v>6</v>
      </c>
      <c r="P97" s="343">
        <v>5</v>
      </c>
      <c r="Q97" s="344">
        <f t="shared" si="11"/>
        <v>19</v>
      </c>
      <c r="R97" s="347">
        <f t="shared" si="12"/>
        <v>19</v>
      </c>
    </row>
    <row r="98" spans="2:18" s="805" customFormat="1" ht="16.5" customHeight="1">
      <c r="B98" s="831"/>
      <c r="C98" s="832" t="s">
        <v>69</v>
      </c>
      <c r="D98" s="833"/>
      <c r="E98" s="833"/>
      <c r="F98" s="833"/>
      <c r="G98" s="834"/>
      <c r="H98" s="381">
        <v>0</v>
      </c>
      <c r="I98" s="382">
        <v>0</v>
      </c>
      <c r="J98" s="383">
        <f t="shared" si="13"/>
        <v>0</v>
      </c>
      <c r="K98" s="384"/>
      <c r="L98" s="385">
        <v>0</v>
      </c>
      <c r="M98" s="385">
        <v>0</v>
      </c>
      <c r="N98" s="385">
        <v>0</v>
      </c>
      <c r="O98" s="385">
        <v>0</v>
      </c>
      <c r="P98" s="382">
        <v>0</v>
      </c>
      <c r="Q98" s="386">
        <f t="shared" si="11"/>
        <v>0</v>
      </c>
      <c r="R98" s="387">
        <f t="shared" si="12"/>
        <v>0</v>
      </c>
    </row>
    <row r="99" spans="2:18" s="805" customFormat="1" ht="16.5" customHeight="1">
      <c r="B99" s="808" t="s">
        <v>60</v>
      </c>
      <c r="C99" s="809"/>
      <c r="D99" s="809"/>
      <c r="E99" s="809"/>
      <c r="F99" s="809"/>
      <c r="G99" s="810"/>
      <c r="H99" s="321">
        <f>SUM(H100:H102)</f>
        <v>0</v>
      </c>
      <c r="I99" s="322">
        <f>SUM(I100:I102)</f>
        <v>0</v>
      </c>
      <c r="J99" s="323">
        <f>SUM(J100:J102)</f>
        <v>0</v>
      </c>
      <c r="K99" s="388"/>
      <c r="L99" s="325">
        <f aca="true" t="shared" si="14" ref="L99:R99">SUM(L100:L102)</f>
        <v>43</v>
      </c>
      <c r="M99" s="325">
        <f t="shared" si="14"/>
        <v>98</v>
      </c>
      <c r="N99" s="325">
        <f t="shared" si="14"/>
        <v>312</v>
      </c>
      <c r="O99" s="325">
        <f t="shared" si="14"/>
        <v>681</v>
      </c>
      <c r="P99" s="326">
        <f t="shared" si="14"/>
        <v>1173</v>
      </c>
      <c r="Q99" s="327">
        <f t="shared" si="14"/>
        <v>2307</v>
      </c>
      <c r="R99" s="328">
        <f t="shared" si="14"/>
        <v>2307</v>
      </c>
    </row>
    <row r="100" spans="2:18" s="805" customFormat="1" ht="16.5" customHeight="1">
      <c r="B100" s="811"/>
      <c r="C100" s="812" t="s">
        <v>61</v>
      </c>
      <c r="D100" s="813"/>
      <c r="E100" s="813"/>
      <c r="F100" s="813"/>
      <c r="G100" s="814"/>
      <c r="H100" s="333">
        <v>0</v>
      </c>
      <c r="I100" s="334">
        <v>0</v>
      </c>
      <c r="J100" s="356">
        <f>SUM(H100:I100)</f>
        <v>0</v>
      </c>
      <c r="K100" s="363"/>
      <c r="L100" s="337">
        <v>5</v>
      </c>
      <c r="M100" s="337">
        <v>28</v>
      </c>
      <c r="N100" s="337">
        <v>126</v>
      </c>
      <c r="O100" s="337">
        <v>328</v>
      </c>
      <c r="P100" s="334">
        <v>381</v>
      </c>
      <c r="Q100" s="335">
        <f>SUM(K100:P100)</f>
        <v>868</v>
      </c>
      <c r="R100" s="338">
        <f>SUM(J100,Q100)</f>
        <v>868</v>
      </c>
    </row>
    <row r="101" spans="2:18" s="805" customFormat="1" ht="16.5" customHeight="1">
      <c r="B101" s="811"/>
      <c r="C101" s="815" t="s">
        <v>62</v>
      </c>
      <c r="D101" s="816"/>
      <c r="E101" s="816"/>
      <c r="F101" s="816"/>
      <c r="G101" s="817"/>
      <c r="H101" s="342">
        <v>0</v>
      </c>
      <c r="I101" s="343">
        <v>0</v>
      </c>
      <c r="J101" s="358">
        <f>SUM(H101:I101)</f>
        <v>0</v>
      </c>
      <c r="K101" s="371"/>
      <c r="L101" s="346">
        <v>36</v>
      </c>
      <c r="M101" s="346">
        <v>63</v>
      </c>
      <c r="N101" s="346">
        <v>136</v>
      </c>
      <c r="O101" s="346">
        <v>128</v>
      </c>
      <c r="P101" s="343">
        <v>114</v>
      </c>
      <c r="Q101" s="344">
        <f>SUM(K101:P101)</f>
        <v>477</v>
      </c>
      <c r="R101" s="347">
        <f>SUM(J101,Q101)</f>
        <v>477</v>
      </c>
    </row>
    <row r="102" spans="2:18" s="805" customFormat="1" ht="16.5" customHeight="1">
      <c r="B102" s="831"/>
      <c r="C102" s="818" t="s">
        <v>63</v>
      </c>
      <c r="D102" s="743"/>
      <c r="E102" s="743"/>
      <c r="F102" s="743"/>
      <c r="G102" s="819"/>
      <c r="H102" s="350">
        <v>0</v>
      </c>
      <c r="I102" s="351">
        <v>0</v>
      </c>
      <c r="J102" s="357">
        <f>SUM(H102:I102)</f>
        <v>0</v>
      </c>
      <c r="K102" s="389"/>
      <c r="L102" s="354">
        <v>2</v>
      </c>
      <c r="M102" s="354">
        <v>7</v>
      </c>
      <c r="N102" s="354">
        <v>50</v>
      </c>
      <c r="O102" s="354">
        <v>225</v>
      </c>
      <c r="P102" s="351">
        <v>678</v>
      </c>
      <c r="Q102" s="352">
        <f>SUM(K102:P102)</f>
        <v>962</v>
      </c>
      <c r="R102" s="355">
        <f>SUM(J102,Q102)</f>
        <v>962</v>
      </c>
    </row>
    <row r="103" spans="2:18" s="805" customFormat="1" ht="16.5" customHeight="1">
      <c r="B103" s="835" t="s">
        <v>64</v>
      </c>
      <c r="C103" s="724"/>
      <c r="D103" s="724"/>
      <c r="E103" s="724"/>
      <c r="F103" s="724"/>
      <c r="G103" s="725"/>
      <c r="H103" s="321">
        <f aca="true" t="shared" si="15" ref="H103:R103">SUM(H70,H90,H99)</f>
        <v>3228</v>
      </c>
      <c r="I103" s="322">
        <f t="shared" si="15"/>
        <v>3385</v>
      </c>
      <c r="J103" s="323">
        <f t="shared" si="15"/>
        <v>6613</v>
      </c>
      <c r="K103" s="324">
        <f t="shared" si="15"/>
        <v>0</v>
      </c>
      <c r="L103" s="325">
        <f t="shared" si="15"/>
        <v>7118</v>
      </c>
      <c r="M103" s="325">
        <f t="shared" si="15"/>
        <v>5900</v>
      </c>
      <c r="N103" s="325">
        <f t="shared" si="15"/>
        <v>4216</v>
      </c>
      <c r="O103" s="325">
        <f t="shared" si="15"/>
        <v>3375</v>
      </c>
      <c r="P103" s="326">
        <f t="shared" si="15"/>
        <v>2970</v>
      </c>
      <c r="Q103" s="327">
        <f t="shared" si="15"/>
        <v>23579</v>
      </c>
      <c r="R103" s="328">
        <f t="shared" si="15"/>
        <v>30192</v>
      </c>
    </row>
    <row r="104" spans="2:18" s="805" customFormat="1" ht="16.5" customHeight="1">
      <c r="B104" s="836"/>
      <c r="C104" s="836"/>
      <c r="D104" s="836"/>
      <c r="E104" s="836"/>
      <c r="F104" s="836"/>
      <c r="G104" s="836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</row>
    <row r="105" spans="1:11" s="805" customFormat="1" ht="16.5" customHeight="1">
      <c r="A105" s="804" t="s">
        <v>65</v>
      </c>
      <c r="H105" s="806"/>
      <c r="I105" s="806"/>
      <c r="J105" s="806"/>
      <c r="K105" s="806"/>
    </row>
    <row r="106" spans="2:18" s="805" customFormat="1" ht="16.5" customHeight="1">
      <c r="B106" s="807"/>
      <c r="C106" s="807"/>
      <c r="D106" s="807"/>
      <c r="E106" s="807"/>
      <c r="F106" s="698"/>
      <c r="G106" s="698"/>
      <c r="H106" s="698"/>
      <c r="I106" s="1767" t="s">
        <v>66</v>
      </c>
      <c r="J106" s="1767"/>
      <c r="K106" s="1767"/>
      <c r="L106" s="1767"/>
      <c r="M106" s="1767"/>
      <c r="N106" s="1767"/>
      <c r="O106" s="1767"/>
      <c r="P106" s="1767"/>
      <c r="Q106" s="1767"/>
      <c r="R106" s="1767"/>
    </row>
    <row r="107" spans="2:18" s="805" customFormat="1" ht="16.5" customHeight="1">
      <c r="B107" s="1779" t="str">
        <f>"平成"&amp;WIDECHAR($A$2)&amp;"年（"&amp;WIDECHAR($B$2)&amp;"年）"&amp;WIDECHAR($C$2)&amp;"月"</f>
        <v>平成２４年（２０１２年）１０月</v>
      </c>
      <c r="C107" s="1780"/>
      <c r="D107" s="1780"/>
      <c r="E107" s="1780"/>
      <c r="F107" s="1780"/>
      <c r="G107" s="1765"/>
      <c r="H107" s="1777" t="s">
        <v>24</v>
      </c>
      <c r="I107" s="1778"/>
      <c r="J107" s="1778"/>
      <c r="K107" s="1774" t="s">
        <v>25</v>
      </c>
      <c r="L107" s="1775"/>
      <c r="M107" s="1775"/>
      <c r="N107" s="1775"/>
      <c r="O107" s="1775"/>
      <c r="P107" s="1775"/>
      <c r="Q107" s="1776"/>
      <c r="R107" s="1768" t="s">
        <v>19</v>
      </c>
    </row>
    <row r="108" spans="2:18" s="805" customFormat="1" ht="16.5" customHeight="1">
      <c r="B108" s="1781"/>
      <c r="C108" s="1782"/>
      <c r="D108" s="1782"/>
      <c r="E108" s="1782"/>
      <c r="F108" s="1782"/>
      <c r="G108" s="1766"/>
      <c r="H108" s="761" t="s">
        <v>10</v>
      </c>
      <c r="I108" s="762" t="s">
        <v>11</v>
      </c>
      <c r="J108" s="763" t="s">
        <v>12</v>
      </c>
      <c r="K108" s="764" t="s">
        <v>13</v>
      </c>
      <c r="L108" s="765" t="s">
        <v>14</v>
      </c>
      <c r="M108" s="765" t="s">
        <v>15</v>
      </c>
      <c r="N108" s="765" t="s">
        <v>16</v>
      </c>
      <c r="O108" s="765" t="s">
        <v>17</v>
      </c>
      <c r="P108" s="766" t="s">
        <v>18</v>
      </c>
      <c r="Q108" s="760" t="s">
        <v>12</v>
      </c>
      <c r="R108" s="1769"/>
    </row>
    <row r="109" spans="2:18" s="805" customFormat="1" ht="16.5" customHeight="1">
      <c r="B109" s="808" t="s">
        <v>33</v>
      </c>
      <c r="C109" s="809"/>
      <c r="D109" s="809"/>
      <c r="E109" s="809"/>
      <c r="F109" s="809"/>
      <c r="G109" s="810"/>
      <c r="H109" s="321">
        <f aca="true" t="shared" si="16" ref="H109:R109">SUM(H110,H116,H119,H123,H127:H128)</f>
        <v>35332617</v>
      </c>
      <c r="I109" s="322">
        <f t="shared" si="16"/>
        <v>55600262</v>
      </c>
      <c r="J109" s="323">
        <f t="shared" si="16"/>
        <v>90932879</v>
      </c>
      <c r="K109" s="324">
        <f t="shared" si="16"/>
        <v>0</v>
      </c>
      <c r="L109" s="325">
        <f t="shared" si="16"/>
        <v>220514387</v>
      </c>
      <c r="M109" s="325">
        <f t="shared" si="16"/>
        <v>207815233</v>
      </c>
      <c r="N109" s="325">
        <f t="shared" si="16"/>
        <v>169677586</v>
      </c>
      <c r="O109" s="325">
        <f t="shared" si="16"/>
        <v>130249597</v>
      </c>
      <c r="P109" s="326">
        <f t="shared" si="16"/>
        <v>92168066</v>
      </c>
      <c r="Q109" s="327">
        <f t="shared" si="16"/>
        <v>820424869</v>
      </c>
      <c r="R109" s="328">
        <f t="shared" si="16"/>
        <v>911357748</v>
      </c>
    </row>
    <row r="110" spans="2:18" s="805" customFormat="1" ht="16.5" customHeight="1">
      <c r="B110" s="811"/>
      <c r="C110" s="808" t="s">
        <v>34</v>
      </c>
      <c r="D110" s="809"/>
      <c r="E110" s="809"/>
      <c r="F110" s="809"/>
      <c r="G110" s="810"/>
      <c r="H110" s="321">
        <f aca="true" t="shared" si="17" ref="H110:Q110">SUM(H111:H115)</f>
        <v>12200758</v>
      </c>
      <c r="I110" s="322">
        <f t="shared" si="17"/>
        <v>17062776</v>
      </c>
      <c r="J110" s="323">
        <f t="shared" si="17"/>
        <v>29263534</v>
      </c>
      <c r="K110" s="324">
        <f t="shared" si="17"/>
        <v>0</v>
      </c>
      <c r="L110" s="325">
        <f t="shared" si="17"/>
        <v>40968228</v>
      </c>
      <c r="M110" s="325">
        <f t="shared" si="17"/>
        <v>40953825</v>
      </c>
      <c r="N110" s="325">
        <f t="shared" si="17"/>
        <v>33290964</v>
      </c>
      <c r="O110" s="325">
        <f t="shared" si="17"/>
        <v>27966736</v>
      </c>
      <c r="P110" s="326">
        <f t="shared" si="17"/>
        <v>26855132</v>
      </c>
      <c r="Q110" s="327">
        <f t="shared" si="17"/>
        <v>170034885</v>
      </c>
      <c r="R110" s="328">
        <f aca="true" t="shared" si="18" ref="R110:R115">SUM(J110,Q110)</f>
        <v>199298419</v>
      </c>
    </row>
    <row r="111" spans="2:18" s="805" customFormat="1" ht="16.5" customHeight="1">
      <c r="B111" s="811"/>
      <c r="C111" s="811"/>
      <c r="D111" s="812" t="s">
        <v>35</v>
      </c>
      <c r="E111" s="813"/>
      <c r="F111" s="813"/>
      <c r="G111" s="814"/>
      <c r="H111" s="333">
        <v>11732029</v>
      </c>
      <c r="I111" s="334">
        <v>15337908</v>
      </c>
      <c r="J111" s="335">
        <f>SUM(H111:I111)</f>
        <v>27069937</v>
      </c>
      <c r="K111" s="336">
        <v>0</v>
      </c>
      <c r="L111" s="337">
        <v>32911967</v>
      </c>
      <c r="M111" s="337">
        <v>30419073</v>
      </c>
      <c r="N111" s="337">
        <v>26231175</v>
      </c>
      <c r="O111" s="337">
        <v>21741930</v>
      </c>
      <c r="P111" s="334">
        <v>17611583</v>
      </c>
      <c r="Q111" s="335">
        <f>SUM(K111:P111)</f>
        <v>128915728</v>
      </c>
      <c r="R111" s="338">
        <f t="shared" si="18"/>
        <v>155985665</v>
      </c>
    </row>
    <row r="112" spans="2:18" s="805" customFormat="1" ht="16.5" customHeight="1">
      <c r="B112" s="811"/>
      <c r="C112" s="811"/>
      <c r="D112" s="815" t="s">
        <v>36</v>
      </c>
      <c r="E112" s="816"/>
      <c r="F112" s="816"/>
      <c r="G112" s="817"/>
      <c r="H112" s="342">
        <v>0</v>
      </c>
      <c r="I112" s="343">
        <v>0</v>
      </c>
      <c r="J112" s="344">
        <f>SUM(H112:I112)</f>
        <v>0</v>
      </c>
      <c r="K112" s="345">
        <v>0</v>
      </c>
      <c r="L112" s="346">
        <v>0</v>
      </c>
      <c r="M112" s="346">
        <v>46035</v>
      </c>
      <c r="N112" s="346">
        <v>229068</v>
      </c>
      <c r="O112" s="346">
        <v>304276</v>
      </c>
      <c r="P112" s="343">
        <v>2133561</v>
      </c>
      <c r="Q112" s="344">
        <f>SUM(K112:P112)</f>
        <v>2712940</v>
      </c>
      <c r="R112" s="347">
        <f t="shared" si="18"/>
        <v>2712940</v>
      </c>
    </row>
    <row r="113" spans="2:18" s="805" customFormat="1" ht="16.5" customHeight="1">
      <c r="B113" s="811"/>
      <c r="C113" s="811"/>
      <c r="D113" s="815" t="s">
        <v>37</v>
      </c>
      <c r="E113" s="816"/>
      <c r="F113" s="816"/>
      <c r="G113" s="817"/>
      <c r="H113" s="342">
        <v>223542</v>
      </c>
      <c r="I113" s="343">
        <v>592461</v>
      </c>
      <c r="J113" s="344">
        <f>SUM(H113:I113)</f>
        <v>816003</v>
      </c>
      <c r="K113" s="345">
        <v>0</v>
      </c>
      <c r="L113" s="346">
        <v>4027797</v>
      </c>
      <c r="M113" s="346">
        <v>5496003</v>
      </c>
      <c r="N113" s="346">
        <v>3167289</v>
      </c>
      <c r="O113" s="346">
        <v>3411960</v>
      </c>
      <c r="P113" s="343">
        <v>4725366</v>
      </c>
      <c r="Q113" s="344">
        <f>SUM(K113:P113)</f>
        <v>20828415</v>
      </c>
      <c r="R113" s="347">
        <f t="shared" si="18"/>
        <v>21644418</v>
      </c>
    </row>
    <row r="114" spans="2:18" s="805" customFormat="1" ht="16.5" customHeight="1">
      <c r="B114" s="811"/>
      <c r="C114" s="811"/>
      <c r="D114" s="815" t="s">
        <v>38</v>
      </c>
      <c r="E114" s="816"/>
      <c r="F114" s="816"/>
      <c r="G114" s="817"/>
      <c r="H114" s="342">
        <v>64377</v>
      </c>
      <c r="I114" s="343">
        <v>982647</v>
      </c>
      <c r="J114" s="344">
        <f>SUM(H114:I114)</f>
        <v>1047024</v>
      </c>
      <c r="K114" s="345">
        <v>0</v>
      </c>
      <c r="L114" s="346">
        <v>3084310</v>
      </c>
      <c r="M114" s="346">
        <v>3881124</v>
      </c>
      <c r="N114" s="346">
        <v>2459628</v>
      </c>
      <c r="O114" s="346">
        <v>1630791</v>
      </c>
      <c r="P114" s="343">
        <v>1309131</v>
      </c>
      <c r="Q114" s="344">
        <f>SUM(K114:P114)</f>
        <v>12364984</v>
      </c>
      <c r="R114" s="347">
        <f t="shared" si="18"/>
        <v>13412008</v>
      </c>
    </row>
    <row r="115" spans="2:18" s="805" customFormat="1" ht="16.5" customHeight="1">
      <c r="B115" s="811"/>
      <c r="C115" s="811"/>
      <c r="D115" s="818" t="s">
        <v>39</v>
      </c>
      <c r="E115" s="743"/>
      <c r="F115" s="743"/>
      <c r="G115" s="819"/>
      <c r="H115" s="350">
        <v>180810</v>
      </c>
      <c r="I115" s="351">
        <v>149760</v>
      </c>
      <c r="J115" s="352">
        <f>SUM(H115:I115)</f>
        <v>330570</v>
      </c>
      <c r="K115" s="353">
        <v>0</v>
      </c>
      <c r="L115" s="354">
        <v>944154</v>
      </c>
      <c r="M115" s="354">
        <v>1111590</v>
      </c>
      <c r="N115" s="354">
        <v>1203804</v>
      </c>
      <c r="O115" s="354">
        <v>877779</v>
      </c>
      <c r="P115" s="351">
        <v>1075491</v>
      </c>
      <c r="Q115" s="352">
        <f>SUM(K115:P115)</f>
        <v>5212818</v>
      </c>
      <c r="R115" s="355">
        <f t="shared" si="18"/>
        <v>5543388</v>
      </c>
    </row>
    <row r="116" spans="2:18" s="805" customFormat="1" ht="16.5" customHeight="1">
      <c r="B116" s="811"/>
      <c r="C116" s="808" t="s">
        <v>40</v>
      </c>
      <c r="D116" s="809"/>
      <c r="E116" s="809"/>
      <c r="F116" s="809"/>
      <c r="G116" s="810"/>
      <c r="H116" s="321">
        <f aca="true" t="shared" si="19" ref="H116:R116">SUM(H117:H118)</f>
        <v>11672870</v>
      </c>
      <c r="I116" s="322">
        <f t="shared" si="19"/>
        <v>24273315</v>
      </c>
      <c r="J116" s="323">
        <f t="shared" si="19"/>
        <v>35946185</v>
      </c>
      <c r="K116" s="324">
        <f t="shared" si="19"/>
        <v>0</v>
      </c>
      <c r="L116" s="325">
        <f t="shared" si="19"/>
        <v>117805556</v>
      </c>
      <c r="M116" s="325">
        <f t="shared" si="19"/>
        <v>112368900</v>
      </c>
      <c r="N116" s="325">
        <f t="shared" si="19"/>
        <v>85242169</v>
      </c>
      <c r="O116" s="325">
        <f t="shared" si="19"/>
        <v>60451226</v>
      </c>
      <c r="P116" s="326">
        <f t="shared" si="19"/>
        <v>40147209</v>
      </c>
      <c r="Q116" s="327">
        <f t="shared" si="19"/>
        <v>416015060</v>
      </c>
      <c r="R116" s="328">
        <f t="shared" si="19"/>
        <v>451961245</v>
      </c>
    </row>
    <row r="117" spans="2:18" s="805" customFormat="1" ht="16.5" customHeight="1">
      <c r="B117" s="811"/>
      <c r="C117" s="811"/>
      <c r="D117" s="812" t="s">
        <v>41</v>
      </c>
      <c r="E117" s="813"/>
      <c r="F117" s="813"/>
      <c r="G117" s="814"/>
      <c r="H117" s="333">
        <v>8998997</v>
      </c>
      <c r="I117" s="334">
        <v>16272711</v>
      </c>
      <c r="J117" s="356">
        <f>SUM(H117:I117)</f>
        <v>25271708</v>
      </c>
      <c r="K117" s="336">
        <v>0</v>
      </c>
      <c r="L117" s="337">
        <v>83997983</v>
      </c>
      <c r="M117" s="337">
        <v>75173090</v>
      </c>
      <c r="N117" s="337">
        <v>56055073</v>
      </c>
      <c r="O117" s="337">
        <v>41844131</v>
      </c>
      <c r="P117" s="334">
        <v>26670663</v>
      </c>
      <c r="Q117" s="335">
        <f>SUM(K117:P117)</f>
        <v>283740940</v>
      </c>
      <c r="R117" s="338">
        <f>SUM(J117,Q117)</f>
        <v>309012648</v>
      </c>
    </row>
    <row r="118" spans="2:18" s="805" customFormat="1" ht="16.5" customHeight="1">
      <c r="B118" s="811"/>
      <c r="C118" s="811"/>
      <c r="D118" s="818" t="s">
        <v>42</v>
      </c>
      <c r="E118" s="743"/>
      <c r="F118" s="743"/>
      <c r="G118" s="819"/>
      <c r="H118" s="350">
        <v>2673873</v>
      </c>
      <c r="I118" s="351">
        <v>8000604</v>
      </c>
      <c r="J118" s="357">
        <v>10674477</v>
      </c>
      <c r="K118" s="353">
        <v>0</v>
      </c>
      <c r="L118" s="354">
        <v>33807573</v>
      </c>
      <c r="M118" s="354">
        <v>37195810</v>
      </c>
      <c r="N118" s="354">
        <v>29187096</v>
      </c>
      <c r="O118" s="354">
        <v>18607095</v>
      </c>
      <c r="P118" s="351">
        <v>13476546</v>
      </c>
      <c r="Q118" s="352">
        <f>SUM(K118:P118)</f>
        <v>132274120</v>
      </c>
      <c r="R118" s="355">
        <f>SUM(J118,Q118)</f>
        <v>142948597</v>
      </c>
    </row>
    <row r="119" spans="2:18" s="805" customFormat="1" ht="16.5" customHeight="1">
      <c r="B119" s="811"/>
      <c r="C119" s="808" t="s">
        <v>43</v>
      </c>
      <c r="D119" s="809"/>
      <c r="E119" s="809"/>
      <c r="F119" s="809"/>
      <c r="G119" s="810"/>
      <c r="H119" s="321">
        <f aca="true" t="shared" si="20" ref="H119:R119">SUM(H120:H122)</f>
        <v>12987</v>
      </c>
      <c r="I119" s="322">
        <f t="shared" si="20"/>
        <v>334728</v>
      </c>
      <c r="J119" s="323">
        <f t="shared" si="20"/>
        <v>347715</v>
      </c>
      <c r="K119" s="324">
        <f t="shared" si="20"/>
        <v>0</v>
      </c>
      <c r="L119" s="325">
        <f t="shared" si="20"/>
        <v>4960710</v>
      </c>
      <c r="M119" s="325">
        <f t="shared" si="20"/>
        <v>9228899</v>
      </c>
      <c r="N119" s="325">
        <f t="shared" si="20"/>
        <v>13553584</v>
      </c>
      <c r="O119" s="325">
        <f t="shared" si="20"/>
        <v>12173559</v>
      </c>
      <c r="P119" s="326">
        <f t="shared" si="20"/>
        <v>8035047</v>
      </c>
      <c r="Q119" s="327">
        <f t="shared" si="20"/>
        <v>47951799</v>
      </c>
      <c r="R119" s="328">
        <f t="shared" si="20"/>
        <v>48299514</v>
      </c>
    </row>
    <row r="120" spans="2:18" s="805" customFormat="1" ht="16.5" customHeight="1">
      <c r="B120" s="811"/>
      <c r="C120" s="811"/>
      <c r="D120" s="812" t="s">
        <v>44</v>
      </c>
      <c r="E120" s="813"/>
      <c r="F120" s="813"/>
      <c r="G120" s="814"/>
      <c r="H120" s="333">
        <v>0</v>
      </c>
      <c r="I120" s="334">
        <v>268236</v>
      </c>
      <c r="J120" s="356">
        <f>SUM(H120:I120)</f>
        <v>268236</v>
      </c>
      <c r="K120" s="336">
        <v>0</v>
      </c>
      <c r="L120" s="337">
        <v>3554856</v>
      </c>
      <c r="M120" s="337">
        <v>6468067</v>
      </c>
      <c r="N120" s="337">
        <v>10030219</v>
      </c>
      <c r="O120" s="337">
        <v>8225574</v>
      </c>
      <c r="P120" s="334">
        <v>5030073</v>
      </c>
      <c r="Q120" s="335">
        <f>SUM(K120:P120)</f>
        <v>33308789</v>
      </c>
      <c r="R120" s="338">
        <f>SUM(J120,Q120)</f>
        <v>33577025</v>
      </c>
    </row>
    <row r="121" spans="2:18" s="805" customFormat="1" ht="16.5" customHeight="1">
      <c r="B121" s="811"/>
      <c r="C121" s="811"/>
      <c r="D121" s="815" t="s">
        <v>45</v>
      </c>
      <c r="E121" s="816"/>
      <c r="F121" s="816"/>
      <c r="G121" s="817"/>
      <c r="H121" s="342">
        <v>12987</v>
      </c>
      <c r="I121" s="343">
        <v>66492</v>
      </c>
      <c r="J121" s="358">
        <f>SUM(H121:I121)</f>
        <v>79479</v>
      </c>
      <c r="K121" s="345">
        <v>0</v>
      </c>
      <c r="L121" s="346">
        <v>1269612</v>
      </c>
      <c r="M121" s="346">
        <v>2656207</v>
      </c>
      <c r="N121" s="346">
        <v>3389877</v>
      </c>
      <c r="O121" s="346">
        <v>3833244</v>
      </c>
      <c r="P121" s="343">
        <v>2955141</v>
      </c>
      <c r="Q121" s="344">
        <f>SUM(K121:P121)</f>
        <v>14104081</v>
      </c>
      <c r="R121" s="347">
        <f>SUM(J121,Q121)</f>
        <v>14183560</v>
      </c>
    </row>
    <row r="122" spans="2:18" s="805" customFormat="1" ht="16.5" customHeight="1">
      <c r="B122" s="811"/>
      <c r="C122" s="820"/>
      <c r="D122" s="818" t="s">
        <v>46</v>
      </c>
      <c r="E122" s="743"/>
      <c r="F122" s="743"/>
      <c r="G122" s="819"/>
      <c r="H122" s="350">
        <v>0</v>
      </c>
      <c r="I122" s="351">
        <v>0</v>
      </c>
      <c r="J122" s="357">
        <f>SUM(H122:I122)</f>
        <v>0</v>
      </c>
      <c r="K122" s="353">
        <v>0</v>
      </c>
      <c r="L122" s="354">
        <v>136242</v>
      </c>
      <c r="M122" s="354">
        <v>104625</v>
      </c>
      <c r="N122" s="354">
        <v>133488</v>
      </c>
      <c r="O122" s="354">
        <v>114741</v>
      </c>
      <c r="P122" s="351">
        <v>49833</v>
      </c>
      <c r="Q122" s="352">
        <f>SUM(K122:P122)</f>
        <v>538929</v>
      </c>
      <c r="R122" s="355">
        <f>SUM(J122,Q122)</f>
        <v>538929</v>
      </c>
    </row>
    <row r="123" spans="2:18" s="805" customFormat="1" ht="16.5" customHeight="1">
      <c r="B123" s="811"/>
      <c r="C123" s="808" t="s">
        <v>47</v>
      </c>
      <c r="D123" s="809"/>
      <c r="E123" s="809"/>
      <c r="F123" s="809"/>
      <c r="G123" s="810"/>
      <c r="H123" s="321">
        <f aca="true" t="shared" si="21" ref="H123:R123">SUM(H124:H126)</f>
        <v>4118731</v>
      </c>
      <c r="I123" s="322">
        <f t="shared" si="21"/>
        <v>5237844</v>
      </c>
      <c r="J123" s="323">
        <f t="shared" si="21"/>
        <v>9356575</v>
      </c>
      <c r="K123" s="324">
        <f t="shared" si="21"/>
        <v>0</v>
      </c>
      <c r="L123" s="325">
        <f t="shared" si="21"/>
        <v>7986696</v>
      </c>
      <c r="M123" s="325">
        <f t="shared" si="21"/>
        <v>10288673</v>
      </c>
      <c r="N123" s="325">
        <f t="shared" si="21"/>
        <v>8507357</v>
      </c>
      <c r="O123" s="325">
        <f t="shared" si="21"/>
        <v>7928815</v>
      </c>
      <c r="P123" s="326">
        <f t="shared" si="21"/>
        <v>6621437</v>
      </c>
      <c r="Q123" s="327">
        <f t="shared" si="21"/>
        <v>41332978</v>
      </c>
      <c r="R123" s="328">
        <f t="shared" si="21"/>
        <v>50689553</v>
      </c>
    </row>
    <row r="124" spans="2:18" s="805" customFormat="1" ht="16.5" customHeight="1">
      <c r="B124" s="811"/>
      <c r="C124" s="811"/>
      <c r="D124" s="812" t="s">
        <v>48</v>
      </c>
      <c r="E124" s="813"/>
      <c r="F124" s="813"/>
      <c r="G124" s="814"/>
      <c r="H124" s="333">
        <v>2222410</v>
      </c>
      <c r="I124" s="334">
        <v>3722310</v>
      </c>
      <c r="J124" s="356">
        <f>SUM(H124:I124)</f>
        <v>5944720</v>
      </c>
      <c r="K124" s="336">
        <v>0</v>
      </c>
      <c r="L124" s="337">
        <v>5346657</v>
      </c>
      <c r="M124" s="337">
        <v>9486684</v>
      </c>
      <c r="N124" s="337">
        <v>7662537</v>
      </c>
      <c r="O124" s="337">
        <v>7274700</v>
      </c>
      <c r="P124" s="334">
        <v>6510089</v>
      </c>
      <c r="Q124" s="335">
        <f>SUM(K124:P124)</f>
        <v>36280667</v>
      </c>
      <c r="R124" s="338">
        <f>SUM(J124,Q124)</f>
        <v>42225387</v>
      </c>
    </row>
    <row r="125" spans="2:18" s="805" customFormat="1" ht="16.5" customHeight="1">
      <c r="B125" s="811"/>
      <c r="C125" s="811"/>
      <c r="D125" s="815" t="s">
        <v>49</v>
      </c>
      <c r="E125" s="816"/>
      <c r="F125" s="816"/>
      <c r="G125" s="817"/>
      <c r="H125" s="342">
        <v>375655</v>
      </c>
      <c r="I125" s="343">
        <v>252769</v>
      </c>
      <c r="J125" s="358">
        <f>SUM(H125:I125)</f>
        <v>628424</v>
      </c>
      <c r="K125" s="345">
        <v>0</v>
      </c>
      <c r="L125" s="346">
        <v>385979</v>
      </c>
      <c r="M125" s="346">
        <v>261728</v>
      </c>
      <c r="N125" s="346">
        <v>393943</v>
      </c>
      <c r="O125" s="346">
        <v>206662</v>
      </c>
      <c r="P125" s="343">
        <v>81648</v>
      </c>
      <c r="Q125" s="344">
        <f>SUM(K125:P125)</f>
        <v>1329960</v>
      </c>
      <c r="R125" s="347">
        <f>SUM(J125,Q125)</f>
        <v>1958384</v>
      </c>
    </row>
    <row r="126" spans="2:18" s="805" customFormat="1" ht="16.5" customHeight="1">
      <c r="B126" s="811"/>
      <c r="C126" s="811"/>
      <c r="D126" s="818" t="s">
        <v>50</v>
      </c>
      <c r="E126" s="743"/>
      <c r="F126" s="743"/>
      <c r="G126" s="819"/>
      <c r="H126" s="350">
        <v>1520666</v>
      </c>
      <c r="I126" s="351">
        <v>1262765</v>
      </c>
      <c r="J126" s="357">
        <f>SUM(H126:I126)</f>
        <v>2783431</v>
      </c>
      <c r="K126" s="353">
        <v>0</v>
      </c>
      <c r="L126" s="354">
        <v>2254060</v>
      </c>
      <c r="M126" s="354">
        <v>540261</v>
      </c>
      <c r="N126" s="354">
        <v>450877</v>
      </c>
      <c r="O126" s="354">
        <v>447453</v>
      </c>
      <c r="P126" s="351">
        <v>29700</v>
      </c>
      <c r="Q126" s="352">
        <f>SUM(K126:P126)</f>
        <v>3722351</v>
      </c>
      <c r="R126" s="355">
        <f>SUM(J126,Q126)</f>
        <v>6505782</v>
      </c>
    </row>
    <row r="127" spans="2:18" s="805" customFormat="1" ht="16.5" customHeight="1">
      <c r="B127" s="811"/>
      <c r="C127" s="821" t="s">
        <v>51</v>
      </c>
      <c r="D127" s="822"/>
      <c r="E127" s="822"/>
      <c r="F127" s="822"/>
      <c r="G127" s="823"/>
      <c r="H127" s="321">
        <v>1599471</v>
      </c>
      <c r="I127" s="322">
        <v>3117159</v>
      </c>
      <c r="J127" s="323">
        <f>SUM(H127:I127)</f>
        <v>4716630</v>
      </c>
      <c r="K127" s="324">
        <v>0</v>
      </c>
      <c r="L127" s="325">
        <v>20757867</v>
      </c>
      <c r="M127" s="325">
        <v>14597658</v>
      </c>
      <c r="N127" s="325">
        <v>14541830</v>
      </c>
      <c r="O127" s="325">
        <v>12447126</v>
      </c>
      <c r="P127" s="326">
        <v>4690988</v>
      </c>
      <c r="Q127" s="327">
        <f>SUM(K127:P127)</f>
        <v>67035469</v>
      </c>
      <c r="R127" s="328">
        <f>SUM(J127,Q127)</f>
        <v>71752099</v>
      </c>
    </row>
    <row r="128" spans="2:18" s="805" customFormat="1" ht="16.5" customHeight="1">
      <c r="B128" s="820"/>
      <c r="C128" s="821" t="s">
        <v>52</v>
      </c>
      <c r="D128" s="822"/>
      <c r="E128" s="822"/>
      <c r="F128" s="822"/>
      <c r="G128" s="823"/>
      <c r="H128" s="321">
        <v>5727800</v>
      </c>
      <c r="I128" s="322">
        <v>5574440</v>
      </c>
      <c r="J128" s="323">
        <f>SUM(H128:I128)</f>
        <v>11302240</v>
      </c>
      <c r="K128" s="324">
        <v>0</v>
      </c>
      <c r="L128" s="325">
        <v>28035330</v>
      </c>
      <c r="M128" s="325">
        <v>20377278</v>
      </c>
      <c r="N128" s="325">
        <v>14541682</v>
      </c>
      <c r="O128" s="325">
        <v>9282135</v>
      </c>
      <c r="P128" s="326">
        <v>5818253</v>
      </c>
      <c r="Q128" s="327">
        <f>SUM(K128:P128)</f>
        <v>78054678</v>
      </c>
      <c r="R128" s="328">
        <f>SUM(J128,Q128)</f>
        <v>89356918</v>
      </c>
    </row>
    <row r="129" spans="2:18" s="805" customFormat="1" ht="16.5" customHeight="1">
      <c r="B129" s="808" t="s">
        <v>53</v>
      </c>
      <c r="C129" s="809"/>
      <c r="D129" s="809"/>
      <c r="E129" s="809"/>
      <c r="F129" s="809"/>
      <c r="G129" s="810"/>
      <c r="H129" s="321">
        <f>SUM(H130:H137)</f>
        <v>342162</v>
      </c>
      <c r="I129" s="322">
        <f>SUM(I130:I137)</f>
        <v>839664</v>
      </c>
      <c r="J129" s="323">
        <f>SUM(J130:J137)</f>
        <v>1181826</v>
      </c>
      <c r="K129" s="324">
        <f aca="true" t="shared" si="22" ref="K129:R129">SUM(K131:K137)</f>
        <v>0</v>
      </c>
      <c r="L129" s="325">
        <f t="shared" si="22"/>
        <v>45873099</v>
      </c>
      <c r="M129" s="325">
        <f t="shared" si="22"/>
        <v>65259333</v>
      </c>
      <c r="N129" s="325">
        <f t="shared" si="22"/>
        <v>82501956</v>
      </c>
      <c r="O129" s="325">
        <f t="shared" si="22"/>
        <v>58646250</v>
      </c>
      <c r="P129" s="326">
        <f t="shared" si="22"/>
        <v>30994938</v>
      </c>
      <c r="Q129" s="327">
        <f t="shared" si="22"/>
        <v>283275576</v>
      </c>
      <c r="R129" s="328">
        <f t="shared" si="22"/>
        <v>284457402</v>
      </c>
    </row>
    <row r="130" spans="2:18" s="805" customFormat="1" ht="16.5" customHeight="1">
      <c r="B130" s="811"/>
      <c r="C130" s="837" t="s">
        <v>70</v>
      </c>
      <c r="D130" s="838"/>
      <c r="E130" s="838"/>
      <c r="F130" s="838"/>
      <c r="G130" s="839"/>
      <c r="H130" s="333">
        <v>0</v>
      </c>
      <c r="I130" s="334">
        <v>0</v>
      </c>
      <c r="J130" s="356">
        <v>0</v>
      </c>
      <c r="K130" s="396"/>
      <c r="L130" s="397">
        <v>0</v>
      </c>
      <c r="M130" s="397">
        <v>0</v>
      </c>
      <c r="N130" s="397">
        <v>0</v>
      </c>
      <c r="O130" s="397">
        <v>0</v>
      </c>
      <c r="P130" s="398">
        <v>0</v>
      </c>
      <c r="Q130" s="399">
        <f aca="true" t="shared" si="23" ref="Q130:Q137">SUM(K130:P130)</f>
        <v>0</v>
      </c>
      <c r="R130" s="400">
        <f aca="true" t="shared" si="24" ref="R130:R137">SUM(J130,Q130)</f>
        <v>0</v>
      </c>
    </row>
    <row r="131" spans="2:18" s="805" customFormat="1" ht="16.5" customHeight="1">
      <c r="B131" s="811"/>
      <c r="C131" s="815" t="s">
        <v>54</v>
      </c>
      <c r="D131" s="816"/>
      <c r="E131" s="816"/>
      <c r="F131" s="816"/>
      <c r="G131" s="817"/>
      <c r="H131" s="342">
        <v>0</v>
      </c>
      <c r="I131" s="343">
        <v>0</v>
      </c>
      <c r="J131" s="358">
        <f aca="true" t="shared" si="25" ref="J131:J137">SUM(H131:I131)</f>
        <v>0</v>
      </c>
      <c r="K131" s="371"/>
      <c r="L131" s="346">
        <v>65520</v>
      </c>
      <c r="M131" s="346">
        <v>146826</v>
      </c>
      <c r="N131" s="346">
        <v>173637</v>
      </c>
      <c r="O131" s="346">
        <v>46422</v>
      </c>
      <c r="P131" s="343">
        <v>42795</v>
      </c>
      <c r="Q131" s="344">
        <f t="shared" si="23"/>
        <v>475200</v>
      </c>
      <c r="R131" s="347">
        <f t="shared" si="24"/>
        <v>475200</v>
      </c>
    </row>
    <row r="132" spans="2:18" s="805" customFormat="1" ht="16.5" customHeight="1">
      <c r="B132" s="811"/>
      <c r="C132" s="815" t="s">
        <v>55</v>
      </c>
      <c r="D132" s="816"/>
      <c r="E132" s="816"/>
      <c r="F132" s="816"/>
      <c r="G132" s="817"/>
      <c r="H132" s="342">
        <v>74304</v>
      </c>
      <c r="I132" s="343">
        <v>211104</v>
      </c>
      <c r="J132" s="358">
        <f t="shared" si="25"/>
        <v>285408</v>
      </c>
      <c r="K132" s="345">
        <v>0</v>
      </c>
      <c r="L132" s="346">
        <v>5520339</v>
      </c>
      <c r="M132" s="346">
        <v>8101134</v>
      </c>
      <c r="N132" s="346">
        <v>6839352</v>
      </c>
      <c r="O132" s="346">
        <v>6823521</v>
      </c>
      <c r="P132" s="343">
        <v>2464245</v>
      </c>
      <c r="Q132" s="344">
        <f t="shared" si="23"/>
        <v>29748591</v>
      </c>
      <c r="R132" s="347">
        <f t="shared" si="24"/>
        <v>30033999</v>
      </c>
    </row>
    <row r="133" spans="2:18" s="805" customFormat="1" ht="16.5" customHeight="1">
      <c r="B133" s="811"/>
      <c r="C133" s="815" t="s">
        <v>56</v>
      </c>
      <c r="D133" s="816"/>
      <c r="E133" s="816"/>
      <c r="F133" s="816"/>
      <c r="G133" s="817"/>
      <c r="H133" s="342">
        <v>267858</v>
      </c>
      <c r="I133" s="343">
        <v>399267</v>
      </c>
      <c r="J133" s="358">
        <f t="shared" si="25"/>
        <v>667125</v>
      </c>
      <c r="K133" s="345">
        <v>0</v>
      </c>
      <c r="L133" s="346">
        <v>6052806</v>
      </c>
      <c r="M133" s="346">
        <v>7966602</v>
      </c>
      <c r="N133" s="346">
        <v>8645274</v>
      </c>
      <c r="O133" s="346">
        <v>9789291</v>
      </c>
      <c r="P133" s="343">
        <v>6184629</v>
      </c>
      <c r="Q133" s="344">
        <f t="shared" si="23"/>
        <v>38638602</v>
      </c>
      <c r="R133" s="347">
        <f t="shared" si="24"/>
        <v>39305727</v>
      </c>
    </row>
    <row r="134" spans="2:18" s="805" customFormat="1" ht="16.5" customHeight="1">
      <c r="B134" s="811"/>
      <c r="C134" s="815" t="s">
        <v>57</v>
      </c>
      <c r="D134" s="816"/>
      <c r="E134" s="816"/>
      <c r="F134" s="816"/>
      <c r="G134" s="817"/>
      <c r="H134" s="342">
        <v>0</v>
      </c>
      <c r="I134" s="343">
        <v>229293</v>
      </c>
      <c r="J134" s="358">
        <f t="shared" si="25"/>
        <v>229293</v>
      </c>
      <c r="K134" s="371"/>
      <c r="L134" s="346">
        <v>30988422</v>
      </c>
      <c r="M134" s="346">
        <v>42898158</v>
      </c>
      <c r="N134" s="346">
        <v>58289841</v>
      </c>
      <c r="O134" s="346">
        <v>35192844</v>
      </c>
      <c r="P134" s="343">
        <v>18078831</v>
      </c>
      <c r="Q134" s="344">
        <f t="shared" si="23"/>
        <v>185448096</v>
      </c>
      <c r="R134" s="347">
        <f t="shared" si="24"/>
        <v>185677389</v>
      </c>
    </row>
    <row r="135" spans="2:18" s="805" customFormat="1" ht="16.5" customHeight="1">
      <c r="B135" s="811"/>
      <c r="C135" s="826" t="s">
        <v>58</v>
      </c>
      <c r="D135" s="827"/>
      <c r="E135" s="827"/>
      <c r="F135" s="827"/>
      <c r="G135" s="828"/>
      <c r="H135" s="342">
        <v>0</v>
      </c>
      <c r="I135" s="343">
        <v>0</v>
      </c>
      <c r="J135" s="358">
        <f t="shared" si="25"/>
        <v>0</v>
      </c>
      <c r="K135" s="371"/>
      <c r="L135" s="346">
        <v>3246012</v>
      </c>
      <c r="M135" s="346">
        <v>6146613</v>
      </c>
      <c r="N135" s="346">
        <v>6781374</v>
      </c>
      <c r="O135" s="346">
        <v>5591403</v>
      </c>
      <c r="P135" s="343">
        <v>3174012</v>
      </c>
      <c r="Q135" s="344">
        <f t="shared" si="23"/>
        <v>24939414</v>
      </c>
      <c r="R135" s="347">
        <f t="shared" si="24"/>
        <v>24939414</v>
      </c>
    </row>
    <row r="136" spans="2:18" s="805" customFormat="1" ht="16.5" customHeight="1">
      <c r="B136" s="829"/>
      <c r="C136" s="830" t="s">
        <v>59</v>
      </c>
      <c r="D136" s="827"/>
      <c r="E136" s="827"/>
      <c r="F136" s="827"/>
      <c r="G136" s="828"/>
      <c r="H136" s="342">
        <v>0</v>
      </c>
      <c r="I136" s="343">
        <v>0</v>
      </c>
      <c r="J136" s="358">
        <f t="shared" si="25"/>
        <v>0</v>
      </c>
      <c r="K136" s="371"/>
      <c r="L136" s="346">
        <v>0</v>
      </c>
      <c r="M136" s="346">
        <v>0</v>
      </c>
      <c r="N136" s="346">
        <v>1772478</v>
      </c>
      <c r="O136" s="346">
        <v>1202769</v>
      </c>
      <c r="P136" s="343">
        <v>1050426</v>
      </c>
      <c r="Q136" s="344">
        <f t="shared" si="23"/>
        <v>4025673</v>
      </c>
      <c r="R136" s="347">
        <f t="shared" si="24"/>
        <v>4025673</v>
      </c>
    </row>
    <row r="137" spans="2:18" s="805" customFormat="1" ht="16.5" customHeight="1">
      <c r="B137" s="831"/>
      <c r="C137" s="832" t="s">
        <v>69</v>
      </c>
      <c r="D137" s="833"/>
      <c r="E137" s="833"/>
      <c r="F137" s="833"/>
      <c r="G137" s="834"/>
      <c r="H137" s="381">
        <v>0</v>
      </c>
      <c r="I137" s="382">
        <v>0</v>
      </c>
      <c r="J137" s="383">
        <f t="shared" si="25"/>
        <v>0</v>
      </c>
      <c r="K137" s="384"/>
      <c r="L137" s="385">
        <v>0</v>
      </c>
      <c r="M137" s="385">
        <v>0</v>
      </c>
      <c r="N137" s="385">
        <v>0</v>
      </c>
      <c r="O137" s="385">
        <v>0</v>
      </c>
      <c r="P137" s="382">
        <v>0</v>
      </c>
      <c r="Q137" s="386">
        <f t="shared" si="23"/>
        <v>0</v>
      </c>
      <c r="R137" s="387">
        <f t="shared" si="24"/>
        <v>0</v>
      </c>
    </row>
    <row r="138" spans="2:18" s="805" customFormat="1" ht="16.5" customHeight="1">
      <c r="B138" s="808" t="s">
        <v>60</v>
      </c>
      <c r="C138" s="809"/>
      <c r="D138" s="809"/>
      <c r="E138" s="809"/>
      <c r="F138" s="809"/>
      <c r="G138" s="810"/>
      <c r="H138" s="321">
        <f>SUM(H139:H141)</f>
        <v>0</v>
      </c>
      <c r="I138" s="322">
        <f>SUM(I139:I141)</f>
        <v>0</v>
      </c>
      <c r="J138" s="323">
        <f>SUM(J139:J141)</f>
        <v>0</v>
      </c>
      <c r="K138" s="388"/>
      <c r="L138" s="325">
        <f aca="true" t="shared" si="26" ref="L138:R138">SUM(L139:L141)</f>
        <v>9177957</v>
      </c>
      <c r="M138" s="325">
        <f t="shared" si="26"/>
        <v>22738217</v>
      </c>
      <c r="N138" s="325">
        <f t="shared" si="26"/>
        <v>82507880</v>
      </c>
      <c r="O138" s="325">
        <f t="shared" si="26"/>
        <v>198425875</v>
      </c>
      <c r="P138" s="326">
        <f t="shared" si="26"/>
        <v>393694675</v>
      </c>
      <c r="Q138" s="327">
        <f t="shared" si="26"/>
        <v>706544604</v>
      </c>
      <c r="R138" s="328">
        <f t="shared" si="26"/>
        <v>706544604</v>
      </c>
    </row>
    <row r="139" spans="2:18" s="805" customFormat="1" ht="16.5" customHeight="1">
      <c r="B139" s="811"/>
      <c r="C139" s="812" t="s">
        <v>61</v>
      </c>
      <c r="D139" s="813"/>
      <c r="E139" s="813"/>
      <c r="F139" s="813"/>
      <c r="G139" s="814"/>
      <c r="H139" s="333">
        <v>0</v>
      </c>
      <c r="I139" s="334">
        <v>0</v>
      </c>
      <c r="J139" s="356">
        <f>SUM(H139:I139)</f>
        <v>0</v>
      </c>
      <c r="K139" s="363"/>
      <c r="L139" s="337">
        <v>1015011</v>
      </c>
      <c r="M139" s="337">
        <v>6027728</v>
      </c>
      <c r="N139" s="337">
        <v>29246906</v>
      </c>
      <c r="O139" s="337">
        <v>80611087</v>
      </c>
      <c r="P139" s="334">
        <v>102322799</v>
      </c>
      <c r="Q139" s="335">
        <f>SUM(K139:P139)</f>
        <v>219223531</v>
      </c>
      <c r="R139" s="338">
        <f>SUM(J139,Q139)</f>
        <v>219223531</v>
      </c>
    </row>
    <row r="140" spans="2:18" s="805" customFormat="1" ht="16.5" customHeight="1">
      <c r="B140" s="811"/>
      <c r="C140" s="815" t="s">
        <v>62</v>
      </c>
      <c r="D140" s="816"/>
      <c r="E140" s="816"/>
      <c r="F140" s="816"/>
      <c r="G140" s="817"/>
      <c r="H140" s="342">
        <v>0</v>
      </c>
      <c r="I140" s="343">
        <v>0</v>
      </c>
      <c r="J140" s="358">
        <f>SUM(H140:I140)</f>
        <v>0</v>
      </c>
      <c r="K140" s="371"/>
      <c r="L140" s="346">
        <v>7867053</v>
      </c>
      <c r="M140" s="346">
        <v>14808762</v>
      </c>
      <c r="N140" s="346">
        <v>36029520</v>
      </c>
      <c r="O140" s="346">
        <v>35359551</v>
      </c>
      <c r="P140" s="343">
        <v>33693047</v>
      </c>
      <c r="Q140" s="344">
        <f>SUM(K140:P140)</f>
        <v>127757933</v>
      </c>
      <c r="R140" s="347">
        <f>SUM(J140,Q140)</f>
        <v>127757933</v>
      </c>
    </row>
    <row r="141" spans="2:18" s="805" customFormat="1" ht="16.5" customHeight="1">
      <c r="B141" s="831"/>
      <c r="C141" s="818" t="s">
        <v>63</v>
      </c>
      <c r="D141" s="743"/>
      <c r="E141" s="743"/>
      <c r="F141" s="743"/>
      <c r="G141" s="819"/>
      <c r="H141" s="350">
        <v>0</v>
      </c>
      <c r="I141" s="351">
        <v>0</v>
      </c>
      <c r="J141" s="357">
        <f>SUM(H141:I141)</f>
        <v>0</v>
      </c>
      <c r="K141" s="389"/>
      <c r="L141" s="354">
        <v>295893</v>
      </c>
      <c r="M141" s="354">
        <v>1901727</v>
      </c>
      <c r="N141" s="354">
        <v>17231454</v>
      </c>
      <c r="O141" s="354">
        <v>82455237</v>
      </c>
      <c r="P141" s="351">
        <v>257678829</v>
      </c>
      <c r="Q141" s="352">
        <f>SUM(K141:P141)</f>
        <v>359563140</v>
      </c>
      <c r="R141" s="355">
        <f>SUM(J141,Q141)</f>
        <v>359563140</v>
      </c>
    </row>
    <row r="142" spans="2:18" s="805" customFormat="1" ht="16.5" customHeight="1">
      <c r="B142" s="835" t="s">
        <v>64</v>
      </c>
      <c r="C142" s="724"/>
      <c r="D142" s="724"/>
      <c r="E142" s="724"/>
      <c r="F142" s="724"/>
      <c r="G142" s="725"/>
      <c r="H142" s="321">
        <f aca="true" t="shared" si="27" ref="H142:R142">SUM(H109,H129,H138)</f>
        <v>35674779</v>
      </c>
      <c r="I142" s="322">
        <f t="shared" si="27"/>
        <v>56439926</v>
      </c>
      <c r="J142" s="323">
        <f t="shared" si="27"/>
        <v>92114705</v>
      </c>
      <c r="K142" s="324">
        <f t="shared" si="27"/>
        <v>0</v>
      </c>
      <c r="L142" s="325">
        <f t="shared" si="27"/>
        <v>275565443</v>
      </c>
      <c r="M142" s="325">
        <f t="shared" si="27"/>
        <v>295812783</v>
      </c>
      <c r="N142" s="325">
        <f t="shared" si="27"/>
        <v>334687422</v>
      </c>
      <c r="O142" s="325">
        <f t="shared" si="27"/>
        <v>387321722</v>
      </c>
      <c r="P142" s="326">
        <f t="shared" si="27"/>
        <v>516857679</v>
      </c>
      <c r="Q142" s="327">
        <f t="shared" si="27"/>
        <v>1810245049</v>
      </c>
      <c r="R142" s="328">
        <f t="shared" si="27"/>
        <v>1902359754</v>
      </c>
    </row>
    <row r="143" spans="2:18" s="805" customFormat="1" ht="3.75" customHeight="1">
      <c r="B143" s="836"/>
      <c r="C143" s="836"/>
      <c r="D143" s="836"/>
      <c r="E143" s="836"/>
      <c r="F143" s="836"/>
      <c r="G143" s="836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</row>
    <row r="144" spans="2:18" s="805" customFormat="1" ht="3.75" customHeight="1">
      <c r="B144" s="836"/>
      <c r="C144" s="836"/>
      <c r="D144" s="836"/>
      <c r="E144" s="836"/>
      <c r="F144" s="836"/>
      <c r="G144" s="836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</row>
  </sheetData>
  <sheetProtection/>
  <mergeCells count="42">
    <mergeCell ref="Q58:Q59"/>
    <mergeCell ref="Q42:Q43"/>
    <mergeCell ref="H58:J58"/>
    <mergeCell ref="I67:R67"/>
    <mergeCell ref="Q50:Q51"/>
    <mergeCell ref="K50:P50"/>
    <mergeCell ref="K58:P58"/>
    <mergeCell ref="B5:G5"/>
    <mergeCell ref="B13:G13"/>
    <mergeCell ref="H5:I5"/>
    <mergeCell ref="B58:G59"/>
    <mergeCell ref="H42:J42"/>
    <mergeCell ref="J57:Q57"/>
    <mergeCell ref="B50:G51"/>
    <mergeCell ref="H50:J50"/>
    <mergeCell ref="J49:Q49"/>
    <mergeCell ref="K42:P42"/>
    <mergeCell ref="B23:G24"/>
    <mergeCell ref="B32:G33"/>
    <mergeCell ref="B42:G43"/>
    <mergeCell ref="H32:J32"/>
    <mergeCell ref="J41:Q41"/>
    <mergeCell ref="K32:Q32"/>
    <mergeCell ref="B107:G108"/>
    <mergeCell ref="H68:J68"/>
    <mergeCell ref="K68:Q68"/>
    <mergeCell ref="R68:R69"/>
    <mergeCell ref="B68:G69"/>
    <mergeCell ref="H107:J107"/>
    <mergeCell ref="K107:Q107"/>
    <mergeCell ref="I106:R106"/>
    <mergeCell ref="R107:R108"/>
    <mergeCell ref="R32:R33"/>
    <mergeCell ref="K31:R31"/>
    <mergeCell ref="Q12:R12"/>
    <mergeCell ref="R23:R24"/>
    <mergeCell ref="P1:Q1"/>
    <mergeCell ref="J1:O1"/>
    <mergeCell ref="K23:Q23"/>
    <mergeCell ref="H23:J23"/>
    <mergeCell ref="K22:R22"/>
    <mergeCell ref="H4:I4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Normal="55" zoomScaleSheetLayoutView="100" zoomScalePageLayoutView="0" workbookViewId="0" topLeftCell="A1">
      <selection activeCell="J1" sqref="J1:O1"/>
    </sheetView>
  </sheetViews>
  <sheetFormatPr defaultColWidth="7.625" defaultRowHeight="16.5" customHeight="1"/>
  <cols>
    <col min="1" max="2" width="2.625" style="549" customWidth="1"/>
    <col min="3" max="3" width="5.625" style="549" customWidth="1"/>
    <col min="4" max="4" width="7.625" style="549" customWidth="1"/>
    <col min="5" max="5" width="2.625" style="549" customWidth="1"/>
    <col min="6" max="6" width="6.625" style="549" customWidth="1"/>
    <col min="7" max="7" width="9.375" style="549" customWidth="1"/>
    <col min="8" max="16" width="10.625" style="549" customWidth="1"/>
    <col min="17" max="18" width="12.625" style="549" customWidth="1"/>
    <col min="19" max="19" width="7.625" style="549" customWidth="1"/>
    <col min="20" max="22" width="9.375" style="549" customWidth="1"/>
    <col min="23" max="16384" width="7.625" style="549" customWidth="1"/>
  </cols>
  <sheetData>
    <row r="1" spans="1:18" ht="16.5" customHeight="1" thickBot="1" thickTop="1">
      <c r="A1" s="548" t="str">
        <f>"介護保険事業状況報告　平成"&amp;WIDECHAR($A$2)&amp;"年（"&amp;WIDECHAR($B$2)&amp;"年）"&amp;WIDECHAR($C$2)&amp;"月※"</f>
        <v>介護保険事業状況報告　平成２４年（２０１２年）９月※</v>
      </c>
      <c r="J1" s="1830" t="s">
        <v>0</v>
      </c>
      <c r="K1" s="1831"/>
      <c r="L1" s="1831"/>
      <c r="M1" s="1831"/>
      <c r="N1" s="1831"/>
      <c r="O1" s="1832"/>
      <c r="P1" s="1833">
        <v>41214</v>
      </c>
      <c r="Q1" s="1833"/>
      <c r="R1" s="550" t="s">
        <v>1</v>
      </c>
    </row>
    <row r="2" spans="1:17" ht="16.5" customHeight="1" thickTop="1">
      <c r="A2" s="551">
        <v>24</v>
      </c>
      <c r="B2" s="551">
        <v>2012</v>
      </c>
      <c r="C2" s="551">
        <v>9</v>
      </c>
      <c r="D2" s="551">
        <v>1</v>
      </c>
      <c r="E2" s="551">
        <v>30</v>
      </c>
      <c r="Q2" s="550"/>
    </row>
    <row r="3" ht="16.5" customHeight="1">
      <c r="A3" s="548" t="s">
        <v>2</v>
      </c>
    </row>
    <row r="4" spans="2:9" ht="16.5" customHeight="1">
      <c r="B4" s="552"/>
      <c r="C4" s="552"/>
      <c r="D4" s="552"/>
      <c r="E4" s="553"/>
      <c r="F4" s="553"/>
      <c r="G4" s="553"/>
      <c r="H4" s="1809" t="s">
        <v>3</v>
      </c>
      <c r="I4" s="1809"/>
    </row>
    <row r="5" spans="2:9" ht="16.5" customHeight="1">
      <c r="B5" s="1824" t="str">
        <f>"平成"&amp;WIDECHAR($A$2)&amp;"年（"&amp;WIDECHAR($B$2)&amp;"年）"&amp;WIDECHAR($C$2)&amp;"月末日現在"</f>
        <v>平成２４年（２０１２年）９月末日現在</v>
      </c>
      <c r="C5" s="1825"/>
      <c r="D5" s="1825"/>
      <c r="E5" s="1825"/>
      <c r="F5" s="1825"/>
      <c r="G5" s="1826"/>
      <c r="H5" s="1816" t="s">
        <v>4</v>
      </c>
      <c r="I5" s="1817"/>
    </row>
    <row r="6" spans="2:9" ht="16.5" customHeight="1">
      <c r="B6" s="554" t="s">
        <v>5</v>
      </c>
      <c r="C6" s="555"/>
      <c r="D6" s="555"/>
      <c r="E6" s="555"/>
      <c r="F6" s="555"/>
      <c r="G6" s="556"/>
      <c r="H6" s="557"/>
      <c r="I6" s="558">
        <v>40817</v>
      </c>
    </row>
    <row r="7" spans="2:9" ht="16.5" customHeight="1">
      <c r="B7" s="560" t="s">
        <v>6</v>
      </c>
      <c r="C7" s="561"/>
      <c r="D7" s="561"/>
      <c r="E7" s="561"/>
      <c r="F7" s="561"/>
      <c r="G7" s="562"/>
      <c r="H7" s="563"/>
      <c r="I7" s="564">
        <v>42167</v>
      </c>
    </row>
    <row r="8" spans="2:9" ht="16.5" customHeight="1">
      <c r="B8" s="565" t="s">
        <v>7</v>
      </c>
      <c r="C8" s="566"/>
      <c r="D8" s="566"/>
      <c r="E8" s="566"/>
      <c r="F8" s="566"/>
      <c r="G8" s="567"/>
      <c r="H8" s="568"/>
      <c r="I8" s="569">
        <f>I6+I7</f>
        <v>82984</v>
      </c>
    </row>
    <row r="11" ht="16.5" customHeight="1">
      <c r="A11" s="548" t="s">
        <v>8</v>
      </c>
    </row>
    <row r="12" spans="2:18" ht="16.5" customHeight="1">
      <c r="B12" s="552"/>
      <c r="C12" s="552"/>
      <c r="D12" s="552"/>
      <c r="E12" s="553"/>
      <c r="F12" s="553"/>
      <c r="G12" s="553"/>
      <c r="H12" s="553"/>
      <c r="I12" s="553"/>
      <c r="J12" s="553"/>
      <c r="K12" s="553"/>
      <c r="L12" s="553"/>
      <c r="M12" s="553"/>
      <c r="P12" s="553"/>
      <c r="Q12" s="1809" t="s">
        <v>3</v>
      </c>
      <c r="R12" s="1809"/>
    </row>
    <row r="13" spans="1:18" ht="16.5" customHeight="1">
      <c r="A13" s="551" t="s">
        <v>9</v>
      </c>
      <c r="B13" s="1824" t="str">
        <f>"平成"&amp;WIDECHAR($A$2)&amp;"年（"&amp;WIDECHAR($B$2)&amp;"年）"&amp;WIDECHAR($C$2)&amp;"月末日現在"</f>
        <v>平成２４年（２０１２年）９月末日現在</v>
      </c>
      <c r="C13" s="1825"/>
      <c r="D13" s="1825"/>
      <c r="E13" s="1825"/>
      <c r="F13" s="1825"/>
      <c r="G13" s="1826"/>
      <c r="H13" s="570" t="s">
        <v>10</v>
      </c>
      <c r="I13" s="571" t="s">
        <v>11</v>
      </c>
      <c r="J13" s="572" t="s">
        <v>12</v>
      </c>
      <c r="K13" s="573" t="s">
        <v>13</v>
      </c>
      <c r="L13" s="574" t="s">
        <v>14</v>
      </c>
      <c r="M13" s="574" t="s">
        <v>15</v>
      </c>
      <c r="N13" s="574" t="s">
        <v>16</v>
      </c>
      <c r="O13" s="574" t="s">
        <v>17</v>
      </c>
      <c r="P13" s="575" t="s">
        <v>18</v>
      </c>
      <c r="Q13" s="576" t="s">
        <v>12</v>
      </c>
      <c r="R13" s="577" t="s">
        <v>19</v>
      </c>
    </row>
    <row r="14" spans="1:18" ht="16.5" customHeight="1">
      <c r="A14" s="551">
        <v>875</v>
      </c>
      <c r="B14" s="578" t="s">
        <v>20</v>
      </c>
      <c r="C14" s="579"/>
      <c r="D14" s="579"/>
      <c r="E14" s="579"/>
      <c r="F14" s="579"/>
      <c r="G14" s="580"/>
      <c r="H14" s="581">
        <v>2635</v>
      </c>
      <c r="I14" s="582">
        <v>1992</v>
      </c>
      <c r="J14" s="583">
        <f>SUM(H14:I14)</f>
        <v>4627</v>
      </c>
      <c r="K14" s="584">
        <f>K15+K16</f>
        <v>0</v>
      </c>
      <c r="L14" s="585">
        <v>3508</v>
      </c>
      <c r="M14" s="585">
        <v>2445</v>
      </c>
      <c r="N14" s="585">
        <v>1973</v>
      </c>
      <c r="O14" s="585">
        <v>1998</v>
      </c>
      <c r="P14" s="586">
        <v>2331</v>
      </c>
      <c r="Q14" s="587">
        <f>SUM(K14:P14)</f>
        <v>12255</v>
      </c>
      <c r="R14" s="588">
        <f>SUM(J14,Q14)</f>
        <v>16882</v>
      </c>
    </row>
    <row r="15" spans="1:18" ht="16.5" customHeight="1">
      <c r="A15" s="551">
        <v>156</v>
      </c>
      <c r="B15" s="589"/>
      <c r="C15" s="590" t="s">
        <v>5</v>
      </c>
      <c r="D15" s="590"/>
      <c r="E15" s="590"/>
      <c r="F15" s="590"/>
      <c r="G15" s="590"/>
      <c r="H15" s="591">
        <v>381</v>
      </c>
      <c r="I15" s="592">
        <v>343</v>
      </c>
      <c r="J15" s="593">
        <f>SUM(H15:I15)</f>
        <v>724</v>
      </c>
      <c r="K15" s="594">
        <v>0</v>
      </c>
      <c r="L15" s="595">
        <v>474</v>
      </c>
      <c r="M15" s="595">
        <v>359</v>
      </c>
      <c r="N15" s="595">
        <v>245</v>
      </c>
      <c r="O15" s="595">
        <v>231</v>
      </c>
      <c r="P15" s="592">
        <v>244</v>
      </c>
      <c r="Q15" s="593">
        <f>SUM(K15:P15)</f>
        <v>1553</v>
      </c>
      <c r="R15" s="596">
        <f>SUM(J15,Q15)</f>
        <v>2277</v>
      </c>
    </row>
    <row r="16" spans="1:18" ht="16.5" customHeight="1">
      <c r="A16" s="551">
        <v>719</v>
      </c>
      <c r="B16" s="597"/>
      <c r="C16" s="598" t="s">
        <v>6</v>
      </c>
      <c r="D16" s="598"/>
      <c r="E16" s="598"/>
      <c r="F16" s="598"/>
      <c r="G16" s="598"/>
      <c r="H16" s="599">
        <v>2254</v>
      </c>
      <c r="I16" s="600">
        <v>1649</v>
      </c>
      <c r="J16" s="601">
        <f>SUM(H16:I16)</f>
        <v>3903</v>
      </c>
      <c r="K16" s="602">
        <v>0</v>
      </c>
      <c r="L16" s="603">
        <v>3034</v>
      </c>
      <c r="M16" s="603">
        <v>2086</v>
      </c>
      <c r="N16" s="603">
        <v>1728</v>
      </c>
      <c r="O16" s="603">
        <v>1767</v>
      </c>
      <c r="P16" s="600">
        <v>2087</v>
      </c>
      <c r="Q16" s="601">
        <f>SUM(K16:P16)</f>
        <v>10702</v>
      </c>
      <c r="R16" s="604">
        <f>SUM(J16,Q16)</f>
        <v>14605</v>
      </c>
    </row>
    <row r="17" spans="1:18" ht="16.5" customHeight="1">
      <c r="A17" s="551">
        <v>25</v>
      </c>
      <c r="B17" s="559" t="s">
        <v>21</v>
      </c>
      <c r="C17" s="605"/>
      <c r="D17" s="605"/>
      <c r="E17" s="605"/>
      <c r="F17" s="605"/>
      <c r="G17" s="605"/>
      <c r="H17" s="581">
        <v>49</v>
      </c>
      <c r="I17" s="582">
        <v>70</v>
      </c>
      <c r="J17" s="583">
        <f>SUM(H17:I17)</f>
        <v>119</v>
      </c>
      <c r="K17" s="584">
        <v>0</v>
      </c>
      <c r="L17" s="585">
        <v>97</v>
      </c>
      <c r="M17" s="585">
        <v>82</v>
      </c>
      <c r="N17" s="585">
        <v>37</v>
      </c>
      <c r="O17" s="585">
        <v>40</v>
      </c>
      <c r="P17" s="586">
        <v>71</v>
      </c>
      <c r="Q17" s="606">
        <f>SUM(K17:P17)</f>
        <v>327</v>
      </c>
      <c r="R17" s="607">
        <f>SUM(J17,Q17)</f>
        <v>446</v>
      </c>
    </row>
    <row r="18" spans="1:18" ht="16.5" customHeight="1">
      <c r="A18" s="551">
        <v>900</v>
      </c>
      <c r="B18" s="565" t="s">
        <v>22</v>
      </c>
      <c r="C18" s="566"/>
      <c r="D18" s="566"/>
      <c r="E18" s="566"/>
      <c r="F18" s="566"/>
      <c r="G18" s="566"/>
      <c r="H18" s="608">
        <f>H14+H17</f>
        <v>2684</v>
      </c>
      <c r="I18" s="609">
        <f>I14+I17</f>
        <v>2062</v>
      </c>
      <c r="J18" s="610">
        <f>SUM(H18:I18)</f>
        <v>4746</v>
      </c>
      <c r="K18" s="611">
        <f aca="true" t="shared" si="0" ref="K18:P18">K14+K17</f>
        <v>0</v>
      </c>
      <c r="L18" s="612">
        <f t="shared" si="0"/>
        <v>3605</v>
      </c>
      <c r="M18" s="612">
        <f t="shared" si="0"/>
        <v>2527</v>
      </c>
      <c r="N18" s="612">
        <f t="shared" si="0"/>
        <v>2010</v>
      </c>
      <c r="O18" s="612">
        <f t="shared" si="0"/>
        <v>2038</v>
      </c>
      <c r="P18" s="609">
        <f t="shared" si="0"/>
        <v>2402</v>
      </c>
      <c r="Q18" s="610">
        <f>SUM(K18:P18)</f>
        <v>12582</v>
      </c>
      <c r="R18" s="613">
        <f>SUM(J18,Q18)</f>
        <v>17328</v>
      </c>
    </row>
    <row r="21" ht="16.5" customHeight="1">
      <c r="A21" s="548" t="s">
        <v>67</v>
      </c>
    </row>
    <row r="22" spans="2:18" ht="16.5" customHeight="1">
      <c r="B22" s="552"/>
      <c r="C22" s="552"/>
      <c r="D22" s="552"/>
      <c r="E22" s="553"/>
      <c r="F22" s="553"/>
      <c r="G22" s="553"/>
      <c r="H22" s="553"/>
      <c r="I22" s="553"/>
      <c r="J22" s="553"/>
      <c r="K22" s="1809" t="s">
        <v>23</v>
      </c>
      <c r="L22" s="1809"/>
      <c r="M22" s="1809"/>
      <c r="N22" s="1809"/>
      <c r="O22" s="1809"/>
      <c r="P22" s="1809"/>
      <c r="Q22" s="1809"/>
      <c r="R22" s="1809"/>
    </row>
    <row r="23" spans="2:18" ht="16.5" customHeight="1">
      <c r="B23" s="1820" t="str">
        <f>"平成"&amp;WIDECHAR($A$2)&amp;"年（"&amp;WIDECHAR($B$2)&amp;"年）"&amp;WIDECHAR($C$2)&amp;"月"</f>
        <v>平成２４年（２０１２年）９月</v>
      </c>
      <c r="C23" s="1821"/>
      <c r="D23" s="1821"/>
      <c r="E23" s="1821"/>
      <c r="F23" s="1821"/>
      <c r="G23" s="1818"/>
      <c r="H23" s="1810" t="s">
        <v>24</v>
      </c>
      <c r="I23" s="1811"/>
      <c r="J23" s="1811"/>
      <c r="K23" s="1804" t="s">
        <v>25</v>
      </c>
      <c r="L23" s="1805"/>
      <c r="M23" s="1805"/>
      <c r="N23" s="1805"/>
      <c r="O23" s="1805"/>
      <c r="P23" s="1805"/>
      <c r="Q23" s="1806"/>
      <c r="R23" s="1812" t="s">
        <v>19</v>
      </c>
    </row>
    <row r="24" spans="2:18" ht="16.5" customHeight="1">
      <c r="B24" s="1822"/>
      <c r="C24" s="1823"/>
      <c r="D24" s="1823"/>
      <c r="E24" s="1823"/>
      <c r="F24" s="1823"/>
      <c r="G24" s="1819"/>
      <c r="H24" s="615" t="s">
        <v>10</v>
      </c>
      <c r="I24" s="616" t="s">
        <v>11</v>
      </c>
      <c r="J24" s="617" t="s">
        <v>12</v>
      </c>
      <c r="K24" s="618" t="s">
        <v>13</v>
      </c>
      <c r="L24" s="619" t="s">
        <v>14</v>
      </c>
      <c r="M24" s="619" t="s">
        <v>15</v>
      </c>
      <c r="N24" s="619" t="s">
        <v>16</v>
      </c>
      <c r="O24" s="619" t="s">
        <v>17</v>
      </c>
      <c r="P24" s="620" t="s">
        <v>18</v>
      </c>
      <c r="Q24" s="614" t="s">
        <v>12</v>
      </c>
      <c r="R24" s="1813"/>
    </row>
    <row r="25" spans="2:18" ht="16.5" customHeight="1">
      <c r="B25" s="554" t="s">
        <v>20</v>
      </c>
      <c r="C25" s="556"/>
      <c r="D25" s="556"/>
      <c r="E25" s="556"/>
      <c r="F25" s="556"/>
      <c r="G25" s="556"/>
      <c r="H25" s="621">
        <v>1334</v>
      </c>
      <c r="I25" s="622">
        <v>1285</v>
      </c>
      <c r="J25" s="623">
        <f>SUM(H25:I25)</f>
        <v>2619</v>
      </c>
      <c r="K25" s="624">
        <v>0</v>
      </c>
      <c r="L25" s="625">
        <v>2478</v>
      </c>
      <c r="M25" s="625">
        <v>1811</v>
      </c>
      <c r="N25" s="625">
        <v>1128</v>
      </c>
      <c r="O25" s="625">
        <v>764</v>
      </c>
      <c r="P25" s="626">
        <v>417</v>
      </c>
      <c r="Q25" s="627">
        <f>SUM(K25:P25)</f>
        <v>6598</v>
      </c>
      <c r="R25" s="628">
        <f>SUM(J25,Q25)</f>
        <v>9217</v>
      </c>
    </row>
    <row r="26" spans="2:18" ht="16.5" customHeight="1">
      <c r="B26" s="560" t="s">
        <v>21</v>
      </c>
      <c r="C26" s="562"/>
      <c r="D26" s="562"/>
      <c r="E26" s="562"/>
      <c r="F26" s="562"/>
      <c r="G26" s="562"/>
      <c r="H26" s="629">
        <v>23</v>
      </c>
      <c r="I26" s="630">
        <v>44</v>
      </c>
      <c r="J26" s="631">
        <f>SUM(H26:I26)</f>
        <v>67</v>
      </c>
      <c r="K26" s="632">
        <v>0</v>
      </c>
      <c r="L26" s="633">
        <v>63</v>
      </c>
      <c r="M26" s="633">
        <v>60</v>
      </c>
      <c r="N26" s="633">
        <v>23</v>
      </c>
      <c r="O26" s="633">
        <v>15</v>
      </c>
      <c r="P26" s="634">
        <v>26</v>
      </c>
      <c r="Q26" s="635">
        <f>SUM(K26:P26)</f>
        <v>187</v>
      </c>
      <c r="R26" s="636">
        <f>SUM(J26,Q26)</f>
        <v>254</v>
      </c>
    </row>
    <row r="27" spans="2:18" ht="16.5" customHeight="1">
      <c r="B27" s="565" t="s">
        <v>22</v>
      </c>
      <c r="C27" s="566"/>
      <c r="D27" s="566"/>
      <c r="E27" s="566"/>
      <c r="F27" s="566"/>
      <c r="G27" s="566"/>
      <c r="H27" s="608">
        <f aca="true" t="shared" si="1" ref="H27:P27">H25+H26</f>
        <v>1357</v>
      </c>
      <c r="I27" s="609">
        <f t="shared" si="1"/>
        <v>1329</v>
      </c>
      <c r="J27" s="610">
        <f t="shared" si="1"/>
        <v>2686</v>
      </c>
      <c r="K27" s="611">
        <f t="shared" si="1"/>
        <v>0</v>
      </c>
      <c r="L27" s="612">
        <f t="shared" si="1"/>
        <v>2541</v>
      </c>
      <c r="M27" s="612">
        <f t="shared" si="1"/>
        <v>1871</v>
      </c>
      <c r="N27" s="612">
        <f t="shared" si="1"/>
        <v>1151</v>
      </c>
      <c r="O27" s="612">
        <f t="shared" si="1"/>
        <v>779</v>
      </c>
      <c r="P27" s="609">
        <f t="shared" si="1"/>
        <v>443</v>
      </c>
      <c r="Q27" s="610">
        <f>SUM(K27:P27)</f>
        <v>6785</v>
      </c>
      <c r="R27" s="613">
        <f>SUM(J27,Q27)</f>
        <v>9471</v>
      </c>
    </row>
    <row r="30" ht="16.5" customHeight="1">
      <c r="A30" s="548" t="s">
        <v>26</v>
      </c>
    </row>
    <row r="31" spans="2:18" ht="16.5" customHeight="1">
      <c r="B31" s="552"/>
      <c r="C31" s="552"/>
      <c r="D31" s="552"/>
      <c r="E31" s="553"/>
      <c r="F31" s="553"/>
      <c r="G31" s="553"/>
      <c r="H31" s="553"/>
      <c r="I31" s="553"/>
      <c r="J31" s="553"/>
      <c r="K31" s="1809" t="s">
        <v>23</v>
      </c>
      <c r="L31" s="1809"/>
      <c r="M31" s="1809"/>
      <c r="N31" s="1809"/>
      <c r="O31" s="1809"/>
      <c r="P31" s="1809"/>
      <c r="Q31" s="1809"/>
      <c r="R31" s="1809"/>
    </row>
    <row r="32" spans="2:18" ht="16.5" customHeight="1">
      <c r="B32" s="1820" t="str">
        <f>"平成"&amp;WIDECHAR($A$2)&amp;"年（"&amp;WIDECHAR($B$2)&amp;"年）"&amp;WIDECHAR($C$2)&amp;"月"</f>
        <v>平成２４年（２０１２年）９月</v>
      </c>
      <c r="C32" s="1821"/>
      <c r="D32" s="1821"/>
      <c r="E32" s="1821"/>
      <c r="F32" s="1821"/>
      <c r="G32" s="1818"/>
      <c r="H32" s="1810" t="s">
        <v>24</v>
      </c>
      <c r="I32" s="1811"/>
      <c r="J32" s="1811"/>
      <c r="K32" s="1804" t="s">
        <v>25</v>
      </c>
      <c r="L32" s="1805"/>
      <c r="M32" s="1805"/>
      <c r="N32" s="1805"/>
      <c r="O32" s="1805"/>
      <c r="P32" s="1805"/>
      <c r="Q32" s="1806"/>
      <c r="R32" s="1818" t="s">
        <v>19</v>
      </c>
    </row>
    <row r="33" spans="2:18" ht="16.5" customHeight="1">
      <c r="B33" s="1822"/>
      <c r="C33" s="1823"/>
      <c r="D33" s="1823"/>
      <c r="E33" s="1823"/>
      <c r="F33" s="1823"/>
      <c r="G33" s="1819"/>
      <c r="H33" s="615" t="s">
        <v>10</v>
      </c>
      <c r="I33" s="616" t="s">
        <v>11</v>
      </c>
      <c r="J33" s="617" t="s">
        <v>12</v>
      </c>
      <c r="K33" s="618" t="s">
        <v>13</v>
      </c>
      <c r="L33" s="619" t="s">
        <v>14</v>
      </c>
      <c r="M33" s="619" t="s">
        <v>15</v>
      </c>
      <c r="N33" s="619" t="s">
        <v>16</v>
      </c>
      <c r="O33" s="619" t="s">
        <v>17</v>
      </c>
      <c r="P33" s="620" t="s">
        <v>18</v>
      </c>
      <c r="Q33" s="637" t="s">
        <v>12</v>
      </c>
      <c r="R33" s="1819"/>
    </row>
    <row r="34" spans="2:18" ht="16.5" customHeight="1">
      <c r="B34" s="554" t="s">
        <v>20</v>
      </c>
      <c r="C34" s="556"/>
      <c r="D34" s="556"/>
      <c r="E34" s="556"/>
      <c r="F34" s="556"/>
      <c r="G34" s="556"/>
      <c r="H34" s="621">
        <v>11</v>
      </c>
      <c r="I34" s="622">
        <v>8</v>
      </c>
      <c r="J34" s="623">
        <f>SUM(H34:I34)</f>
        <v>19</v>
      </c>
      <c r="K34" s="624">
        <v>0</v>
      </c>
      <c r="L34" s="625">
        <v>264</v>
      </c>
      <c r="M34" s="625">
        <v>347</v>
      </c>
      <c r="N34" s="625">
        <v>355</v>
      </c>
      <c r="O34" s="625">
        <v>273</v>
      </c>
      <c r="P34" s="626">
        <v>129</v>
      </c>
      <c r="Q34" s="638">
        <f>SUM(K34:P34)</f>
        <v>1368</v>
      </c>
      <c r="R34" s="639">
        <f>SUM(J34,Q34)</f>
        <v>1387</v>
      </c>
    </row>
    <row r="35" spans="2:18" ht="16.5" customHeight="1">
      <c r="B35" s="560" t="s">
        <v>21</v>
      </c>
      <c r="C35" s="562"/>
      <c r="D35" s="562"/>
      <c r="E35" s="562"/>
      <c r="F35" s="562"/>
      <c r="G35" s="562"/>
      <c r="H35" s="629">
        <v>0</v>
      </c>
      <c r="I35" s="630">
        <v>0</v>
      </c>
      <c r="J35" s="631">
        <f>SUM(H35:I35)</f>
        <v>0</v>
      </c>
      <c r="K35" s="632">
        <v>0</v>
      </c>
      <c r="L35" s="633">
        <v>0</v>
      </c>
      <c r="M35" s="633">
        <v>4</v>
      </c>
      <c r="N35" s="633">
        <v>5</v>
      </c>
      <c r="O35" s="633">
        <v>1</v>
      </c>
      <c r="P35" s="634">
        <v>6</v>
      </c>
      <c r="Q35" s="640">
        <f>SUM(K35:P35)</f>
        <v>16</v>
      </c>
      <c r="R35" s="641">
        <f>SUM(J35,Q35)</f>
        <v>16</v>
      </c>
    </row>
    <row r="36" spans="2:18" ht="16.5" customHeight="1">
      <c r="B36" s="565" t="s">
        <v>22</v>
      </c>
      <c r="C36" s="566"/>
      <c r="D36" s="566"/>
      <c r="E36" s="566"/>
      <c r="F36" s="566"/>
      <c r="G36" s="566"/>
      <c r="H36" s="608">
        <f>H34+H35</f>
        <v>11</v>
      </c>
      <c r="I36" s="609">
        <f>I34+I35</f>
        <v>8</v>
      </c>
      <c r="J36" s="610">
        <f>SUM(H36:I36)</f>
        <v>19</v>
      </c>
      <c r="K36" s="611">
        <f aca="true" t="shared" si="2" ref="K36:P36">K34+K35</f>
        <v>0</v>
      </c>
      <c r="L36" s="612">
        <f t="shared" si="2"/>
        <v>264</v>
      </c>
      <c r="M36" s="612">
        <f t="shared" si="2"/>
        <v>351</v>
      </c>
      <c r="N36" s="612">
        <f t="shared" si="2"/>
        <v>360</v>
      </c>
      <c r="O36" s="612">
        <f t="shared" si="2"/>
        <v>274</v>
      </c>
      <c r="P36" s="609">
        <f t="shared" si="2"/>
        <v>135</v>
      </c>
      <c r="Q36" s="642">
        <f>SUM(K36:P36)</f>
        <v>1384</v>
      </c>
      <c r="R36" s="643">
        <f>SUM(J36,Q36)</f>
        <v>1403</v>
      </c>
    </row>
    <row r="39" ht="16.5" customHeight="1">
      <c r="A39" s="548" t="s">
        <v>27</v>
      </c>
    </row>
    <row r="40" ht="16.5" customHeight="1">
      <c r="A40" s="548" t="s">
        <v>28</v>
      </c>
    </row>
    <row r="41" spans="2:17" ht="16.5" customHeight="1">
      <c r="B41" s="552"/>
      <c r="C41" s="552"/>
      <c r="D41" s="552"/>
      <c r="E41" s="553"/>
      <c r="F41" s="553"/>
      <c r="G41" s="553"/>
      <c r="H41" s="553"/>
      <c r="I41" s="553"/>
      <c r="J41" s="1809" t="s">
        <v>23</v>
      </c>
      <c r="K41" s="1809"/>
      <c r="L41" s="1809"/>
      <c r="M41" s="1809"/>
      <c r="N41" s="1809"/>
      <c r="O41" s="1809"/>
      <c r="P41" s="1809"/>
      <c r="Q41" s="1809"/>
    </row>
    <row r="42" spans="2:17" ht="16.5" customHeight="1">
      <c r="B42" s="1820" t="str">
        <f>"平成"&amp;WIDECHAR($A$2)&amp;"年（"&amp;WIDECHAR($B$2)&amp;"年）"&amp;WIDECHAR($C$2)&amp;"月"</f>
        <v>平成２４年（２０１２年）９月</v>
      </c>
      <c r="C42" s="1821"/>
      <c r="D42" s="1821"/>
      <c r="E42" s="1821"/>
      <c r="F42" s="1821"/>
      <c r="G42" s="1818"/>
      <c r="H42" s="1810" t="s">
        <v>24</v>
      </c>
      <c r="I42" s="1811"/>
      <c r="J42" s="1811"/>
      <c r="K42" s="1804" t="s">
        <v>25</v>
      </c>
      <c r="L42" s="1805"/>
      <c r="M42" s="1805"/>
      <c r="N42" s="1805"/>
      <c r="O42" s="1805"/>
      <c r="P42" s="1806"/>
      <c r="Q42" s="1818" t="s">
        <v>19</v>
      </c>
    </row>
    <row r="43" spans="2:17" ht="16.5" customHeight="1">
      <c r="B43" s="1822"/>
      <c r="C43" s="1823"/>
      <c r="D43" s="1823"/>
      <c r="E43" s="1823"/>
      <c r="F43" s="1823"/>
      <c r="G43" s="1819"/>
      <c r="H43" s="615" t="s">
        <v>10</v>
      </c>
      <c r="I43" s="616" t="s">
        <v>11</v>
      </c>
      <c r="J43" s="617" t="s">
        <v>12</v>
      </c>
      <c r="K43" s="644" t="s">
        <v>14</v>
      </c>
      <c r="L43" s="619" t="s">
        <v>15</v>
      </c>
      <c r="M43" s="619" t="s">
        <v>16</v>
      </c>
      <c r="N43" s="619" t="s">
        <v>17</v>
      </c>
      <c r="O43" s="620" t="s">
        <v>18</v>
      </c>
      <c r="P43" s="637" t="s">
        <v>12</v>
      </c>
      <c r="Q43" s="1819"/>
    </row>
    <row r="44" spans="2:17" ht="16.5" customHeight="1">
      <c r="B44" s="554" t="s">
        <v>20</v>
      </c>
      <c r="C44" s="556"/>
      <c r="D44" s="556"/>
      <c r="E44" s="556"/>
      <c r="F44" s="556"/>
      <c r="G44" s="556"/>
      <c r="H44" s="621">
        <v>0</v>
      </c>
      <c r="I44" s="622">
        <v>0</v>
      </c>
      <c r="J44" s="623">
        <f>SUM(H44:I44)</f>
        <v>0</v>
      </c>
      <c r="K44" s="624">
        <v>5</v>
      </c>
      <c r="L44" s="625">
        <v>28</v>
      </c>
      <c r="M44" s="625">
        <v>125</v>
      </c>
      <c r="N44" s="625">
        <v>333</v>
      </c>
      <c r="O44" s="626">
        <v>359</v>
      </c>
      <c r="P44" s="638">
        <f>SUM(K44:O44)</f>
        <v>850</v>
      </c>
      <c r="Q44" s="639">
        <f>SUM(J44,P44)</f>
        <v>850</v>
      </c>
    </row>
    <row r="45" spans="2:17" ht="16.5" customHeight="1">
      <c r="B45" s="560" t="s">
        <v>21</v>
      </c>
      <c r="C45" s="562"/>
      <c r="D45" s="562"/>
      <c r="E45" s="562"/>
      <c r="F45" s="562"/>
      <c r="G45" s="562"/>
      <c r="H45" s="629">
        <v>0</v>
      </c>
      <c r="I45" s="630">
        <v>0</v>
      </c>
      <c r="J45" s="631">
        <f>SUM(H45:I45)</f>
        <v>0</v>
      </c>
      <c r="K45" s="632">
        <v>0</v>
      </c>
      <c r="L45" s="633">
        <v>0</v>
      </c>
      <c r="M45" s="633">
        <v>1</v>
      </c>
      <c r="N45" s="633">
        <v>6</v>
      </c>
      <c r="O45" s="634">
        <v>4</v>
      </c>
      <c r="P45" s="640">
        <f>SUM(K45:O45)</f>
        <v>11</v>
      </c>
      <c r="Q45" s="641">
        <f>SUM(J45,P45)</f>
        <v>11</v>
      </c>
    </row>
    <row r="46" spans="2:17" ht="16.5" customHeight="1">
      <c r="B46" s="565" t="s">
        <v>22</v>
      </c>
      <c r="C46" s="566"/>
      <c r="D46" s="566"/>
      <c r="E46" s="566"/>
      <c r="F46" s="566"/>
      <c r="G46" s="566"/>
      <c r="H46" s="608">
        <f>H44+H45</f>
        <v>0</v>
      </c>
      <c r="I46" s="609">
        <f>I44+I45</f>
        <v>0</v>
      </c>
      <c r="J46" s="610">
        <f>SUM(H46:I46)</f>
        <v>0</v>
      </c>
      <c r="K46" s="611">
        <f>K44+K45</f>
        <v>5</v>
      </c>
      <c r="L46" s="612">
        <f>L44+L45</f>
        <v>28</v>
      </c>
      <c r="M46" s="612">
        <f>M44+M45</f>
        <v>126</v>
      </c>
      <c r="N46" s="612">
        <f>N44+N45</f>
        <v>339</v>
      </c>
      <c r="O46" s="609">
        <f>O44+O45</f>
        <v>363</v>
      </c>
      <c r="P46" s="642">
        <f>SUM(K46:O46)</f>
        <v>861</v>
      </c>
      <c r="Q46" s="643">
        <f>SUM(J46,P46)</f>
        <v>861</v>
      </c>
    </row>
    <row r="48" ht="16.5" customHeight="1">
      <c r="A48" s="548" t="s">
        <v>29</v>
      </c>
    </row>
    <row r="49" spans="2:17" ht="16.5" customHeight="1">
      <c r="B49" s="552"/>
      <c r="C49" s="552"/>
      <c r="D49" s="552"/>
      <c r="E49" s="553"/>
      <c r="F49" s="553"/>
      <c r="G49" s="553"/>
      <c r="H49" s="553"/>
      <c r="I49" s="553"/>
      <c r="J49" s="1809" t="s">
        <v>23</v>
      </c>
      <c r="K49" s="1809"/>
      <c r="L49" s="1809"/>
      <c r="M49" s="1809"/>
      <c r="N49" s="1809"/>
      <c r="O49" s="1809"/>
      <c r="P49" s="1809"/>
      <c r="Q49" s="1809"/>
    </row>
    <row r="50" spans="2:17" ht="16.5" customHeight="1">
      <c r="B50" s="1820" t="str">
        <f>"平成"&amp;WIDECHAR($A$2)&amp;"年（"&amp;WIDECHAR($B$2)&amp;"年）"&amp;WIDECHAR($C$2)&amp;"月"</f>
        <v>平成２４年（２０１２年）９月</v>
      </c>
      <c r="C50" s="1821"/>
      <c r="D50" s="1821"/>
      <c r="E50" s="1821"/>
      <c r="F50" s="1821"/>
      <c r="G50" s="1818"/>
      <c r="H50" s="1834" t="s">
        <v>24</v>
      </c>
      <c r="I50" s="1828"/>
      <c r="J50" s="1828"/>
      <c r="K50" s="1827" t="s">
        <v>25</v>
      </c>
      <c r="L50" s="1828"/>
      <c r="M50" s="1828"/>
      <c r="N50" s="1828"/>
      <c r="O50" s="1828"/>
      <c r="P50" s="1829"/>
      <c r="Q50" s="1814" t="s">
        <v>19</v>
      </c>
    </row>
    <row r="51" spans="2:17" ht="16.5" customHeight="1">
      <c r="B51" s="1822"/>
      <c r="C51" s="1823"/>
      <c r="D51" s="1823"/>
      <c r="E51" s="1823"/>
      <c r="F51" s="1823"/>
      <c r="G51" s="1819"/>
      <c r="H51" s="645" t="s">
        <v>10</v>
      </c>
      <c r="I51" s="646" t="s">
        <v>11</v>
      </c>
      <c r="J51" s="647" t="s">
        <v>12</v>
      </c>
      <c r="K51" s="648" t="s">
        <v>14</v>
      </c>
      <c r="L51" s="649" t="s">
        <v>15</v>
      </c>
      <c r="M51" s="649" t="s">
        <v>16</v>
      </c>
      <c r="N51" s="649" t="s">
        <v>17</v>
      </c>
      <c r="O51" s="650" t="s">
        <v>18</v>
      </c>
      <c r="P51" s="651" t="s">
        <v>12</v>
      </c>
      <c r="Q51" s="1815"/>
    </row>
    <row r="52" spans="2:17" ht="16.5" customHeight="1">
      <c r="B52" s="554" t="s">
        <v>20</v>
      </c>
      <c r="C52" s="556"/>
      <c r="D52" s="556"/>
      <c r="E52" s="556"/>
      <c r="F52" s="556"/>
      <c r="G52" s="556"/>
      <c r="H52" s="621">
        <v>0</v>
      </c>
      <c r="I52" s="622">
        <v>0</v>
      </c>
      <c r="J52" s="623">
        <f>SUM(H52:I52)</f>
        <v>0</v>
      </c>
      <c r="K52" s="624">
        <v>36</v>
      </c>
      <c r="L52" s="625">
        <v>54</v>
      </c>
      <c r="M52" s="625">
        <v>135</v>
      </c>
      <c r="N52" s="625">
        <v>128</v>
      </c>
      <c r="O52" s="626">
        <v>117</v>
      </c>
      <c r="P52" s="638">
        <f>SUM(K52:O52)</f>
        <v>470</v>
      </c>
      <c r="Q52" s="639">
        <f>SUM(J52,P52)</f>
        <v>470</v>
      </c>
    </row>
    <row r="53" spans="2:17" ht="16.5" customHeight="1">
      <c r="B53" s="560" t="s">
        <v>21</v>
      </c>
      <c r="C53" s="562"/>
      <c r="D53" s="562"/>
      <c r="E53" s="562"/>
      <c r="F53" s="562"/>
      <c r="G53" s="562"/>
      <c r="H53" s="629">
        <v>0</v>
      </c>
      <c r="I53" s="630">
        <v>0</v>
      </c>
      <c r="J53" s="631">
        <f>SUM(H53:I53)</f>
        <v>0</v>
      </c>
      <c r="K53" s="632">
        <v>0</v>
      </c>
      <c r="L53" s="633">
        <v>1</v>
      </c>
      <c r="M53" s="633">
        <v>3</v>
      </c>
      <c r="N53" s="633">
        <v>2</v>
      </c>
      <c r="O53" s="634">
        <v>1</v>
      </c>
      <c r="P53" s="640">
        <f>SUM(K53:O53)</f>
        <v>7</v>
      </c>
      <c r="Q53" s="641">
        <f>SUM(J53,P53)</f>
        <v>7</v>
      </c>
    </row>
    <row r="54" spans="2:17" ht="16.5" customHeight="1">
      <c r="B54" s="565" t="s">
        <v>22</v>
      </c>
      <c r="C54" s="566"/>
      <c r="D54" s="566"/>
      <c r="E54" s="566"/>
      <c r="F54" s="566"/>
      <c r="G54" s="566"/>
      <c r="H54" s="608">
        <f>H52+H53</f>
        <v>0</v>
      </c>
      <c r="I54" s="609">
        <f>I52+I53</f>
        <v>0</v>
      </c>
      <c r="J54" s="610">
        <f>SUM(H54:I54)</f>
        <v>0</v>
      </c>
      <c r="K54" s="611">
        <f>K52+K53</f>
        <v>36</v>
      </c>
      <c r="L54" s="612">
        <f>L52+L53</f>
        <v>55</v>
      </c>
      <c r="M54" s="612">
        <f>M52+M53</f>
        <v>138</v>
      </c>
      <c r="N54" s="612">
        <f>N52+N53</f>
        <v>130</v>
      </c>
      <c r="O54" s="609">
        <f>O52+O53</f>
        <v>118</v>
      </c>
      <c r="P54" s="642">
        <f>SUM(K54:O54)</f>
        <v>477</v>
      </c>
      <c r="Q54" s="643">
        <f>SUM(J54,P54)</f>
        <v>477</v>
      </c>
    </row>
    <row r="56" ht="16.5" customHeight="1">
      <c r="A56" s="548" t="s">
        <v>30</v>
      </c>
    </row>
    <row r="57" spans="2:17" ht="16.5" customHeight="1">
      <c r="B57" s="552"/>
      <c r="C57" s="552"/>
      <c r="D57" s="552"/>
      <c r="E57" s="553"/>
      <c r="F57" s="553"/>
      <c r="G57" s="553"/>
      <c r="H57" s="553"/>
      <c r="I57" s="553"/>
      <c r="J57" s="1809" t="s">
        <v>23</v>
      </c>
      <c r="K57" s="1809"/>
      <c r="L57" s="1809"/>
      <c r="M57" s="1809"/>
      <c r="N57" s="1809"/>
      <c r="O57" s="1809"/>
      <c r="P57" s="1809"/>
      <c r="Q57" s="1809"/>
    </row>
    <row r="58" spans="2:17" ht="16.5" customHeight="1">
      <c r="B58" s="1839" t="str">
        <f>"平成"&amp;WIDECHAR($A$2)&amp;"年（"&amp;WIDECHAR($B$2)&amp;"年）"&amp;WIDECHAR($C$2)&amp;"月"</f>
        <v>平成２４年（２０１２年）９月</v>
      </c>
      <c r="C58" s="1840"/>
      <c r="D58" s="1840"/>
      <c r="E58" s="1840"/>
      <c r="F58" s="1840"/>
      <c r="G58" s="1807"/>
      <c r="H58" s="1835" t="s">
        <v>24</v>
      </c>
      <c r="I58" s="1836"/>
      <c r="J58" s="1836"/>
      <c r="K58" s="1837" t="s">
        <v>25</v>
      </c>
      <c r="L58" s="1836"/>
      <c r="M58" s="1836"/>
      <c r="N58" s="1836"/>
      <c r="O58" s="1836"/>
      <c r="P58" s="1838"/>
      <c r="Q58" s="1807" t="s">
        <v>19</v>
      </c>
    </row>
    <row r="59" spans="2:17" ht="16.5" customHeight="1">
      <c r="B59" s="1841"/>
      <c r="C59" s="1842"/>
      <c r="D59" s="1842"/>
      <c r="E59" s="1842"/>
      <c r="F59" s="1842"/>
      <c r="G59" s="1808"/>
      <c r="H59" s="652" t="s">
        <v>10</v>
      </c>
      <c r="I59" s="653" t="s">
        <v>11</v>
      </c>
      <c r="J59" s="547" t="s">
        <v>12</v>
      </c>
      <c r="K59" s="654" t="s">
        <v>14</v>
      </c>
      <c r="L59" s="655" t="s">
        <v>15</v>
      </c>
      <c r="M59" s="655" t="s">
        <v>16</v>
      </c>
      <c r="N59" s="655" t="s">
        <v>17</v>
      </c>
      <c r="O59" s="653" t="s">
        <v>18</v>
      </c>
      <c r="P59" s="656" t="s">
        <v>12</v>
      </c>
      <c r="Q59" s="1808"/>
    </row>
    <row r="60" spans="2:17" ht="16.5" customHeight="1">
      <c r="B60" s="554" t="s">
        <v>20</v>
      </c>
      <c r="C60" s="556"/>
      <c r="D60" s="556"/>
      <c r="E60" s="556"/>
      <c r="F60" s="556"/>
      <c r="G60" s="556"/>
      <c r="H60" s="621">
        <v>0</v>
      </c>
      <c r="I60" s="622">
        <v>0</v>
      </c>
      <c r="J60" s="623">
        <f>SUM(H60:I60)</f>
        <v>0</v>
      </c>
      <c r="K60" s="624">
        <v>1</v>
      </c>
      <c r="L60" s="625">
        <v>7</v>
      </c>
      <c r="M60" s="625">
        <v>52</v>
      </c>
      <c r="N60" s="625">
        <v>229</v>
      </c>
      <c r="O60" s="626">
        <v>660</v>
      </c>
      <c r="P60" s="638">
        <f>SUM(K60:O60)</f>
        <v>949</v>
      </c>
      <c r="Q60" s="639">
        <f>SUM(J60,P60)</f>
        <v>949</v>
      </c>
    </row>
    <row r="61" spans="2:17" ht="16.5" customHeight="1">
      <c r="B61" s="560" t="s">
        <v>21</v>
      </c>
      <c r="C61" s="562"/>
      <c r="D61" s="562"/>
      <c r="E61" s="562"/>
      <c r="F61" s="562"/>
      <c r="G61" s="562"/>
      <c r="H61" s="629">
        <v>0</v>
      </c>
      <c r="I61" s="630">
        <v>0</v>
      </c>
      <c r="J61" s="631">
        <f>SUM(H61:I61)</f>
        <v>0</v>
      </c>
      <c r="K61" s="632">
        <v>0</v>
      </c>
      <c r="L61" s="633">
        <v>0</v>
      </c>
      <c r="M61" s="633">
        <v>1</v>
      </c>
      <c r="N61" s="633">
        <v>2</v>
      </c>
      <c r="O61" s="634">
        <v>11</v>
      </c>
      <c r="P61" s="640">
        <f>SUM(K61:O61)</f>
        <v>14</v>
      </c>
      <c r="Q61" s="641">
        <f>SUM(J61,P61)</f>
        <v>14</v>
      </c>
    </row>
    <row r="62" spans="2:17" ht="16.5" customHeight="1">
      <c r="B62" s="565" t="s">
        <v>22</v>
      </c>
      <c r="C62" s="566"/>
      <c r="D62" s="566"/>
      <c r="E62" s="566"/>
      <c r="F62" s="566"/>
      <c r="G62" s="566"/>
      <c r="H62" s="608">
        <f>H60+H61</f>
        <v>0</v>
      </c>
      <c r="I62" s="609">
        <f>I60+I61</f>
        <v>0</v>
      </c>
      <c r="J62" s="610">
        <f>SUM(H62:I62)</f>
        <v>0</v>
      </c>
      <c r="K62" s="611">
        <f>K60+K61</f>
        <v>1</v>
      </c>
      <c r="L62" s="612">
        <f>L60+L61</f>
        <v>7</v>
      </c>
      <c r="M62" s="612">
        <f>M60+M61</f>
        <v>53</v>
      </c>
      <c r="N62" s="612">
        <f>N60+N61</f>
        <v>231</v>
      </c>
      <c r="O62" s="609">
        <f>O60+O61</f>
        <v>671</v>
      </c>
      <c r="P62" s="642">
        <f>SUM(K62:O62)</f>
        <v>963</v>
      </c>
      <c r="Q62" s="643">
        <f>SUM(J62,P62)</f>
        <v>963</v>
      </c>
    </row>
    <row r="66" spans="1:11" s="658" customFormat="1" ht="16.5" customHeight="1">
      <c r="A66" s="657" t="s">
        <v>31</v>
      </c>
      <c r="J66" s="659"/>
      <c r="K66" s="659"/>
    </row>
    <row r="67" spans="2:18" s="658" customFormat="1" ht="16.5" customHeight="1">
      <c r="B67" s="549"/>
      <c r="C67" s="660"/>
      <c r="D67" s="660"/>
      <c r="E67" s="660"/>
      <c r="F67" s="553"/>
      <c r="G67" s="553"/>
      <c r="H67" s="553"/>
      <c r="I67" s="1809" t="s">
        <v>32</v>
      </c>
      <c r="J67" s="1809"/>
      <c r="K67" s="1809"/>
      <c r="L67" s="1809"/>
      <c r="M67" s="1809"/>
      <c r="N67" s="1809"/>
      <c r="O67" s="1809"/>
      <c r="P67" s="1809"/>
      <c r="Q67" s="1809"/>
      <c r="R67" s="1809"/>
    </row>
    <row r="68" spans="2:18" s="658" customFormat="1" ht="16.5" customHeight="1">
      <c r="B68" s="1820" t="str">
        <f>"平成"&amp;WIDECHAR($A$2)&amp;"年（"&amp;WIDECHAR($B$2)&amp;"年）"&amp;WIDECHAR($C$2)&amp;"月"</f>
        <v>平成２４年（２０１２年）９月</v>
      </c>
      <c r="C68" s="1821"/>
      <c r="D68" s="1821"/>
      <c r="E68" s="1821"/>
      <c r="F68" s="1821"/>
      <c r="G68" s="1818"/>
      <c r="H68" s="1810" t="s">
        <v>24</v>
      </c>
      <c r="I68" s="1811"/>
      <c r="J68" s="1811"/>
      <c r="K68" s="1804" t="s">
        <v>25</v>
      </c>
      <c r="L68" s="1805"/>
      <c r="M68" s="1805"/>
      <c r="N68" s="1805"/>
      <c r="O68" s="1805"/>
      <c r="P68" s="1805"/>
      <c r="Q68" s="1806"/>
      <c r="R68" s="1812" t="s">
        <v>19</v>
      </c>
    </row>
    <row r="69" spans="2:18" s="658" customFormat="1" ht="16.5" customHeight="1">
      <c r="B69" s="1822"/>
      <c r="C69" s="1823"/>
      <c r="D69" s="1823"/>
      <c r="E69" s="1823"/>
      <c r="F69" s="1823"/>
      <c r="G69" s="1819"/>
      <c r="H69" s="615" t="s">
        <v>10</v>
      </c>
      <c r="I69" s="616" t="s">
        <v>11</v>
      </c>
      <c r="J69" s="617" t="s">
        <v>12</v>
      </c>
      <c r="K69" s="618" t="s">
        <v>13</v>
      </c>
      <c r="L69" s="619" t="s">
        <v>14</v>
      </c>
      <c r="M69" s="619" t="s">
        <v>15</v>
      </c>
      <c r="N69" s="619" t="s">
        <v>16</v>
      </c>
      <c r="O69" s="619" t="s">
        <v>17</v>
      </c>
      <c r="P69" s="620" t="s">
        <v>18</v>
      </c>
      <c r="Q69" s="614" t="s">
        <v>12</v>
      </c>
      <c r="R69" s="1813"/>
    </row>
    <row r="70" spans="2:18" s="658" customFormat="1" ht="16.5" customHeight="1">
      <c r="B70" s="661" t="s">
        <v>33</v>
      </c>
      <c r="C70" s="662"/>
      <c r="D70" s="662"/>
      <c r="E70" s="662"/>
      <c r="F70" s="662"/>
      <c r="G70" s="663"/>
      <c r="H70" s="321">
        <f aca="true" t="shared" si="3" ref="H70:R70">SUM(H71,H77,H80,H84,H88:H89)</f>
        <v>3191</v>
      </c>
      <c r="I70" s="322">
        <f t="shared" si="3"/>
        <v>3385</v>
      </c>
      <c r="J70" s="323">
        <f t="shared" si="3"/>
        <v>6576</v>
      </c>
      <c r="K70" s="324">
        <f t="shared" si="3"/>
        <v>0</v>
      </c>
      <c r="L70" s="325">
        <f t="shared" si="3"/>
        <v>6791</v>
      </c>
      <c r="M70" s="325">
        <f t="shared" si="3"/>
        <v>5502</v>
      </c>
      <c r="N70" s="325">
        <f t="shared" si="3"/>
        <v>3690</v>
      </c>
      <c r="O70" s="325">
        <f t="shared" si="3"/>
        <v>2597</v>
      </c>
      <c r="P70" s="326">
        <f t="shared" si="3"/>
        <v>1692</v>
      </c>
      <c r="Q70" s="327">
        <f t="shared" si="3"/>
        <v>20272</v>
      </c>
      <c r="R70" s="328">
        <f t="shared" si="3"/>
        <v>26848</v>
      </c>
    </row>
    <row r="71" spans="2:18" s="658" customFormat="1" ht="16.5" customHeight="1">
      <c r="B71" s="664"/>
      <c r="C71" s="661" t="s">
        <v>34</v>
      </c>
      <c r="D71" s="662"/>
      <c r="E71" s="662"/>
      <c r="F71" s="662"/>
      <c r="G71" s="663"/>
      <c r="H71" s="321">
        <f aca="true" t="shared" si="4" ref="H71:Q71">SUM(H72:H76)</f>
        <v>823</v>
      </c>
      <c r="I71" s="322">
        <f t="shared" si="4"/>
        <v>835</v>
      </c>
      <c r="J71" s="323">
        <f t="shared" si="4"/>
        <v>1658</v>
      </c>
      <c r="K71" s="324">
        <f t="shared" si="4"/>
        <v>0</v>
      </c>
      <c r="L71" s="325">
        <f t="shared" si="4"/>
        <v>1503</v>
      </c>
      <c r="M71" s="325">
        <f t="shared" si="4"/>
        <v>1154</v>
      </c>
      <c r="N71" s="325">
        <f t="shared" si="4"/>
        <v>789</v>
      </c>
      <c r="O71" s="325">
        <f t="shared" si="4"/>
        <v>606</v>
      </c>
      <c r="P71" s="326">
        <f t="shared" si="4"/>
        <v>520</v>
      </c>
      <c r="Q71" s="327">
        <f t="shared" si="4"/>
        <v>4572</v>
      </c>
      <c r="R71" s="328">
        <f aca="true" t="shared" si="5" ref="R71:R76">SUM(J71,Q71)</f>
        <v>6230</v>
      </c>
    </row>
    <row r="72" spans="2:18" s="658" customFormat="1" ht="16.5" customHeight="1">
      <c r="B72" s="664"/>
      <c r="C72" s="664"/>
      <c r="D72" s="665" t="s">
        <v>35</v>
      </c>
      <c r="E72" s="666"/>
      <c r="F72" s="666"/>
      <c r="G72" s="667"/>
      <c r="H72" s="333">
        <v>785</v>
      </c>
      <c r="I72" s="334">
        <v>776</v>
      </c>
      <c r="J72" s="335">
        <f>SUM(H72:I72)</f>
        <v>1561</v>
      </c>
      <c r="K72" s="336">
        <v>0</v>
      </c>
      <c r="L72" s="337">
        <v>1202</v>
      </c>
      <c r="M72" s="337">
        <v>794</v>
      </c>
      <c r="N72" s="337">
        <v>456</v>
      </c>
      <c r="O72" s="337">
        <v>304</v>
      </c>
      <c r="P72" s="334">
        <v>188</v>
      </c>
      <c r="Q72" s="335">
        <f>SUM(K72:P72)</f>
        <v>2944</v>
      </c>
      <c r="R72" s="338">
        <f t="shared" si="5"/>
        <v>4505</v>
      </c>
    </row>
    <row r="73" spans="2:18" s="658" customFormat="1" ht="16.5" customHeight="1">
      <c r="B73" s="664"/>
      <c r="C73" s="664"/>
      <c r="D73" s="668" t="s">
        <v>36</v>
      </c>
      <c r="E73" s="669"/>
      <c r="F73" s="669"/>
      <c r="G73" s="670"/>
      <c r="H73" s="342">
        <v>0</v>
      </c>
      <c r="I73" s="343">
        <v>0</v>
      </c>
      <c r="J73" s="344">
        <f>SUM(H73:I73)</f>
        <v>0</v>
      </c>
      <c r="K73" s="345">
        <v>0</v>
      </c>
      <c r="L73" s="346">
        <v>0</v>
      </c>
      <c r="M73" s="346">
        <v>1</v>
      </c>
      <c r="N73" s="346">
        <v>5</v>
      </c>
      <c r="O73" s="346">
        <v>7</v>
      </c>
      <c r="P73" s="343">
        <v>38</v>
      </c>
      <c r="Q73" s="344">
        <f>SUM(K73:P73)</f>
        <v>51</v>
      </c>
      <c r="R73" s="347">
        <f t="shared" si="5"/>
        <v>51</v>
      </c>
    </row>
    <row r="74" spans="2:18" s="658" customFormat="1" ht="16.5" customHeight="1">
      <c r="B74" s="664"/>
      <c r="C74" s="664"/>
      <c r="D74" s="668" t="s">
        <v>37</v>
      </c>
      <c r="E74" s="669"/>
      <c r="F74" s="669"/>
      <c r="G74" s="670"/>
      <c r="H74" s="342">
        <v>14</v>
      </c>
      <c r="I74" s="343">
        <v>18</v>
      </c>
      <c r="J74" s="344">
        <f>SUM(H74:I74)</f>
        <v>32</v>
      </c>
      <c r="K74" s="345">
        <v>0</v>
      </c>
      <c r="L74" s="346">
        <v>125</v>
      </c>
      <c r="M74" s="346">
        <v>138</v>
      </c>
      <c r="N74" s="346">
        <v>86</v>
      </c>
      <c r="O74" s="346">
        <v>116</v>
      </c>
      <c r="P74" s="343">
        <v>102</v>
      </c>
      <c r="Q74" s="344">
        <f>SUM(K74:P74)</f>
        <v>567</v>
      </c>
      <c r="R74" s="347">
        <f t="shared" si="5"/>
        <v>599</v>
      </c>
    </row>
    <row r="75" spans="2:18" s="658" customFormat="1" ht="16.5" customHeight="1">
      <c r="B75" s="664"/>
      <c r="C75" s="664"/>
      <c r="D75" s="668" t="s">
        <v>38</v>
      </c>
      <c r="E75" s="669"/>
      <c r="F75" s="669"/>
      <c r="G75" s="670"/>
      <c r="H75" s="342">
        <v>4</v>
      </c>
      <c r="I75" s="343">
        <v>22</v>
      </c>
      <c r="J75" s="344">
        <f>SUM(H75:I75)</f>
        <v>26</v>
      </c>
      <c r="K75" s="345">
        <v>0</v>
      </c>
      <c r="L75" s="346">
        <v>68</v>
      </c>
      <c r="M75" s="346">
        <v>80</v>
      </c>
      <c r="N75" s="346">
        <v>74</v>
      </c>
      <c r="O75" s="346">
        <v>47</v>
      </c>
      <c r="P75" s="343">
        <v>35</v>
      </c>
      <c r="Q75" s="344">
        <f>SUM(K75:P75)</f>
        <v>304</v>
      </c>
      <c r="R75" s="347">
        <f t="shared" si="5"/>
        <v>330</v>
      </c>
    </row>
    <row r="76" spans="2:18" s="658" customFormat="1" ht="16.5" customHeight="1">
      <c r="B76" s="664"/>
      <c r="C76" s="664"/>
      <c r="D76" s="671" t="s">
        <v>39</v>
      </c>
      <c r="E76" s="598"/>
      <c r="F76" s="598"/>
      <c r="G76" s="672"/>
      <c r="H76" s="350">
        <v>20</v>
      </c>
      <c r="I76" s="351">
        <v>19</v>
      </c>
      <c r="J76" s="352">
        <v>39</v>
      </c>
      <c r="K76" s="353">
        <v>0</v>
      </c>
      <c r="L76" s="354">
        <v>108</v>
      </c>
      <c r="M76" s="354">
        <v>141</v>
      </c>
      <c r="N76" s="354">
        <v>168</v>
      </c>
      <c r="O76" s="354">
        <v>132</v>
      </c>
      <c r="P76" s="351">
        <v>157</v>
      </c>
      <c r="Q76" s="352">
        <f>SUM(K76:P76)</f>
        <v>706</v>
      </c>
      <c r="R76" s="355">
        <f t="shared" si="5"/>
        <v>745</v>
      </c>
    </row>
    <row r="77" spans="2:18" s="658" customFormat="1" ht="16.5" customHeight="1">
      <c r="B77" s="664"/>
      <c r="C77" s="661" t="s">
        <v>40</v>
      </c>
      <c r="D77" s="662"/>
      <c r="E77" s="662"/>
      <c r="F77" s="662"/>
      <c r="G77" s="663"/>
      <c r="H77" s="321">
        <f aca="true" t="shared" si="6" ref="H77:R77">SUM(H78:H79)</f>
        <v>547</v>
      </c>
      <c r="I77" s="322">
        <f t="shared" si="6"/>
        <v>583</v>
      </c>
      <c r="J77" s="323">
        <f t="shared" si="6"/>
        <v>1130</v>
      </c>
      <c r="K77" s="324">
        <f t="shared" si="6"/>
        <v>0</v>
      </c>
      <c r="L77" s="325">
        <f t="shared" si="6"/>
        <v>1748</v>
      </c>
      <c r="M77" s="325">
        <f t="shared" si="6"/>
        <v>1344</v>
      </c>
      <c r="N77" s="325">
        <f t="shared" si="6"/>
        <v>841</v>
      </c>
      <c r="O77" s="325">
        <f t="shared" si="6"/>
        <v>516</v>
      </c>
      <c r="P77" s="326">
        <f t="shared" si="6"/>
        <v>288</v>
      </c>
      <c r="Q77" s="327">
        <f t="shared" si="6"/>
        <v>4737</v>
      </c>
      <c r="R77" s="328">
        <f t="shared" si="6"/>
        <v>5867</v>
      </c>
    </row>
    <row r="78" spans="2:18" s="658" customFormat="1" ht="16.5" customHeight="1">
      <c r="B78" s="664"/>
      <c r="C78" s="664"/>
      <c r="D78" s="665" t="s">
        <v>41</v>
      </c>
      <c r="E78" s="666"/>
      <c r="F78" s="666"/>
      <c r="G78" s="667"/>
      <c r="H78" s="333">
        <v>440</v>
      </c>
      <c r="I78" s="334">
        <v>410</v>
      </c>
      <c r="J78" s="356">
        <f>SUM(H78:I78)</f>
        <v>850</v>
      </c>
      <c r="K78" s="336">
        <v>0</v>
      </c>
      <c r="L78" s="337">
        <v>1228</v>
      </c>
      <c r="M78" s="337">
        <v>912</v>
      </c>
      <c r="N78" s="337">
        <v>534</v>
      </c>
      <c r="O78" s="337">
        <v>335</v>
      </c>
      <c r="P78" s="334">
        <v>187</v>
      </c>
      <c r="Q78" s="335">
        <f>SUM(K78:P78)</f>
        <v>3196</v>
      </c>
      <c r="R78" s="338">
        <f>SUM(J78,Q78)</f>
        <v>4046</v>
      </c>
    </row>
    <row r="79" spans="2:18" s="658" customFormat="1" ht="16.5" customHeight="1">
      <c r="B79" s="664"/>
      <c r="C79" s="664"/>
      <c r="D79" s="671" t="s">
        <v>42</v>
      </c>
      <c r="E79" s="598"/>
      <c r="F79" s="598"/>
      <c r="G79" s="672"/>
      <c r="H79" s="350">
        <v>107</v>
      </c>
      <c r="I79" s="351">
        <v>173</v>
      </c>
      <c r="J79" s="357">
        <f>SUM(H79:I79)</f>
        <v>280</v>
      </c>
      <c r="K79" s="353">
        <v>0</v>
      </c>
      <c r="L79" s="354">
        <v>520</v>
      </c>
      <c r="M79" s="354">
        <v>432</v>
      </c>
      <c r="N79" s="354">
        <v>307</v>
      </c>
      <c r="O79" s="354">
        <v>181</v>
      </c>
      <c r="P79" s="351">
        <v>101</v>
      </c>
      <c r="Q79" s="352">
        <f>SUM(K79:P79)</f>
        <v>1541</v>
      </c>
      <c r="R79" s="355">
        <f>SUM(J79,Q79)</f>
        <v>1821</v>
      </c>
    </row>
    <row r="80" spans="2:18" s="658" customFormat="1" ht="16.5" customHeight="1">
      <c r="B80" s="664"/>
      <c r="C80" s="661" t="s">
        <v>43</v>
      </c>
      <c r="D80" s="662"/>
      <c r="E80" s="662"/>
      <c r="F80" s="662"/>
      <c r="G80" s="663"/>
      <c r="H80" s="321">
        <f aca="true" t="shared" si="7" ref="H80:R80">SUM(H81:H83)</f>
        <v>1</v>
      </c>
      <c r="I80" s="322">
        <f t="shared" si="7"/>
        <v>4</v>
      </c>
      <c r="J80" s="323">
        <f t="shared" si="7"/>
        <v>5</v>
      </c>
      <c r="K80" s="324">
        <f t="shared" si="7"/>
        <v>0</v>
      </c>
      <c r="L80" s="325">
        <f t="shared" si="7"/>
        <v>113</v>
      </c>
      <c r="M80" s="325">
        <f t="shared" si="7"/>
        <v>186</v>
      </c>
      <c r="N80" s="325">
        <f t="shared" si="7"/>
        <v>199</v>
      </c>
      <c r="O80" s="325">
        <f t="shared" si="7"/>
        <v>156</v>
      </c>
      <c r="P80" s="326">
        <f t="shared" si="7"/>
        <v>91</v>
      </c>
      <c r="Q80" s="327">
        <f t="shared" si="7"/>
        <v>745</v>
      </c>
      <c r="R80" s="328">
        <f t="shared" si="7"/>
        <v>750</v>
      </c>
    </row>
    <row r="81" spans="2:18" s="658" customFormat="1" ht="16.5" customHeight="1">
      <c r="B81" s="664"/>
      <c r="C81" s="664"/>
      <c r="D81" s="665" t="s">
        <v>44</v>
      </c>
      <c r="E81" s="666"/>
      <c r="F81" s="666"/>
      <c r="G81" s="667"/>
      <c r="H81" s="333">
        <v>0</v>
      </c>
      <c r="I81" s="334">
        <v>3</v>
      </c>
      <c r="J81" s="356">
        <f>SUM(H81:I81)</f>
        <v>3</v>
      </c>
      <c r="K81" s="336">
        <v>0</v>
      </c>
      <c r="L81" s="337">
        <v>81</v>
      </c>
      <c r="M81" s="337">
        <v>126</v>
      </c>
      <c r="N81" s="337">
        <v>144</v>
      </c>
      <c r="O81" s="337">
        <v>102</v>
      </c>
      <c r="P81" s="334">
        <v>58</v>
      </c>
      <c r="Q81" s="335">
        <f>SUM(K81:P81)</f>
        <v>511</v>
      </c>
      <c r="R81" s="338">
        <f>SUM(J81,Q81)</f>
        <v>514</v>
      </c>
    </row>
    <row r="82" spans="2:18" s="658" customFormat="1" ht="16.5" customHeight="1">
      <c r="B82" s="664"/>
      <c r="C82" s="664"/>
      <c r="D82" s="668" t="s">
        <v>45</v>
      </c>
      <c r="E82" s="669"/>
      <c r="F82" s="669"/>
      <c r="G82" s="670"/>
      <c r="H82" s="342">
        <v>1</v>
      </c>
      <c r="I82" s="343">
        <v>1</v>
      </c>
      <c r="J82" s="358">
        <f>SUM(H82:I82)</f>
        <v>2</v>
      </c>
      <c r="K82" s="345">
        <v>0</v>
      </c>
      <c r="L82" s="346">
        <v>29</v>
      </c>
      <c r="M82" s="346">
        <v>58</v>
      </c>
      <c r="N82" s="346">
        <v>53</v>
      </c>
      <c r="O82" s="346">
        <v>52</v>
      </c>
      <c r="P82" s="343">
        <v>31</v>
      </c>
      <c r="Q82" s="344">
        <f>SUM(K82:P82)</f>
        <v>223</v>
      </c>
      <c r="R82" s="347">
        <f>SUM(J82,Q82)</f>
        <v>225</v>
      </c>
    </row>
    <row r="83" spans="2:18" s="658" customFormat="1" ht="16.5" customHeight="1">
      <c r="B83" s="664"/>
      <c r="C83" s="673"/>
      <c r="D83" s="671" t="s">
        <v>46</v>
      </c>
      <c r="E83" s="598"/>
      <c r="F83" s="598"/>
      <c r="G83" s="672"/>
      <c r="H83" s="350">
        <v>0</v>
      </c>
      <c r="I83" s="351">
        <v>0</v>
      </c>
      <c r="J83" s="357">
        <f>SUM(H83:I83)</f>
        <v>0</v>
      </c>
      <c r="K83" s="353">
        <v>0</v>
      </c>
      <c r="L83" s="354">
        <v>3</v>
      </c>
      <c r="M83" s="354">
        <v>2</v>
      </c>
      <c r="N83" s="354">
        <v>2</v>
      </c>
      <c r="O83" s="354">
        <v>2</v>
      </c>
      <c r="P83" s="351">
        <v>2</v>
      </c>
      <c r="Q83" s="352">
        <f>SUM(K83:P83)</f>
        <v>11</v>
      </c>
      <c r="R83" s="355">
        <f>SUM(J83,Q83)</f>
        <v>11</v>
      </c>
    </row>
    <row r="84" spans="2:18" s="658" customFormat="1" ht="16.5" customHeight="1">
      <c r="B84" s="664"/>
      <c r="C84" s="661" t="s">
        <v>47</v>
      </c>
      <c r="D84" s="662"/>
      <c r="E84" s="662"/>
      <c r="F84" s="662"/>
      <c r="G84" s="663"/>
      <c r="H84" s="321">
        <f aca="true" t="shared" si="8" ref="H84:R84">SUM(H85:H87)</f>
        <v>471</v>
      </c>
      <c r="I84" s="322">
        <f t="shared" si="8"/>
        <v>634</v>
      </c>
      <c r="J84" s="323">
        <f t="shared" si="8"/>
        <v>1105</v>
      </c>
      <c r="K84" s="324">
        <f t="shared" si="8"/>
        <v>0</v>
      </c>
      <c r="L84" s="325">
        <f t="shared" si="8"/>
        <v>944</v>
      </c>
      <c r="M84" s="325">
        <f t="shared" si="8"/>
        <v>1035</v>
      </c>
      <c r="N84" s="325">
        <f t="shared" si="8"/>
        <v>779</v>
      </c>
      <c r="O84" s="325">
        <f t="shared" si="8"/>
        <v>607</v>
      </c>
      <c r="P84" s="326">
        <f t="shared" si="8"/>
        <v>396</v>
      </c>
      <c r="Q84" s="327">
        <f t="shared" si="8"/>
        <v>3761</v>
      </c>
      <c r="R84" s="328">
        <f t="shared" si="8"/>
        <v>4866</v>
      </c>
    </row>
    <row r="85" spans="2:18" s="658" customFormat="1" ht="16.5" customHeight="1">
      <c r="B85" s="664"/>
      <c r="C85" s="664"/>
      <c r="D85" s="665" t="s">
        <v>48</v>
      </c>
      <c r="E85" s="666"/>
      <c r="F85" s="666"/>
      <c r="G85" s="667"/>
      <c r="H85" s="333">
        <v>416</v>
      </c>
      <c r="I85" s="334">
        <v>587</v>
      </c>
      <c r="J85" s="356">
        <f>SUM(H85:I85)</f>
        <v>1003</v>
      </c>
      <c r="K85" s="336">
        <v>0</v>
      </c>
      <c r="L85" s="337">
        <v>887</v>
      </c>
      <c r="M85" s="337">
        <v>988</v>
      </c>
      <c r="N85" s="337">
        <v>750</v>
      </c>
      <c r="O85" s="337">
        <v>587</v>
      </c>
      <c r="P85" s="334">
        <v>377</v>
      </c>
      <c r="Q85" s="335">
        <f>SUM(K85:P85)</f>
        <v>3589</v>
      </c>
      <c r="R85" s="338">
        <f>SUM(J85,Q85)</f>
        <v>4592</v>
      </c>
    </row>
    <row r="86" spans="2:18" s="658" customFormat="1" ht="16.5" customHeight="1">
      <c r="B86" s="664"/>
      <c r="C86" s="664"/>
      <c r="D86" s="668" t="s">
        <v>49</v>
      </c>
      <c r="E86" s="669"/>
      <c r="F86" s="669"/>
      <c r="G86" s="670"/>
      <c r="H86" s="342">
        <v>26</v>
      </c>
      <c r="I86" s="343">
        <v>23</v>
      </c>
      <c r="J86" s="358">
        <f>SUM(H86:I86)</f>
        <v>49</v>
      </c>
      <c r="K86" s="345">
        <v>0</v>
      </c>
      <c r="L86" s="346">
        <v>31</v>
      </c>
      <c r="M86" s="346">
        <v>29</v>
      </c>
      <c r="N86" s="346">
        <v>14</v>
      </c>
      <c r="O86" s="346">
        <v>12</v>
      </c>
      <c r="P86" s="343">
        <v>15</v>
      </c>
      <c r="Q86" s="344">
        <f>SUM(K86:P86)</f>
        <v>101</v>
      </c>
      <c r="R86" s="347">
        <f>SUM(J86,Q86)</f>
        <v>150</v>
      </c>
    </row>
    <row r="87" spans="2:18" s="658" customFormat="1" ht="16.5" customHeight="1">
      <c r="B87" s="664"/>
      <c r="C87" s="664"/>
      <c r="D87" s="671" t="s">
        <v>50</v>
      </c>
      <c r="E87" s="598"/>
      <c r="F87" s="598"/>
      <c r="G87" s="672"/>
      <c r="H87" s="350">
        <v>29</v>
      </c>
      <c r="I87" s="351">
        <v>24</v>
      </c>
      <c r="J87" s="357">
        <f>SUM(H87:I87)</f>
        <v>53</v>
      </c>
      <c r="K87" s="353">
        <v>0</v>
      </c>
      <c r="L87" s="354">
        <v>26</v>
      </c>
      <c r="M87" s="354">
        <v>18</v>
      </c>
      <c r="N87" s="354">
        <v>15</v>
      </c>
      <c r="O87" s="354">
        <v>8</v>
      </c>
      <c r="P87" s="351">
        <v>4</v>
      </c>
      <c r="Q87" s="352">
        <f>SUM(K87:P87)</f>
        <v>71</v>
      </c>
      <c r="R87" s="355">
        <f>SUM(J87,Q87)</f>
        <v>124</v>
      </c>
    </row>
    <row r="88" spans="2:18" s="658" customFormat="1" ht="16.5" customHeight="1">
      <c r="B88" s="664"/>
      <c r="C88" s="674" t="s">
        <v>51</v>
      </c>
      <c r="D88" s="675"/>
      <c r="E88" s="675"/>
      <c r="F88" s="675"/>
      <c r="G88" s="676"/>
      <c r="H88" s="321">
        <v>33</v>
      </c>
      <c r="I88" s="322">
        <v>26</v>
      </c>
      <c r="J88" s="323">
        <f>SUM(H88:I88)</f>
        <v>59</v>
      </c>
      <c r="K88" s="324">
        <v>0</v>
      </c>
      <c r="L88" s="325">
        <v>133</v>
      </c>
      <c r="M88" s="325">
        <v>80</v>
      </c>
      <c r="N88" s="325">
        <v>79</v>
      </c>
      <c r="O88" s="325">
        <v>69</v>
      </c>
      <c r="P88" s="326">
        <v>16</v>
      </c>
      <c r="Q88" s="327">
        <f>SUM(K88:P88)</f>
        <v>377</v>
      </c>
      <c r="R88" s="328">
        <f>SUM(J88,Q88)</f>
        <v>436</v>
      </c>
    </row>
    <row r="89" spans="2:18" s="658" customFormat="1" ht="16.5" customHeight="1">
      <c r="B89" s="673"/>
      <c r="C89" s="674" t="s">
        <v>52</v>
      </c>
      <c r="D89" s="675"/>
      <c r="E89" s="675"/>
      <c r="F89" s="675"/>
      <c r="G89" s="676"/>
      <c r="H89" s="321">
        <v>1316</v>
      </c>
      <c r="I89" s="322">
        <v>1303</v>
      </c>
      <c r="J89" s="323">
        <f>SUM(H89:I89)</f>
        <v>2619</v>
      </c>
      <c r="K89" s="324">
        <v>0</v>
      </c>
      <c r="L89" s="325">
        <v>2350</v>
      </c>
      <c r="M89" s="325">
        <v>1703</v>
      </c>
      <c r="N89" s="325">
        <v>1003</v>
      </c>
      <c r="O89" s="325">
        <v>643</v>
      </c>
      <c r="P89" s="326">
        <v>381</v>
      </c>
      <c r="Q89" s="327">
        <f>SUM(K89:P89)</f>
        <v>6080</v>
      </c>
      <c r="R89" s="328">
        <f>SUM(J89,Q89)</f>
        <v>8699</v>
      </c>
    </row>
    <row r="90" spans="2:18" s="658" customFormat="1" ht="16.5" customHeight="1">
      <c r="B90" s="661" t="s">
        <v>53</v>
      </c>
      <c r="C90" s="662"/>
      <c r="D90" s="662"/>
      <c r="E90" s="662"/>
      <c r="F90" s="662"/>
      <c r="G90" s="663"/>
      <c r="H90" s="321">
        <f aca="true" t="shared" si="9" ref="H90:R90">SUM(H91:H98)</f>
        <v>11</v>
      </c>
      <c r="I90" s="322">
        <f t="shared" si="9"/>
        <v>8</v>
      </c>
      <c r="J90" s="323">
        <f t="shared" si="9"/>
        <v>19</v>
      </c>
      <c r="K90" s="324">
        <f t="shared" si="9"/>
        <v>0</v>
      </c>
      <c r="L90" s="325">
        <f t="shared" si="9"/>
        <v>265</v>
      </c>
      <c r="M90" s="325">
        <f t="shared" si="9"/>
        <v>352</v>
      </c>
      <c r="N90" s="325">
        <f t="shared" si="9"/>
        <v>360</v>
      </c>
      <c r="O90" s="325">
        <f t="shared" si="9"/>
        <v>275</v>
      </c>
      <c r="P90" s="326">
        <f t="shared" si="9"/>
        <v>135</v>
      </c>
      <c r="Q90" s="327">
        <f t="shared" si="9"/>
        <v>1387</v>
      </c>
      <c r="R90" s="328">
        <f t="shared" si="9"/>
        <v>1406</v>
      </c>
    </row>
    <row r="91" spans="2:18" s="658" customFormat="1" ht="16.5" customHeight="1">
      <c r="B91" s="664"/>
      <c r="C91" s="665" t="s">
        <v>68</v>
      </c>
      <c r="D91" s="666"/>
      <c r="E91" s="666"/>
      <c r="F91" s="666"/>
      <c r="G91" s="667"/>
      <c r="H91" s="333">
        <v>0</v>
      </c>
      <c r="I91" s="334">
        <v>0</v>
      </c>
      <c r="J91" s="356">
        <v>0</v>
      </c>
      <c r="K91" s="363"/>
      <c r="L91" s="337">
        <v>0</v>
      </c>
      <c r="M91" s="337">
        <v>0</v>
      </c>
      <c r="N91" s="337">
        <v>0</v>
      </c>
      <c r="O91" s="337">
        <v>0</v>
      </c>
      <c r="P91" s="334">
        <v>0</v>
      </c>
      <c r="Q91" s="335">
        <f aca="true" t="shared" si="10" ref="Q91:Q98">SUM(K91:P91)</f>
        <v>0</v>
      </c>
      <c r="R91" s="338">
        <f aca="true" t="shared" si="11" ref="R91:R98">SUM(J91,Q91)</f>
        <v>0</v>
      </c>
    </row>
    <row r="92" spans="2:18" s="658" customFormat="1" ht="16.5" customHeight="1">
      <c r="B92" s="664"/>
      <c r="C92" s="677" t="s">
        <v>54</v>
      </c>
      <c r="D92" s="590"/>
      <c r="E92" s="590"/>
      <c r="F92" s="590"/>
      <c r="G92" s="678"/>
      <c r="H92" s="342">
        <v>0</v>
      </c>
      <c r="I92" s="343">
        <v>0</v>
      </c>
      <c r="J92" s="358">
        <f aca="true" t="shared" si="12" ref="J92:J98">SUM(H92:I92)</f>
        <v>0</v>
      </c>
      <c r="K92" s="366"/>
      <c r="L92" s="367">
        <v>7</v>
      </c>
      <c r="M92" s="367">
        <v>9</v>
      </c>
      <c r="N92" s="367">
        <v>5</v>
      </c>
      <c r="O92" s="367">
        <v>4</v>
      </c>
      <c r="P92" s="368">
        <v>3</v>
      </c>
      <c r="Q92" s="369">
        <f>SUM(K92:P92)</f>
        <v>28</v>
      </c>
      <c r="R92" s="370">
        <f>SUM(J92,Q92)</f>
        <v>28</v>
      </c>
    </row>
    <row r="93" spans="2:18" s="658" customFormat="1" ht="16.5" customHeight="1">
      <c r="B93" s="664"/>
      <c r="C93" s="668" t="s">
        <v>55</v>
      </c>
      <c r="D93" s="669"/>
      <c r="E93" s="669"/>
      <c r="F93" s="669"/>
      <c r="G93" s="670"/>
      <c r="H93" s="342">
        <v>4</v>
      </c>
      <c r="I93" s="343">
        <v>3</v>
      </c>
      <c r="J93" s="358">
        <f t="shared" si="12"/>
        <v>7</v>
      </c>
      <c r="K93" s="345">
        <v>0</v>
      </c>
      <c r="L93" s="346">
        <v>50</v>
      </c>
      <c r="M93" s="346">
        <v>69</v>
      </c>
      <c r="N93" s="346">
        <v>47</v>
      </c>
      <c r="O93" s="346">
        <v>54</v>
      </c>
      <c r="P93" s="343">
        <v>15</v>
      </c>
      <c r="Q93" s="344">
        <f t="shared" si="10"/>
        <v>235</v>
      </c>
      <c r="R93" s="347">
        <f t="shared" si="11"/>
        <v>242</v>
      </c>
    </row>
    <row r="94" spans="2:18" s="658" customFormat="1" ht="16.5" customHeight="1">
      <c r="B94" s="664"/>
      <c r="C94" s="668" t="s">
        <v>56</v>
      </c>
      <c r="D94" s="669"/>
      <c r="E94" s="669"/>
      <c r="F94" s="669"/>
      <c r="G94" s="670"/>
      <c r="H94" s="342">
        <v>7</v>
      </c>
      <c r="I94" s="343">
        <v>4</v>
      </c>
      <c r="J94" s="358">
        <f t="shared" si="12"/>
        <v>11</v>
      </c>
      <c r="K94" s="345">
        <v>0</v>
      </c>
      <c r="L94" s="346">
        <v>53</v>
      </c>
      <c r="M94" s="346">
        <v>49</v>
      </c>
      <c r="N94" s="346">
        <v>38</v>
      </c>
      <c r="O94" s="346">
        <v>42</v>
      </c>
      <c r="P94" s="343">
        <v>23</v>
      </c>
      <c r="Q94" s="344">
        <f t="shared" si="10"/>
        <v>205</v>
      </c>
      <c r="R94" s="347">
        <f t="shared" si="11"/>
        <v>216</v>
      </c>
    </row>
    <row r="95" spans="2:18" s="658" customFormat="1" ht="16.5" customHeight="1">
      <c r="B95" s="664"/>
      <c r="C95" s="668" t="s">
        <v>57</v>
      </c>
      <c r="D95" s="669"/>
      <c r="E95" s="669"/>
      <c r="F95" s="669"/>
      <c r="G95" s="670"/>
      <c r="H95" s="342">
        <v>0</v>
      </c>
      <c r="I95" s="343">
        <v>1</v>
      </c>
      <c r="J95" s="358">
        <f t="shared" si="12"/>
        <v>1</v>
      </c>
      <c r="K95" s="371"/>
      <c r="L95" s="346">
        <v>132</v>
      </c>
      <c r="M95" s="346">
        <v>187</v>
      </c>
      <c r="N95" s="346">
        <v>225</v>
      </c>
      <c r="O95" s="346">
        <v>139</v>
      </c>
      <c r="P95" s="343">
        <v>76</v>
      </c>
      <c r="Q95" s="344">
        <f t="shared" si="10"/>
        <v>759</v>
      </c>
      <c r="R95" s="347">
        <f t="shared" si="11"/>
        <v>760</v>
      </c>
    </row>
    <row r="96" spans="2:18" s="658" customFormat="1" ht="16.5" customHeight="1">
      <c r="B96" s="664"/>
      <c r="C96" s="679" t="s">
        <v>58</v>
      </c>
      <c r="D96" s="680"/>
      <c r="E96" s="680"/>
      <c r="F96" s="680"/>
      <c r="G96" s="681"/>
      <c r="H96" s="342">
        <v>0</v>
      </c>
      <c r="I96" s="343">
        <v>0</v>
      </c>
      <c r="J96" s="358">
        <f t="shared" si="12"/>
        <v>0</v>
      </c>
      <c r="K96" s="371"/>
      <c r="L96" s="346">
        <v>23</v>
      </c>
      <c r="M96" s="346">
        <v>38</v>
      </c>
      <c r="N96" s="346">
        <v>37</v>
      </c>
      <c r="O96" s="346">
        <v>30</v>
      </c>
      <c r="P96" s="343">
        <v>13</v>
      </c>
      <c r="Q96" s="344">
        <f t="shared" si="10"/>
        <v>141</v>
      </c>
      <c r="R96" s="347">
        <f t="shared" si="11"/>
        <v>141</v>
      </c>
    </row>
    <row r="97" spans="2:18" s="658" customFormat="1" ht="16.5" customHeight="1">
      <c r="B97" s="682"/>
      <c r="C97" s="683" t="s">
        <v>59</v>
      </c>
      <c r="D97" s="680"/>
      <c r="E97" s="680"/>
      <c r="F97" s="680"/>
      <c r="G97" s="681"/>
      <c r="H97" s="342">
        <v>0</v>
      </c>
      <c r="I97" s="343">
        <v>0</v>
      </c>
      <c r="J97" s="358">
        <f t="shared" si="12"/>
        <v>0</v>
      </c>
      <c r="K97" s="371"/>
      <c r="L97" s="346">
        <v>0</v>
      </c>
      <c r="M97" s="346">
        <v>0</v>
      </c>
      <c r="N97" s="346">
        <v>8</v>
      </c>
      <c r="O97" s="346">
        <v>6</v>
      </c>
      <c r="P97" s="343">
        <v>5</v>
      </c>
      <c r="Q97" s="344">
        <f>SUM(K97:P97)</f>
        <v>19</v>
      </c>
      <c r="R97" s="347">
        <f>SUM(J97,Q97)</f>
        <v>19</v>
      </c>
    </row>
    <row r="98" spans="2:18" s="658" customFormat="1" ht="16.5" customHeight="1">
      <c r="B98" s="684"/>
      <c r="C98" s="685" t="s">
        <v>69</v>
      </c>
      <c r="D98" s="686"/>
      <c r="E98" s="686"/>
      <c r="F98" s="686"/>
      <c r="G98" s="687"/>
      <c r="H98" s="381">
        <v>0</v>
      </c>
      <c r="I98" s="382">
        <v>0</v>
      </c>
      <c r="J98" s="383">
        <f t="shared" si="12"/>
        <v>0</v>
      </c>
      <c r="K98" s="384"/>
      <c r="L98" s="385">
        <v>0</v>
      </c>
      <c r="M98" s="385">
        <v>0</v>
      </c>
      <c r="N98" s="385">
        <v>0</v>
      </c>
      <c r="O98" s="385">
        <v>0</v>
      </c>
      <c r="P98" s="382">
        <v>0</v>
      </c>
      <c r="Q98" s="386">
        <f t="shared" si="10"/>
        <v>0</v>
      </c>
      <c r="R98" s="387">
        <f t="shared" si="11"/>
        <v>0</v>
      </c>
    </row>
    <row r="99" spans="2:18" s="658" customFormat="1" ht="16.5" customHeight="1">
      <c r="B99" s="661" t="s">
        <v>60</v>
      </c>
      <c r="C99" s="662"/>
      <c r="D99" s="662"/>
      <c r="E99" s="662"/>
      <c r="F99" s="662"/>
      <c r="G99" s="663"/>
      <c r="H99" s="321">
        <f>SUM(H100:H102)</f>
        <v>0</v>
      </c>
      <c r="I99" s="322">
        <f>SUM(I100:I102)</f>
        <v>0</v>
      </c>
      <c r="J99" s="323">
        <f>SUM(J100:J102)</f>
        <v>0</v>
      </c>
      <c r="K99" s="388"/>
      <c r="L99" s="325">
        <f aca="true" t="shared" si="13" ref="L99:R99">SUM(L100:L102)</f>
        <v>42</v>
      </c>
      <c r="M99" s="325">
        <f t="shared" si="13"/>
        <v>90</v>
      </c>
      <c r="N99" s="325">
        <f t="shared" si="13"/>
        <v>318</v>
      </c>
      <c r="O99" s="325">
        <f t="shared" si="13"/>
        <v>700</v>
      </c>
      <c r="P99" s="326">
        <f t="shared" si="13"/>
        <v>1152</v>
      </c>
      <c r="Q99" s="327">
        <f t="shared" si="13"/>
        <v>2302</v>
      </c>
      <c r="R99" s="328">
        <f t="shared" si="13"/>
        <v>2302</v>
      </c>
    </row>
    <row r="100" spans="2:18" s="658" customFormat="1" ht="16.5" customHeight="1">
      <c r="B100" s="664"/>
      <c r="C100" s="665" t="s">
        <v>61</v>
      </c>
      <c r="D100" s="666"/>
      <c r="E100" s="666"/>
      <c r="F100" s="666"/>
      <c r="G100" s="667"/>
      <c r="H100" s="333">
        <v>0</v>
      </c>
      <c r="I100" s="334">
        <v>0</v>
      </c>
      <c r="J100" s="356">
        <f>SUM(H100:I100)</f>
        <v>0</v>
      </c>
      <c r="K100" s="363"/>
      <c r="L100" s="337">
        <v>5</v>
      </c>
      <c r="M100" s="337">
        <v>28</v>
      </c>
      <c r="N100" s="337">
        <v>126</v>
      </c>
      <c r="O100" s="337">
        <v>339</v>
      </c>
      <c r="P100" s="334">
        <v>363</v>
      </c>
      <c r="Q100" s="335">
        <f>SUM(K100:P100)</f>
        <v>861</v>
      </c>
      <c r="R100" s="338">
        <f>SUM(J100,Q100)</f>
        <v>861</v>
      </c>
    </row>
    <row r="101" spans="2:18" s="658" customFormat="1" ht="16.5" customHeight="1">
      <c r="B101" s="664"/>
      <c r="C101" s="668" t="s">
        <v>62</v>
      </c>
      <c r="D101" s="669"/>
      <c r="E101" s="669"/>
      <c r="F101" s="669"/>
      <c r="G101" s="670"/>
      <c r="H101" s="342">
        <v>0</v>
      </c>
      <c r="I101" s="343">
        <v>0</v>
      </c>
      <c r="J101" s="358">
        <f>SUM(H101:I101)</f>
        <v>0</v>
      </c>
      <c r="K101" s="371"/>
      <c r="L101" s="346">
        <v>36</v>
      </c>
      <c r="M101" s="346">
        <v>55</v>
      </c>
      <c r="N101" s="346">
        <v>139</v>
      </c>
      <c r="O101" s="346">
        <v>130</v>
      </c>
      <c r="P101" s="343">
        <v>118</v>
      </c>
      <c r="Q101" s="344">
        <f>SUM(K101:P101)</f>
        <v>478</v>
      </c>
      <c r="R101" s="347">
        <f>SUM(J101,Q101)</f>
        <v>478</v>
      </c>
    </row>
    <row r="102" spans="2:18" s="658" customFormat="1" ht="16.5" customHeight="1">
      <c r="B102" s="684"/>
      <c r="C102" s="671" t="s">
        <v>63</v>
      </c>
      <c r="D102" s="598"/>
      <c r="E102" s="598"/>
      <c r="F102" s="598"/>
      <c r="G102" s="672"/>
      <c r="H102" s="350">
        <v>0</v>
      </c>
      <c r="I102" s="351">
        <v>0</v>
      </c>
      <c r="J102" s="357">
        <f>SUM(H102:I102)</f>
        <v>0</v>
      </c>
      <c r="K102" s="389"/>
      <c r="L102" s="354">
        <v>1</v>
      </c>
      <c r="M102" s="354">
        <v>7</v>
      </c>
      <c r="N102" s="354">
        <v>53</v>
      </c>
      <c r="O102" s="354">
        <v>231</v>
      </c>
      <c r="P102" s="351">
        <v>671</v>
      </c>
      <c r="Q102" s="352">
        <f>SUM(K102:P102)</f>
        <v>963</v>
      </c>
      <c r="R102" s="355">
        <f>SUM(J102,Q102)</f>
        <v>963</v>
      </c>
    </row>
    <row r="103" spans="2:18" s="658" customFormat="1" ht="16.5" customHeight="1">
      <c r="B103" s="688" t="s">
        <v>64</v>
      </c>
      <c r="C103" s="579"/>
      <c r="D103" s="579"/>
      <c r="E103" s="579"/>
      <c r="F103" s="579"/>
      <c r="G103" s="580"/>
      <c r="H103" s="321">
        <f aca="true" t="shared" si="14" ref="H103:R103">SUM(H70,H90,H99)</f>
        <v>3202</v>
      </c>
      <c r="I103" s="322">
        <f t="shared" si="14"/>
        <v>3393</v>
      </c>
      <c r="J103" s="323">
        <f t="shared" si="14"/>
        <v>6595</v>
      </c>
      <c r="K103" s="324">
        <f t="shared" si="14"/>
        <v>0</v>
      </c>
      <c r="L103" s="325">
        <f t="shared" si="14"/>
        <v>7098</v>
      </c>
      <c r="M103" s="325">
        <f t="shared" si="14"/>
        <v>5944</v>
      </c>
      <c r="N103" s="325">
        <f t="shared" si="14"/>
        <v>4368</v>
      </c>
      <c r="O103" s="325">
        <f t="shared" si="14"/>
        <v>3572</v>
      </c>
      <c r="P103" s="326">
        <f t="shared" si="14"/>
        <v>2979</v>
      </c>
      <c r="Q103" s="327">
        <f t="shared" si="14"/>
        <v>23961</v>
      </c>
      <c r="R103" s="328">
        <f t="shared" si="14"/>
        <v>30556</v>
      </c>
    </row>
    <row r="104" spans="2:18" s="658" customFormat="1" ht="16.5" customHeight="1">
      <c r="B104" s="689"/>
      <c r="C104" s="689"/>
      <c r="D104" s="689"/>
      <c r="E104" s="689"/>
      <c r="F104" s="689"/>
      <c r="G104" s="689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</row>
    <row r="105" spans="1:11" s="658" customFormat="1" ht="16.5" customHeight="1">
      <c r="A105" s="657" t="s">
        <v>65</v>
      </c>
      <c r="H105" s="659"/>
      <c r="I105" s="659"/>
      <c r="J105" s="659"/>
      <c r="K105" s="659"/>
    </row>
    <row r="106" spans="2:18" s="658" customFormat="1" ht="16.5" customHeight="1">
      <c r="B106" s="660"/>
      <c r="C106" s="660"/>
      <c r="D106" s="660"/>
      <c r="E106" s="660"/>
      <c r="F106" s="553"/>
      <c r="G106" s="553"/>
      <c r="H106" s="553"/>
      <c r="I106" s="1809" t="s">
        <v>66</v>
      </c>
      <c r="J106" s="1809"/>
      <c r="K106" s="1809"/>
      <c r="L106" s="1809"/>
      <c r="M106" s="1809"/>
      <c r="N106" s="1809"/>
      <c r="O106" s="1809"/>
      <c r="P106" s="1809"/>
      <c r="Q106" s="1809"/>
      <c r="R106" s="1809"/>
    </row>
    <row r="107" spans="2:18" s="658" customFormat="1" ht="16.5" customHeight="1">
      <c r="B107" s="1820" t="str">
        <f>"平成"&amp;WIDECHAR($A$2)&amp;"年（"&amp;WIDECHAR($B$2)&amp;"年）"&amp;WIDECHAR($C$2)&amp;"月"</f>
        <v>平成２４年（２０１２年）９月</v>
      </c>
      <c r="C107" s="1821"/>
      <c r="D107" s="1821"/>
      <c r="E107" s="1821"/>
      <c r="F107" s="1821"/>
      <c r="G107" s="1818"/>
      <c r="H107" s="1810" t="s">
        <v>24</v>
      </c>
      <c r="I107" s="1811"/>
      <c r="J107" s="1811"/>
      <c r="K107" s="1804" t="s">
        <v>25</v>
      </c>
      <c r="L107" s="1805"/>
      <c r="M107" s="1805"/>
      <c r="N107" s="1805"/>
      <c r="O107" s="1805"/>
      <c r="P107" s="1805"/>
      <c r="Q107" s="1806"/>
      <c r="R107" s="1812" t="s">
        <v>19</v>
      </c>
    </row>
    <row r="108" spans="2:18" s="658" customFormat="1" ht="16.5" customHeight="1">
      <c r="B108" s="1822"/>
      <c r="C108" s="1823"/>
      <c r="D108" s="1823"/>
      <c r="E108" s="1823"/>
      <c r="F108" s="1823"/>
      <c r="G108" s="1819"/>
      <c r="H108" s="615" t="s">
        <v>10</v>
      </c>
      <c r="I108" s="616" t="s">
        <v>11</v>
      </c>
      <c r="J108" s="617" t="s">
        <v>12</v>
      </c>
      <c r="K108" s="618" t="s">
        <v>13</v>
      </c>
      <c r="L108" s="619" t="s">
        <v>14</v>
      </c>
      <c r="M108" s="619" t="s">
        <v>15</v>
      </c>
      <c r="N108" s="619" t="s">
        <v>16</v>
      </c>
      <c r="O108" s="619" t="s">
        <v>17</v>
      </c>
      <c r="P108" s="620" t="s">
        <v>18</v>
      </c>
      <c r="Q108" s="614" t="s">
        <v>12</v>
      </c>
      <c r="R108" s="1813"/>
    </row>
    <row r="109" spans="2:18" s="658" customFormat="1" ht="16.5" customHeight="1">
      <c r="B109" s="661" t="s">
        <v>33</v>
      </c>
      <c r="C109" s="662"/>
      <c r="D109" s="662"/>
      <c r="E109" s="662"/>
      <c r="F109" s="662"/>
      <c r="G109" s="663"/>
      <c r="H109" s="321">
        <f aca="true" t="shared" si="15" ref="H109:R109">SUM(H110,H116,H119,H123,H127:H128)</f>
        <v>35500857</v>
      </c>
      <c r="I109" s="322">
        <f t="shared" si="15"/>
        <v>56565031</v>
      </c>
      <c r="J109" s="323">
        <f t="shared" si="15"/>
        <v>92065888</v>
      </c>
      <c r="K109" s="324">
        <f t="shared" si="15"/>
        <v>0</v>
      </c>
      <c r="L109" s="325">
        <f t="shared" si="15"/>
        <v>214638052</v>
      </c>
      <c r="M109" s="325">
        <f t="shared" si="15"/>
        <v>203341550</v>
      </c>
      <c r="N109" s="325">
        <f t="shared" si="15"/>
        <v>174090876</v>
      </c>
      <c r="O109" s="325">
        <f t="shared" si="15"/>
        <v>132229582</v>
      </c>
      <c r="P109" s="326">
        <f t="shared" si="15"/>
        <v>89967192</v>
      </c>
      <c r="Q109" s="327">
        <f t="shared" si="15"/>
        <v>814267252</v>
      </c>
      <c r="R109" s="328">
        <f t="shared" si="15"/>
        <v>906333140</v>
      </c>
    </row>
    <row r="110" spans="2:18" s="658" customFormat="1" ht="16.5" customHeight="1">
      <c r="B110" s="664"/>
      <c r="C110" s="661" t="s">
        <v>34</v>
      </c>
      <c r="D110" s="662"/>
      <c r="E110" s="662"/>
      <c r="F110" s="662"/>
      <c r="G110" s="663"/>
      <c r="H110" s="321">
        <f aca="true" t="shared" si="16" ref="H110:Q110">SUM(H111:H115)</f>
        <v>12117544</v>
      </c>
      <c r="I110" s="322">
        <f t="shared" si="16"/>
        <v>17452116</v>
      </c>
      <c r="J110" s="323">
        <f t="shared" si="16"/>
        <v>29569660</v>
      </c>
      <c r="K110" s="324">
        <f t="shared" si="16"/>
        <v>0</v>
      </c>
      <c r="L110" s="325">
        <f t="shared" si="16"/>
        <v>39933216</v>
      </c>
      <c r="M110" s="325">
        <f t="shared" si="16"/>
        <v>40171113</v>
      </c>
      <c r="N110" s="325">
        <f t="shared" si="16"/>
        <v>33111363</v>
      </c>
      <c r="O110" s="325">
        <f t="shared" si="16"/>
        <v>28875071</v>
      </c>
      <c r="P110" s="326">
        <f t="shared" si="16"/>
        <v>26071508</v>
      </c>
      <c r="Q110" s="327">
        <f t="shared" si="16"/>
        <v>168162271</v>
      </c>
      <c r="R110" s="328">
        <f aca="true" t="shared" si="17" ref="R110:R115">SUM(J110,Q110)</f>
        <v>197731931</v>
      </c>
    </row>
    <row r="111" spans="2:18" s="658" customFormat="1" ht="16.5" customHeight="1">
      <c r="B111" s="664"/>
      <c r="C111" s="664"/>
      <c r="D111" s="665" t="s">
        <v>35</v>
      </c>
      <c r="E111" s="666"/>
      <c r="F111" s="666"/>
      <c r="G111" s="667"/>
      <c r="H111" s="333">
        <v>11629780</v>
      </c>
      <c r="I111" s="334">
        <v>15721074</v>
      </c>
      <c r="J111" s="335">
        <f>SUM(H111:I111)</f>
        <v>27350854</v>
      </c>
      <c r="K111" s="336">
        <v>0</v>
      </c>
      <c r="L111" s="337">
        <v>32497703</v>
      </c>
      <c r="M111" s="337">
        <v>30863385</v>
      </c>
      <c r="N111" s="337">
        <v>26083118</v>
      </c>
      <c r="O111" s="337">
        <v>21594150</v>
      </c>
      <c r="P111" s="334">
        <v>16806916</v>
      </c>
      <c r="Q111" s="335">
        <f>SUM(K111:P111)</f>
        <v>127845272</v>
      </c>
      <c r="R111" s="338">
        <f t="shared" si="17"/>
        <v>155196126</v>
      </c>
    </row>
    <row r="112" spans="2:18" s="658" customFormat="1" ht="16.5" customHeight="1">
      <c r="B112" s="664"/>
      <c r="C112" s="664"/>
      <c r="D112" s="668" t="s">
        <v>36</v>
      </c>
      <c r="E112" s="669"/>
      <c r="F112" s="669"/>
      <c r="G112" s="670"/>
      <c r="H112" s="342">
        <v>0</v>
      </c>
      <c r="I112" s="343">
        <v>0</v>
      </c>
      <c r="J112" s="344">
        <f>SUM(H112:I112)</f>
        <v>0</v>
      </c>
      <c r="K112" s="345">
        <v>0</v>
      </c>
      <c r="L112" s="346">
        <v>0</v>
      </c>
      <c r="M112" s="346">
        <v>22905</v>
      </c>
      <c r="N112" s="346">
        <v>253503</v>
      </c>
      <c r="O112" s="346">
        <v>375909</v>
      </c>
      <c r="P112" s="343">
        <v>2026161</v>
      </c>
      <c r="Q112" s="344">
        <f>SUM(K112:P112)</f>
        <v>2678478</v>
      </c>
      <c r="R112" s="347">
        <f t="shared" si="17"/>
        <v>2678478</v>
      </c>
    </row>
    <row r="113" spans="2:18" s="658" customFormat="1" ht="16.5" customHeight="1">
      <c r="B113" s="664"/>
      <c r="C113" s="664"/>
      <c r="D113" s="668" t="s">
        <v>37</v>
      </c>
      <c r="E113" s="669"/>
      <c r="F113" s="669"/>
      <c r="G113" s="670"/>
      <c r="H113" s="342">
        <v>242532</v>
      </c>
      <c r="I113" s="343">
        <v>541611</v>
      </c>
      <c r="J113" s="344">
        <f>SUM(H113:I113)</f>
        <v>784143</v>
      </c>
      <c r="K113" s="345">
        <v>0</v>
      </c>
      <c r="L113" s="346">
        <v>3718980</v>
      </c>
      <c r="M113" s="346">
        <v>4727709</v>
      </c>
      <c r="N113" s="346">
        <v>2915581</v>
      </c>
      <c r="O113" s="346">
        <v>4008443</v>
      </c>
      <c r="P113" s="343">
        <v>4610233</v>
      </c>
      <c r="Q113" s="344">
        <f>SUM(K113:P113)</f>
        <v>19980946</v>
      </c>
      <c r="R113" s="347">
        <f t="shared" si="17"/>
        <v>20765089</v>
      </c>
    </row>
    <row r="114" spans="2:18" s="658" customFormat="1" ht="16.5" customHeight="1">
      <c r="B114" s="664"/>
      <c r="C114" s="664"/>
      <c r="D114" s="668" t="s">
        <v>38</v>
      </c>
      <c r="E114" s="669"/>
      <c r="F114" s="669"/>
      <c r="G114" s="670"/>
      <c r="H114" s="342">
        <v>126558</v>
      </c>
      <c r="I114" s="343">
        <v>999333</v>
      </c>
      <c r="J114" s="344">
        <f>SUM(H114:I114)</f>
        <v>1125891</v>
      </c>
      <c r="K114" s="345">
        <v>0</v>
      </c>
      <c r="L114" s="346">
        <v>2871433</v>
      </c>
      <c r="M114" s="346">
        <v>3486609</v>
      </c>
      <c r="N114" s="346">
        <v>2624523</v>
      </c>
      <c r="O114" s="346">
        <v>1923687</v>
      </c>
      <c r="P114" s="343">
        <v>1453140</v>
      </c>
      <c r="Q114" s="344">
        <f>SUM(K114:P114)</f>
        <v>12359392</v>
      </c>
      <c r="R114" s="347">
        <f t="shared" si="17"/>
        <v>13485283</v>
      </c>
    </row>
    <row r="115" spans="2:18" s="658" customFormat="1" ht="16.5" customHeight="1">
      <c r="B115" s="664"/>
      <c r="C115" s="664"/>
      <c r="D115" s="671" t="s">
        <v>39</v>
      </c>
      <c r="E115" s="598"/>
      <c r="F115" s="598"/>
      <c r="G115" s="672"/>
      <c r="H115" s="350">
        <v>118674</v>
      </c>
      <c r="I115" s="351">
        <v>190098</v>
      </c>
      <c r="J115" s="352">
        <f>SUM(H115:I115)</f>
        <v>308772</v>
      </c>
      <c r="K115" s="353">
        <v>0</v>
      </c>
      <c r="L115" s="354">
        <v>845100</v>
      </c>
      <c r="M115" s="354">
        <v>1070505</v>
      </c>
      <c r="N115" s="354">
        <v>1234638</v>
      </c>
      <c r="O115" s="354">
        <v>972882</v>
      </c>
      <c r="P115" s="351">
        <v>1175058</v>
      </c>
      <c r="Q115" s="352">
        <f>SUM(K115:P115)</f>
        <v>5298183</v>
      </c>
      <c r="R115" s="355">
        <f t="shared" si="17"/>
        <v>5606955</v>
      </c>
    </row>
    <row r="116" spans="2:18" s="658" customFormat="1" ht="16.5" customHeight="1">
      <c r="B116" s="664"/>
      <c r="C116" s="661" t="s">
        <v>40</v>
      </c>
      <c r="D116" s="662"/>
      <c r="E116" s="662"/>
      <c r="F116" s="662"/>
      <c r="G116" s="663"/>
      <c r="H116" s="321">
        <f aca="true" t="shared" si="18" ref="H116:R116">SUM(H117:H118)</f>
        <v>11349833</v>
      </c>
      <c r="I116" s="322">
        <f t="shared" si="18"/>
        <v>23795946</v>
      </c>
      <c r="J116" s="323">
        <f t="shared" si="18"/>
        <v>35145779</v>
      </c>
      <c r="K116" s="324">
        <f t="shared" si="18"/>
        <v>0</v>
      </c>
      <c r="L116" s="325">
        <f t="shared" si="18"/>
        <v>115043057</v>
      </c>
      <c r="M116" s="325">
        <f t="shared" si="18"/>
        <v>109588630</v>
      </c>
      <c r="N116" s="325">
        <f t="shared" si="18"/>
        <v>87787453</v>
      </c>
      <c r="O116" s="325">
        <f t="shared" si="18"/>
        <v>59075793</v>
      </c>
      <c r="P116" s="326">
        <f t="shared" si="18"/>
        <v>39419774</v>
      </c>
      <c r="Q116" s="327">
        <f t="shared" si="18"/>
        <v>410914707</v>
      </c>
      <c r="R116" s="328">
        <f t="shared" si="18"/>
        <v>446060486</v>
      </c>
    </row>
    <row r="117" spans="2:18" s="658" customFormat="1" ht="16.5" customHeight="1">
      <c r="B117" s="664"/>
      <c r="C117" s="664"/>
      <c r="D117" s="665" t="s">
        <v>41</v>
      </c>
      <c r="E117" s="666"/>
      <c r="F117" s="666"/>
      <c r="G117" s="667"/>
      <c r="H117" s="333">
        <v>8743181</v>
      </c>
      <c r="I117" s="334">
        <v>15744123</v>
      </c>
      <c r="J117" s="356">
        <f>SUM(H117:I117)</f>
        <v>24487304</v>
      </c>
      <c r="K117" s="336">
        <v>0</v>
      </c>
      <c r="L117" s="337">
        <v>80799812</v>
      </c>
      <c r="M117" s="337">
        <v>73747959</v>
      </c>
      <c r="N117" s="337">
        <v>56442134</v>
      </c>
      <c r="O117" s="337">
        <v>39402054</v>
      </c>
      <c r="P117" s="334">
        <v>26411301</v>
      </c>
      <c r="Q117" s="335">
        <f>SUM(K117:P117)</f>
        <v>276803260</v>
      </c>
      <c r="R117" s="338">
        <f>SUM(J117,Q117)</f>
        <v>301290564</v>
      </c>
    </row>
    <row r="118" spans="2:18" s="658" customFormat="1" ht="16.5" customHeight="1">
      <c r="B118" s="664"/>
      <c r="C118" s="664"/>
      <c r="D118" s="671" t="s">
        <v>42</v>
      </c>
      <c r="E118" s="598"/>
      <c r="F118" s="598"/>
      <c r="G118" s="672"/>
      <c r="H118" s="350">
        <v>2606652</v>
      </c>
      <c r="I118" s="351">
        <v>8051823</v>
      </c>
      <c r="J118" s="357">
        <f>SUM(H118:I118)</f>
        <v>10658475</v>
      </c>
      <c r="K118" s="353">
        <v>0</v>
      </c>
      <c r="L118" s="354">
        <v>34243245</v>
      </c>
      <c r="M118" s="354">
        <v>35840671</v>
      </c>
      <c r="N118" s="354">
        <v>31345319</v>
      </c>
      <c r="O118" s="354">
        <v>19673739</v>
      </c>
      <c r="P118" s="351">
        <v>13008473</v>
      </c>
      <c r="Q118" s="352">
        <f>SUM(K118:P118)</f>
        <v>134111447</v>
      </c>
      <c r="R118" s="355">
        <f>SUM(J118,Q118)</f>
        <v>144769922</v>
      </c>
    </row>
    <row r="119" spans="2:18" s="658" customFormat="1" ht="16.5" customHeight="1">
      <c r="B119" s="664"/>
      <c r="C119" s="661" t="s">
        <v>43</v>
      </c>
      <c r="D119" s="662"/>
      <c r="E119" s="662"/>
      <c r="F119" s="662"/>
      <c r="G119" s="663"/>
      <c r="H119" s="321">
        <f aca="true" t="shared" si="19" ref="H119:R119">SUM(H120:H122)</f>
        <v>16353</v>
      </c>
      <c r="I119" s="322">
        <f t="shared" si="19"/>
        <v>169209</v>
      </c>
      <c r="J119" s="323">
        <f t="shared" si="19"/>
        <v>185562</v>
      </c>
      <c r="K119" s="324">
        <f t="shared" si="19"/>
        <v>0</v>
      </c>
      <c r="L119" s="325">
        <f t="shared" si="19"/>
        <v>4549491</v>
      </c>
      <c r="M119" s="325">
        <f t="shared" si="19"/>
        <v>9505019</v>
      </c>
      <c r="N119" s="325">
        <f t="shared" si="19"/>
        <v>14160778</v>
      </c>
      <c r="O119" s="325">
        <f t="shared" si="19"/>
        <v>12781229</v>
      </c>
      <c r="P119" s="326">
        <f t="shared" si="19"/>
        <v>7533936</v>
      </c>
      <c r="Q119" s="327">
        <f t="shared" si="19"/>
        <v>48530453</v>
      </c>
      <c r="R119" s="328">
        <f t="shared" si="19"/>
        <v>48716015</v>
      </c>
    </row>
    <row r="120" spans="2:18" s="658" customFormat="1" ht="16.5" customHeight="1">
      <c r="B120" s="664"/>
      <c r="C120" s="664"/>
      <c r="D120" s="665" t="s">
        <v>44</v>
      </c>
      <c r="E120" s="666"/>
      <c r="F120" s="666"/>
      <c r="G120" s="667"/>
      <c r="H120" s="333">
        <v>0</v>
      </c>
      <c r="I120" s="334">
        <v>128808</v>
      </c>
      <c r="J120" s="356">
        <f>SUM(H120:I120)</f>
        <v>128808</v>
      </c>
      <c r="K120" s="336">
        <v>0</v>
      </c>
      <c r="L120" s="337">
        <v>3117699</v>
      </c>
      <c r="M120" s="337">
        <v>6308964</v>
      </c>
      <c r="N120" s="337">
        <v>9791179</v>
      </c>
      <c r="O120" s="337">
        <v>8196692</v>
      </c>
      <c r="P120" s="334">
        <v>4928220</v>
      </c>
      <c r="Q120" s="335">
        <f>SUM(K120:P120)</f>
        <v>32342754</v>
      </c>
      <c r="R120" s="338">
        <f>SUM(J120,Q120)</f>
        <v>32471562</v>
      </c>
    </row>
    <row r="121" spans="2:18" s="658" customFormat="1" ht="16.5" customHeight="1">
      <c r="B121" s="664"/>
      <c r="C121" s="664"/>
      <c r="D121" s="668" t="s">
        <v>45</v>
      </c>
      <c r="E121" s="669"/>
      <c r="F121" s="669"/>
      <c r="G121" s="670"/>
      <c r="H121" s="342">
        <v>16353</v>
      </c>
      <c r="I121" s="343">
        <v>40401</v>
      </c>
      <c r="J121" s="358">
        <f>SUM(H121:I121)</f>
        <v>56754</v>
      </c>
      <c r="K121" s="345">
        <v>0</v>
      </c>
      <c r="L121" s="346">
        <v>1275759</v>
      </c>
      <c r="M121" s="346">
        <v>3099098</v>
      </c>
      <c r="N121" s="346">
        <v>4251267</v>
      </c>
      <c r="O121" s="346">
        <v>4474350</v>
      </c>
      <c r="P121" s="343">
        <v>2518605</v>
      </c>
      <c r="Q121" s="344">
        <f>SUM(K121:P121)</f>
        <v>15619079</v>
      </c>
      <c r="R121" s="347">
        <f>SUM(J121,Q121)</f>
        <v>15675833</v>
      </c>
    </row>
    <row r="122" spans="2:18" s="658" customFormat="1" ht="16.5" customHeight="1">
      <c r="B122" s="664"/>
      <c r="C122" s="673"/>
      <c r="D122" s="671" t="s">
        <v>46</v>
      </c>
      <c r="E122" s="598"/>
      <c r="F122" s="598"/>
      <c r="G122" s="672"/>
      <c r="H122" s="350">
        <v>0</v>
      </c>
      <c r="I122" s="351">
        <v>0</v>
      </c>
      <c r="J122" s="357">
        <f>SUM(H122:I122)</f>
        <v>0</v>
      </c>
      <c r="K122" s="353">
        <v>0</v>
      </c>
      <c r="L122" s="354">
        <v>156033</v>
      </c>
      <c r="M122" s="354">
        <v>96957</v>
      </c>
      <c r="N122" s="354">
        <v>118332</v>
      </c>
      <c r="O122" s="354">
        <v>110187</v>
      </c>
      <c r="P122" s="351">
        <v>87111</v>
      </c>
      <c r="Q122" s="352">
        <f>SUM(K122:P122)</f>
        <v>568620</v>
      </c>
      <c r="R122" s="355">
        <f>SUM(J122,Q122)</f>
        <v>568620</v>
      </c>
    </row>
    <row r="123" spans="2:18" s="658" customFormat="1" ht="16.5" customHeight="1">
      <c r="B123" s="664"/>
      <c r="C123" s="661" t="s">
        <v>47</v>
      </c>
      <c r="D123" s="662"/>
      <c r="E123" s="662"/>
      <c r="F123" s="662"/>
      <c r="G123" s="663"/>
      <c r="H123" s="321">
        <f aca="true" t="shared" si="20" ref="H123:R123">SUM(H124:H126)</f>
        <v>4601638</v>
      </c>
      <c r="I123" s="322">
        <f t="shared" si="20"/>
        <v>6367983</v>
      </c>
      <c r="J123" s="323">
        <f t="shared" si="20"/>
        <v>10969621</v>
      </c>
      <c r="K123" s="324">
        <f t="shared" si="20"/>
        <v>0</v>
      </c>
      <c r="L123" s="325">
        <f t="shared" si="20"/>
        <v>7407161</v>
      </c>
      <c r="M123" s="325">
        <f t="shared" si="20"/>
        <v>10820871</v>
      </c>
      <c r="N123" s="325">
        <f t="shared" si="20"/>
        <v>9527309</v>
      </c>
      <c r="O123" s="325">
        <f t="shared" si="20"/>
        <v>8266178</v>
      </c>
      <c r="P123" s="326">
        <f t="shared" si="20"/>
        <v>7436196</v>
      </c>
      <c r="Q123" s="327">
        <f t="shared" si="20"/>
        <v>43457715</v>
      </c>
      <c r="R123" s="328">
        <f t="shared" si="20"/>
        <v>54427336</v>
      </c>
    </row>
    <row r="124" spans="2:18" s="658" customFormat="1" ht="16.5" customHeight="1">
      <c r="B124" s="664"/>
      <c r="C124" s="664"/>
      <c r="D124" s="665" t="s">
        <v>48</v>
      </c>
      <c r="E124" s="666"/>
      <c r="F124" s="666"/>
      <c r="G124" s="667"/>
      <c r="H124" s="333">
        <v>2240932</v>
      </c>
      <c r="I124" s="334">
        <v>3801510</v>
      </c>
      <c r="J124" s="356">
        <f>SUM(H124:I124)</f>
        <v>6042442</v>
      </c>
      <c r="K124" s="336">
        <v>0</v>
      </c>
      <c r="L124" s="337">
        <v>5337450</v>
      </c>
      <c r="M124" s="337">
        <v>9405369</v>
      </c>
      <c r="N124" s="337">
        <v>8086653</v>
      </c>
      <c r="O124" s="337">
        <v>7549317</v>
      </c>
      <c r="P124" s="334">
        <v>6350861</v>
      </c>
      <c r="Q124" s="335">
        <f>SUM(K124:P124)</f>
        <v>36729650</v>
      </c>
      <c r="R124" s="338">
        <f>SUM(J124,Q124)</f>
        <v>42772092</v>
      </c>
    </row>
    <row r="125" spans="2:18" s="658" customFormat="1" ht="16.5" customHeight="1">
      <c r="B125" s="664"/>
      <c r="C125" s="664"/>
      <c r="D125" s="668" t="s">
        <v>49</v>
      </c>
      <c r="E125" s="669"/>
      <c r="F125" s="669"/>
      <c r="G125" s="670"/>
      <c r="H125" s="342">
        <v>401634</v>
      </c>
      <c r="I125" s="343">
        <v>349507</v>
      </c>
      <c r="J125" s="358">
        <f>SUM(H125:I125)</f>
        <v>751141</v>
      </c>
      <c r="K125" s="345">
        <v>0</v>
      </c>
      <c r="L125" s="346">
        <v>560162</v>
      </c>
      <c r="M125" s="346">
        <v>457565</v>
      </c>
      <c r="N125" s="346">
        <v>299686</v>
      </c>
      <c r="O125" s="346">
        <v>342873</v>
      </c>
      <c r="P125" s="343">
        <v>685812</v>
      </c>
      <c r="Q125" s="344">
        <f>SUM(K125:P125)</f>
        <v>2346098</v>
      </c>
      <c r="R125" s="347">
        <f>SUM(J125,Q125)</f>
        <v>3097239</v>
      </c>
    </row>
    <row r="126" spans="2:18" s="658" customFormat="1" ht="16.5" customHeight="1">
      <c r="B126" s="664"/>
      <c r="C126" s="664"/>
      <c r="D126" s="671" t="s">
        <v>50</v>
      </c>
      <c r="E126" s="598"/>
      <c r="F126" s="598"/>
      <c r="G126" s="672"/>
      <c r="H126" s="350">
        <v>1959072</v>
      </c>
      <c r="I126" s="351">
        <v>2216966</v>
      </c>
      <c r="J126" s="357">
        <v>4176038</v>
      </c>
      <c r="K126" s="353">
        <v>0</v>
      </c>
      <c r="L126" s="354">
        <v>1509549</v>
      </c>
      <c r="M126" s="354">
        <v>957937</v>
      </c>
      <c r="N126" s="354">
        <v>1140970</v>
      </c>
      <c r="O126" s="354">
        <v>373988</v>
      </c>
      <c r="P126" s="351">
        <v>399523</v>
      </c>
      <c r="Q126" s="352">
        <f>SUM(K126:P126)</f>
        <v>4381967</v>
      </c>
      <c r="R126" s="355">
        <f>SUM(J126,Q126)</f>
        <v>8558005</v>
      </c>
    </row>
    <row r="127" spans="2:18" s="658" customFormat="1" ht="16.5" customHeight="1">
      <c r="B127" s="664"/>
      <c r="C127" s="674" t="s">
        <v>51</v>
      </c>
      <c r="D127" s="675"/>
      <c r="E127" s="675"/>
      <c r="F127" s="675"/>
      <c r="G127" s="676"/>
      <c r="H127" s="321">
        <v>1807569</v>
      </c>
      <c r="I127" s="322">
        <v>3237417</v>
      </c>
      <c r="J127" s="323">
        <v>5044986</v>
      </c>
      <c r="K127" s="324">
        <v>0</v>
      </c>
      <c r="L127" s="325">
        <v>20214807</v>
      </c>
      <c r="M127" s="325">
        <v>13463523</v>
      </c>
      <c r="N127" s="325">
        <v>14687549</v>
      </c>
      <c r="O127" s="325">
        <v>13571676</v>
      </c>
      <c r="P127" s="326">
        <v>3695876</v>
      </c>
      <c r="Q127" s="327">
        <f>SUM(K127:P127)</f>
        <v>65633431</v>
      </c>
      <c r="R127" s="328">
        <f>SUM(J127,Q127)</f>
        <v>70678417</v>
      </c>
    </row>
    <row r="128" spans="2:18" s="658" customFormat="1" ht="16.5" customHeight="1">
      <c r="B128" s="673"/>
      <c r="C128" s="674" t="s">
        <v>52</v>
      </c>
      <c r="D128" s="675"/>
      <c r="E128" s="675"/>
      <c r="F128" s="675"/>
      <c r="G128" s="676"/>
      <c r="H128" s="321">
        <v>5607920</v>
      </c>
      <c r="I128" s="322">
        <v>5542360</v>
      </c>
      <c r="J128" s="323">
        <f>SUM(H128:I128)</f>
        <v>11150280</v>
      </c>
      <c r="K128" s="324">
        <v>0</v>
      </c>
      <c r="L128" s="325">
        <v>27490320</v>
      </c>
      <c r="M128" s="325">
        <v>19792394</v>
      </c>
      <c r="N128" s="325">
        <v>14816424</v>
      </c>
      <c r="O128" s="325">
        <v>9659635</v>
      </c>
      <c r="P128" s="326">
        <v>5809902</v>
      </c>
      <c r="Q128" s="327">
        <f>SUM(K128:P128)</f>
        <v>77568675</v>
      </c>
      <c r="R128" s="328">
        <f>SUM(J128,Q128)</f>
        <v>88718955</v>
      </c>
    </row>
    <row r="129" spans="2:18" s="658" customFormat="1" ht="16.5" customHeight="1">
      <c r="B129" s="661" t="s">
        <v>53</v>
      </c>
      <c r="C129" s="662"/>
      <c r="D129" s="662"/>
      <c r="E129" s="662"/>
      <c r="F129" s="662"/>
      <c r="G129" s="663"/>
      <c r="H129" s="321">
        <f>SUM(H130:H137)</f>
        <v>399447</v>
      </c>
      <c r="I129" s="322">
        <f>SUM(I130:I137)</f>
        <v>722016</v>
      </c>
      <c r="J129" s="323">
        <f>SUM(J130:J137)</f>
        <v>1121463</v>
      </c>
      <c r="K129" s="324">
        <f aca="true" t="shared" si="21" ref="K129:R129">SUM(K131:K137)</f>
        <v>0</v>
      </c>
      <c r="L129" s="325">
        <f>SUM(L131:L137)</f>
        <v>44963673</v>
      </c>
      <c r="M129" s="325">
        <f t="shared" si="21"/>
        <v>67529205</v>
      </c>
      <c r="N129" s="325">
        <f t="shared" si="21"/>
        <v>80967270</v>
      </c>
      <c r="O129" s="325">
        <f t="shared" si="21"/>
        <v>61060437</v>
      </c>
      <c r="P129" s="326">
        <f t="shared" si="21"/>
        <v>31469364</v>
      </c>
      <c r="Q129" s="327">
        <f t="shared" si="21"/>
        <v>285989949</v>
      </c>
      <c r="R129" s="328">
        <f t="shared" si="21"/>
        <v>287111412</v>
      </c>
    </row>
    <row r="130" spans="2:18" s="658" customFormat="1" ht="16.5" customHeight="1">
      <c r="B130" s="664"/>
      <c r="C130" s="690" t="s">
        <v>70</v>
      </c>
      <c r="D130" s="691"/>
      <c r="E130" s="691"/>
      <c r="F130" s="691"/>
      <c r="G130" s="692"/>
      <c r="H130" s="333">
        <v>0</v>
      </c>
      <c r="I130" s="334">
        <v>0</v>
      </c>
      <c r="J130" s="356">
        <v>0</v>
      </c>
      <c r="K130" s="396"/>
      <c r="L130" s="397">
        <v>0</v>
      </c>
      <c r="M130" s="397">
        <v>0</v>
      </c>
      <c r="N130" s="397">
        <v>0</v>
      </c>
      <c r="O130" s="397">
        <v>0</v>
      </c>
      <c r="P130" s="398">
        <v>0</v>
      </c>
      <c r="Q130" s="399">
        <f>SUM(K130:P130)</f>
        <v>0</v>
      </c>
      <c r="R130" s="400">
        <f>SUM(J130,Q130)</f>
        <v>0</v>
      </c>
    </row>
    <row r="131" spans="2:18" s="658" customFormat="1" ht="16.5" customHeight="1">
      <c r="B131" s="664"/>
      <c r="C131" s="668" t="s">
        <v>54</v>
      </c>
      <c r="D131" s="669"/>
      <c r="E131" s="669"/>
      <c r="F131" s="669"/>
      <c r="G131" s="670"/>
      <c r="H131" s="342">
        <v>0</v>
      </c>
      <c r="I131" s="343">
        <v>0</v>
      </c>
      <c r="J131" s="358">
        <f aca="true" t="shared" si="22" ref="J131:J137">SUM(H131:I131)</f>
        <v>0</v>
      </c>
      <c r="K131" s="371"/>
      <c r="L131" s="346">
        <v>71064</v>
      </c>
      <c r="M131" s="346">
        <v>130248</v>
      </c>
      <c r="N131" s="346">
        <v>180432</v>
      </c>
      <c r="O131" s="346">
        <v>63486</v>
      </c>
      <c r="P131" s="343">
        <v>46476</v>
      </c>
      <c r="Q131" s="344">
        <f aca="true" t="shared" si="23" ref="Q131:Q137">SUM(K131:P131)</f>
        <v>491706</v>
      </c>
      <c r="R131" s="347">
        <f aca="true" t="shared" si="24" ref="R131:R137">SUM(J131,Q131)</f>
        <v>491706</v>
      </c>
    </row>
    <row r="132" spans="2:18" s="658" customFormat="1" ht="16.5" customHeight="1">
      <c r="B132" s="664"/>
      <c r="C132" s="668" t="s">
        <v>55</v>
      </c>
      <c r="D132" s="669"/>
      <c r="E132" s="669"/>
      <c r="F132" s="669"/>
      <c r="G132" s="670"/>
      <c r="H132" s="342">
        <v>115938</v>
      </c>
      <c r="I132" s="343">
        <v>181566</v>
      </c>
      <c r="J132" s="358">
        <f t="shared" si="22"/>
        <v>297504</v>
      </c>
      <c r="K132" s="345">
        <v>0</v>
      </c>
      <c r="L132" s="346">
        <v>5136954</v>
      </c>
      <c r="M132" s="346">
        <v>7997634</v>
      </c>
      <c r="N132" s="346">
        <v>6308325</v>
      </c>
      <c r="O132" s="346">
        <v>8253792</v>
      </c>
      <c r="P132" s="343">
        <v>2275506</v>
      </c>
      <c r="Q132" s="344">
        <f t="shared" si="23"/>
        <v>29972211</v>
      </c>
      <c r="R132" s="347">
        <f t="shared" si="24"/>
        <v>30269715</v>
      </c>
    </row>
    <row r="133" spans="2:18" s="658" customFormat="1" ht="16.5" customHeight="1">
      <c r="B133" s="664"/>
      <c r="C133" s="668" t="s">
        <v>56</v>
      </c>
      <c r="D133" s="669"/>
      <c r="E133" s="669"/>
      <c r="F133" s="669"/>
      <c r="G133" s="670"/>
      <c r="H133" s="342">
        <v>283509</v>
      </c>
      <c r="I133" s="343">
        <v>311157</v>
      </c>
      <c r="J133" s="358">
        <f t="shared" si="22"/>
        <v>594666</v>
      </c>
      <c r="K133" s="345">
        <v>0</v>
      </c>
      <c r="L133" s="346">
        <v>5855940</v>
      </c>
      <c r="M133" s="346">
        <v>7474041</v>
      </c>
      <c r="N133" s="346">
        <v>8078148</v>
      </c>
      <c r="O133" s="346">
        <v>9648990</v>
      </c>
      <c r="P133" s="343">
        <v>6021432</v>
      </c>
      <c r="Q133" s="344">
        <f t="shared" si="23"/>
        <v>37078551</v>
      </c>
      <c r="R133" s="347">
        <f t="shared" si="24"/>
        <v>37673217</v>
      </c>
    </row>
    <row r="134" spans="2:18" s="658" customFormat="1" ht="16.5" customHeight="1">
      <c r="B134" s="664"/>
      <c r="C134" s="668" t="s">
        <v>57</v>
      </c>
      <c r="D134" s="669"/>
      <c r="E134" s="669"/>
      <c r="F134" s="669"/>
      <c r="G134" s="670"/>
      <c r="H134" s="342">
        <v>0</v>
      </c>
      <c r="I134" s="343">
        <v>229293</v>
      </c>
      <c r="J134" s="358">
        <f t="shared" si="22"/>
        <v>229293</v>
      </c>
      <c r="K134" s="371"/>
      <c r="L134" s="346">
        <v>30732453</v>
      </c>
      <c r="M134" s="346">
        <v>45547272</v>
      </c>
      <c r="N134" s="346">
        <v>57452529</v>
      </c>
      <c r="O134" s="346">
        <v>35555004</v>
      </c>
      <c r="P134" s="343">
        <v>19259028</v>
      </c>
      <c r="Q134" s="344">
        <f t="shared" si="23"/>
        <v>188546286</v>
      </c>
      <c r="R134" s="347">
        <f t="shared" si="24"/>
        <v>188775579</v>
      </c>
    </row>
    <row r="135" spans="2:18" s="658" customFormat="1" ht="16.5" customHeight="1">
      <c r="B135" s="664"/>
      <c r="C135" s="679" t="s">
        <v>58</v>
      </c>
      <c r="D135" s="680"/>
      <c r="E135" s="680"/>
      <c r="F135" s="680"/>
      <c r="G135" s="681"/>
      <c r="H135" s="342">
        <v>0</v>
      </c>
      <c r="I135" s="343">
        <v>0</v>
      </c>
      <c r="J135" s="358">
        <f t="shared" si="22"/>
        <v>0</v>
      </c>
      <c r="K135" s="371"/>
      <c r="L135" s="346">
        <v>3167262</v>
      </c>
      <c r="M135" s="346">
        <v>6380010</v>
      </c>
      <c r="N135" s="346">
        <v>7175358</v>
      </c>
      <c r="O135" s="346">
        <v>6330924</v>
      </c>
      <c r="P135" s="343">
        <v>2816280</v>
      </c>
      <c r="Q135" s="344">
        <f t="shared" si="23"/>
        <v>25869834</v>
      </c>
      <c r="R135" s="347">
        <f t="shared" si="24"/>
        <v>25869834</v>
      </c>
    </row>
    <row r="136" spans="2:18" s="658" customFormat="1" ht="16.5" customHeight="1">
      <c r="B136" s="682"/>
      <c r="C136" s="683" t="s">
        <v>59</v>
      </c>
      <c r="D136" s="680"/>
      <c r="E136" s="680"/>
      <c r="F136" s="680"/>
      <c r="G136" s="681"/>
      <c r="H136" s="342">
        <v>0</v>
      </c>
      <c r="I136" s="343">
        <v>0</v>
      </c>
      <c r="J136" s="358">
        <f t="shared" si="22"/>
        <v>0</v>
      </c>
      <c r="K136" s="371"/>
      <c r="L136" s="346">
        <v>0</v>
      </c>
      <c r="M136" s="346">
        <v>0</v>
      </c>
      <c r="N136" s="346">
        <v>1772478</v>
      </c>
      <c r="O136" s="346">
        <v>1208241</v>
      </c>
      <c r="P136" s="343">
        <v>1050642</v>
      </c>
      <c r="Q136" s="344">
        <f>SUM(K136:P136)</f>
        <v>4031361</v>
      </c>
      <c r="R136" s="347">
        <f>SUM(J136,Q136)</f>
        <v>4031361</v>
      </c>
    </row>
    <row r="137" spans="2:18" s="658" customFormat="1" ht="16.5" customHeight="1">
      <c r="B137" s="684"/>
      <c r="C137" s="685" t="s">
        <v>69</v>
      </c>
      <c r="D137" s="686"/>
      <c r="E137" s="686"/>
      <c r="F137" s="686"/>
      <c r="G137" s="687"/>
      <c r="H137" s="381">
        <v>0</v>
      </c>
      <c r="I137" s="382">
        <v>0</v>
      </c>
      <c r="J137" s="383">
        <f t="shared" si="22"/>
        <v>0</v>
      </c>
      <c r="K137" s="384"/>
      <c r="L137" s="385">
        <v>0</v>
      </c>
      <c r="M137" s="385">
        <v>0</v>
      </c>
      <c r="N137" s="385">
        <v>0</v>
      </c>
      <c r="O137" s="385">
        <v>0</v>
      </c>
      <c r="P137" s="382">
        <v>0</v>
      </c>
      <c r="Q137" s="386">
        <f t="shared" si="23"/>
        <v>0</v>
      </c>
      <c r="R137" s="387">
        <f t="shared" si="24"/>
        <v>0</v>
      </c>
    </row>
    <row r="138" spans="2:18" s="658" customFormat="1" ht="16.5" customHeight="1">
      <c r="B138" s="661" t="s">
        <v>60</v>
      </c>
      <c r="C138" s="662"/>
      <c r="D138" s="662"/>
      <c r="E138" s="662"/>
      <c r="F138" s="662"/>
      <c r="G138" s="663"/>
      <c r="H138" s="321">
        <f>SUM(H139:H141)</f>
        <v>0</v>
      </c>
      <c r="I138" s="322">
        <f>SUM(I139:I141)</f>
        <v>0</v>
      </c>
      <c r="J138" s="323">
        <f>SUM(J139:J141)</f>
        <v>0</v>
      </c>
      <c r="K138" s="388"/>
      <c r="L138" s="325">
        <f>SUM(L139:L141)</f>
        <v>9132408</v>
      </c>
      <c r="M138" s="325">
        <f aca="true" t="shared" si="25" ref="M138:R138">SUM(M139:M141)</f>
        <v>21699005</v>
      </c>
      <c r="N138" s="325">
        <f t="shared" si="25"/>
        <v>83158252</v>
      </c>
      <c r="O138" s="325">
        <f t="shared" si="25"/>
        <v>199789658</v>
      </c>
      <c r="P138" s="326">
        <f t="shared" si="25"/>
        <v>388602361</v>
      </c>
      <c r="Q138" s="327">
        <f t="shared" si="25"/>
        <v>702381684</v>
      </c>
      <c r="R138" s="328">
        <f t="shared" si="25"/>
        <v>702381684</v>
      </c>
    </row>
    <row r="139" spans="2:18" s="658" customFormat="1" ht="16.5" customHeight="1">
      <c r="B139" s="664"/>
      <c r="C139" s="665" t="s">
        <v>61</v>
      </c>
      <c r="D139" s="666"/>
      <c r="E139" s="666"/>
      <c r="F139" s="666"/>
      <c r="G139" s="667"/>
      <c r="H139" s="333">
        <v>0</v>
      </c>
      <c r="I139" s="334">
        <v>0</v>
      </c>
      <c r="J139" s="356">
        <f>SUM(H139:I139)</f>
        <v>0</v>
      </c>
      <c r="K139" s="363"/>
      <c r="L139" s="337">
        <v>1017297</v>
      </c>
      <c r="M139" s="337">
        <v>5860382</v>
      </c>
      <c r="N139" s="337">
        <v>29627323</v>
      </c>
      <c r="O139" s="337">
        <v>83417750</v>
      </c>
      <c r="P139" s="334">
        <v>97071275</v>
      </c>
      <c r="Q139" s="335">
        <f>SUM(K139:P139)</f>
        <v>216994027</v>
      </c>
      <c r="R139" s="338">
        <f>SUM(J139,Q139)</f>
        <v>216994027</v>
      </c>
    </row>
    <row r="140" spans="2:18" s="658" customFormat="1" ht="16.5" customHeight="1">
      <c r="B140" s="664"/>
      <c r="C140" s="668" t="s">
        <v>62</v>
      </c>
      <c r="D140" s="669"/>
      <c r="E140" s="669"/>
      <c r="F140" s="669"/>
      <c r="G140" s="670"/>
      <c r="H140" s="342">
        <v>0</v>
      </c>
      <c r="I140" s="343">
        <v>0</v>
      </c>
      <c r="J140" s="358">
        <f>SUM(H140:I140)</f>
        <v>0</v>
      </c>
      <c r="K140" s="371"/>
      <c r="L140" s="346">
        <v>7859394</v>
      </c>
      <c r="M140" s="346">
        <v>13904136</v>
      </c>
      <c r="N140" s="346">
        <v>35167806</v>
      </c>
      <c r="O140" s="346">
        <v>32901552</v>
      </c>
      <c r="P140" s="343">
        <v>34976744</v>
      </c>
      <c r="Q140" s="344">
        <f>SUM(K140:P140)</f>
        <v>124809632</v>
      </c>
      <c r="R140" s="347">
        <f>SUM(J140,Q140)</f>
        <v>124809632</v>
      </c>
    </row>
    <row r="141" spans="2:18" s="658" customFormat="1" ht="16.5" customHeight="1">
      <c r="B141" s="684"/>
      <c r="C141" s="671" t="s">
        <v>63</v>
      </c>
      <c r="D141" s="598"/>
      <c r="E141" s="598"/>
      <c r="F141" s="598"/>
      <c r="G141" s="672"/>
      <c r="H141" s="350">
        <v>0</v>
      </c>
      <c r="I141" s="351">
        <v>0</v>
      </c>
      <c r="J141" s="357">
        <f>SUM(H141:I141)</f>
        <v>0</v>
      </c>
      <c r="K141" s="389"/>
      <c r="L141" s="354">
        <v>255717</v>
      </c>
      <c r="M141" s="354">
        <v>1934487</v>
      </c>
      <c r="N141" s="354">
        <v>18363123</v>
      </c>
      <c r="O141" s="354">
        <v>83470356</v>
      </c>
      <c r="P141" s="351">
        <v>256554342</v>
      </c>
      <c r="Q141" s="352">
        <f>SUM(K141:P141)</f>
        <v>360578025</v>
      </c>
      <c r="R141" s="355">
        <f>SUM(J141,Q141)</f>
        <v>360578025</v>
      </c>
    </row>
    <row r="142" spans="2:18" s="658" customFormat="1" ht="16.5" customHeight="1">
      <c r="B142" s="688" t="s">
        <v>64</v>
      </c>
      <c r="C142" s="579"/>
      <c r="D142" s="579"/>
      <c r="E142" s="579"/>
      <c r="F142" s="579"/>
      <c r="G142" s="580"/>
      <c r="H142" s="321">
        <f aca="true" t="shared" si="26" ref="H142:R142">SUM(H109,H129,H138)</f>
        <v>35900304</v>
      </c>
      <c r="I142" s="322">
        <f t="shared" si="26"/>
        <v>57287047</v>
      </c>
      <c r="J142" s="323">
        <f t="shared" si="26"/>
        <v>93187351</v>
      </c>
      <c r="K142" s="324">
        <f t="shared" si="26"/>
        <v>0</v>
      </c>
      <c r="L142" s="325">
        <f t="shared" si="26"/>
        <v>268734133</v>
      </c>
      <c r="M142" s="325">
        <f t="shared" si="26"/>
        <v>292569760</v>
      </c>
      <c r="N142" s="325">
        <f t="shared" si="26"/>
        <v>338216398</v>
      </c>
      <c r="O142" s="325">
        <f t="shared" si="26"/>
        <v>393079677</v>
      </c>
      <c r="P142" s="326">
        <f t="shared" si="26"/>
        <v>510038917</v>
      </c>
      <c r="Q142" s="327">
        <f t="shared" si="26"/>
        <v>1802638885</v>
      </c>
      <c r="R142" s="328">
        <f t="shared" si="26"/>
        <v>1895826236</v>
      </c>
    </row>
    <row r="143" spans="2:18" s="658" customFormat="1" ht="3.75" customHeight="1">
      <c r="B143" s="689"/>
      <c r="C143" s="689"/>
      <c r="D143" s="689"/>
      <c r="E143" s="689"/>
      <c r="F143" s="689"/>
      <c r="G143" s="689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</row>
    <row r="144" spans="2:18" s="658" customFormat="1" ht="3.75" customHeight="1">
      <c r="B144" s="689"/>
      <c r="C144" s="689"/>
      <c r="D144" s="689"/>
      <c r="E144" s="689"/>
      <c r="F144" s="689"/>
      <c r="G144" s="689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</row>
  </sheetData>
  <sheetProtection/>
  <mergeCells count="42">
    <mergeCell ref="B107:G108"/>
    <mergeCell ref="H68:J68"/>
    <mergeCell ref="K68:Q68"/>
    <mergeCell ref="B50:G51"/>
    <mergeCell ref="H50:J50"/>
    <mergeCell ref="J57:Q57"/>
    <mergeCell ref="B68:G69"/>
    <mergeCell ref="H58:J58"/>
    <mergeCell ref="K58:P58"/>
    <mergeCell ref="B58:G59"/>
    <mergeCell ref="J1:O1"/>
    <mergeCell ref="P1:Q1"/>
    <mergeCell ref="R107:R108"/>
    <mergeCell ref="K22:R22"/>
    <mergeCell ref="K23:Q23"/>
    <mergeCell ref="H23:J23"/>
    <mergeCell ref="Q42:Q43"/>
    <mergeCell ref="H42:J42"/>
    <mergeCell ref="H4:I4"/>
    <mergeCell ref="B23:G24"/>
    <mergeCell ref="B32:G33"/>
    <mergeCell ref="B42:G43"/>
    <mergeCell ref="B5:G5"/>
    <mergeCell ref="B13:G13"/>
    <mergeCell ref="K50:P50"/>
    <mergeCell ref="H5:I5"/>
    <mergeCell ref="H32:J32"/>
    <mergeCell ref="Q12:R12"/>
    <mergeCell ref="R32:R33"/>
    <mergeCell ref="K31:R31"/>
    <mergeCell ref="K32:Q32"/>
    <mergeCell ref="R23:R24"/>
    <mergeCell ref="K42:P42"/>
    <mergeCell ref="Q58:Q59"/>
    <mergeCell ref="K107:Q107"/>
    <mergeCell ref="J41:Q41"/>
    <mergeCell ref="H107:J107"/>
    <mergeCell ref="I67:R67"/>
    <mergeCell ref="R68:R69"/>
    <mergeCell ref="I106:R106"/>
    <mergeCell ref="J49:Q49"/>
    <mergeCell ref="Q50:Q51"/>
  </mergeCells>
  <printOptions/>
  <pageMargins left="0.35" right="0.7874015748031497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Normal="55" zoomScaleSheetLayoutView="100" zoomScalePageLayoutView="0" workbookViewId="0" topLeftCell="A1">
      <selection activeCell="J1" sqref="J1:O1"/>
    </sheetView>
  </sheetViews>
  <sheetFormatPr defaultColWidth="7.625" defaultRowHeight="16.5" customHeight="1"/>
  <cols>
    <col min="1" max="2" width="2.625" style="402" customWidth="1"/>
    <col min="3" max="3" width="5.625" style="402" customWidth="1"/>
    <col min="4" max="4" width="7.625" style="402" customWidth="1"/>
    <col min="5" max="5" width="2.625" style="402" customWidth="1"/>
    <col min="6" max="6" width="6.625" style="402" customWidth="1"/>
    <col min="7" max="7" width="9.375" style="402" customWidth="1"/>
    <col min="8" max="16" width="10.625" style="402" customWidth="1"/>
    <col min="17" max="18" width="12.625" style="402" customWidth="1"/>
    <col min="19" max="19" width="7.625" style="402" customWidth="1"/>
    <col min="20" max="22" width="9.00390625" style="402" customWidth="1"/>
    <col min="23" max="16384" width="7.625" style="402" customWidth="1"/>
  </cols>
  <sheetData>
    <row r="1" spans="1:18" ht="16.5" customHeight="1" thickBot="1" thickTop="1">
      <c r="A1" s="401" t="str">
        <f>"介護保険事業状況報告　平成"&amp;WIDECHAR($A$2)&amp;"年（"&amp;WIDECHAR($B$2)&amp;"年）"&amp;WIDECHAR($C$2)&amp;"月※"</f>
        <v>介護保険事業状況報告　平成２４年（２０１２年）８月※</v>
      </c>
      <c r="J1" s="1876" t="s">
        <v>0</v>
      </c>
      <c r="K1" s="1877"/>
      <c r="L1" s="1877"/>
      <c r="M1" s="1877"/>
      <c r="N1" s="1877"/>
      <c r="O1" s="1878"/>
      <c r="P1" s="1879">
        <v>41197</v>
      </c>
      <c r="Q1" s="1879"/>
      <c r="R1" s="403" t="s">
        <v>1</v>
      </c>
    </row>
    <row r="2" spans="1:17" ht="16.5" customHeight="1" thickTop="1">
      <c r="A2" s="404">
        <v>24</v>
      </c>
      <c r="B2" s="404">
        <v>2012</v>
      </c>
      <c r="C2" s="404">
        <v>8</v>
      </c>
      <c r="D2" s="404">
        <v>1</v>
      </c>
      <c r="E2" s="404">
        <v>31</v>
      </c>
      <c r="Q2" s="403"/>
    </row>
    <row r="3" ht="16.5" customHeight="1">
      <c r="A3" s="401" t="s">
        <v>2</v>
      </c>
    </row>
    <row r="4" spans="2:9" ht="16.5" customHeight="1">
      <c r="B4" s="405"/>
      <c r="C4" s="405"/>
      <c r="D4" s="405"/>
      <c r="E4" s="406"/>
      <c r="F4" s="406"/>
      <c r="G4" s="406"/>
      <c r="H4" s="1843" t="s">
        <v>3</v>
      </c>
      <c r="I4" s="1843"/>
    </row>
    <row r="5" spans="2:9" ht="16.5" customHeight="1">
      <c r="B5" s="1859" t="str">
        <f>"平成"&amp;WIDECHAR($A$2)&amp;"年（"&amp;WIDECHAR($B$2)&amp;"年）"&amp;WIDECHAR($C$2)&amp;"月末日現在"</f>
        <v>平成２４年（２０１２年）８月末日現在</v>
      </c>
      <c r="C5" s="1860"/>
      <c r="D5" s="1860"/>
      <c r="E5" s="1860"/>
      <c r="F5" s="1860"/>
      <c r="G5" s="1861"/>
      <c r="H5" s="1880" t="s">
        <v>4</v>
      </c>
      <c r="I5" s="1881"/>
    </row>
    <row r="6" spans="2:9" ht="16.5" customHeight="1">
      <c r="B6" s="407" t="s">
        <v>5</v>
      </c>
      <c r="C6" s="408"/>
      <c r="D6" s="408"/>
      <c r="E6" s="408"/>
      <c r="F6" s="408"/>
      <c r="G6" s="409"/>
      <c r="H6" s="410"/>
      <c r="I6" s="411">
        <v>40578</v>
      </c>
    </row>
    <row r="7" spans="2:9" ht="16.5" customHeight="1">
      <c r="B7" s="413" t="s">
        <v>6</v>
      </c>
      <c r="C7" s="414"/>
      <c r="D7" s="414"/>
      <c r="E7" s="414"/>
      <c r="F7" s="414"/>
      <c r="G7" s="415"/>
      <c r="H7" s="416"/>
      <c r="I7" s="417">
        <v>42108</v>
      </c>
    </row>
    <row r="8" spans="2:9" ht="16.5" customHeight="1">
      <c r="B8" s="418" t="s">
        <v>7</v>
      </c>
      <c r="C8" s="419"/>
      <c r="D8" s="419"/>
      <c r="E8" s="419"/>
      <c r="F8" s="419"/>
      <c r="G8" s="420"/>
      <c r="H8" s="421"/>
      <c r="I8" s="422">
        <f>I6+I7</f>
        <v>82686</v>
      </c>
    </row>
    <row r="11" ht="16.5" customHeight="1">
      <c r="A11" s="401" t="s">
        <v>8</v>
      </c>
    </row>
    <row r="12" spans="2:18" ht="16.5" customHeight="1">
      <c r="B12" s="405"/>
      <c r="C12" s="405"/>
      <c r="D12" s="405"/>
      <c r="E12" s="406"/>
      <c r="F12" s="406"/>
      <c r="G12" s="406"/>
      <c r="H12" s="406"/>
      <c r="I12" s="406"/>
      <c r="J12" s="406"/>
      <c r="K12" s="406"/>
      <c r="L12" s="406"/>
      <c r="M12" s="406"/>
      <c r="P12" s="406"/>
      <c r="Q12" s="1843" t="s">
        <v>3</v>
      </c>
      <c r="R12" s="1843"/>
    </row>
    <row r="13" spans="1:18" ht="16.5" customHeight="1">
      <c r="A13" s="404" t="s">
        <v>9</v>
      </c>
      <c r="B13" s="1859" t="str">
        <f>"平成"&amp;WIDECHAR($A$2)&amp;"年（"&amp;WIDECHAR($B$2)&amp;"年）"&amp;WIDECHAR($C$2)&amp;"月末日現在"</f>
        <v>平成２４年（２０１２年）８月末日現在</v>
      </c>
      <c r="C13" s="1860"/>
      <c r="D13" s="1860"/>
      <c r="E13" s="1860"/>
      <c r="F13" s="1860"/>
      <c r="G13" s="1861"/>
      <c r="H13" s="423" t="s">
        <v>10</v>
      </c>
      <c r="I13" s="424" t="s">
        <v>11</v>
      </c>
      <c r="J13" s="425" t="s">
        <v>12</v>
      </c>
      <c r="K13" s="426" t="s">
        <v>13</v>
      </c>
      <c r="L13" s="427" t="s">
        <v>14</v>
      </c>
      <c r="M13" s="427" t="s">
        <v>15</v>
      </c>
      <c r="N13" s="427" t="s">
        <v>16</v>
      </c>
      <c r="O13" s="427" t="s">
        <v>17</v>
      </c>
      <c r="P13" s="428" t="s">
        <v>18</v>
      </c>
      <c r="Q13" s="429" t="s">
        <v>12</v>
      </c>
      <c r="R13" s="430" t="s">
        <v>19</v>
      </c>
    </row>
    <row r="14" spans="1:18" ht="16.5" customHeight="1">
      <c r="A14" s="404">
        <v>875</v>
      </c>
      <c r="B14" s="431" t="s">
        <v>20</v>
      </c>
      <c r="C14" s="432"/>
      <c r="D14" s="432"/>
      <c r="E14" s="432"/>
      <c r="F14" s="432"/>
      <c r="G14" s="433"/>
      <c r="H14" s="434">
        <v>2630</v>
      </c>
      <c r="I14" s="435">
        <v>2008</v>
      </c>
      <c r="J14" s="436">
        <f>SUM(H14:I14)</f>
        <v>4638</v>
      </c>
      <c r="K14" s="437">
        <f>K15+K16</f>
        <v>0</v>
      </c>
      <c r="L14" s="438">
        <v>3497</v>
      </c>
      <c r="M14" s="438">
        <v>2437</v>
      </c>
      <c r="N14" s="438">
        <v>1964</v>
      </c>
      <c r="O14" s="438">
        <v>2019</v>
      </c>
      <c r="P14" s="439">
        <v>2331</v>
      </c>
      <c r="Q14" s="440">
        <f>SUM(K14:P14)</f>
        <v>12248</v>
      </c>
      <c r="R14" s="441">
        <f>SUM(J14,Q14)</f>
        <v>16886</v>
      </c>
    </row>
    <row r="15" spans="1:18" ht="16.5" customHeight="1">
      <c r="A15" s="404">
        <v>156</v>
      </c>
      <c r="B15" s="442"/>
      <c r="C15" s="443" t="s">
        <v>5</v>
      </c>
      <c r="D15" s="443"/>
      <c r="E15" s="443"/>
      <c r="F15" s="443"/>
      <c r="G15" s="443"/>
      <c r="H15" s="444">
        <v>376</v>
      </c>
      <c r="I15" s="445">
        <v>344</v>
      </c>
      <c r="J15" s="446">
        <f>SUM(H15:I15)</f>
        <v>720</v>
      </c>
      <c r="K15" s="447">
        <v>0</v>
      </c>
      <c r="L15" s="448">
        <v>468</v>
      </c>
      <c r="M15" s="448">
        <v>350</v>
      </c>
      <c r="N15" s="448">
        <v>254</v>
      </c>
      <c r="O15" s="448">
        <v>227</v>
      </c>
      <c r="P15" s="445">
        <v>242</v>
      </c>
      <c r="Q15" s="446">
        <f>SUM(K15:P15)</f>
        <v>1541</v>
      </c>
      <c r="R15" s="449">
        <f>SUM(J15,Q15)</f>
        <v>2261</v>
      </c>
    </row>
    <row r="16" spans="1:18" ht="16.5" customHeight="1">
      <c r="A16" s="404">
        <v>719</v>
      </c>
      <c r="B16" s="450"/>
      <c r="C16" s="451" t="s">
        <v>6</v>
      </c>
      <c r="D16" s="451"/>
      <c r="E16" s="451"/>
      <c r="F16" s="451"/>
      <c r="G16" s="451"/>
      <c r="H16" s="452">
        <v>2254</v>
      </c>
      <c r="I16" s="453">
        <v>1664</v>
      </c>
      <c r="J16" s="454">
        <f>SUM(H16:I16)</f>
        <v>3918</v>
      </c>
      <c r="K16" s="455">
        <v>0</v>
      </c>
      <c r="L16" s="456">
        <v>3029</v>
      </c>
      <c r="M16" s="456">
        <v>2087</v>
      </c>
      <c r="N16" s="456">
        <v>1710</v>
      </c>
      <c r="O16" s="456">
        <v>1792</v>
      </c>
      <c r="P16" s="453">
        <v>2089</v>
      </c>
      <c r="Q16" s="454">
        <f>SUM(K16:P16)</f>
        <v>10707</v>
      </c>
      <c r="R16" s="457">
        <f>SUM(J16,Q16)</f>
        <v>14625</v>
      </c>
    </row>
    <row r="17" spans="1:18" ht="16.5" customHeight="1">
      <c r="A17" s="404">
        <v>25</v>
      </c>
      <c r="B17" s="412" t="s">
        <v>21</v>
      </c>
      <c r="C17" s="458"/>
      <c r="D17" s="458"/>
      <c r="E17" s="458"/>
      <c r="F17" s="458"/>
      <c r="G17" s="458"/>
      <c r="H17" s="434">
        <v>50</v>
      </c>
      <c r="I17" s="435">
        <v>70</v>
      </c>
      <c r="J17" s="436">
        <f>SUM(H17:I17)</f>
        <v>120</v>
      </c>
      <c r="K17" s="437">
        <v>0</v>
      </c>
      <c r="L17" s="438">
        <v>94</v>
      </c>
      <c r="M17" s="438">
        <v>83</v>
      </c>
      <c r="N17" s="438">
        <v>41</v>
      </c>
      <c r="O17" s="438">
        <v>40</v>
      </c>
      <c r="P17" s="439">
        <v>76</v>
      </c>
      <c r="Q17" s="459">
        <f>SUM(K17:P17)</f>
        <v>334</v>
      </c>
      <c r="R17" s="460">
        <f>SUM(J17,Q17)</f>
        <v>454</v>
      </c>
    </row>
    <row r="18" spans="1:18" ht="16.5" customHeight="1">
      <c r="A18" s="404">
        <v>900</v>
      </c>
      <c r="B18" s="418" t="s">
        <v>22</v>
      </c>
      <c r="C18" s="419"/>
      <c r="D18" s="419"/>
      <c r="E18" s="419"/>
      <c r="F18" s="419"/>
      <c r="G18" s="419"/>
      <c r="H18" s="461">
        <f>H14+H17</f>
        <v>2680</v>
      </c>
      <c r="I18" s="462">
        <f>I14+I17</f>
        <v>2078</v>
      </c>
      <c r="J18" s="463">
        <f>SUM(H18:I18)</f>
        <v>4758</v>
      </c>
      <c r="K18" s="464">
        <f aca="true" t="shared" si="0" ref="K18:P18">K14+K17</f>
        <v>0</v>
      </c>
      <c r="L18" s="465">
        <f t="shared" si="0"/>
        <v>3591</v>
      </c>
      <c r="M18" s="465">
        <f t="shared" si="0"/>
        <v>2520</v>
      </c>
      <c r="N18" s="465">
        <f t="shared" si="0"/>
        <v>2005</v>
      </c>
      <c r="O18" s="465">
        <f t="shared" si="0"/>
        <v>2059</v>
      </c>
      <c r="P18" s="462">
        <f t="shared" si="0"/>
        <v>2407</v>
      </c>
      <c r="Q18" s="463">
        <f>SUM(K18:P18)</f>
        <v>12582</v>
      </c>
      <c r="R18" s="466">
        <f>SUM(J18,Q18)</f>
        <v>17340</v>
      </c>
    </row>
    <row r="21" ht="16.5" customHeight="1">
      <c r="A21" s="401" t="s">
        <v>67</v>
      </c>
    </row>
    <row r="22" spans="2:18" ht="16.5" customHeight="1">
      <c r="B22" s="405"/>
      <c r="C22" s="405"/>
      <c r="D22" s="405"/>
      <c r="E22" s="406"/>
      <c r="F22" s="406"/>
      <c r="G22" s="406"/>
      <c r="H22" s="406"/>
      <c r="I22" s="406"/>
      <c r="J22" s="406"/>
      <c r="K22" s="1843" t="s">
        <v>23</v>
      </c>
      <c r="L22" s="1843"/>
      <c r="M22" s="1843"/>
      <c r="N22" s="1843"/>
      <c r="O22" s="1843"/>
      <c r="P22" s="1843"/>
      <c r="Q22" s="1843"/>
      <c r="R22" s="1843"/>
    </row>
    <row r="23" spans="2:18" ht="16.5" customHeight="1">
      <c r="B23" s="1851" t="str">
        <f>"平成"&amp;WIDECHAR($A$2)&amp;"年（"&amp;WIDECHAR($B$2)&amp;"年）"&amp;WIDECHAR($C$2)&amp;"月"</f>
        <v>平成２４年（２０１２年）８月</v>
      </c>
      <c r="C23" s="1852"/>
      <c r="D23" s="1852"/>
      <c r="E23" s="1852"/>
      <c r="F23" s="1852"/>
      <c r="G23" s="1844"/>
      <c r="H23" s="1857" t="s">
        <v>24</v>
      </c>
      <c r="I23" s="1858"/>
      <c r="J23" s="1858"/>
      <c r="K23" s="1846" t="s">
        <v>25</v>
      </c>
      <c r="L23" s="1847"/>
      <c r="M23" s="1847"/>
      <c r="N23" s="1847"/>
      <c r="O23" s="1847"/>
      <c r="P23" s="1847"/>
      <c r="Q23" s="1848"/>
      <c r="R23" s="1849" t="s">
        <v>19</v>
      </c>
    </row>
    <row r="24" spans="2:18" ht="16.5" customHeight="1">
      <c r="B24" s="1853"/>
      <c r="C24" s="1854"/>
      <c r="D24" s="1854"/>
      <c r="E24" s="1854"/>
      <c r="F24" s="1854"/>
      <c r="G24" s="1845"/>
      <c r="H24" s="468" t="s">
        <v>10</v>
      </c>
      <c r="I24" s="469" t="s">
        <v>11</v>
      </c>
      <c r="J24" s="470" t="s">
        <v>12</v>
      </c>
      <c r="K24" s="471" t="s">
        <v>13</v>
      </c>
      <c r="L24" s="472" t="s">
        <v>14</v>
      </c>
      <c r="M24" s="472" t="s">
        <v>15</v>
      </c>
      <c r="N24" s="472" t="s">
        <v>16</v>
      </c>
      <c r="O24" s="472" t="s">
        <v>17</v>
      </c>
      <c r="P24" s="473" t="s">
        <v>18</v>
      </c>
      <c r="Q24" s="467" t="s">
        <v>12</v>
      </c>
      <c r="R24" s="1850"/>
    </row>
    <row r="25" spans="2:18" ht="16.5" customHeight="1">
      <c r="B25" s="407" t="s">
        <v>20</v>
      </c>
      <c r="C25" s="409"/>
      <c r="D25" s="409"/>
      <c r="E25" s="409"/>
      <c r="F25" s="409"/>
      <c r="G25" s="409"/>
      <c r="H25" s="474">
        <v>1318</v>
      </c>
      <c r="I25" s="475">
        <v>1256</v>
      </c>
      <c r="J25" s="476">
        <f>SUM(H25:I25)</f>
        <v>2574</v>
      </c>
      <c r="K25" s="477">
        <v>0</v>
      </c>
      <c r="L25" s="478">
        <v>2470</v>
      </c>
      <c r="M25" s="478">
        <v>1795</v>
      </c>
      <c r="N25" s="478">
        <v>1138</v>
      </c>
      <c r="O25" s="478">
        <v>756</v>
      </c>
      <c r="P25" s="479">
        <v>409</v>
      </c>
      <c r="Q25" s="480">
        <f>SUM(K25:P25)</f>
        <v>6568</v>
      </c>
      <c r="R25" s="481">
        <f>SUM(J25,Q25)</f>
        <v>9142</v>
      </c>
    </row>
    <row r="26" spans="2:18" ht="16.5" customHeight="1">
      <c r="B26" s="413" t="s">
        <v>21</v>
      </c>
      <c r="C26" s="415"/>
      <c r="D26" s="415"/>
      <c r="E26" s="415"/>
      <c r="F26" s="415"/>
      <c r="G26" s="415"/>
      <c r="H26" s="482">
        <v>24</v>
      </c>
      <c r="I26" s="483">
        <v>48</v>
      </c>
      <c r="J26" s="484">
        <v>72</v>
      </c>
      <c r="K26" s="485">
        <v>0</v>
      </c>
      <c r="L26" s="486">
        <v>61</v>
      </c>
      <c r="M26" s="486">
        <v>68</v>
      </c>
      <c r="N26" s="486">
        <v>21</v>
      </c>
      <c r="O26" s="486">
        <v>16</v>
      </c>
      <c r="P26" s="487">
        <v>26</v>
      </c>
      <c r="Q26" s="488">
        <f>SUM(K26:P26)</f>
        <v>192</v>
      </c>
      <c r="R26" s="489">
        <f>SUM(J26,Q26)</f>
        <v>264</v>
      </c>
    </row>
    <row r="27" spans="2:18" ht="16.5" customHeight="1">
      <c r="B27" s="418" t="s">
        <v>22</v>
      </c>
      <c r="C27" s="419"/>
      <c r="D27" s="419"/>
      <c r="E27" s="419"/>
      <c r="F27" s="419"/>
      <c r="G27" s="419"/>
      <c r="H27" s="461">
        <f aca="true" t="shared" si="1" ref="H27:P27">H25+H26</f>
        <v>1342</v>
      </c>
      <c r="I27" s="462">
        <f t="shared" si="1"/>
        <v>1304</v>
      </c>
      <c r="J27" s="463">
        <f t="shared" si="1"/>
        <v>2646</v>
      </c>
      <c r="K27" s="464">
        <f t="shared" si="1"/>
        <v>0</v>
      </c>
      <c r="L27" s="465">
        <f t="shared" si="1"/>
        <v>2531</v>
      </c>
      <c r="M27" s="465">
        <f t="shared" si="1"/>
        <v>1863</v>
      </c>
      <c r="N27" s="465">
        <f t="shared" si="1"/>
        <v>1159</v>
      </c>
      <c r="O27" s="465">
        <f t="shared" si="1"/>
        <v>772</v>
      </c>
      <c r="P27" s="462">
        <f t="shared" si="1"/>
        <v>435</v>
      </c>
      <c r="Q27" s="463">
        <f>SUM(K27:P27)</f>
        <v>6760</v>
      </c>
      <c r="R27" s="466">
        <f>SUM(J27,Q27)</f>
        <v>9406</v>
      </c>
    </row>
    <row r="30" ht="16.5" customHeight="1">
      <c r="A30" s="401" t="s">
        <v>26</v>
      </c>
    </row>
    <row r="31" spans="2:18" ht="16.5" customHeight="1">
      <c r="B31" s="405"/>
      <c r="C31" s="405"/>
      <c r="D31" s="405"/>
      <c r="E31" s="406"/>
      <c r="F31" s="406"/>
      <c r="G31" s="406"/>
      <c r="H31" s="406"/>
      <c r="I31" s="406"/>
      <c r="J31" s="406"/>
      <c r="K31" s="1843" t="s">
        <v>23</v>
      </c>
      <c r="L31" s="1843"/>
      <c r="M31" s="1843"/>
      <c r="N31" s="1843"/>
      <c r="O31" s="1843"/>
      <c r="P31" s="1843"/>
      <c r="Q31" s="1843"/>
      <c r="R31" s="1843"/>
    </row>
    <row r="32" spans="2:18" ht="16.5" customHeight="1">
      <c r="B32" s="1851" t="str">
        <f>"平成"&amp;WIDECHAR($A$2)&amp;"年（"&amp;WIDECHAR($B$2)&amp;"年）"&amp;WIDECHAR($C$2)&amp;"月"</f>
        <v>平成２４年（２０１２年）８月</v>
      </c>
      <c r="C32" s="1852"/>
      <c r="D32" s="1852"/>
      <c r="E32" s="1852"/>
      <c r="F32" s="1852"/>
      <c r="G32" s="1844"/>
      <c r="H32" s="1857" t="s">
        <v>24</v>
      </c>
      <c r="I32" s="1858"/>
      <c r="J32" s="1858"/>
      <c r="K32" s="1846" t="s">
        <v>25</v>
      </c>
      <c r="L32" s="1847"/>
      <c r="M32" s="1847"/>
      <c r="N32" s="1847"/>
      <c r="O32" s="1847"/>
      <c r="P32" s="1847"/>
      <c r="Q32" s="1848"/>
      <c r="R32" s="1844" t="s">
        <v>19</v>
      </c>
    </row>
    <row r="33" spans="2:18" ht="16.5" customHeight="1">
      <c r="B33" s="1853"/>
      <c r="C33" s="1854"/>
      <c r="D33" s="1854"/>
      <c r="E33" s="1854"/>
      <c r="F33" s="1854"/>
      <c r="G33" s="1845"/>
      <c r="H33" s="468" t="s">
        <v>10</v>
      </c>
      <c r="I33" s="469" t="s">
        <v>11</v>
      </c>
      <c r="J33" s="470" t="s">
        <v>12</v>
      </c>
      <c r="K33" s="471" t="s">
        <v>13</v>
      </c>
      <c r="L33" s="472" t="s">
        <v>14</v>
      </c>
      <c r="M33" s="472" t="s">
        <v>15</v>
      </c>
      <c r="N33" s="472" t="s">
        <v>16</v>
      </c>
      <c r="O33" s="472" t="s">
        <v>17</v>
      </c>
      <c r="P33" s="473" t="s">
        <v>18</v>
      </c>
      <c r="Q33" s="490" t="s">
        <v>12</v>
      </c>
      <c r="R33" s="1845"/>
    </row>
    <row r="34" spans="2:18" ht="16.5" customHeight="1">
      <c r="B34" s="407" t="s">
        <v>20</v>
      </c>
      <c r="C34" s="409"/>
      <c r="D34" s="409"/>
      <c r="E34" s="409"/>
      <c r="F34" s="409"/>
      <c r="G34" s="409"/>
      <c r="H34" s="474">
        <v>10</v>
      </c>
      <c r="I34" s="475">
        <v>8</v>
      </c>
      <c r="J34" s="476">
        <f>SUM(H34:I34)</f>
        <v>18</v>
      </c>
      <c r="K34" s="477">
        <v>0</v>
      </c>
      <c r="L34" s="478">
        <v>265</v>
      </c>
      <c r="M34" s="478">
        <v>369</v>
      </c>
      <c r="N34" s="478">
        <v>349</v>
      </c>
      <c r="O34" s="478">
        <v>263</v>
      </c>
      <c r="P34" s="479">
        <v>131</v>
      </c>
      <c r="Q34" s="491">
        <f>SUM(K34:P34)</f>
        <v>1377</v>
      </c>
      <c r="R34" s="492">
        <f>SUM(J34,Q34)</f>
        <v>1395</v>
      </c>
    </row>
    <row r="35" spans="2:18" ht="16.5" customHeight="1">
      <c r="B35" s="413" t="s">
        <v>21</v>
      </c>
      <c r="C35" s="415"/>
      <c r="D35" s="415"/>
      <c r="E35" s="415"/>
      <c r="F35" s="415"/>
      <c r="G35" s="415"/>
      <c r="H35" s="482">
        <v>0</v>
      </c>
      <c r="I35" s="483">
        <v>0</v>
      </c>
      <c r="J35" s="484">
        <f>SUM(H35:I35)</f>
        <v>0</v>
      </c>
      <c r="K35" s="485">
        <v>0</v>
      </c>
      <c r="L35" s="486">
        <v>0</v>
      </c>
      <c r="M35" s="486">
        <v>4</v>
      </c>
      <c r="N35" s="486">
        <v>3</v>
      </c>
      <c r="O35" s="486">
        <v>2</v>
      </c>
      <c r="P35" s="487">
        <v>4</v>
      </c>
      <c r="Q35" s="493">
        <f>SUM(K35:P35)</f>
        <v>13</v>
      </c>
      <c r="R35" s="494">
        <f>SUM(J35,Q35)</f>
        <v>13</v>
      </c>
    </row>
    <row r="36" spans="2:18" ht="16.5" customHeight="1">
      <c r="B36" s="418" t="s">
        <v>22</v>
      </c>
      <c r="C36" s="419"/>
      <c r="D36" s="419"/>
      <c r="E36" s="419"/>
      <c r="F36" s="419"/>
      <c r="G36" s="419"/>
      <c r="H36" s="461">
        <f>H34+H35</f>
        <v>10</v>
      </c>
      <c r="I36" s="462">
        <f>I34+I35</f>
        <v>8</v>
      </c>
      <c r="J36" s="463">
        <f>SUM(H36:I36)</f>
        <v>18</v>
      </c>
      <c r="K36" s="464">
        <f aca="true" t="shared" si="2" ref="K36:P36">K34+K35</f>
        <v>0</v>
      </c>
      <c r="L36" s="465">
        <f t="shared" si="2"/>
        <v>265</v>
      </c>
      <c r="M36" s="465">
        <f t="shared" si="2"/>
        <v>373</v>
      </c>
      <c r="N36" s="465">
        <f t="shared" si="2"/>
        <v>352</v>
      </c>
      <c r="O36" s="465">
        <f t="shared" si="2"/>
        <v>265</v>
      </c>
      <c r="P36" s="462">
        <f t="shared" si="2"/>
        <v>135</v>
      </c>
      <c r="Q36" s="495">
        <f>SUM(K36:P36)</f>
        <v>1390</v>
      </c>
      <c r="R36" s="496">
        <f>SUM(J36,Q36)</f>
        <v>1408</v>
      </c>
    </row>
    <row r="39" ht="16.5" customHeight="1">
      <c r="A39" s="401" t="s">
        <v>27</v>
      </c>
    </row>
    <row r="40" ht="16.5" customHeight="1">
      <c r="A40" s="401" t="s">
        <v>28</v>
      </c>
    </row>
    <row r="41" spans="2:17" ht="16.5" customHeight="1">
      <c r="B41" s="405"/>
      <c r="C41" s="405"/>
      <c r="D41" s="405"/>
      <c r="E41" s="406"/>
      <c r="F41" s="406"/>
      <c r="G41" s="406"/>
      <c r="H41" s="406"/>
      <c r="I41" s="406"/>
      <c r="J41" s="1843" t="s">
        <v>23</v>
      </c>
      <c r="K41" s="1843"/>
      <c r="L41" s="1843"/>
      <c r="M41" s="1843"/>
      <c r="N41" s="1843"/>
      <c r="O41" s="1843"/>
      <c r="P41" s="1843"/>
      <c r="Q41" s="1843"/>
    </row>
    <row r="42" spans="2:17" ht="16.5" customHeight="1">
      <c r="B42" s="1851" t="str">
        <f>"平成"&amp;WIDECHAR($A$2)&amp;"年（"&amp;WIDECHAR($B$2)&amp;"年）"&amp;WIDECHAR($C$2)&amp;"月"</f>
        <v>平成２４年（２０１２年）８月</v>
      </c>
      <c r="C42" s="1852"/>
      <c r="D42" s="1852"/>
      <c r="E42" s="1852"/>
      <c r="F42" s="1852"/>
      <c r="G42" s="1844"/>
      <c r="H42" s="1857" t="s">
        <v>24</v>
      </c>
      <c r="I42" s="1858"/>
      <c r="J42" s="1858"/>
      <c r="K42" s="1846" t="s">
        <v>25</v>
      </c>
      <c r="L42" s="1847"/>
      <c r="M42" s="1847"/>
      <c r="N42" s="1847"/>
      <c r="O42" s="1847"/>
      <c r="P42" s="1848"/>
      <c r="Q42" s="1844" t="s">
        <v>19</v>
      </c>
    </row>
    <row r="43" spans="2:17" ht="16.5" customHeight="1">
      <c r="B43" s="1853"/>
      <c r="C43" s="1854"/>
      <c r="D43" s="1854"/>
      <c r="E43" s="1854"/>
      <c r="F43" s="1854"/>
      <c r="G43" s="1845"/>
      <c r="H43" s="468" t="s">
        <v>10</v>
      </c>
      <c r="I43" s="469" t="s">
        <v>11</v>
      </c>
      <c r="J43" s="470" t="s">
        <v>12</v>
      </c>
      <c r="K43" s="497" t="s">
        <v>14</v>
      </c>
      <c r="L43" s="472" t="s">
        <v>15</v>
      </c>
      <c r="M43" s="472" t="s">
        <v>16</v>
      </c>
      <c r="N43" s="472" t="s">
        <v>17</v>
      </c>
      <c r="O43" s="473" t="s">
        <v>18</v>
      </c>
      <c r="P43" s="490" t="s">
        <v>12</v>
      </c>
      <c r="Q43" s="1845"/>
    </row>
    <row r="44" spans="2:17" ht="16.5" customHeight="1">
      <c r="B44" s="407" t="s">
        <v>20</v>
      </c>
      <c r="C44" s="409"/>
      <c r="D44" s="409"/>
      <c r="E44" s="409"/>
      <c r="F44" s="409"/>
      <c r="G44" s="409"/>
      <c r="H44" s="474">
        <v>0</v>
      </c>
      <c r="I44" s="475">
        <v>0</v>
      </c>
      <c r="J44" s="476">
        <f>SUM(H44:I44)</f>
        <v>0</v>
      </c>
      <c r="K44" s="477">
        <v>4</v>
      </c>
      <c r="L44" s="478">
        <v>27</v>
      </c>
      <c r="M44" s="478">
        <v>131</v>
      </c>
      <c r="N44" s="478">
        <v>327</v>
      </c>
      <c r="O44" s="479">
        <v>366</v>
      </c>
      <c r="P44" s="491">
        <f>SUM(K44:O44)</f>
        <v>855</v>
      </c>
      <c r="Q44" s="492">
        <f>SUM(J44,P44)</f>
        <v>855</v>
      </c>
    </row>
    <row r="45" spans="2:17" ht="16.5" customHeight="1">
      <c r="B45" s="413" t="s">
        <v>21</v>
      </c>
      <c r="C45" s="415"/>
      <c r="D45" s="415"/>
      <c r="E45" s="415"/>
      <c r="F45" s="415"/>
      <c r="G45" s="415"/>
      <c r="H45" s="482">
        <v>0</v>
      </c>
      <c r="I45" s="483">
        <v>0</v>
      </c>
      <c r="J45" s="484">
        <f>SUM(H45:I45)</f>
        <v>0</v>
      </c>
      <c r="K45" s="485">
        <v>0</v>
      </c>
      <c r="L45" s="486">
        <v>0</v>
      </c>
      <c r="M45" s="486">
        <v>1</v>
      </c>
      <c r="N45" s="486">
        <v>6</v>
      </c>
      <c r="O45" s="487">
        <v>4</v>
      </c>
      <c r="P45" s="493">
        <v>11</v>
      </c>
      <c r="Q45" s="494">
        <f>SUM(J45,P45)</f>
        <v>11</v>
      </c>
    </row>
    <row r="46" spans="2:17" ht="16.5" customHeight="1">
      <c r="B46" s="418" t="s">
        <v>22</v>
      </c>
      <c r="C46" s="419"/>
      <c r="D46" s="419"/>
      <c r="E46" s="419"/>
      <c r="F46" s="419"/>
      <c r="G46" s="419"/>
      <c r="H46" s="461">
        <f>H44+H45</f>
        <v>0</v>
      </c>
      <c r="I46" s="462">
        <f>I44+I45</f>
        <v>0</v>
      </c>
      <c r="J46" s="463">
        <f>SUM(H46:I46)</f>
        <v>0</v>
      </c>
      <c r="K46" s="464">
        <f>K44+K45</f>
        <v>4</v>
      </c>
      <c r="L46" s="465">
        <f>L44+L45</f>
        <v>27</v>
      </c>
      <c r="M46" s="465">
        <f>M44+M45</f>
        <v>132</v>
      </c>
      <c r="N46" s="465">
        <f>N44+N45</f>
        <v>333</v>
      </c>
      <c r="O46" s="462">
        <f>O44+O45</f>
        <v>370</v>
      </c>
      <c r="P46" s="495">
        <f>SUM(K46:O46)</f>
        <v>866</v>
      </c>
      <c r="Q46" s="496">
        <f>SUM(J46,P46)</f>
        <v>866</v>
      </c>
    </row>
    <row r="48" ht="16.5" customHeight="1">
      <c r="A48" s="401" t="s">
        <v>29</v>
      </c>
    </row>
    <row r="49" spans="2:17" ht="16.5" customHeight="1">
      <c r="B49" s="405"/>
      <c r="C49" s="405"/>
      <c r="D49" s="405"/>
      <c r="E49" s="406"/>
      <c r="F49" s="406"/>
      <c r="G49" s="406"/>
      <c r="H49" s="406"/>
      <c r="I49" s="406"/>
      <c r="J49" s="1843" t="s">
        <v>23</v>
      </c>
      <c r="K49" s="1843"/>
      <c r="L49" s="1843"/>
      <c r="M49" s="1843"/>
      <c r="N49" s="1843"/>
      <c r="O49" s="1843"/>
      <c r="P49" s="1843"/>
      <c r="Q49" s="1843"/>
    </row>
    <row r="50" spans="2:17" ht="16.5" customHeight="1">
      <c r="B50" s="1851" t="str">
        <f>"平成"&amp;WIDECHAR($A$2)&amp;"年（"&amp;WIDECHAR($B$2)&amp;"年）"&amp;WIDECHAR($C$2)&amp;"月"</f>
        <v>平成２４年（２０１２年）８月</v>
      </c>
      <c r="C50" s="1852"/>
      <c r="D50" s="1852"/>
      <c r="E50" s="1852"/>
      <c r="F50" s="1852"/>
      <c r="G50" s="1844"/>
      <c r="H50" s="1871" t="s">
        <v>24</v>
      </c>
      <c r="I50" s="1865"/>
      <c r="J50" s="1865"/>
      <c r="K50" s="1864" t="s">
        <v>25</v>
      </c>
      <c r="L50" s="1865"/>
      <c r="M50" s="1865"/>
      <c r="N50" s="1865"/>
      <c r="O50" s="1865"/>
      <c r="P50" s="1866"/>
      <c r="Q50" s="1862" t="s">
        <v>19</v>
      </c>
    </row>
    <row r="51" spans="2:17" ht="16.5" customHeight="1">
      <c r="B51" s="1853"/>
      <c r="C51" s="1854"/>
      <c r="D51" s="1854"/>
      <c r="E51" s="1854"/>
      <c r="F51" s="1854"/>
      <c r="G51" s="1845"/>
      <c r="H51" s="498" t="s">
        <v>10</v>
      </c>
      <c r="I51" s="499" t="s">
        <v>11</v>
      </c>
      <c r="J51" s="500" t="s">
        <v>12</v>
      </c>
      <c r="K51" s="501" t="s">
        <v>14</v>
      </c>
      <c r="L51" s="502" t="s">
        <v>15</v>
      </c>
      <c r="M51" s="502" t="s">
        <v>16</v>
      </c>
      <c r="N51" s="502" t="s">
        <v>17</v>
      </c>
      <c r="O51" s="503" t="s">
        <v>18</v>
      </c>
      <c r="P51" s="504" t="s">
        <v>12</v>
      </c>
      <c r="Q51" s="1863"/>
    </row>
    <row r="52" spans="2:17" ht="16.5" customHeight="1">
      <c r="B52" s="407" t="s">
        <v>20</v>
      </c>
      <c r="C52" s="409"/>
      <c r="D52" s="409"/>
      <c r="E52" s="409"/>
      <c r="F52" s="409"/>
      <c r="G52" s="409"/>
      <c r="H52" s="474">
        <v>0</v>
      </c>
      <c r="I52" s="475">
        <v>0</v>
      </c>
      <c r="J52" s="476">
        <f>SUM(H52:I52)</f>
        <v>0</v>
      </c>
      <c r="K52" s="477">
        <v>34</v>
      </c>
      <c r="L52" s="478">
        <v>53</v>
      </c>
      <c r="M52" s="478">
        <v>122</v>
      </c>
      <c r="N52" s="478">
        <v>138</v>
      </c>
      <c r="O52" s="479">
        <v>114</v>
      </c>
      <c r="P52" s="491">
        <f>SUM(K52:O52)</f>
        <v>461</v>
      </c>
      <c r="Q52" s="492">
        <f>SUM(J52,P52)</f>
        <v>461</v>
      </c>
    </row>
    <row r="53" spans="2:17" ht="16.5" customHeight="1">
      <c r="B53" s="413" t="s">
        <v>21</v>
      </c>
      <c r="C53" s="415"/>
      <c r="D53" s="415"/>
      <c r="E53" s="415"/>
      <c r="F53" s="415"/>
      <c r="G53" s="415"/>
      <c r="H53" s="482">
        <v>0</v>
      </c>
      <c r="I53" s="483">
        <v>0</v>
      </c>
      <c r="J53" s="484">
        <f>SUM(H53:I53)</f>
        <v>0</v>
      </c>
      <c r="K53" s="485">
        <v>0</v>
      </c>
      <c r="L53" s="486">
        <v>1</v>
      </c>
      <c r="M53" s="486">
        <v>2</v>
      </c>
      <c r="N53" s="486">
        <v>2</v>
      </c>
      <c r="O53" s="487">
        <v>1</v>
      </c>
      <c r="P53" s="493">
        <f>SUM(K53:O53)</f>
        <v>6</v>
      </c>
      <c r="Q53" s="494">
        <f>SUM(J53,P53)</f>
        <v>6</v>
      </c>
    </row>
    <row r="54" spans="2:17" ht="16.5" customHeight="1">
      <c r="B54" s="418" t="s">
        <v>22</v>
      </c>
      <c r="C54" s="419"/>
      <c r="D54" s="419"/>
      <c r="E54" s="419"/>
      <c r="F54" s="419"/>
      <c r="G54" s="419"/>
      <c r="H54" s="461">
        <f>H52+H53</f>
        <v>0</v>
      </c>
      <c r="I54" s="462">
        <f>I52+I53</f>
        <v>0</v>
      </c>
      <c r="J54" s="463">
        <f>SUM(H54:I54)</f>
        <v>0</v>
      </c>
      <c r="K54" s="464">
        <f>K52+K53</f>
        <v>34</v>
      </c>
      <c r="L54" s="465">
        <f>L52+L53</f>
        <v>54</v>
      </c>
      <c r="M54" s="465">
        <f>M52+M53</f>
        <v>124</v>
      </c>
      <c r="N54" s="465">
        <f>N52+N53</f>
        <v>140</v>
      </c>
      <c r="O54" s="462">
        <f>O52+O53</f>
        <v>115</v>
      </c>
      <c r="P54" s="495">
        <f>SUM(K54:O54)</f>
        <v>467</v>
      </c>
      <c r="Q54" s="496">
        <f>SUM(J54,P54)</f>
        <v>467</v>
      </c>
    </row>
    <row r="56" ht="16.5" customHeight="1">
      <c r="A56" s="401" t="s">
        <v>30</v>
      </c>
    </row>
    <row r="57" spans="2:17" ht="16.5" customHeight="1">
      <c r="B57" s="405"/>
      <c r="C57" s="405"/>
      <c r="D57" s="405"/>
      <c r="E57" s="406"/>
      <c r="F57" s="406"/>
      <c r="G57" s="406"/>
      <c r="H57" s="406"/>
      <c r="I57" s="406"/>
      <c r="J57" s="1843" t="s">
        <v>23</v>
      </c>
      <c r="K57" s="1843"/>
      <c r="L57" s="1843"/>
      <c r="M57" s="1843"/>
      <c r="N57" s="1843"/>
      <c r="O57" s="1843"/>
      <c r="P57" s="1843"/>
      <c r="Q57" s="1843"/>
    </row>
    <row r="58" spans="2:17" ht="16.5" customHeight="1">
      <c r="B58" s="1867" t="str">
        <f>"平成"&amp;WIDECHAR($A$2)&amp;"年（"&amp;WIDECHAR($B$2)&amp;"年）"&amp;WIDECHAR($C$2)&amp;"月"</f>
        <v>平成２４年（２０１２年）８月</v>
      </c>
      <c r="C58" s="1868"/>
      <c r="D58" s="1868"/>
      <c r="E58" s="1868"/>
      <c r="F58" s="1868"/>
      <c r="G58" s="1855"/>
      <c r="H58" s="1872" t="s">
        <v>24</v>
      </c>
      <c r="I58" s="1873"/>
      <c r="J58" s="1873"/>
      <c r="K58" s="1874" t="s">
        <v>25</v>
      </c>
      <c r="L58" s="1873"/>
      <c r="M58" s="1873"/>
      <c r="N58" s="1873"/>
      <c r="O58" s="1873"/>
      <c r="P58" s="1875"/>
      <c r="Q58" s="1855" t="s">
        <v>19</v>
      </c>
    </row>
    <row r="59" spans="2:17" ht="16.5" customHeight="1">
      <c r="B59" s="1869"/>
      <c r="C59" s="1870"/>
      <c r="D59" s="1870"/>
      <c r="E59" s="1870"/>
      <c r="F59" s="1870"/>
      <c r="G59" s="1856"/>
      <c r="H59" s="506" t="s">
        <v>10</v>
      </c>
      <c r="I59" s="507" t="s">
        <v>11</v>
      </c>
      <c r="J59" s="505" t="s">
        <v>12</v>
      </c>
      <c r="K59" s="508" t="s">
        <v>14</v>
      </c>
      <c r="L59" s="509" t="s">
        <v>15</v>
      </c>
      <c r="M59" s="509" t="s">
        <v>16</v>
      </c>
      <c r="N59" s="509" t="s">
        <v>17</v>
      </c>
      <c r="O59" s="507" t="s">
        <v>18</v>
      </c>
      <c r="P59" s="510" t="s">
        <v>12</v>
      </c>
      <c r="Q59" s="1856"/>
    </row>
    <row r="60" spans="2:17" ht="16.5" customHeight="1">
      <c r="B60" s="407" t="s">
        <v>20</v>
      </c>
      <c r="C60" s="409"/>
      <c r="D60" s="409"/>
      <c r="E60" s="409"/>
      <c r="F60" s="409"/>
      <c r="G60" s="409"/>
      <c r="H60" s="474">
        <v>0</v>
      </c>
      <c r="I60" s="475">
        <v>0</v>
      </c>
      <c r="J60" s="476">
        <f>SUM(H60:I60)</f>
        <v>0</v>
      </c>
      <c r="K60" s="477">
        <v>1</v>
      </c>
      <c r="L60" s="478">
        <v>6</v>
      </c>
      <c r="M60" s="478">
        <v>55</v>
      </c>
      <c r="N60" s="478">
        <v>239</v>
      </c>
      <c r="O60" s="479">
        <v>661</v>
      </c>
      <c r="P60" s="491">
        <f>SUM(K60:O60)</f>
        <v>962</v>
      </c>
      <c r="Q60" s="492">
        <f>SUM(J60,P60)</f>
        <v>962</v>
      </c>
    </row>
    <row r="61" spans="2:17" ht="16.5" customHeight="1">
      <c r="B61" s="413" t="s">
        <v>21</v>
      </c>
      <c r="C61" s="415"/>
      <c r="D61" s="415"/>
      <c r="E61" s="415"/>
      <c r="F61" s="415"/>
      <c r="G61" s="415"/>
      <c r="H61" s="482">
        <v>0</v>
      </c>
      <c r="I61" s="483">
        <v>0</v>
      </c>
      <c r="J61" s="484">
        <f>SUM(H61:I61)</f>
        <v>0</v>
      </c>
      <c r="K61" s="485">
        <v>0</v>
      </c>
      <c r="L61" s="486">
        <v>0</v>
      </c>
      <c r="M61" s="486">
        <v>1</v>
      </c>
      <c r="N61" s="486">
        <v>3</v>
      </c>
      <c r="O61" s="487">
        <v>13</v>
      </c>
      <c r="P61" s="493">
        <f>SUM(K61:O61)</f>
        <v>17</v>
      </c>
      <c r="Q61" s="494">
        <f>SUM(J61,P61)</f>
        <v>17</v>
      </c>
    </row>
    <row r="62" spans="2:17" ht="16.5" customHeight="1">
      <c r="B62" s="418" t="s">
        <v>22</v>
      </c>
      <c r="C62" s="419"/>
      <c r="D62" s="419"/>
      <c r="E62" s="419"/>
      <c r="F62" s="419"/>
      <c r="G62" s="419"/>
      <c r="H62" s="461">
        <f>H60+H61</f>
        <v>0</v>
      </c>
      <c r="I62" s="462">
        <f>I60+I61</f>
        <v>0</v>
      </c>
      <c r="J62" s="463">
        <f>SUM(H62:I62)</f>
        <v>0</v>
      </c>
      <c r="K62" s="464">
        <f>K60+K61</f>
        <v>1</v>
      </c>
      <c r="L62" s="465">
        <f>L60+L61</f>
        <v>6</v>
      </c>
      <c r="M62" s="465">
        <f>M60+M61</f>
        <v>56</v>
      </c>
      <c r="N62" s="465">
        <f>N60+N61</f>
        <v>242</v>
      </c>
      <c r="O62" s="462">
        <f>O60+O61</f>
        <v>674</v>
      </c>
      <c r="P62" s="495">
        <f>SUM(K62:O62)</f>
        <v>979</v>
      </c>
      <c r="Q62" s="496">
        <f>SUM(J62,P62)</f>
        <v>979</v>
      </c>
    </row>
    <row r="66" spans="1:11" s="512" customFormat="1" ht="16.5" customHeight="1">
      <c r="A66" s="511" t="s">
        <v>31</v>
      </c>
      <c r="J66" s="513"/>
      <c r="K66" s="513"/>
    </row>
    <row r="67" spans="2:18" s="512" customFormat="1" ht="16.5" customHeight="1">
      <c r="B67" s="402"/>
      <c r="C67" s="514"/>
      <c r="D67" s="514"/>
      <c r="E67" s="514"/>
      <c r="F67" s="406"/>
      <c r="G67" s="406"/>
      <c r="H67" s="406"/>
      <c r="I67" s="1843" t="s">
        <v>32</v>
      </c>
      <c r="J67" s="1843"/>
      <c r="K67" s="1843"/>
      <c r="L67" s="1843"/>
      <c r="M67" s="1843"/>
      <c r="N67" s="1843"/>
      <c r="O67" s="1843"/>
      <c r="P67" s="1843"/>
      <c r="Q67" s="1843"/>
      <c r="R67" s="1843"/>
    </row>
    <row r="68" spans="2:18" s="512" customFormat="1" ht="16.5" customHeight="1">
      <c r="B68" s="1851" t="str">
        <f>"平成"&amp;WIDECHAR($A$2)&amp;"年（"&amp;WIDECHAR($B$2)&amp;"年）"&amp;WIDECHAR($C$2)&amp;"月"</f>
        <v>平成２４年（２０１２年）８月</v>
      </c>
      <c r="C68" s="1852"/>
      <c r="D68" s="1852"/>
      <c r="E68" s="1852"/>
      <c r="F68" s="1852"/>
      <c r="G68" s="1844"/>
      <c r="H68" s="1857" t="s">
        <v>24</v>
      </c>
      <c r="I68" s="1858"/>
      <c r="J68" s="1858"/>
      <c r="K68" s="1846" t="s">
        <v>25</v>
      </c>
      <c r="L68" s="1847"/>
      <c r="M68" s="1847"/>
      <c r="N68" s="1847"/>
      <c r="O68" s="1847"/>
      <c r="P68" s="1847"/>
      <c r="Q68" s="1848"/>
      <c r="R68" s="1849" t="s">
        <v>19</v>
      </c>
    </row>
    <row r="69" spans="2:18" s="512" customFormat="1" ht="16.5" customHeight="1">
      <c r="B69" s="1853"/>
      <c r="C69" s="1854"/>
      <c r="D69" s="1854"/>
      <c r="E69" s="1854"/>
      <c r="F69" s="1854"/>
      <c r="G69" s="1845"/>
      <c r="H69" s="468" t="s">
        <v>10</v>
      </c>
      <c r="I69" s="469" t="s">
        <v>11</v>
      </c>
      <c r="J69" s="470" t="s">
        <v>12</v>
      </c>
      <c r="K69" s="471" t="s">
        <v>13</v>
      </c>
      <c r="L69" s="472" t="s">
        <v>14</v>
      </c>
      <c r="M69" s="472" t="s">
        <v>15</v>
      </c>
      <c r="N69" s="472" t="s">
        <v>16</v>
      </c>
      <c r="O69" s="472" t="s">
        <v>17</v>
      </c>
      <c r="P69" s="473" t="s">
        <v>18</v>
      </c>
      <c r="Q69" s="467" t="s">
        <v>12</v>
      </c>
      <c r="R69" s="1850"/>
    </row>
    <row r="70" spans="2:18" s="512" customFormat="1" ht="16.5" customHeight="1">
      <c r="B70" s="515" t="s">
        <v>33</v>
      </c>
      <c r="C70" s="516"/>
      <c r="D70" s="516"/>
      <c r="E70" s="516"/>
      <c r="F70" s="516"/>
      <c r="G70" s="517"/>
      <c r="H70" s="321">
        <f aca="true" t="shared" si="3" ref="H70:R70">SUM(H71,H77,H80,H84,H88:H89)</f>
        <v>3172</v>
      </c>
      <c r="I70" s="322">
        <f t="shared" si="3"/>
        <v>3317</v>
      </c>
      <c r="J70" s="323">
        <f t="shared" si="3"/>
        <v>6489</v>
      </c>
      <c r="K70" s="324">
        <f t="shared" si="3"/>
        <v>0</v>
      </c>
      <c r="L70" s="325">
        <f t="shared" si="3"/>
        <v>6677</v>
      </c>
      <c r="M70" s="325">
        <f t="shared" si="3"/>
        <v>5461</v>
      </c>
      <c r="N70" s="325">
        <f t="shared" si="3"/>
        <v>3736</v>
      </c>
      <c r="O70" s="325">
        <f t="shared" si="3"/>
        <v>2494</v>
      </c>
      <c r="P70" s="326">
        <f t="shared" si="3"/>
        <v>1619</v>
      </c>
      <c r="Q70" s="327">
        <f t="shared" si="3"/>
        <v>19987</v>
      </c>
      <c r="R70" s="328">
        <f t="shared" si="3"/>
        <v>26476</v>
      </c>
    </row>
    <row r="71" spans="2:18" s="512" customFormat="1" ht="16.5" customHeight="1">
      <c r="B71" s="518"/>
      <c r="C71" s="515" t="s">
        <v>34</v>
      </c>
      <c r="D71" s="516"/>
      <c r="E71" s="516"/>
      <c r="F71" s="516"/>
      <c r="G71" s="517"/>
      <c r="H71" s="321">
        <f aca="true" t="shared" si="4" ref="H71:Q71">SUM(H72:H76)</f>
        <v>832</v>
      </c>
      <c r="I71" s="322">
        <f t="shared" si="4"/>
        <v>815</v>
      </c>
      <c r="J71" s="323">
        <f t="shared" si="4"/>
        <v>1647</v>
      </c>
      <c r="K71" s="324">
        <f t="shared" si="4"/>
        <v>0</v>
      </c>
      <c r="L71" s="325">
        <f t="shared" si="4"/>
        <v>1495</v>
      </c>
      <c r="M71" s="325">
        <f t="shared" si="4"/>
        <v>1145</v>
      </c>
      <c r="N71" s="325">
        <f t="shared" si="4"/>
        <v>824</v>
      </c>
      <c r="O71" s="325">
        <f t="shared" si="4"/>
        <v>580</v>
      </c>
      <c r="P71" s="326">
        <f t="shared" si="4"/>
        <v>490</v>
      </c>
      <c r="Q71" s="327">
        <f t="shared" si="4"/>
        <v>4534</v>
      </c>
      <c r="R71" s="328">
        <f aca="true" t="shared" si="5" ref="R71:R76">SUM(J71,Q71)</f>
        <v>6181</v>
      </c>
    </row>
    <row r="72" spans="2:18" s="512" customFormat="1" ht="16.5" customHeight="1">
      <c r="B72" s="518"/>
      <c r="C72" s="518"/>
      <c r="D72" s="519" t="s">
        <v>35</v>
      </c>
      <c r="E72" s="520"/>
      <c r="F72" s="520"/>
      <c r="G72" s="521"/>
      <c r="H72" s="333">
        <v>791</v>
      </c>
      <c r="I72" s="334">
        <v>760</v>
      </c>
      <c r="J72" s="335">
        <f>SUM(H72:I72)</f>
        <v>1551</v>
      </c>
      <c r="K72" s="336">
        <v>0</v>
      </c>
      <c r="L72" s="337">
        <v>1185</v>
      </c>
      <c r="M72" s="337">
        <v>792</v>
      </c>
      <c r="N72" s="337">
        <v>480</v>
      </c>
      <c r="O72" s="337">
        <v>295</v>
      </c>
      <c r="P72" s="334">
        <v>171</v>
      </c>
      <c r="Q72" s="335">
        <f>SUM(K72:P72)</f>
        <v>2923</v>
      </c>
      <c r="R72" s="338">
        <f t="shared" si="5"/>
        <v>4474</v>
      </c>
    </row>
    <row r="73" spans="2:18" s="512" customFormat="1" ht="16.5" customHeight="1">
      <c r="B73" s="518"/>
      <c r="C73" s="518"/>
      <c r="D73" s="522" t="s">
        <v>36</v>
      </c>
      <c r="E73" s="523"/>
      <c r="F73" s="523"/>
      <c r="G73" s="524"/>
      <c r="H73" s="342">
        <v>0</v>
      </c>
      <c r="I73" s="343">
        <v>0</v>
      </c>
      <c r="J73" s="344">
        <v>0</v>
      </c>
      <c r="K73" s="345">
        <v>0</v>
      </c>
      <c r="L73" s="346">
        <v>0</v>
      </c>
      <c r="M73" s="346">
        <v>1</v>
      </c>
      <c r="N73" s="346">
        <v>5</v>
      </c>
      <c r="O73" s="346">
        <v>8</v>
      </c>
      <c r="P73" s="343">
        <v>40</v>
      </c>
      <c r="Q73" s="344">
        <f>SUM(K73:P73)</f>
        <v>54</v>
      </c>
      <c r="R73" s="347">
        <f t="shared" si="5"/>
        <v>54</v>
      </c>
    </row>
    <row r="74" spans="2:18" s="512" customFormat="1" ht="16.5" customHeight="1">
      <c r="B74" s="518"/>
      <c r="C74" s="518"/>
      <c r="D74" s="522" t="s">
        <v>37</v>
      </c>
      <c r="E74" s="523"/>
      <c r="F74" s="523"/>
      <c r="G74" s="524"/>
      <c r="H74" s="342">
        <v>17</v>
      </c>
      <c r="I74" s="343">
        <v>19</v>
      </c>
      <c r="J74" s="344">
        <v>36</v>
      </c>
      <c r="K74" s="345">
        <v>0</v>
      </c>
      <c r="L74" s="346">
        <v>125</v>
      </c>
      <c r="M74" s="346">
        <v>141</v>
      </c>
      <c r="N74" s="346">
        <v>99</v>
      </c>
      <c r="O74" s="346">
        <v>103</v>
      </c>
      <c r="P74" s="343">
        <v>91</v>
      </c>
      <c r="Q74" s="344">
        <f>SUM(K74:P74)</f>
        <v>559</v>
      </c>
      <c r="R74" s="347">
        <f t="shared" si="5"/>
        <v>595</v>
      </c>
    </row>
    <row r="75" spans="2:18" s="512" customFormat="1" ht="16.5" customHeight="1">
      <c r="B75" s="518"/>
      <c r="C75" s="518"/>
      <c r="D75" s="522" t="s">
        <v>38</v>
      </c>
      <c r="E75" s="523"/>
      <c r="F75" s="523"/>
      <c r="G75" s="524"/>
      <c r="H75" s="342">
        <v>3</v>
      </c>
      <c r="I75" s="343">
        <v>18</v>
      </c>
      <c r="J75" s="344">
        <f>SUM(H75:I75)</f>
        <v>21</v>
      </c>
      <c r="K75" s="345">
        <v>0</v>
      </c>
      <c r="L75" s="346">
        <v>69</v>
      </c>
      <c r="M75" s="346">
        <v>74</v>
      </c>
      <c r="N75" s="346">
        <v>73</v>
      </c>
      <c r="O75" s="346">
        <v>37</v>
      </c>
      <c r="P75" s="343">
        <v>35</v>
      </c>
      <c r="Q75" s="344">
        <f>SUM(K75:P75)</f>
        <v>288</v>
      </c>
      <c r="R75" s="347">
        <f t="shared" si="5"/>
        <v>309</v>
      </c>
    </row>
    <row r="76" spans="2:18" s="512" customFormat="1" ht="16.5" customHeight="1">
      <c r="B76" s="518"/>
      <c r="C76" s="518"/>
      <c r="D76" s="525" t="s">
        <v>39</v>
      </c>
      <c r="E76" s="451"/>
      <c r="F76" s="451"/>
      <c r="G76" s="526"/>
      <c r="H76" s="350">
        <v>21</v>
      </c>
      <c r="I76" s="351">
        <v>18</v>
      </c>
      <c r="J76" s="352">
        <f>SUM(H76:I76)</f>
        <v>39</v>
      </c>
      <c r="K76" s="353">
        <v>0</v>
      </c>
      <c r="L76" s="354">
        <v>116</v>
      </c>
      <c r="M76" s="354">
        <v>137</v>
      </c>
      <c r="N76" s="354">
        <v>167</v>
      </c>
      <c r="O76" s="354">
        <v>137</v>
      </c>
      <c r="P76" s="351">
        <v>153</v>
      </c>
      <c r="Q76" s="352">
        <f>SUM(K76:P76)</f>
        <v>710</v>
      </c>
      <c r="R76" s="355">
        <f t="shared" si="5"/>
        <v>749</v>
      </c>
    </row>
    <row r="77" spans="2:18" s="512" customFormat="1" ht="16.5" customHeight="1">
      <c r="B77" s="518"/>
      <c r="C77" s="515" t="s">
        <v>40</v>
      </c>
      <c r="D77" s="516"/>
      <c r="E77" s="516"/>
      <c r="F77" s="516"/>
      <c r="G77" s="517"/>
      <c r="H77" s="321">
        <f aca="true" t="shared" si="6" ref="H77:R77">SUM(H78:H79)</f>
        <v>537</v>
      </c>
      <c r="I77" s="322">
        <f t="shared" si="6"/>
        <v>568</v>
      </c>
      <c r="J77" s="323">
        <f t="shared" si="6"/>
        <v>1105</v>
      </c>
      <c r="K77" s="324">
        <f t="shared" si="6"/>
        <v>0</v>
      </c>
      <c r="L77" s="325">
        <f t="shared" si="6"/>
        <v>1691</v>
      </c>
      <c r="M77" s="325">
        <f t="shared" si="6"/>
        <v>1317</v>
      </c>
      <c r="N77" s="325">
        <f t="shared" si="6"/>
        <v>814</v>
      </c>
      <c r="O77" s="325">
        <f t="shared" si="6"/>
        <v>485</v>
      </c>
      <c r="P77" s="326">
        <f t="shared" si="6"/>
        <v>273</v>
      </c>
      <c r="Q77" s="327">
        <f t="shared" si="6"/>
        <v>4580</v>
      </c>
      <c r="R77" s="328">
        <f t="shared" si="6"/>
        <v>5685</v>
      </c>
    </row>
    <row r="78" spans="2:18" s="512" customFormat="1" ht="16.5" customHeight="1">
      <c r="B78" s="518"/>
      <c r="C78" s="518"/>
      <c r="D78" s="519" t="s">
        <v>41</v>
      </c>
      <c r="E78" s="520"/>
      <c r="F78" s="520"/>
      <c r="G78" s="521"/>
      <c r="H78" s="333">
        <v>426</v>
      </c>
      <c r="I78" s="334">
        <v>406</v>
      </c>
      <c r="J78" s="356">
        <f>SUM(H78:I78)</f>
        <v>832</v>
      </c>
      <c r="K78" s="336">
        <v>0</v>
      </c>
      <c r="L78" s="337">
        <v>1212</v>
      </c>
      <c r="M78" s="337">
        <v>901</v>
      </c>
      <c r="N78" s="337">
        <v>547</v>
      </c>
      <c r="O78" s="337">
        <v>312</v>
      </c>
      <c r="P78" s="334">
        <v>179</v>
      </c>
      <c r="Q78" s="335">
        <f>SUM(K78:P78)</f>
        <v>3151</v>
      </c>
      <c r="R78" s="338">
        <f>SUM(J78,Q78)</f>
        <v>3983</v>
      </c>
    </row>
    <row r="79" spans="2:18" s="512" customFormat="1" ht="16.5" customHeight="1">
      <c r="B79" s="518"/>
      <c r="C79" s="518"/>
      <c r="D79" s="525" t="s">
        <v>42</v>
      </c>
      <c r="E79" s="451"/>
      <c r="F79" s="451"/>
      <c r="G79" s="526"/>
      <c r="H79" s="350">
        <v>111</v>
      </c>
      <c r="I79" s="351">
        <v>162</v>
      </c>
      <c r="J79" s="357">
        <f>SUM(H79:I79)</f>
        <v>273</v>
      </c>
      <c r="K79" s="353">
        <v>0</v>
      </c>
      <c r="L79" s="354">
        <v>479</v>
      </c>
      <c r="M79" s="354">
        <v>416</v>
      </c>
      <c r="N79" s="354">
        <v>267</v>
      </c>
      <c r="O79" s="354">
        <v>173</v>
      </c>
      <c r="P79" s="351">
        <v>94</v>
      </c>
      <c r="Q79" s="352">
        <f>SUM(K79:P79)</f>
        <v>1429</v>
      </c>
      <c r="R79" s="355">
        <f>SUM(J79,Q79)</f>
        <v>1702</v>
      </c>
    </row>
    <row r="80" spans="2:18" s="512" customFormat="1" ht="16.5" customHeight="1">
      <c r="B80" s="518"/>
      <c r="C80" s="515" t="s">
        <v>43</v>
      </c>
      <c r="D80" s="516"/>
      <c r="E80" s="516"/>
      <c r="F80" s="516"/>
      <c r="G80" s="517"/>
      <c r="H80" s="321">
        <f aca="true" t="shared" si="7" ref="H80:R80">SUM(H81:H83)</f>
        <v>3</v>
      </c>
      <c r="I80" s="322">
        <f t="shared" si="7"/>
        <v>7</v>
      </c>
      <c r="J80" s="323">
        <f t="shared" si="7"/>
        <v>10</v>
      </c>
      <c r="K80" s="324">
        <f t="shared" si="7"/>
        <v>0</v>
      </c>
      <c r="L80" s="325">
        <f t="shared" si="7"/>
        <v>96</v>
      </c>
      <c r="M80" s="325">
        <f t="shared" si="7"/>
        <v>197</v>
      </c>
      <c r="N80" s="325">
        <f t="shared" si="7"/>
        <v>203</v>
      </c>
      <c r="O80" s="325">
        <f t="shared" si="7"/>
        <v>148</v>
      </c>
      <c r="P80" s="326">
        <f t="shared" si="7"/>
        <v>87</v>
      </c>
      <c r="Q80" s="327">
        <f t="shared" si="7"/>
        <v>731</v>
      </c>
      <c r="R80" s="328">
        <f t="shared" si="7"/>
        <v>741</v>
      </c>
    </row>
    <row r="81" spans="2:18" s="512" customFormat="1" ht="16.5" customHeight="1">
      <c r="B81" s="518"/>
      <c r="C81" s="518"/>
      <c r="D81" s="519" t="s">
        <v>44</v>
      </c>
      <c r="E81" s="520"/>
      <c r="F81" s="520"/>
      <c r="G81" s="521"/>
      <c r="H81" s="333">
        <v>2</v>
      </c>
      <c r="I81" s="334">
        <v>6</v>
      </c>
      <c r="J81" s="356">
        <f>SUM(H81:I81)</f>
        <v>8</v>
      </c>
      <c r="K81" s="336">
        <v>0</v>
      </c>
      <c r="L81" s="337">
        <v>71</v>
      </c>
      <c r="M81" s="337">
        <v>128</v>
      </c>
      <c r="N81" s="337">
        <v>151</v>
      </c>
      <c r="O81" s="337">
        <v>94</v>
      </c>
      <c r="P81" s="334">
        <v>52</v>
      </c>
      <c r="Q81" s="335">
        <f>SUM(K81:P81)</f>
        <v>496</v>
      </c>
      <c r="R81" s="338">
        <f>SUM(J81,Q81)</f>
        <v>504</v>
      </c>
    </row>
    <row r="82" spans="2:18" s="512" customFormat="1" ht="16.5" customHeight="1">
      <c r="B82" s="518"/>
      <c r="C82" s="518"/>
      <c r="D82" s="522" t="s">
        <v>45</v>
      </c>
      <c r="E82" s="523"/>
      <c r="F82" s="523"/>
      <c r="G82" s="524"/>
      <c r="H82" s="342">
        <v>1</v>
      </c>
      <c r="I82" s="343">
        <v>1</v>
      </c>
      <c r="J82" s="358">
        <f>SUM(H82:I82)</f>
        <v>2</v>
      </c>
      <c r="K82" s="345">
        <v>0</v>
      </c>
      <c r="L82" s="346">
        <v>23</v>
      </c>
      <c r="M82" s="346">
        <v>66</v>
      </c>
      <c r="N82" s="346">
        <v>50</v>
      </c>
      <c r="O82" s="346">
        <v>51</v>
      </c>
      <c r="P82" s="343">
        <v>34</v>
      </c>
      <c r="Q82" s="344">
        <f>SUM(K82:P82)</f>
        <v>224</v>
      </c>
      <c r="R82" s="347">
        <f>SUM(J82,Q82)</f>
        <v>226</v>
      </c>
    </row>
    <row r="83" spans="2:18" s="512" customFormat="1" ht="16.5" customHeight="1">
      <c r="B83" s="518"/>
      <c r="C83" s="527"/>
      <c r="D83" s="525" t="s">
        <v>46</v>
      </c>
      <c r="E83" s="451"/>
      <c r="F83" s="451"/>
      <c r="G83" s="526"/>
      <c r="H83" s="350">
        <v>0</v>
      </c>
      <c r="I83" s="351">
        <v>0</v>
      </c>
      <c r="J83" s="357">
        <f>SUM(H83:I83)</f>
        <v>0</v>
      </c>
      <c r="K83" s="353">
        <v>0</v>
      </c>
      <c r="L83" s="354">
        <v>2</v>
      </c>
      <c r="M83" s="354">
        <v>3</v>
      </c>
      <c r="N83" s="354">
        <v>2</v>
      </c>
      <c r="O83" s="354">
        <v>3</v>
      </c>
      <c r="P83" s="351">
        <v>1</v>
      </c>
      <c r="Q83" s="352">
        <f>SUM(K83:P83)</f>
        <v>11</v>
      </c>
      <c r="R83" s="355">
        <f>SUM(J83,Q83)</f>
        <v>11</v>
      </c>
    </row>
    <row r="84" spans="2:18" s="512" customFormat="1" ht="16.5" customHeight="1">
      <c r="B84" s="518"/>
      <c r="C84" s="515" t="s">
        <v>47</v>
      </c>
      <c r="D84" s="516"/>
      <c r="E84" s="516"/>
      <c r="F84" s="516"/>
      <c r="G84" s="517"/>
      <c r="H84" s="321">
        <f aca="true" t="shared" si="8" ref="H84:R84">SUM(H85:H87)</f>
        <v>457</v>
      </c>
      <c r="I84" s="322">
        <f t="shared" si="8"/>
        <v>621</v>
      </c>
      <c r="J84" s="323">
        <f t="shared" si="8"/>
        <v>1078</v>
      </c>
      <c r="K84" s="324">
        <f t="shared" si="8"/>
        <v>0</v>
      </c>
      <c r="L84" s="325">
        <f t="shared" si="8"/>
        <v>934</v>
      </c>
      <c r="M84" s="325">
        <f t="shared" si="8"/>
        <v>1020</v>
      </c>
      <c r="N84" s="325">
        <f t="shared" si="8"/>
        <v>799</v>
      </c>
      <c r="O84" s="325">
        <f t="shared" si="8"/>
        <v>582</v>
      </c>
      <c r="P84" s="326">
        <f t="shared" si="8"/>
        <v>380</v>
      </c>
      <c r="Q84" s="327">
        <f t="shared" si="8"/>
        <v>3715</v>
      </c>
      <c r="R84" s="328">
        <f t="shared" si="8"/>
        <v>4793</v>
      </c>
    </row>
    <row r="85" spans="2:18" s="512" customFormat="1" ht="16.5" customHeight="1">
      <c r="B85" s="518"/>
      <c r="C85" s="518"/>
      <c r="D85" s="519" t="s">
        <v>48</v>
      </c>
      <c r="E85" s="520"/>
      <c r="F85" s="520"/>
      <c r="G85" s="521"/>
      <c r="H85" s="333">
        <v>402</v>
      </c>
      <c r="I85" s="334">
        <v>568</v>
      </c>
      <c r="J85" s="356">
        <f>SUM(H85:I85)</f>
        <v>970</v>
      </c>
      <c r="K85" s="336">
        <v>0</v>
      </c>
      <c r="L85" s="337">
        <v>867</v>
      </c>
      <c r="M85" s="337">
        <v>988</v>
      </c>
      <c r="N85" s="337">
        <v>764</v>
      </c>
      <c r="O85" s="337">
        <v>557</v>
      </c>
      <c r="P85" s="334">
        <v>372</v>
      </c>
      <c r="Q85" s="335">
        <f>SUM(K85:P85)</f>
        <v>3548</v>
      </c>
      <c r="R85" s="338">
        <f>SUM(J85,Q85)</f>
        <v>4518</v>
      </c>
    </row>
    <row r="86" spans="2:18" s="512" customFormat="1" ht="16.5" customHeight="1">
      <c r="B86" s="518"/>
      <c r="C86" s="518"/>
      <c r="D86" s="522" t="s">
        <v>49</v>
      </c>
      <c r="E86" s="523"/>
      <c r="F86" s="523"/>
      <c r="G86" s="524"/>
      <c r="H86" s="342">
        <v>27</v>
      </c>
      <c r="I86" s="343">
        <v>25</v>
      </c>
      <c r="J86" s="358">
        <f>SUM(H86:I86)</f>
        <v>52</v>
      </c>
      <c r="K86" s="345">
        <v>0</v>
      </c>
      <c r="L86" s="346">
        <v>26</v>
      </c>
      <c r="M86" s="346">
        <v>13</v>
      </c>
      <c r="N86" s="346">
        <v>22</v>
      </c>
      <c r="O86" s="346">
        <v>14</v>
      </c>
      <c r="P86" s="343">
        <v>4</v>
      </c>
      <c r="Q86" s="344">
        <f>SUM(K86:P86)</f>
        <v>79</v>
      </c>
      <c r="R86" s="347">
        <f>SUM(J86,Q86)</f>
        <v>131</v>
      </c>
    </row>
    <row r="87" spans="2:18" s="512" customFormat="1" ht="16.5" customHeight="1">
      <c r="B87" s="518"/>
      <c r="C87" s="518"/>
      <c r="D87" s="525" t="s">
        <v>50</v>
      </c>
      <c r="E87" s="451"/>
      <c r="F87" s="451"/>
      <c r="G87" s="526"/>
      <c r="H87" s="350">
        <v>28</v>
      </c>
      <c r="I87" s="351">
        <v>28</v>
      </c>
      <c r="J87" s="357">
        <f>SUM(H87:I87)</f>
        <v>56</v>
      </c>
      <c r="K87" s="353">
        <v>0</v>
      </c>
      <c r="L87" s="354">
        <v>41</v>
      </c>
      <c r="M87" s="354">
        <v>19</v>
      </c>
      <c r="N87" s="354">
        <v>13</v>
      </c>
      <c r="O87" s="354">
        <v>11</v>
      </c>
      <c r="P87" s="351">
        <v>4</v>
      </c>
      <c r="Q87" s="352">
        <f>SUM(K87:P87)</f>
        <v>88</v>
      </c>
      <c r="R87" s="355">
        <f>SUM(J87,Q87)</f>
        <v>144</v>
      </c>
    </row>
    <row r="88" spans="2:18" s="512" customFormat="1" ht="16.5" customHeight="1">
      <c r="B88" s="518"/>
      <c r="C88" s="528" t="s">
        <v>51</v>
      </c>
      <c r="D88" s="529"/>
      <c r="E88" s="529"/>
      <c r="F88" s="529"/>
      <c r="G88" s="530"/>
      <c r="H88" s="321">
        <v>33</v>
      </c>
      <c r="I88" s="322">
        <v>29</v>
      </c>
      <c r="J88" s="323">
        <f>SUM(H88:I88)</f>
        <v>62</v>
      </c>
      <c r="K88" s="324">
        <v>0</v>
      </c>
      <c r="L88" s="325">
        <v>131</v>
      </c>
      <c r="M88" s="325">
        <v>82</v>
      </c>
      <c r="N88" s="325">
        <v>81</v>
      </c>
      <c r="O88" s="325">
        <v>65</v>
      </c>
      <c r="P88" s="326">
        <v>18</v>
      </c>
      <c r="Q88" s="327">
        <f>SUM(K88:P88)</f>
        <v>377</v>
      </c>
      <c r="R88" s="328">
        <f>SUM(J88,Q88)</f>
        <v>439</v>
      </c>
    </row>
    <row r="89" spans="2:18" s="512" customFormat="1" ht="16.5" customHeight="1">
      <c r="B89" s="527"/>
      <c r="C89" s="528" t="s">
        <v>52</v>
      </c>
      <c r="D89" s="529"/>
      <c r="E89" s="529"/>
      <c r="F89" s="529"/>
      <c r="G89" s="530"/>
      <c r="H89" s="321">
        <v>1310</v>
      </c>
      <c r="I89" s="322">
        <v>1277</v>
      </c>
      <c r="J89" s="323">
        <f>SUM(H89:I89)</f>
        <v>2587</v>
      </c>
      <c r="K89" s="324">
        <v>0</v>
      </c>
      <c r="L89" s="325">
        <v>2330</v>
      </c>
      <c r="M89" s="325">
        <v>1700</v>
      </c>
      <c r="N89" s="325">
        <v>1015</v>
      </c>
      <c r="O89" s="325">
        <v>634</v>
      </c>
      <c r="P89" s="326">
        <v>371</v>
      </c>
      <c r="Q89" s="327">
        <f>SUM(K89:P89)</f>
        <v>6050</v>
      </c>
      <c r="R89" s="328">
        <f>SUM(J89,Q89)</f>
        <v>8637</v>
      </c>
    </row>
    <row r="90" spans="2:18" s="512" customFormat="1" ht="16.5" customHeight="1">
      <c r="B90" s="515" t="s">
        <v>53</v>
      </c>
      <c r="C90" s="516"/>
      <c r="D90" s="516"/>
      <c r="E90" s="516"/>
      <c r="F90" s="516"/>
      <c r="G90" s="517"/>
      <c r="H90" s="321">
        <f aca="true" t="shared" si="9" ref="H90:R90">SUM(H91:H98)</f>
        <v>10</v>
      </c>
      <c r="I90" s="322">
        <f t="shared" si="9"/>
        <v>8</v>
      </c>
      <c r="J90" s="323">
        <f t="shared" si="9"/>
        <v>18</v>
      </c>
      <c r="K90" s="324">
        <f t="shared" si="9"/>
        <v>0</v>
      </c>
      <c r="L90" s="325">
        <f t="shared" si="9"/>
        <v>267</v>
      </c>
      <c r="M90" s="325">
        <f t="shared" si="9"/>
        <v>373</v>
      </c>
      <c r="N90" s="325">
        <f t="shared" si="9"/>
        <v>353</v>
      </c>
      <c r="O90" s="325">
        <f t="shared" si="9"/>
        <v>266</v>
      </c>
      <c r="P90" s="326">
        <f t="shared" si="9"/>
        <v>135</v>
      </c>
      <c r="Q90" s="327">
        <f t="shared" si="9"/>
        <v>1394</v>
      </c>
      <c r="R90" s="328">
        <f t="shared" si="9"/>
        <v>1412</v>
      </c>
    </row>
    <row r="91" spans="2:18" s="512" customFormat="1" ht="16.5" customHeight="1">
      <c r="B91" s="518"/>
      <c r="C91" s="519" t="s">
        <v>68</v>
      </c>
      <c r="D91" s="520"/>
      <c r="E91" s="520"/>
      <c r="F91" s="520"/>
      <c r="G91" s="521"/>
      <c r="H91" s="333">
        <v>0</v>
      </c>
      <c r="I91" s="334">
        <v>0</v>
      </c>
      <c r="J91" s="356">
        <v>0</v>
      </c>
      <c r="K91" s="363"/>
      <c r="L91" s="337">
        <v>0</v>
      </c>
      <c r="M91" s="337">
        <v>0</v>
      </c>
      <c r="N91" s="337">
        <v>0</v>
      </c>
      <c r="O91" s="337">
        <v>0</v>
      </c>
      <c r="P91" s="334">
        <v>0</v>
      </c>
      <c r="Q91" s="335">
        <f aca="true" t="shared" si="10" ref="Q91:Q98">SUM(K91:P91)</f>
        <v>0</v>
      </c>
      <c r="R91" s="338">
        <f aca="true" t="shared" si="11" ref="R91:R98">SUM(J91,Q91)</f>
        <v>0</v>
      </c>
    </row>
    <row r="92" spans="2:18" s="512" customFormat="1" ht="16.5" customHeight="1">
      <c r="B92" s="518"/>
      <c r="C92" s="531" t="s">
        <v>54</v>
      </c>
      <c r="D92" s="443"/>
      <c r="E92" s="443"/>
      <c r="F92" s="443"/>
      <c r="G92" s="532"/>
      <c r="H92" s="342">
        <v>0</v>
      </c>
      <c r="I92" s="343">
        <v>0</v>
      </c>
      <c r="J92" s="358">
        <f aca="true" t="shared" si="12" ref="J92:J98">SUM(H92:I92)</f>
        <v>0</v>
      </c>
      <c r="K92" s="366"/>
      <c r="L92" s="367">
        <v>7</v>
      </c>
      <c r="M92" s="367">
        <v>9</v>
      </c>
      <c r="N92" s="367">
        <v>4</v>
      </c>
      <c r="O92" s="367">
        <v>3</v>
      </c>
      <c r="P92" s="368">
        <v>3</v>
      </c>
      <c r="Q92" s="369">
        <f t="shared" si="10"/>
        <v>26</v>
      </c>
      <c r="R92" s="370">
        <f t="shared" si="11"/>
        <v>26</v>
      </c>
    </row>
    <row r="93" spans="2:18" s="512" customFormat="1" ht="16.5" customHeight="1">
      <c r="B93" s="518"/>
      <c r="C93" s="522" t="s">
        <v>55</v>
      </c>
      <c r="D93" s="523"/>
      <c r="E93" s="523"/>
      <c r="F93" s="523"/>
      <c r="G93" s="524"/>
      <c r="H93" s="342">
        <v>4</v>
      </c>
      <c r="I93" s="343">
        <v>3</v>
      </c>
      <c r="J93" s="358">
        <f t="shared" si="12"/>
        <v>7</v>
      </c>
      <c r="K93" s="345">
        <v>0</v>
      </c>
      <c r="L93" s="346">
        <v>58</v>
      </c>
      <c r="M93" s="346">
        <v>75</v>
      </c>
      <c r="N93" s="346">
        <v>48</v>
      </c>
      <c r="O93" s="346">
        <v>46</v>
      </c>
      <c r="P93" s="343">
        <v>18</v>
      </c>
      <c r="Q93" s="344">
        <f t="shared" si="10"/>
        <v>245</v>
      </c>
      <c r="R93" s="347">
        <f t="shared" si="11"/>
        <v>252</v>
      </c>
    </row>
    <row r="94" spans="2:18" s="512" customFormat="1" ht="16.5" customHeight="1">
      <c r="B94" s="518"/>
      <c r="C94" s="522" t="s">
        <v>56</v>
      </c>
      <c r="D94" s="523"/>
      <c r="E94" s="523"/>
      <c r="F94" s="523"/>
      <c r="G94" s="524"/>
      <c r="H94" s="342">
        <v>6</v>
      </c>
      <c r="I94" s="343">
        <v>4</v>
      </c>
      <c r="J94" s="358">
        <f t="shared" si="12"/>
        <v>10</v>
      </c>
      <c r="K94" s="345">
        <v>0</v>
      </c>
      <c r="L94" s="346">
        <v>52</v>
      </c>
      <c r="M94" s="346">
        <v>52</v>
      </c>
      <c r="N94" s="346">
        <v>35</v>
      </c>
      <c r="O94" s="346">
        <v>39</v>
      </c>
      <c r="P94" s="343">
        <v>24</v>
      </c>
      <c r="Q94" s="344">
        <f t="shared" si="10"/>
        <v>202</v>
      </c>
      <c r="R94" s="347">
        <f t="shared" si="11"/>
        <v>212</v>
      </c>
    </row>
    <row r="95" spans="2:18" s="512" customFormat="1" ht="16.5" customHeight="1">
      <c r="B95" s="518"/>
      <c r="C95" s="522" t="s">
        <v>57</v>
      </c>
      <c r="D95" s="523"/>
      <c r="E95" s="523"/>
      <c r="F95" s="523"/>
      <c r="G95" s="524"/>
      <c r="H95" s="342">
        <v>0</v>
      </c>
      <c r="I95" s="343">
        <v>1</v>
      </c>
      <c r="J95" s="358">
        <f t="shared" si="12"/>
        <v>1</v>
      </c>
      <c r="K95" s="371"/>
      <c r="L95" s="346">
        <v>127</v>
      </c>
      <c r="M95" s="346">
        <v>199</v>
      </c>
      <c r="N95" s="346">
        <v>224</v>
      </c>
      <c r="O95" s="346">
        <v>140</v>
      </c>
      <c r="P95" s="343">
        <v>73</v>
      </c>
      <c r="Q95" s="344">
        <f t="shared" si="10"/>
        <v>763</v>
      </c>
      <c r="R95" s="347">
        <f t="shared" si="11"/>
        <v>764</v>
      </c>
    </row>
    <row r="96" spans="2:18" s="512" customFormat="1" ht="16.5" customHeight="1">
      <c r="B96" s="518"/>
      <c r="C96" s="533" t="s">
        <v>58</v>
      </c>
      <c r="D96" s="534"/>
      <c r="E96" s="534"/>
      <c r="F96" s="534"/>
      <c r="G96" s="535"/>
      <c r="H96" s="342">
        <v>0</v>
      </c>
      <c r="I96" s="343">
        <v>0</v>
      </c>
      <c r="J96" s="358">
        <f t="shared" si="12"/>
        <v>0</v>
      </c>
      <c r="K96" s="371"/>
      <c r="L96" s="346">
        <v>23</v>
      </c>
      <c r="M96" s="346">
        <v>38</v>
      </c>
      <c r="N96" s="346">
        <v>34</v>
      </c>
      <c r="O96" s="346">
        <v>32</v>
      </c>
      <c r="P96" s="343">
        <v>12</v>
      </c>
      <c r="Q96" s="344">
        <f t="shared" si="10"/>
        <v>139</v>
      </c>
      <c r="R96" s="347">
        <f t="shared" si="11"/>
        <v>139</v>
      </c>
    </row>
    <row r="97" spans="2:18" s="512" customFormat="1" ht="16.5" customHeight="1">
      <c r="B97" s="536"/>
      <c r="C97" s="537" t="s">
        <v>59</v>
      </c>
      <c r="D97" s="534"/>
      <c r="E97" s="534"/>
      <c r="F97" s="534"/>
      <c r="G97" s="535"/>
      <c r="H97" s="342">
        <v>0</v>
      </c>
      <c r="I97" s="343">
        <v>0</v>
      </c>
      <c r="J97" s="358">
        <f t="shared" si="12"/>
        <v>0</v>
      </c>
      <c r="K97" s="371"/>
      <c r="L97" s="346">
        <v>0</v>
      </c>
      <c r="M97" s="346">
        <v>0</v>
      </c>
      <c r="N97" s="346">
        <v>8</v>
      </c>
      <c r="O97" s="346">
        <v>6</v>
      </c>
      <c r="P97" s="343">
        <v>5</v>
      </c>
      <c r="Q97" s="344">
        <f t="shared" si="10"/>
        <v>19</v>
      </c>
      <c r="R97" s="347">
        <f t="shared" si="11"/>
        <v>19</v>
      </c>
    </row>
    <row r="98" spans="2:18" s="512" customFormat="1" ht="16.5" customHeight="1">
      <c r="B98" s="538"/>
      <c r="C98" s="539" t="s">
        <v>69</v>
      </c>
      <c r="D98" s="540"/>
      <c r="E98" s="540"/>
      <c r="F98" s="540"/>
      <c r="G98" s="541"/>
      <c r="H98" s="381">
        <v>0</v>
      </c>
      <c r="I98" s="382">
        <v>0</v>
      </c>
      <c r="J98" s="383">
        <f t="shared" si="12"/>
        <v>0</v>
      </c>
      <c r="K98" s="384"/>
      <c r="L98" s="385">
        <v>0</v>
      </c>
      <c r="M98" s="385">
        <v>0</v>
      </c>
      <c r="N98" s="385">
        <v>0</v>
      </c>
      <c r="O98" s="385">
        <v>0</v>
      </c>
      <c r="P98" s="382">
        <v>0</v>
      </c>
      <c r="Q98" s="386">
        <f t="shared" si="10"/>
        <v>0</v>
      </c>
      <c r="R98" s="387">
        <f t="shared" si="11"/>
        <v>0</v>
      </c>
    </row>
    <row r="99" spans="2:18" s="512" customFormat="1" ht="16.5" customHeight="1">
      <c r="B99" s="515" t="s">
        <v>60</v>
      </c>
      <c r="C99" s="516"/>
      <c r="D99" s="516"/>
      <c r="E99" s="516"/>
      <c r="F99" s="516"/>
      <c r="G99" s="517"/>
      <c r="H99" s="321">
        <f>SUM(H100:H102)</f>
        <v>0</v>
      </c>
      <c r="I99" s="322">
        <f>SUM(I100:I102)</f>
        <v>0</v>
      </c>
      <c r="J99" s="323">
        <f>SUM(J100:J102)</f>
        <v>0</v>
      </c>
      <c r="K99" s="388"/>
      <c r="L99" s="325">
        <f aca="true" t="shared" si="13" ref="L99:R99">SUM(L100:L102)</f>
        <v>39</v>
      </c>
      <c r="M99" s="325">
        <f t="shared" si="13"/>
        <v>87</v>
      </c>
      <c r="N99" s="325">
        <f t="shared" si="13"/>
        <v>312</v>
      </c>
      <c r="O99" s="325">
        <f t="shared" si="13"/>
        <v>715</v>
      </c>
      <c r="P99" s="326">
        <f t="shared" si="13"/>
        <v>1159</v>
      </c>
      <c r="Q99" s="327">
        <f t="shared" si="13"/>
        <v>2312</v>
      </c>
      <c r="R99" s="328">
        <f t="shared" si="13"/>
        <v>2312</v>
      </c>
    </row>
    <row r="100" spans="2:18" s="512" customFormat="1" ht="16.5" customHeight="1">
      <c r="B100" s="518"/>
      <c r="C100" s="519" t="s">
        <v>61</v>
      </c>
      <c r="D100" s="520"/>
      <c r="E100" s="520"/>
      <c r="F100" s="520"/>
      <c r="G100" s="521"/>
      <c r="H100" s="333">
        <v>0</v>
      </c>
      <c r="I100" s="334">
        <v>0</v>
      </c>
      <c r="J100" s="356">
        <f>SUM(H100:I100)</f>
        <v>0</v>
      </c>
      <c r="K100" s="363"/>
      <c r="L100" s="337">
        <v>4</v>
      </c>
      <c r="M100" s="337">
        <v>27</v>
      </c>
      <c r="N100" s="337">
        <v>132</v>
      </c>
      <c r="O100" s="337">
        <v>333</v>
      </c>
      <c r="P100" s="334">
        <v>370</v>
      </c>
      <c r="Q100" s="335">
        <f>SUM(K100:P100)</f>
        <v>866</v>
      </c>
      <c r="R100" s="338">
        <f>SUM(J100,Q100)</f>
        <v>866</v>
      </c>
    </row>
    <row r="101" spans="2:18" s="512" customFormat="1" ht="16.5" customHeight="1">
      <c r="B101" s="518"/>
      <c r="C101" s="522" t="s">
        <v>62</v>
      </c>
      <c r="D101" s="523"/>
      <c r="E101" s="523"/>
      <c r="F101" s="523"/>
      <c r="G101" s="524"/>
      <c r="H101" s="342">
        <v>0</v>
      </c>
      <c r="I101" s="343">
        <v>0</v>
      </c>
      <c r="J101" s="358">
        <f>SUM(H101:I101)</f>
        <v>0</v>
      </c>
      <c r="K101" s="371"/>
      <c r="L101" s="346">
        <v>34</v>
      </c>
      <c r="M101" s="346">
        <v>54</v>
      </c>
      <c r="N101" s="346">
        <v>124</v>
      </c>
      <c r="O101" s="346">
        <v>140</v>
      </c>
      <c r="P101" s="343">
        <v>115</v>
      </c>
      <c r="Q101" s="344">
        <f>SUM(K101:P101)</f>
        <v>467</v>
      </c>
      <c r="R101" s="347">
        <f>SUM(J101,Q101)</f>
        <v>467</v>
      </c>
    </row>
    <row r="102" spans="2:18" s="512" customFormat="1" ht="16.5" customHeight="1">
      <c r="B102" s="538"/>
      <c r="C102" s="525" t="s">
        <v>63</v>
      </c>
      <c r="D102" s="451"/>
      <c r="E102" s="451"/>
      <c r="F102" s="451"/>
      <c r="G102" s="526"/>
      <c r="H102" s="350">
        <v>0</v>
      </c>
      <c r="I102" s="351">
        <v>0</v>
      </c>
      <c r="J102" s="357">
        <f>SUM(H102:I102)</f>
        <v>0</v>
      </c>
      <c r="K102" s="389"/>
      <c r="L102" s="354">
        <v>1</v>
      </c>
      <c r="M102" s="354">
        <v>6</v>
      </c>
      <c r="N102" s="354">
        <v>56</v>
      </c>
      <c r="O102" s="354">
        <v>242</v>
      </c>
      <c r="P102" s="351">
        <v>674</v>
      </c>
      <c r="Q102" s="352">
        <f>SUM(K102:P102)</f>
        <v>979</v>
      </c>
      <c r="R102" s="355">
        <f>SUM(J102,Q102)</f>
        <v>979</v>
      </c>
    </row>
    <row r="103" spans="2:18" s="512" customFormat="1" ht="16.5" customHeight="1">
      <c r="B103" s="542" t="s">
        <v>64</v>
      </c>
      <c r="C103" s="432"/>
      <c r="D103" s="432"/>
      <c r="E103" s="432"/>
      <c r="F103" s="432"/>
      <c r="G103" s="433"/>
      <c r="H103" s="321">
        <f aca="true" t="shared" si="14" ref="H103:R103">SUM(H70,H90,H99)</f>
        <v>3182</v>
      </c>
      <c r="I103" s="322">
        <f t="shared" si="14"/>
        <v>3325</v>
      </c>
      <c r="J103" s="323">
        <f t="shared" si="14"/>
        <v>6507</v>
      </c>
      <c r="K103" s="324">
        <f t="shared" si="14"/>
        <v>0</v>
      </c>
      <c r="L103" s="325">
        <f t="shared" si="14"/>
        <v>6983</v>
      </c>
      <c r="M103" s="325">
        <f t="shared" si="14"/>
        <v>5921</v>
      </c>
      <c r="N103" s="325">
        <f t="shared" si="14"/>
        <v>4401</v>
      </c>
      <c r="O103" s="325">
        <f t="shared" si="14"/>
        <v>3475</v>
      </c>
      <c r="P103" s="326">
        <f t="shared" si="14"/>
        <v>2913</v>
      </c>
      <c r="Q103" s="327">
        <f t="shared" si="14"/>
        <v>23693</v>
      </c>
      <c r="R103" s="328">
        <f t="shared" si="14"/>
        <v>30200</v>
      </c>
    </row>
    <row r="104" spans="2:18" s="512" customFormat="1" ht="16.5" customHeight="1">
      <c r="B104" s="543"/>
      <c r="C104" s="543"/>
      <c r="D104" s="543"/>
      <c r="E104" s="543"/>
      <c r="F104" s="543"/>
      <c r="G104" s="543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</row>
    <row r="105" spans="1:11" s="512" customFormat="1" ht="16.5" customHeight="1">
      <c r="A105" s="511" t="s">
        <v>65</v>
      </c>
      <c r="H105" s="513"/>
      <c r="I105" s="513"/>
      <c r="J105" s="513"/>
      <c r="K105" s="513"/>
    </row>
    <row r="106" spans="2:18" s="512" customFormat="1" ht="16.5" customHeight="1">
      <c r="B106" s="514"/>
      <c r="C106" s="514"/>
      <c r="D106" s="514"/>
      <c r="E106" s="514"/>
      <c r="F106" s="406"/>
      <c r="G106" s="406"/>
      <c r="H106" s="406"/>
      <c r="I106" s="1843" t="s">
        <v>66</v>
      </c>
      <c r="J106" s="1843"/>
      <c r="K106" s="1843"/>
      <c r="L106" s="1843"/>
      <c r="M106" s="1843"/>
      <c r="N106" s="1843"/>
      <c r="O106" s="1843"/>
      <c r="P106" s="1843"/>
      <c r="Q106" s="1843"/>
      <c r="R106" s="1843"/>
    </row>
    <row r="107" spans="2:18" s="512" customFormat="1" ht="16.5" customHeight="1">
      <c r="B107" s="1851" t="str">
        <f>"平成"&amp;WIDECHAR($A$2)&amp;"年（"&amp;WIDECHAR($B$2)&amp;"年）"&amp;WIDECHAR($C$2)&amp;"月"</f>
        <v>平成２４年（２０１２年）８月</v>
      </c>
      <c r="C107" s="1852"/>
      <c r="D107" s="1852"/>
      <c r="E107" s="1852"/>
      <c r="F107" s="1852"/>
      <c r="G107" s="1844"/>
      <c r="H107" s="1857" t="s">
        <v>24</v>
      </c>
      <c r="I107" s="1858"/>
      <c r="J107" s="1858"/>
      <c r="K107" s="1846" t="s">
        <v>25</v>
      </c>
      <c r="L107" s="1847"/>
      <c r="M107" s="1847"/>
      <c r="N107" s="1847"/>
      <c r="O107" s="1847"/>
      <c r="P107" s="1847"/>
      <c r="Q107" s="1848"/>
      <c r="R107" s="1849" t="s">
        <v>19</v>
      </c>
    </row>
    <row r="108" spans="2:18" s="512" customFormat="1" ht="16.5" customHeight="1">
      <c r="B108" s="1853"/>
      <c r="C108" s="1854"/>
      <c r="D108" s="1854"/>
      <c r="E108" s="1854"/>
      <c r="F108" s="1854"/>
      <c r="G108" s="1845"/>
      <c r="H108" s="468" t="s">
        <v>10</v>
      </c>
      <c r="I108" s="469" t="s">
        <v>11</v>
      </c>
      <c r="J108" s="470" t="s">
        <v>12</v>
      </c>
      <c r="K108" s="471" t="s">
        <v>13</v>
      </c>
      <c r="L108" s="472" t="s">
        <v>14</v>
      </c>
      <c r="M108" s="472" t="s">
        <v>15</v>
      </c>
      <c r="N108" s="472" t="s">
        <v>16</v>
      </c>
      <c r="O108" s="472" t="s">
        <v>17</v>
      </c>
      <c r="P108" s="473" t="s">
        <v>18</v>
      </c>
      <c r="Q108" s="467" t="s">
        <v>12</v>
      </c>
      <c r="R108" s="1850"/>
    </row>
    <row r="109" spans="2:18" s="512" customFormat="1" ht="16.5" customHeight="1">
      <c r="B109" s="515" t="s">
        <v>33</v>
      </c>
      <c r="C109" s="516"/>
      <c r="D109" s="516"/>
      <c r="E109" s="516"/>
      <c r="F109" s="516"/>
      <c r="G109" s="517"/>
      <c r="H109" s="321">
        <f aca="true" t="shared" si="15" ref="H109:R109">SUM(H110,H116,H119,H123,H127:H128)</f>
        <v>35669964</v>
      </c>
      <c r="I109" s="322">
        <f t="shared" si="15"/>
        <v>55147733</v>
      </c>
      <c r="J109" s="323">
        <f t="shared" si="15"/>
        <v>90817697</v>
      </c>
      <c r="K109" s="324">
        <f t="shared" si="15"/>
        <v>0</v>
      </c>
      <c r="L109" s="325">
        <f t="shared" si="15"/>
        <v>210775922</v>
      </c>
      <c r="M109" s="325">
        <f t="shared" si="15"/>
        <v>198284392</v>
      </c>
      <c r="N109" s="325">
        <f t="shared" si="15"/>
        <v>171728923</v>
      </c>
      <c r="O109" s="325">
        <f t="shared" si="15"/>
        <v>125810877</v>
      </c>
      <c r="P109" s="326">
        <f t="shared" si="15"/>
        <v>85572870</v>
      </c>
      <c r="Q109" s="327">
        <f t="shared" si="15"/>
        <v>792172984</v>
      </c>
      <c r="R109" s="328">
        <f t="shared" si="15"/>
        <v>882990681</v>
      </c>
    </row>
    <row r="110" spans="2:18" s="512" customFormat="1" ht="16.5" customHeight="1">
      <c r="B110" s="518"/>
      <c r="C110" s="515" t="s">
        <v>34</v>
      </c>
      <c r="D110" s="516"/>
      <c r="E110" s="516"/>
      <c r="F110" s="516"/>
      <c r="G110" s="517"/>
      <c r="H110" s="321">
        <f aca="true" t="shared" si="16" ref="H110:Q110">SUM(H111:H115)</f>
        <v>12128029</v>
      </c>
      <c r="I110" s="322">
        <f t="shared" si="16"/>
        <v>16569162</v>
      </c>
      <c r="J110" s="323">
        <f t="shared" si="16"/>
        <v>28697191</v>
      </c>
      <c r="K110" s="324">
        <f t="shared" si="16"/>
        <v>0</v>
      </c>
      <c r="L110" s="325">
        <f t="shared" si="16"/>
        <v>38395442</v>
      </c>
      <c r="M110" s="325">
        <f t="shared" si="16"/>
        <v>38856381</v>
      </c>
      <c r="N110" s="325">
        <f t="shared" si="16"/>
        <v>34020998</v>
      </c>
      <c r="O110" s="325">
        <f t="shared" si="16"/>
        <v>27355516</v>
      </c>
      <c r="P110" s="326">
        <f t="shared" si="16"/>
        <v>24598274</v>
      </c>
      <c r="Q110" s="327">
        <f t="shared" si="16"/>
        <v>163226611</v>
      </c>
      <c r="R110" s="328">
        <f aca="true" t="shared" si="17" ref="R110:R115">SUM(J110,Q110)</f>
        <v>191923802</v>
      </c>
    </row>
    <row r="111" spans="2:18" s="512" customFormat="1" ht="16.5" customHeight="1">
      <c r="B111" s="518"/>
      <c r="C111" s="518"/>
      <c r="D111" s="519" t="s">
        <v>35</v>
      </c>
      <c r="E111" s="520"/>
      <c r="F111" s="520"/>
      <c r="G111" s="521"/>
      <c r="H111" s="333">
        <v>11637016</v>
      </c>
      <c r="I111" s="334">
        <v>15062463</v>
      </c>
      <c r="J111" s="335">
        <f>SUM(H111:I111)</f>
        <v>26699479</v>
      </c>
      <c r="K111" s="336">
        <v>0</v>
      </c>
      <c r="L111" s="337">
        <v>31145653</v>
      </c>
      <c r="M111" s="337">
        <v>30170565</v>
      </c>
      <c r="N111" s="337">
        <v>26950643</v>
      </c>
      <c r="O111" s="337">
        <v>20898243</v>
      </c>
      <c r="P111" s="334">
        <v>15941927</v>
      </c>
      <c r="Q111" s="335">
        <f>SUM(K111:P111)</f>
        <v>125107031</v>
      </c>
      <c r="R111" s="338">
        <f t="shared" si="17"/>
        <v>151806510</v>
      </c>
    </row>
    <row r="112" spans="2:18" s="512" customFormat="1" ht="16.5" customHeight="1">
      <c r="B112" s="518"/>
      <c r="C112" s="518"/>
      <c r="D112" s="522" t="s">
        <v>36</v>
      </c>
      <c r="E112" s="523"/>
      <c r="F112" s="523"/>
      <c r="G112" s="524"/>
      <c r="H112" s="342">
        <v>0</v>
      </c>
      <c r="I112" s="343">
        <v>0</v>
      </c>
      <c r="J112" s="344">
        <f>SUM(H112:I112)</f>
        <v>0</v>
      </c>
      <c r="K112" s="345">
        <v>0</v>
      </c>
      <c r="L112" s="346">
        <v>0</v>
      </c>
      <c r="M112" s="346">
        <v>91620</v>
      </c>
      <c r="N112" s="346">
        <v>242487</v>
      </c>
      <c r="O112" s="346">
        <v>330099</v>
      </c>
      <c r="P112" s="343">
        <v>1953774</v>
      </c>
      <c r="Q112" s="344">
        <f>SUM(K112:P112)</f>
        <v>2617980</v>
      </c>
      <c r="R112" s="347">
        <f t="shared" si="17"/>
        <v>2617980</v>
      </c>
    </row>
    <row r="113" spans="2:18" s="512" customFormat="1" ht="16.5" customHeight="1">
      <c r="B113" s="518"/>
      <c r="C113" s="518"/>
      <c r="D113" s="522" t="s">
        <v>37</v>
      </c>
      <c r="E113" s="523"/>
      <c r="F113" s="523"/>
      <c r="G113" s="524"/>
      <c r="H113" s="342">
        <v>296613</v>
      </c>
      <c r="I113" s="343">
        <v>544221</v>
      </c>
      <c r="J113" s="344">
        <f>SUM(H113:I113)</f>
        <v>840834</v>
      </c>
      <c r="K113" s="345">
        <v>0</v>
      </c>
      <c r="L113" s="346">
        <v>3512529</v>
      </c>
      <c r="M113" s="346">
        <v>4721049</v>
      </c>
      <c r="N113" s="346">
        <v>3043637</v>
      </c>
      <c r="O113" s="346">
        <v>3699496</v>
      </c>
      <c r="P113" s="343">
        <v>4179180</v>
      </c>
      <c r="Q113" s="344">
        <f>SUM(K113:P113)</f>
        <v>19155891</v>
      </c>
      <c r="R113" s="347">
        <f t="shared" si="17"/>
        <v>19996725</v>
      </c>
    </row>
    <row r="114" spans="2:18" s="512" customFormat="1" ht="16.5" customHeight="1">
      <c r="B114" s="518"/>
      <c r="C114" s="518"/>
      <c r="D114" s="522" t="s">
        <v>38</v>
      </c>
      <c r="E114" s="523"/>
      <c r="F114" s="523"/>
      <c r="G114" s="524"/>
      <c r="H114" s="342">
        <v>61146</v>
      </c>
      <c r="I114" s="343">
        <v>760500</v>
      </c>
      <c r="J114" s="344">
        <f>SUM(H114:I114)</f>
        <v>821646</v>
      </c>
      <c r="K114" s="345">
        <v>0</v>
      </c>
      <c r="L114" s="346">
        <v>2826334</v>
      </c>
      <c r="M114" s="346">
        <v>2850669</v>
      </c>
      <c r="N114" s="346">
        <v>2512963</v>
      </c>
      <c r="O114" s="346">
        <v>1437363</v>
      </c>
      <c r="P114" s="343">
        <v>1396413</v>
      </c>
      <c r="Q114" s="344">
        <f>SUM(K114:P114)</f>
        <v>11023742</v>
      </c>
      <c r="R114" s="347">
        <f t="shared" si="17"/>
        <v>11845388</v>
      </c>
    </row>
    <row r="115" spans="2:18" s="512" customFormat="1" ht="16.5" customHeight="1">
      <c r="B115" s="518"/>
      <c r="C115" s="518"/>
      <c r="D115" s="525" t="s">
        <v>39</v>
      </c>
      <c r="E115" s="451"/>
      <c r="F115" s="451"/>
      <c r="G115" s="526"/>
      <c r="H115" s="350">
        <v>133254</v>
      </c>
      <c r="I115" s="351">
        <v>201978</v>
      </c>
      <c r="J115" s="352">
        <f>SUM(H115:I115)</f>
        <v>335232</v>
      </c>
      <c r="K115" s="353">
        <v>0</v>
      </c>
      <c r="L115" s="354">
        <v>910926</v>
      </c>
      <c r="M115" s="354">
        <v>1022478</v>
      </c>
      <c r="N115" s="354">
        <v>1271268</v>
      </c>
      <c r="O115" s="354">
        <v>990315</v>
      </c>
      <c r="P115" s="351">
        <v>1126980</v>
      </c>
      <c r="Q115" s="352">
        <f>SUM(K115:P115)</f>
        <v>5321967</v>
      </c>
      <c r="R115" s="355">
        <f t="shared" si="17"/>
        <v>5657199</v>
      </c>
    </row>
    <row r="116" spans="2:18" s="512" customFormat="1" ht="16.5" customHeight="1">
      <c r="B116" s="518"/>
      <c r="C116" s="515" t="s">
        <v>40</v>
      </c>
      <c r="D116" s="516"/>
      <c r="E116" s="516"/>
      <c r="F116" s="516"/>
      <c r="G116" s="517"/>
      <c r="H116" s="321">
        <f aca="true" t="shared" si="18" ref="H116:R116">SUM(H117:H118)</f>
        <v>11316317</v>
      </c>
      <c r="I116" s="322">
        <f t="shared" si="18"/>
        <v>23596920</v>
      </c>
      <c r="J116" s="323">
        <f t="shared" si="18"/>
        <v>34913237</v>
      </c>
      <c r="K116" s="324">
        <f t="shared" si="18"/>
        <v>0</v>
      </c>
      <c r="L116" s="325">
        <f t="shared" si="18"/>
        <v>112678058</v>
      </c>
      <c r="M116" s="325">
        <f t="shared" si="18"/>
        <v>105962059</v>
      </c>
      <c r="N116" s="325">
        <f t="shared" si="18"/>
        <v>84404683</v>
      </c>
      <c r="O116" s="325">
        <f t="shared" si="18"/>
        <v>55445848</v>
      </c>
      <c r="P116" s="326">
        <f t="shared" si="18"/>
        <v>37119614</v>
      </c>
      <c r="Q116" s="327">
        <f t="shared" si="18"/>
        <v>395610262</v>
      </c>
      <c r="R116" s="328">
        <f t="shared" si="18"/>
        <v>430523499</v>
      </c>
    </row>
    <row r="117" spans="2:18" s="512" customFormat="1" ht="16.5" customHeight="1">
      <c r="B117" s="518"/>
      <c r="C117" s="518"/>
      <c r="D117" s="519" t="s">
        <v>41</v>
      </c>
      <c r="E117" s="520"/>
      <c r="F117" s="520"/>
      <c r="G117" s="521"/>
      <c r="H117" s="333">
        <v>8622167</v>
      </c>
      <c r="I117" s="334">
        <v>16074738</v>
      </c>
      <c r="J117" s="356">
        <f>SUM(H117:I117)</f>
        <v>24696905</v>
      </c>
      <c r="K117" s="336">
        <v>0</v>
      </c>
      <c r="L117" s="337">
        <v>81256988</v>
      </c>
      <c r="M117" s="337">
        <v>72067077</v>
      </c>
      <c r="N117" s="337">
        <v>57181445</v>
      </c>
      <c r="O117" s="337">
        <v>36983401</v>
      </c>
      <c r="P117" s="334">
        <v>24968475</v>
      </c>
      <c r="Q117" s="335">
        <f>SUM(K117:P117)</f>
        <v>272457386</v>
      </c>
      <c r="R117" s="338">
        <f>SUM(J117,Q117)</f>
        <v>297154291</v>
      </c>
    </row>
    <row r="118" spans="2:18" s="512" customFormat="1" ht="16.5" customHeight="1">
      <c r="B118" s="518"/>
      <c r="C118" s="518"/>
      <c r="D118" s="525" t="s">
        <v>42</v>
      </c>
      <c r="E118" s="451"/>
      <c r="F118" s="451"/>
      <c r="G118" s="526"/>
      <c r="H118" s="350">
        <v>2694150</v>
      </c>
      <c r="I118" s="351">
        <v>7522182</v>
      </c>
      <c r="J118" s="357">
        <f>SUM(H118:I118)</f>
        <v>10216332</v>
      </c>
      <c r="K118" s="353">
        <v>0</v>
      </c>
      <c r="L118" s="354">
        <v>31421070</v>
      </c>
      <c r="M118" s="354">
        <v>33894982</v>
      </c>
      <c r="N118" s="354">
        <v>27223238</v>
      </c>
      <c r="O118" s="354">
        <v>18462447</v>
      </c>
      <c r="P118" s="351">
        <v>12151139</v>
      </c>
      <c r="Q118" s="352">
        <f>SUM(K118:P118)</f>
        <v>123152876</v>
      </c>
      <c r="R118" s="355">
        <f>SUM(J118,Q118)</f>
        <v>133369208</v>
      </c>
    </row>
    <row r="119" spans="2:18" s="512" customFormat="1" ht="16.5" customHeight="1">
      <c r="B119" s="518"/>
      <c r="C119" s="515" t="s">
        <v>43</v>
      </c>
      <c r="D119" s="516"/>
      <c r="E119" s="516"/>
      <c r="F119" s="516"/>
      <c r="G119" s="517"/>
      <c r="H119" s="321">
        <f aca="true" t="shared" si="19" ref="H119:R119">SUM(H120:H122)</f>
        <v>75881</v>
      </c>
      <c r="I119" s="322">
        <f t="shared" si="19"/>
        <v>304605</v>
      </c>
      <c r="J119" s="323">
        <f t="shared" si="19"/>
        <v>380486</v>
      </c>
      <c r="K119" s="324">
        <f t="shared" si="19"/>
        <v>0</v>
      </c>
      <c r="L119" s="325">
        <f t="shared" si="19"/>
        <v>4101271</v>
      </c>
      <c r="M119" s="325">
        <f t="shared" si="19"/>
        <v>9805014</v>
      </c>
      <c r="N119" s="325">
        <f t="shared" si="19"/>
        <v>13799747</v>
      </c>
      <c r="O119" s="325">
        <f t="shared" si="19"/>
        <v>12058898</v>
      </c>
      <c r="P119" s="326">
        <f t="shared" si="19"/>
        <v>7443189</v>
      </c>
      <c r="Q119" s="327">
        <f t="shared" si="19"/>
        <v>47208119</v>
      </c>
      <c r="R119" s="328">
        <f t="shared" si="19"/>
        <v>47588605</v>
      </c>
    </row>
    <row r="120" spans="2:18" s="512" customFormat="1" ht="16.5" customHeight="1">
      <c r="B120" s="518"/>
      <c r="C120" s="518"/>
      <c r="D120" s="519" t="s">
        <v>44</v>
      </c>
      <c r="E120" s="520"/>
      <c r="F120" s="520"/>
      <c r="G120" s="521"/>
      <c r="H120" s="333">
        <v>59528</v>
      </c>
      <c r="I120" s="334">
        <v>252153</v>
      </c>
      <c r="J120" s="356">
        <f>SUM(H120:I120)</f>
        <v>311681</v>
      </c>
      <c r="K120" s="336">
        <v>0</v>
      </c>
      <c r="L120" s="337">
        <v>2795155</v>
      </c>
      <c r="M120" s="337">
        <v>6136292</v>
      </c>
      <c r="N120" s="337">
        <v>9603299</v>
      </c>
      <c r="O120" s="337">
        <v>7544768</v>
      </c>
      <c r="P120" s="334">
        <v>4662900</v>
      </c>
      <c r="Q120" s="335">
        <f>SUM(K120:P120)</f>
        <v>30742414</v>
      </c>
      <c r="R120" s="338">
        <f>SUM(J120,Q120)</f>
        <v>31054095</v>
      </c>
    </row>
    <row r="121" spans="2:18" s="512" customFormat="1" ht="16.5" customHeight="1">
      <c r="B121" s="518"/>
      <c r="C121" s="518"/>
      <c r="D121" s="522" t="s">
        <v>45</v>
      </c>
      <c r="E121" s="523"/>
      <c r="F121" s="523"/>
      <c r="G121" s="524"/>
      <c r="H121" s="342">
        <v>16353</v>
      </c>
      <c r="I121" s="343">
        <v>52452</v>
      </c>
      <c r="J121" s="358">
        <f>SUM(H121:I121)</f>
        <v>68805</v>
      </c>
      <c r="K121" s="345">
        <v>0</v>
      </c>
      <c r="L121" s="346">
        <v>1201410</v>
      </c>
      <c r="M121" s="346">
        <v>3519475</v>
      </c>
      <c r="N121" s="346">
        <v>4062960</v>
      </c>
      <c r="O121" s="346">
        <v>4339413</v>
      </c>
      <c r="P121" s="343">
        <v>2719953</v>
      </c>
      <c r="Q121" s="344">
        <f>SUM(K121:P121)</f>
        <v>15843211</v>
      </c>
      <c r="R121" s="347">
        <f>SUM(J121,Q121)</f>
        <v>15912016</v>
      </c>
    </row>
    <row r="122" spans="2:18" s="512" customFormat="1" ht="16.5" customHeight="1">
      <c r="B122" s="518"/>
      <c r="C122" s="527"/>
      <c r="D122" s="525" t="s">
        <v>46</v>
      </c>
      <c r="E122" s="451"/>
      <c r="F122" s="451"/>
      <c r="G122" s="526"/>
      <c r="H122" s="350">
        <v>0</v>
      </c>
      <c r="I122" s="351">
        <v>0</v>
      </c>
      <c r="J122" s="357">
        <f>SUM(H122:I122)</f>
        <v>0</v>
      </c>
      <c r="K122" s="353">
        <v>0</v>
      </c>
      <c r="L122" s="354">
        <v>104706</v>
      </c>
      <c r="M122" s="354">
        <v>149247</v>
      </c>
      <c r="N122" s="354">
        <v>133488</v>
      </c>
      <c r="O122" s="354">
        <v>174717</v>
      </c>
      <c r="P122" s="351">
        <v>60336</v>
      </c>
      <c r="Q122" s="352">
        <f>SUM(K122:P122)</f>
        <v>622494</v>
      </c>
      <c r="R122" s="355">
        <f>SUM(J122,Q122)</f>
        <v>622494</v>
      </c>
    </row>
    <row r="123" spans="2:18" s="512" customFormat="1" ht="16.5" customHeight="1">
      <c r="B123" s="518"/>
      <c r="C123" s="515" t="s">
        <v>47</v>
      </c>
      <c r="D123" s="516"/>
      <c r="E123" s="516"/>
      <c r="F123" s="516"/>
      <c r="G123" s="517"/>
      <c r="H123" s="321">
        <f aca="true" t="shared" si="20" ref="H123:R123">SUM(H124:H126)</f>
        <v>4810314</v>
      </c>
      <c r="I123" s="322">
        <f t="shared" si="20"/>
        <v>6085703</v>
      </c>
      <c r="J123" s="323">
        <f t="shared" si="20"/>
        <v>10896017</v>
      </c>
      <c r="K123" s="324">
        <f t="shared" si="20"/>
        <v>0</v>
      </c>
      <c r="L123" s="325">
        <f t="shared" si="20"/>
        <v>8436562</v>
      </c>
      <c r="M123" s="325">
        <f t="shared" si="20"/>
        <v>10680014</v>
      </c>
      <c r="N123" s="325">
        <f t="shared" si="20"/>
        <v>9598790</v>
      </c>
      <c r="O123" s="325">
        <f t="shared" si="20"/>
        <v>8127269</v>
      </c>
      <c r="P123" s="326">
        <f t="shared" si="20"/>
        <v>6872162</v>
      </c>
      <c r="Q123" s="327">
        <f t="shared" si="20"/>
        <v>43714797</v>
      </c>
      <c r="R123" s="328">
        <f t="shared" si="20"/>
        <v>54610814</v>
      </c>
    </row>
    <row r="124" spans="2:18" s="512" customFormat="1" ht="16.5" customHeight="1">
      <c r="B124" s="518"/>
      <c r="C124" s="518"/>
      <c r="D124" s="519" t="s">
        <v>48</v>
      </c>
      <c r="E124" s="520"/>
      <c r="F124" s="520"/>
      <c r="G124" s="521"/>
      <c r="H124" s="333">
        <v>2204437</v>
      </c>
      <c r="I124" s="334">
        <v>3733380</v>
      </c>
      <c r="J124" s="356">
        <f>SUM(H124:I124)</f>
        <v>5937817</v>
      </c>
      <c r="K124" s="336">
        <v>0</v>
      </c>
      <c r="L124" s="337">
        <v>5177565</v>
      </c>
      <c r="M124" s="337">
        <v>9042588</v>
      </c>
      <c r="N124" s="337">
        <v>8178642</v>
      </c>
      <c r="O124" s="337">
        <v>7228080</v>
      </c>
      <c r="P124" s="334">
        <v>6307571</v>
      </c>
      <c r="Q124" s="335">
        <f>SUM(K124:P124)</f>
        <v>35934446</v>
      </c>
      <c r="R124" s="338">
        <f>SUM(J124,Q124)</f>
        <v>41872263</v>
      </c>
    </row>
    <row r="125" spans="2:18" s="512" customFormat="1" ht="16.5" customHeight="1">
      <c r="B125" s="518"/>
      <c r="C125" s="518"/>
      <c r="D125" s="522" t="s">
        <v>49</v>
      </c>
      <c r="E125" s="523"/>
      <c r="F125" s="523"/>
      <c r="G125" s="524"/>
      <c r="H125" s="342">
        <v>491027</v>
      </c>
      <c r="I125" s="343">
        <v>581711</v>
      </c>
      <c r="J125" s="358">
        <f>SUM(H125:I125)</f>
        <v>1072738</v>
      </c>
      <c r="K125" s="345">
        <v>0</v>
      </c>
      <c r="L125" s="346">
        <v>437672</v>
      </c>
      <c r="M125" s="346">
        <v>273410</v>
      </c>
      <c r="N125" s="346">
        <v>603488</v>
      </c>
      <c r="O125" s="346">
        <v>231304</v>
      </c>
      <c r="P125" s="343">
        <v>82241</v>
      </c>
      <c r="Q125" s="344">
        <f>SUM(K125:P125)</f>
        <v>1628115</v>
      </c>
      <c r="R125" s="347">
        <f>SUM(J125,Q125)</f>
        <v>2700853</v>
      </c>
    </row>
    <row r="126" spans="2:18" s="512" customFormat="1" ht="16.5" customHeight="1">
      <c r="B126" s="518"/>
      <c r="C126" s="518"/>
      <c r="D126" s="525" t="s">
        <v>50</v>
      </c>
      <c r="E126" s="451"/>
      <c r="F126" s="451"/>
      <c r="G126" s="526"/>
      <c r="H126" s="350">
        <v>2114850</v>
      </c>
      <c r="I126" s="351">
        <v>1770612</v>
      </c>
      <c r="J126" s="357">
        <f>SUM(H126:I126)</f>
        <v>3885462</v>
      </c>
      <c r="K126" s="353">
        <v>0</v>
      </c>
      <c r="L126" s="354">
        <v>2821325</v>
      </c>
      <c r="M126" s="354">
        <v>1364016</v>
      </c>
      <c r="N126" s="354">
        <v>816660</v>
      </c>
      <c r="O126" s="354">
        <v>667885</v>
      </c>
      <c r="P126" s="351">
        <v>482350</v>
      </c>
      <c r="Q126" s="352">
        <f>SUM(K126:P126)</f>
        <v>6152236</v>
      </c>
      <c r="R126" s="355">
        <f>SUM(J126,Q126)</f>
        <v>10037698</v>
      </c>
    </row>
    <row r="127" spans="2:18" s="512" customFormat="1" ht="16.5" customHeight="1">
      <c r="B127" s="518"/>
      <c r="C127" s="528" t="s">
        <v>51</v>
      </c>
      <c r="D127" s="529"/>
      <c r="E127" s="529"/>
      <c r="F127" s="529"/>
      <c r="G127" s="530"/>
      <c r="H127" s="321">
        <v>1762137</v>
      </c>
      <c r="I127" s="322">
        <v>3123103</v>
      </c>
      <c r="J127" s="323">
        <f>SUM(H127:I127)</f>
        <v>4885240</v>
      </c>
      <c r="K127" s="324">
        <v>0</v>
      </c>
      <c r="L127" s="325">
        <v>19833076</v>
      </c>
      <c r="M127" s="325">
        <v>13081410</v>
      </c>
      <c r="N127" s="325">
        <v>14823945</v>
      </c>
      <c r="O127" s="325">
        <v>13292541</v>
      </c>
      <c r="P127" s="326">
        <v>3917729</v>
      </c>
      <c r="Q127" s="327">
        <f>SUM(K127:P127)</f>
        <v>64948701</v>
      </c>
      <c r="R127" s="328">
        <f>SUM(J127,Q127)</f>
        <v>69833941</v>
      </c>
    </row>
    <row r="128" spans="2:18" s="512" customFormat="1" ht="16.5" customHeight="1">
      <c r="B128" s="527"/>
      <c r="C128" s="528" t="s">
        <v>52</v>
      </c>
      <c r="D128" s="529"/>
      <c r="E128" s="529"/>
      <c r="F128" s="529"/>
      <c r="G128" s="530"/>
      <c r="H128" s="321">
        <v>5577286</v>
      </c>
      <c r="I128" s="322">
        <v>5468240</v>
      </c>
      <c r="J128" s="323">
        <f>SUM(H128:I128)</f>
        <v>11045526</v>
      </c>
      <c r="K128" s="324">
        <v>0</v>
      </c>
      <c r="L128" s="325">
        <v>27331513</v>
      </c>
      <c r="M128" s="325">
        <v>19899514</v>
      </c>
      <c r="N128" s="325">
        <v>15080760</v>
      </c>
      <c r="O128" s="325">
        <v>9530805</v>
      </c>
      <c r="P128" s="326">
        <v>5621902</v>
      </c>
      <c r="Q128" s="327">
        <f>SUM(K128:P128)</f>
        <v>77464494</v>
      </c>
      <c r="R128" s="328">
        <f>SUM(J128,Q128)</f>
        <v>88510020</v>
      </c>
    </row>
    <row r="129" spans="2:18" s="512" customFormat="1" ht="16.5" customHeight="1">
      <c r="B129" s="515" t="s">
        <v>53</v>
      </c>
      <c r="C129" s="516"/>
      <c r="D129" s="516"/>
      <c r="E129" s="516"/>
      <c r="F129" s="516"/>
      <c r="G129" s="517"/>
      <c r="H129" s="321">
        <f>SUM(H130:H137)</f>
        <v>387765</v>
      </c>
      <c r="I129" s="322">
        <f>SUM(I130:I137)</f>
        <v>738423</v>
      </c>
      <c r="J129" s="323">
        <f>SUM(J130:J137)</f>
        <v>1126188</v>
      </c>
      <c r="K129" s="324">
        <f aca="true" t="shared" si="21" ref="K129:R129">SUM(K131:K137)</f>
        <v>0</v>
      </c>
      <c r="L129" s="325">
        <f t="shared" si="21"/>
        <v>43036551</v>
      </c>
      <c r="M129" s="325">
        <f t="shared" si="21"/>
        <v>69308757</v>
      </c>
      <c r="N129" s="325">
        <f t="shared" si="21"/>
        <v>76824657</v>
      </c>
      <c r="O129" s="325">
        <f t="shared" si="21"/>
        <v>58185990</v>
      </c>
      <c r="P129" s="326">
        <f t="shared" si="21"/>
        <v>30959073</v>
      </c>
      <c r="Q129" s="327">
        <f t="shared" si="21"/>
        <v>278315028</v>
      </c>
      <c r="R129" s="328">
        <f t="shared" si="21"/>
        <v>279441216</v>
      </c>
    </row>
    <row r="130" spans="2:18" s="512" customFormat="1" ht="16.5" customHeight="1">
      <c r="B130" s="518"/>
      <c r="C130" s="544" t="s">
        <v>70</v>
      </c>
      <c r="D130" s="545"/>
      <c r="E130" s="545"/>
      <c r="F130" s="545"/>
      <c r="G130" s="546"/>
      <c r="H130" s="333">
        <v>0</v>
      </c>
      <c r="I130" s="334">
        <v>0</v>
      </c>
      <c r="J130" s="356">
        <v>0</v>
      </c>
      <c r="K130" s="396"/>
      <c r="L130" s="397">
        <v>0</v>
      </c>
      <c r="M130" s="397">
        <v>0</v>
      </c>
      <c r="N130" s="397">
        <v>0</v>
      </c>
      <c r="O130" s="397">
        <v>0</v>
      </c>
      <c r="P130" s="398">
        <v>0</v>
      </c>
      <c r="Q130" s="399">
        <f aca="true" t="shared" si="22" ref="Q130:Q137">SUM(K130:P130)</f>
        <v>0</v>
      </c>
      <c r="R130" s="400">
        <f aca="true" t="shared" si="23" ref="R130:R137">SUM(J130,Q130)</f>
        <v>0</v>
      </c>
    </row>
    <row r="131" spans="2:18" s="512" customFormat="1" ht="16.5" customHeight="1">
      <c r="B131" s="518"/>
      <c r="C131" s="522" t="s">
        <v>54</v>
      </c>
      <c r="D131" s="523"/>
      <c r="E131" s="523"/>
      <c r="F131" s="523"/>
      <c r="G131" s="524"/>
      <c r="H131" s="342">
        <v>0</v>
      </c>
      <c r="I131" s="343">
        <v>0</v>
      </c>
      <c r="J131" s="358">
        <f aca="true" t="shared" si="24" ref="J131:J137">SUM(H131:I131)</f>
        <v>0</v>
      </c>
      <c r="K131" s="371"/>
      <c r="L131" s="346">
        <v>71064</v>
      </c>
      <c r="M131" s="346">
        <v>131022</v>
      </c>
      <c r="N131" s="346">
        <v>167400</v>
      </c>
      <c r="O131" s="346">
        <v>44703</v>
      </c>
      <c r="P131" s="343">
        <v>42795</v>
      </c>
      <c r="Q131" s="344">
        <f t="shared" si="22"/>
        <v>456984</v>
      </c>
      <c r="R131" s="347">
        <f t="shared" si="23"/>
        <v>456984</v>
      </c>
    </row>
    <row r="132" spans="2:18" s="512" customFormat="1" ht="16.5" customHeight="1">
      <c r="B132" s="518"/>
      <c r="C132" s="522" t="s">
        <v>55</v>
      </c>
      <c r="D132" s="523"/>
      <c r="E132" s="523"/>
      <c r="F132" s="523"/>
      <c r="G132" s="524"/>
      <c r="H132" s="342">
        <v>123183</v>
      </c>
      <c r="I132" s="343">
        <v>205371</v>
      </c>
      <c r="J132" s="358">
        <f t="shared" si="24"/>
        <v>328554</v>
      </c>
      <c r="K132" s="345">
        <v>0</v>
      </c>
      <c r="L132" s="346">
        <v>5159079</v>
      </c>
      <c r="M132" s="346">
        <v>8189505</v>
      </c>
      <c r="N132" s="346">
        <v>5745528</v>
      </c>
      <c r="O132" s="346">
        <v>6770736</v>
      </c>
      <c r="P132" s="343">
        <v>2208456</v>
      </c>
      <c r="Q132" s="344">
        <f t="shared" si="22"/>
        <v>28073304</v>
      </c>
      <c r="R132" s="347">
        <f t="shared" si="23"/>
        <v>28401858</v>
      </c>
    </row>
    <row r="133" spans="2:18" s="512" customFormat="1" ht="16.5" customHeight="1">
      <c r="B133" s="518"/>
      <c r="C133" s="522" t="s">
        <v>56</v>
      </c>
      <c r="D133" s="523"/>
      <c r="E133" s="523"/>
      <c r="F133" s="523"/>
      <c r="G133" s="524"/>
      <c r="H133" s="342">
        <v>264582</v>
      </c>
      <c r="I133" s="343">
        <v>311157</v>
      </c>
      <c r="J133" s="358">
        <f t="shared" si="24"/>
        <v>575739</v>
      </c>
      <c r="K133" s="345">
        <v>0</v>
      </c>
      <c r="L133" s="346">
        <v>5802651</v>
      </c>
      <c r="M133" s="346">
        <v>8264097</v>
      </c>
      <c r="N133" s="346">
        <v>7541208</v>
      </c>
      <c r="O133" s="346">
        <v>9548442</v>
      </c>
      <c r="P133" s="343">
        <v>6158754</v>
      </c>
      <c r="Q133" s="344">
        <f t="shared" si="22"/>
        <v>37315152</v>
      </c>
      <c r="R133" s="347">
        <f t="shared" si="23"/>
        <v>37890891</v>
      </c>
    </row>
    <row r="134" spans="2:18" s="512" customFormat="1" ht="16.5" customHeight="1">
      <c r="B134" s="518"/>
      <c r="C134" s="522" t="s">
        <v>57</v>
      </c>
      <c r="D134" s="523"/>
      <c r="E134" s="523"/>
      <c r="F134" s="523"/>
      <c r="G134" s="524"/>
      <c r="H134" s="342">
        <v>0</v>
      </c>
      <c r="I134" s="343">
        <v>221895</v>
      </c>
      <c r="J134" s="358">
        <f t="shared" si="24"/>
        <v>221895</v>
      </c>
      <c r="K134" s="371"/>
      <c r="L134" s="346">
        <v>28691415</v>
      </c>
      <c r="M134" s="346">
        <v>46875114</v>
      </c>
      <c r="N134" s="346">
        <v>55194012</v>
      </c>
      <c r="O134" s="346">
        <v>34296804</v>
      </c>
      <c r="P134" s="343">
        <v>18819639</v>
      </c>
      <c r="Q134" s="344">
        <f t="shared" si="22"/>
        <v>183876984</v>
      </c>
      <c r="R134" s="347">
        <f t="shared" si="23"/>
        <v>184098879</v>
      </c>
    </row>
    <row r="135" spans="2:18" s="512" customFormat="1" ht="16.5" customHeight="1">
      <c r="B135" s="518"/>
      <c r="C135" s="533" t="s">
        <v>58</v>
      </c>
      <c r="D135" s="534"/>
      <c r="E135" s="534"/>
      <c r="F135" s="534"/>
      <c r="G135" s="535"/>
      <c r="H135" s="342">
        <v>0</v>
      </c>
      <c r="I135" s="343">
        <v>0</v>
      </c>
      <c r="J135" s="358">
        <f t="shared" si="24"/>
        <v>0</v>
      </c>
      <c r="K135" s="371"/>
      <c r="L135" s="346">
        <v>3312342</v>
      </c>
      <c r="M135" s="346">
        <v>5849019</v>
      </c>
      <c r="N135" s="346">
        <v>6452901</v>
      </c>
      <c r="O135" s="346">
        <v>6356043</v>
      </c>
      <c r="P135" s="343">
        <v>2712789</v>
      </c>
      <c r="Q135" s="344">
        <f t="shared" si="22"/>
        <v>24683094</v>
      </c>
      <c r="R135" s="347">
        <f t="shared" si="23"/>
        <v>24683094</v>
      </c>
    </row>
    <row r="136" spans="2:18" s="512" customFormat="1" ht="16.5" customHeight="1">
      <c r="B136" s="536"/>
      <c r="C136" s="537" t="s">
        <v>59</v>
      </c>
      <c r="D136" s="534"/>
      <c r="E136" s="534"/>
      <c r="F136" s="534"/>
      <c r="G136" s="535"/>
      <c r="H136" s="342">
        <v>0</v>
      </c>
      <c r="I136" s="343">
        <v>0</v>
      </c>
      <c r="J136" s="358">
        <f t="shared" si="24"/>
        <v>0</v>
      </c>
      <c r="K136" s="371"/>
      <c r="L136" s="346">
        <v>0</v>
      </c>
      <c r="M136" s="346">
        <v>0</v>
      </c>
      <c r="N136" s="346">
        <v>1723608</v>
      </c>
      <c r="O136" s="346">
        <v>1169262</v>
      </c>
      <c r="P136" s="343">
        <v>1016640</v>
      </c>
      <c r="Q136" s="344">
        <f t="shared" si="22"/>
        <v>3909510</v>
      </c>
      <c r="R136" s="347">
        <f t="shared" si="23"/>
        <v>3909510</v>
      </c>
    </row>
    <row r="137" spans="2:18" s="512" customFormat="1" ht="16.5" customHeight="1">
      <c r="B137" s="538"/>
      <c r="C137" s="539" t="s">
        <v>69</v>
      </c>
      <c r="D137" s="540"/>
      <c r="E137" s="540"/>
      <c r="F137" s="540"/>
      <c r="G137" s="541"/>
      <c r="H137" s="381">
        <v>0</v>
      </c>
      <c r="I137" s="382">
        <v>0</v>
      </c>
      <c r="J137" s="383">
        <f t="shared" si="24"/>
        <v>0</v>
      </c>
      <c r="K137" s="384"/>
      <c r="L137" s="385">
        <v>0</v>
      </c>
      <c r="M137" s="385">
        <v>0</v>
      </c>
      <c r="N137" s="385">
        <v>0</v>
      </c>
      <c r="O137" s="385">
        <v>0</v>
      </c>
      <c r="P137" s="382">
        <v>0</v>
      </c>
      <c r="Q137" s="386">
        <f t="shared" si="22"/>
        <v>0</v>
      </c>
      <c r="R137" s="387">
        <f t="shared" si="23"/>
        <v>0</v>
      </c>
    </row>
    <row r="138" spans="2:18" s="512" customFormat="1" ht="16.5" customHeight="1">
      <c r="B138" s="515" t="s">
        <v>60</v>
      </c>
      <c r="C138" s="516"/>
      <c r="D138" s="516"/>
      <c r="E138" s="516"/>
      <c r="F138" s="516"/>
      <c r="G138" s="517"/>
      <c r="H138" s="321">
        <f>SUM(H139:H141)</f>
        <v>0</v>
      </c>
      <c r="I138" s="322">
        <f>SUM(I139:I141)</f>
        <v>0</v>
      </c>
      <c r="J138" s="323">
        <f>SUM(J139:J141)</f>
        <v>0</v>
      </c>
      <c r="K138" s="388"/>
      <c r="L138" s="325">
        <f aca="true" t="shared" si="25" ref="L138:R138">SUM(L139:L141)</f>
        <v>8592837</v>
      </c>
      <c r="M138" s="325">
        <f t="shared" si="25"/>
        <v>18804815</v>
      </c>
      <c r="N138" s="325">
        <f t="shared" si="25"/>
        <v>78096562</v>
      </c>
      <c r="O138" s="325">
        <f t="shared" si="25"/>
        <v>201743282</v>
      </c>
      <c r="P138" s="326">
        <f t="shared" si="25"/>
        <v>380450468</v>
      </c>
      <c r="Q138" s="327">
        <f t="shared" si="25"/>
        <v>687687964</v>
      </c>
      <c r="R138" s="328">
        <f t="shared" si="25"/>
        <v>687687964</v>
      </c>
    </row>
    <row r="139" spans="2:18" s="512" customFormat="1" ht="16.5" customHeight="1">
      <c r="B139" s="518"/>
      <c r="C139" s="519" t="s">
        <v>61</v>
      </c>
      <c r="D139" s="520"/>
      <c r="E139" s="520"/>
      <c r="F139" s="520"/>
      <c r="G139" s="521"/>
      <c r="H139" s="333">
        <v>0</v>
      </c>
      <c r="I139" s="334">
        <v>0</v>
      </c>
      <c r="J139" s="356">
        <f>SUM(H139:I139)</f>
        <v>0</v>
      </c>
      <c r="K139" s="363"/>
      <c r="L139" s="337">
        <v>788028</v>
      </c>
      <c r="M139" s="337">
        <v>5681339</v>
      </c>
      <c r="N139" s="337">
        <v>29686849</v>
      </c>
      <c r="O139" s="337">
        <v>81282287</v>
      </c>
      <c r="P139" s="334">
        <v>96549704</v>
      </c>
      <c r="Q139" s="335">
        <f>SUM(K139:P139)</f>
        <v>213988207</v>
      </c>
      <c r="R139" s="338">
        <f>SUM(J139,Q139)</f>
        <v>213988207</v>
      </c>
    </row>
    <row r="140" spans="2:18" s="512" customFormat="1" ht="16.5" customHeight="1">
      <c r="B140" s="518"/>
      <c r="C140" s="522" t="s">
        <v>62</v>
      </c>
      <c r="D140" s="523"/>
      <c r="E140" s="523"/>
      <c r="F140" s="523"/>
      <c r="G140" s="524"/>
      <c r="H140" s="342">
        <v>0</v>
      </c>
      <c r="I140" s="343">
        <v>0</v>
      </c>
      <c r="J140" s="358">
        <f>SUM(H140:I140)</f>
        <v>0</v>
      </c>
      <c r="K140" s="371"/>
      <c r="L140" s="346">
        <v>7539570</v>
      </c>
      <c r="M140" s="346">
        <v>11658321</v>
      </c>
      <c r="N140" s="346">
        <v>29995326</v>
      </c>
      <c r="O140" s="346">
        <v>36656127</v>
      </c>
      <c r="P140" s="343">
        <v>32785977</v>
      </c>
      <c r="Q140" s="344">
        <f>SUM(K140:P140)</f>
        <v>118635321</v>
      </c>
      <c r="R140" s="347">
        <f>SUM(J140,Q140)</f>
        <v>118635321</v>
      </c>
    </row>
    <row r="141" spans="2:18" s="512" customFormat="1" ht="16.5" customHeight="1">
      <c r="B141" s="538"/>
      <c r="C141" s="525" t="s">
        <v>63</v>
      </c>
      <c r="D141" s="451"/>
      <c r="E141" s="451"/>
      <c r="F141" s="451"/>
      <c r="G141" s="526"/>
      <c r="H141" s="350">
        <v>0</v>
      </c>
      <c r="I141" s="351">
        <v>0</v>
      </c>
      <c r="J141" s="357">
        <f>SUM(H141:I141)</f>
        <v>0</v>
      </c>
      <c r="K141" s="389"/>
      <c r="L141" s="354">
        <v>265239</v>
      </c>
      <c r="M141" s="354">
        <v>1465155</v>
      </c>
      <c r="N141" s="354">
        <v>18414387</v>
      </c>
      <c r="O141" s="354">
        <v>83804868</v>
      </c>
      <c r="P141" s="351">
        <v>251114787</v>
      </c>
      <c r="Q141" s="352">
        <f>SUM(K141:P141)</f>
        <v>355064436</v>
      </c>
      <c r="R141" s="355">
        <f>SUM(J141,Q141)</f>
        <v>355064436</v>
      </c>
    </row>
    <row r="142" spans="2:18" s="512" customFormat="1" ht="16.5" customHeight="1">
      <c r="B142" s="542" t="s">
        <v>64</v>
      </c>
      <c r="C142" s="432"/>
      <c r="D142" s="432"/>
      <c r="E142" s="432"/>
      <c r="F142" s="432"/>
      <c r="G142" s="433"/>
      <c r="H142" s="321">
        <f aca="true" t="shared" si="26" ref="H142:R142">SUM(H109,H129,H138)</f>
        <v>36057729</v>
      </c>
      <c r="I142" s="322">
        <f t="shared" si="26"/>
        <v>55886156</v>
      </c>
      <c r="J142" s="323">
        <f t="shared" si="26"/>
        <v>91943885</v>
      </c>
      <c r="K142" s="324">
        <f t="shared" si="26"/>
        <v>0</v>
      </c>
      <c r="L142" s="325">
        <f t="shared" si="26"/>
        <v>262405310</v>
      </c>
      <c r="M142" s="325">
        <f t="shared" si="26"/>
        <v>286397964</v>
      </c>
      <c r="N142" s="325">
        <f t="shared" si="26"/>
        <v>326650142</v>
      </c>
      <c r="O142" s="325">
        <f t="shared" si="26"/>
        <v>385740149</v>
      </c>
      <c r="P142" s="326">
        <f t="shared" si="26"/>
        <v>496982411</v>
      </c>
      <c r="Q142" s="327">
        <f t="shared" si="26"/>
        <v>1758175976</v>
      </c>
      <c r="R142" s="328">
        <f t="shared" si="26"/>
        <v>1850119861</v>
      </c>
    </row>
    <row r="143" spans="2:18" s="512" customFormat="1" ht="12" customHeight="1">
      <c r="B143" s="543"/>
      <c r="C143" s="543"/>
      <c r="D143" s="543"/>
      <c r="E143" s="543"/>
      <c r="F143" s="543"/>
      <c r="G143" s="543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</row>
    <row r="144" spans="2:18" s="512" customFormat="1" ht="3.75" customHeight="1">
      <c r="B144" s="543"/>
      <c r="C144" s="543"/>
      <c r="D144" s="543"/>
      <c r="E144" s="543"/>
      <c r="F144" s="543"/>
      <c r="G144" s="543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</row>
  </sheetData>
  <sheetProtection/>
  <mergeCells count="42">
    <mergeCell ref="J1:O1"/>
    <mergeCell ref="P1:Q1"/>
    <mergeCell ref="H4:I4"/>
    <mergeCell ref="H5:I5"/>
    <mergeCell ref="B107:G108"/>
    <mergeCell ref="H68:J68"/>
    <mergeCell ref="H107:J107"/>
    <mergeCell ref="H58:J58"/>
    <mergeCell ref="I106:R106"/>
    <mergeCell ref="B68:G69"/>
    <mergeCell ref="R107:R108"/>
    <mergeCell ref="K107:Q107"/>
    <mergeCell ref="K58:P58"/>
    <mergeCell ref="K68:Q68"/>
    <mergeCell ref="J49:Q49"/>
    <mergeCell ref="Q50:Q51"/>
    <mergeCell ref="K50:P50"/>
    <mergeCell ref="B58:G59"/>
    <mergeCell ref="B50:G51"/>
    <mergeCell ref="H50:J50"/>
    <mergeCell ref="B5:G5"/>
    <mergeCell ref="B13:G13"/>
    <mergeCell ref="H32:J32"/>
    <mergeCell ref="K23:Q23"/>
    <mergeCell ref="H23:J23"/>
    <mergeCell ref="K22:R22"/>
    <mergeCell ref="R68:R69"/>
    <mergeCell ref="B23:G24"/>
    <mergeCell ref="B32:G33"/>
    <mergeCell ref="B42:G43"/>
    <mergeCell ref="K42:P42"/>
    <mergeCell ref="Q58:Q59"/>
    <mergeCell ref="Q42:Q43"/>
    <mergeCell ref="H42:J42"/>
    <mergeCell ref="J57:Q57"/>
    <mergeCell ref="I67:R67"/>
    <mergeCell ref="J41:Q41"/>
    <mergeCell ref="Q12:R12"/>
    <mergeCell ref="R32:R33"/>
    <mergeCell ref="K31:R31"/>
    <mergeCell ref="K32:Q32"/>
    <mergeCell ref="R23:R24"/>
  </mergeCells>
  <printOptions/>
  <pageMargins left="0.55" right="0.49" top="0.7874015748031497" bottom="0.5905511811023623" header="0.3937007874015748" footer="0.3937007874015748"/>
  <pageSetup fitToHeight="0" horizontalDpi="600" verticalDpi="600" orientation="landscape" paperSize="9" scale="80" r:id="rId2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2"/>
  <sheetViews>
    <sheetView view="pageBreakPreview" zoomScaleNormal="55" zoomScaleSheetLayoutView="100" zoomScalePageLayoutView="0" workbookViewId="0" topLeftCell="A1">
      <selection activeCell="J1" sqref="J1:O1"/>
    </sheetView>
  </sheetViews>
  <sheetFormatPr defaultColWidth="7.625" defaultRowHeight="16.5" customHeight="1"/>
  <cols>
    <col min="1" max="2" width="2.625" style="205" customWidth="1"/>
    <col min="3" max="3" width="5.625" style="205" customWidth="1"/>
    <col min="4" max="4" width="7.625" style="205" customWidth="1"/>
    <col min="5" max="5" width="2.625" style="205" customWidth="1"/>
    <col min="6" max="6" width="6.625" style="205" customWidth="1"/>
    <col min="7" max="7" width="9.375" style="205" customWidth="1"/>
    <col min="8" max="10" width="11.25390625" style="205" customWidth="1"/>
    <col min="11" max="11" width="10.625" style="205" customWidth="1"/>
    <col min="12" max="16" width="11.875" style="205" customWidth="1"/>
    <col min="17" max="18" width="12.625" style="205" customWidth="1"/>
    <col min="19" max="16384" width="7.625" style="205" customWidth="1"/>
  </cols>
  <sheetData>
    <row r="1" spans="1:18" ht="16.5" customHeight="1" thickBot="1" thickTop="1">
      <c r="A1" s="204" t="str">
        <f>"介護保険事業状況報告　平成"&amp;WIDECHAR($A$2)&amp;"年（"&amp;WIDECHAR($B$2)&amp;"年）"&amp;WIDECHAR($C$2)&amp;"月※"</f>
        <v>介護保険事業状況報告　平成２４年（２０１２年）７月※</v>
      </c>
      <c r="J1" s="1918" t="s">
        <v>0</v>
      </c>
      <c r="K1" s="1919"/>
      <c r="L1" s="1919"/>
      <c r="M1" s="1919"/>
      <c r="N1" s="1919"/>
      <c r="O1" s="1920"/>
      <c r="P1" s="1917">
        <v>41153</v>
      </c>
      <c r="Q1" s="1917"/>
      <c r="R1" s="206" t="s">
        <v>1</v>
      </c>
    </row>
    <row r="2" spans="1:17" ht="16.5" customHeight="1" thickTop="1">
      <c r="A2" s="207">
        <v>24</v>
      </c>
      <c r="B2" s="207">
        <v>2012</v>
      </c>
      <c r="C2" s="207">
        <v>7</v>
      </c>
      <c r="D2" s="207">
        <v>1</v>
      </c>
      <c r="E2" s="207">
        <v>31</v>
      </c>
      <c r="Q2" s="206"/>
    </row>
    <row r="3" ht="16.5" customHeight="1">
      <c r="A3" s="204" t="s">
        <v>2</v>
      </c>
    </row>
    <row r="4" spans="2:9" ht="16.5" customHeight="1">
      <c r="B4" s="208"/>
      <c r="C4" s="208"/>
      <c r="D4" s="208"/>
      <c r="E4" s="209"/>
      <c r="F4" s="209"/>
      <c r="G4" s="209"/>
      <c r="H4" s="1885" t="s">
        <v>3</v>
      </c>
      <c r="I4" s="1885"/>
    </row>
    <row r="5" spans="2:9" ht="16.5" customHeight="1">
      <c r="B5" s="1898" t="str">
        <f>"平成"&amp;WIDECHAR($A$2)&amp;"年（"&amp;WIDECHAR($B$2)&amp;"年）"&amp;WIDECHAR($C$2)&amp;"月末日現在"</f>
        <v>平成２４年（２０１２年）７月末日現在</v>
      </c>
      <c r="C5" s="1899"/>
      <c r="D5" s="1899"/>
      <c r="E5" s="1899"/>
      <c r="F5" s="1899"/>
      <c r="G5" s="1900"/>
      <c r="H5" s="1903" t="s">
        <v>4</v>
      </c>
      <c r="I5" s="1904"/>
    </row>
    <row r="6" spans="2:9" ht="16.5" customHeight="1">
      <c r="B6" s="210" t="s">
        <v>5</v>
      </c>
      <c r="C6" s="211"/>
      <c r="D6" s="211"/>
      <c r="E6" s="211"/>
      <c r="F6" s="211"/>
      <c r="G6" s="212"/>
      <c r="H6" s="213"/>
      <c r="I6" s="214">
        <v>40275</v>
      </c>
    </row>
    <row r="7" spans="2:9" ht="16.5" customHeight="1">
      <c r="B7" s="215" t="s">
        <v>6</v>
      </c>
      <c r="C7" s="216"/>
      <c r="D7" s="216"/>
      <c r="E7" s="216"/>
      <c r="F7" s="216"/>
      <c r="G7" s="217"/>
      <c r="H7" s="218"/>
      <c r="I7" s="219">
        <v>42077</v>
      </c>
    </row>
    <row r="8" spans="2:9" ht="16.5" customHeight="1">
      <c r="B8" s="220" t="s">
        <v>7</v>
      </c>
      <c r="C8" s="221"/>
      <c r="D8" s="221"/>
      <c r="E8" s="221"/>
      <c r="F8" s="221"/>
      <c r="G8" s="222"/>
      <c r="H8" s="223"/>
      <c r="I8" s="224">
        <f>I6+I7</f>
        <v>82352</v>
      </c>
    </row>
    <row r="11" ht="16.5" customHeight="1">
      <c r="A11" s="204" t="s">
        <v>8</v>
      </c>
    </row>
    <row r="12" spans="2:18" ht="16.5" customHeight="1">
      <c r="B12" s="208"/>
      <c r="C12" s="208"/>
      <c r="D12" s="208"/>
      <c r="E12" s="209"/>
      <c r="F12" s="209"/>
      <c r="G12" s="209"/>
      <c r="H12" s="209"/>
      <c r="I12" s="209"/>
      <c r="J12" s="209"/>
      <c r="K12" s="209"/>
      <c r="L12" s="209"/>
      <c r="M12" s="209"/>
      <c r="P12" s="209"/>
      <c r="Q12" s="1885" t="s">
        <v>3</v>
      </c>
      <c r="R12" s="1885"/>
    </row>
    <row r="13" spans="1:18" ht="16.5" customHeight="1">
      <c r="A13" s="207" t="s">
        <v>9</v>
      </c>
      <c r="B13" s="1898" t="str">
        <f>"平成"&amp;WIDECHAR($A$2)&amp;"年（"&amp;WIDECHAR($B$2)&amp;"年）"&amp;WIDECHAR($C$2)&amp;"月末日現在"</f>
        <v>平成２４年（２０１２年）７月末日現在</v>
      </c>
      <c r="C13" s="1899"/>
      <c r="D13" s="1899"/>
      <c r="E13" s="1899"/>
      <c r="F13" s="1899"/>
      <c r="G13" s="1900"/>
      <c r="H13" s="225" t="s">
        <v>10</v>
      </c>
      <c r="I13" s="226" t="s">
        <v>11</v>
      </c>
      <c r="J13" s="227" t="s">
        <v>12</v>
      </c>
      <c r="K13" s="228" t="s">
        <v>13</v>
      </c>
      <c r="L13" s="229" t="s">
        <v>14</v>
      </c>
      <c r="M13" s="229" t="s">
        <v>15</v>
      </c>
      <c r="N13" s="229" t="s">
        <v>16</v>
      </c>
      <c r="O13" s="229" t="s">
        <v>17</v>
      </c>
      <c r="P13" s="230" t="s">
        <v>18</v>
      </c>
      <c r="Q13" s="231" t="s">
        <v>12</v>
      </c>
      <c r="R13" s="232" t="s">
        <v>19</v>
      </c>
    </row>
    <row r="14" spans="1:18" ht="16.5" customHeight="1">
      <c r="A14" s="207">
        <v>875</v>
      </c>
      <c r="B14" s="233" t="s">
        <v>20</v>
      </c>
      <c r="C14" s="234"/>
      <c r="D14" s="234"/>
      <c r="E14" s="234"/>
      <c r="F14" s="234"/>
      <c r="G14" s="235"/>
      <c r="H14" s="236">
        <f>H15+H16</f>
        <v>2606</v>
      </c>
      <c r="I14" s="237">
        <f>I15+I16</f>
        <v>1962</v>
      </c>
      <c r="J14" s="238">
        <f>SUM(H14:I14)</f>
        <v>4568</v>
      </c>
      <c r="K14" s="239">
        <f aca="true" t="shared" si="0" ref="K14:P14">K15+K16</f>
        <v>0</v>
      </c>
      <c r="L14" s="240">
        <f t="shared" si="0"/>
        <v>3496</v>
      </c>
      <c r="M14" s="240">
        <f t="shared" si="0"/>
        <v>2407</v>
      </c>
      <c r="N14" s="240">
        <f t="shared" si="0"/>
        <v>1953</v>
      </c>
      <c r="O14" s="240">
        <f t="shared" si="0"/>
        <v>2053</v>
      </c>
      <c r="P14" s="241">
        <f t="shared" si="0"/>
        <v>2308</v>
      </c>
      <c r="Q14" s="242">
        <f>SUM(K14:P14)</f>
        <v>12217</v>
      </c>
      <c r="R14" s="243">
        <f>SUM(J14,Q14)</f>
        <v>16785</v>
      </c>
    </row>
    <row r="15" spans="1:18" ht="16.5" customHeight="1">
      <c r="A15" s="207">
        <v>156</v>
      </c>
      <c r="B15" s="244"/>
      <c r="C15" s="245" t="s">
        <v>5</v>
      </c>
      <c r="D15" s="245"/>
      <c r="E15" s="245"/>
      <c r="F15" s="245"/>
      <c r="G15" s="245"/>
      <c r="H15" s="246">
        <v>372</v>
      </c>
      <c r="I15" s="247">
        <v>326</v>
      </c>
      <c r="J15" s="248">
        <v>698</v>
      </c>
      <c r="K15" s="249">
        <v>0</v>
      </c>
      <c r="L15" s="250">
        <v>454</v>
      </c>
      <c r="M15" s="250">
        <v>349</v>
      </c>
      <c r="N15" s="250">
        <v>257</v>
      </c>
      <c r="O15" s="250">
        <v>224</v>
      </c>
      <c r="P15" s="247">
        <v>242</v>
      </c>
      <c r="Q15" s="248">
        <f>SUM(K15:P15)</f>
        <v>1526</v>
      </c>
      <c r="R15" s="251">
        <f>SUM(J15,Q15)</f>
        <v>2224</v>
      </c>
    </row>
    <row r="16" spans="1:18" ht="16.5" customHeight="1">
      <c r="A16" s="207">
        <v>719</v>
      </c>
      <c r="B16" s="252"/>
      <c r="C16" s="253" t="s">
        <v>6</v>
      </c>
      <c r="D16" s="253"/>
      <c r="E16" s="253"/>
      <c r="F16" s="253"/>
      <c r="G16" s="253"/>
      <c r="H16" s="254">
        <v>2234</v>
      </c>
      <c r="I16" s="255">
        <v>1636</v>
      </c>
      <c r="J16" s="256">
        <f>SUM(H16:I16)</f>
        <v>3870</v>
      </c>
      <c r="K16" s="257">
        <v>0</v>
      </c>
      <c r="L16" s="258">
        <v>3042</v>
      </c>
      <c r="M16" s="258">
        <v>2058</v>
      </c>
      <c r="N16" s="258">
        <v>1696</v>
      </c>
      <c r="O16" s="258">
        <v>1829</v>
      </c>
      <c r="P16" s="255">
        <v>2066</v>
      </c>
      <c r="Q16" s="256">
        <f>SUM(K16:P16)</f>
        <v>10691</v>
      </c>
      <c r="R16" s="259">
        <f>SUM(J16,Q16)</f>
        <v>14561</v>
      </c>
    </row>
    <row r="17" spans="1:18" ht="16.5" customHeight="1">
      <c r="A17" s="207">
        <v>25</v>
      </c>
      <c r="B17" s="260" t="s">
        <v>21</v>
      </c>
      <c r="C17" s="261"/>
      <c r="D17" s="261"/>
      <c r="E17" s="261"/>
      <c r="F17" s="261"/>
      <c r="G17" s="261"/>
      <c r="H17" s="236">
        <v>49</v>
      </c>
      <c r="I17" s="237">
        <v>73</v>
      </c>
      <c r="J17" s="238">
        <f>SUM(H17:I17)</f>
        <v>122</v>
      </c>
      <c r="K17" s="239">
        <v>0</v>
      </c>
      <c r="L17" s="240">
        <v>96</v>
      </c>
      <c r="M17" s="240">
        <v>85</v>
      </c>
      <c r="N17" s="240">
        <v>41</v>
      </c>
      <c r="O17" s="240">
        <v>38</v>
      </c>
      <c r="P17" s="241">
        <v>73</v>
      </c>
      <c r="Q17" s="262">
        <f>SUM(K17:P17)</f>
        <v>333</v>
      </c>
      <c r="R17" s="263">
        <f>SUM(J17,Q17)</f>
        <v>455</v>
      </c>
    </row>
    <row r="18" spans="1:18" ht="16.5" customHeight="1">
      <c r="A18" s="207">
        <v>900</v>
      </c>
      <c r="B18" s="220" t="s">
        <v>22</v>
      </c>
      <c r="C18" s="221"/>
      <c r="D18" s="221"/>
      <c r="E18" s="221"/>
      <c r="F18" s="221"/>
      <c r="G18" s="221"/>
      <c r="H18" s="264">
        <f>H14+H17</f>
        <v>2655</v>
      </c>
      <c r="I18" s="265">
        <f>I14+I17</f>
        <v>2035</v>
      </c>
      <c r="J18" s="266">
        <f>SUM(H18:I18)</f>
        <v>4690</v>
      </c>
      <c r="K18" s="267">
        <f aca="true" t="shared" si="1" ref="K18:P18">K14+K17</f>
        <v>0</v>
      </c>
      <c r="L18" s="268">
        <f t="shared" si="1"/>
        <v>3592</v>
      </c>
      <c r="M18" s="268">
        <f t="shared" si="1"/>
        <v>2492</v>
      </c>
      <c r="N18" s="268">
        <f t="shared" si="1"/>
        <v>1994</v>
      </c>
      <c r="O18" s="268">
        <f t="shared" si="1"/>
        <v>2091</v>
      </c>
      <c r="P18" s="265">
        <f t="shared" si="1"/>
        <v>2381</v>
      </c>
      <c r="Q18" s="266">
        <f>SUM(K18:P18)</f>
        <v>12550</v>
      </c>
      <c r="R18" s="269">
        <f>SUM(J18,Q18)</f>
        <v>17240</v>
      </c>
    </row>
    <row r="21" ht="16.5" customHeight="1">
      <c r="A21" s="204" t="s">
        <v>67</v>
      </c>
    </row>
    <row r="22" spans="2:18" ht="16.5" customHeight="1">
      <c r="B22" s="208"/>
      <c r="C22" s="208"/>
      <c r="D22" s="208"/>
      <c r="E22" s="209"/>
      <c r="F22" s="209"/>
      <c r="G22" s="209"/>
      <c r="H22" s="209"/>
      <c r="I22" s="209"/>
      <c r="J22" s="209"/>
      <c r="K22" s="1885" t="s">
        <v>23</v>
      </c>
      <c r="L22" s="1885"/>
      <c r="M22" s="1885"/>
      <c r="N22" s="1885"/>
      <c r="O22" s="1885"/>
      <c r="P22" s="1885"/>
      <c r="Q22" s="1885"/>
      <c r="R22" s="1885"/>
    </row>
    <row r="23" spans="2:18" ht="16.5" customHeight="1">
      <c r="B23" s="1886" t="str">
        <f>"平成"&amp;WIDECHAR($A$2)&amp;"年（"&amp;WIDECHAR($B$2)&amp;"年）"&amp;WIDECHAR($C$2)&amp;"月"</f>
        <v>平成２４年（２０１２年）７月</v>
      </c>
      <c r="C23" s="1887"/>
      <c r="D23" s="1887"/>
      <c r="E23" s="1887"/>
      <c r="F23" s="1887"/>
      <c r="G23" s="1888"/>
      <c r="H23" s="1901" t="s">
        <v>24</v>
      </c>
      <c r="I23" s="1902"/>
      <c r="J23" s="1902"/>
      <c r="K23" s="1882" t="s">
        <v>25</v>
      </c>
      <c r="L23" s="1883"/>
      <c r="M23" s="1883"/>
      <c r="N23" s="1883"/>
      <c r="O23" s="1883"/>
      <c r="P23" s="1883"/>
      <c r="Q23" s="1884"/>
      <c r="R23" s="1909" t="s">
        <v>19</v>
      </c>
    </row>
    <row r="24" spans="2:18" ht="16.5" customHeight="1">
      <c r="B24" s="1889"/>
      <c r="C24" s="1890"/>
      <c r="D24" s="1890"/>
      <c r="E24" s="1890"/>
      <c r="F24" s="1890"/>
      <c r="G24" s="1891"/>
      <c r="H24" s="271" t="s">
        <v>10</v>
      </c>
      <c r="I24" s="272" t="s">
        <v>11</v>
      </c>
      <c r="J24" s="273" t="s">
        <v>12</v>
      </c>
      <c r="K24" s="274" t="s">
        <v>13</v>
      </c>
      <c r="L24" s="275" t="s">
        <v>14</v>
      </c>
      <c r="M24" s="275" t="s">
        <v>15</v>
      </c>
      <c r="N24" s="275" t="s">
        <v>16</v>
      </c>
      <c r="O24" s="275" t="s">
        <v>17</v>
      </c>
      <c r="P24" s="276" t="s">
        <v>18</v>
      </c>
      <c r="Q24" s="270" t="s">
        <v>12</v>
      </c>
      <c r="R24" s="1910"/>
    </row>
    <row r="25" spans="2:18" ht="16.5" customHeight="1">
      <c r="B25" s="210" t="s">
        <v>20</v>
      </c>
      <c r="C25" s="212"/>
      <c r="D25" s="212"/>
      <c r="E25" s="212"/>
      <c r="F25" s="212"/>
      <c r="G25" s="212"/>
      <c r="H25" s="277">
        <v>1312</v>
      </c>
      <c r="I25" s="278">
        <v>1238</v>
      </c>
      <c r="J25" s="279">
        <f>SUM(H25:I25)</f>
        <v>2550</v>
      </c>
      <c r="K25" s="280">
        <v>0</v>
      </c>
      <c r="L25" s="281">
        <v>2464</v>
      </c>
      <c r="M25" s="281">
        <v>1771</v>
      </c>
      <c r="N25" s="281">
        <v>1140</v>
      </c>
      <c r="O25" s="281">
        <v>787</v>
      </c>
      <c r="P25" s="282">
        <v>408</v>
      </c>
      <c r="Q25" s="283">
        <f>SUM(K25:P25)</f>
        <v>6570</v>
      </c>
      <c r="R25" s="284">
        <f>SUM(J25,Q25)</f>
        <v>9120</v>
      </c>
    </row>
    <row r="26" spans="2:18" ht="16.5" customHeight="1">
      <c r="B26" s="215" t="s">
        <v>21</v>
      </c>
      <c r="C26" s="217"/>
      <c r="D26" s="217"/>
      <c r="E26" s="217"/>
      <c r="F26" s="217"/>
      <c r="G26" s="217"/>
      <c r="H26" s="285">
        <v>23</v>
      </c>
      <c r="I26" s="286">
        <v>43</v>
      </c>
      <c r="J26" s="287">
        <f>SUM(H26:I26)</f>
        <v>66</v>
      </c>
      <c r="K26" s="288">
        <v>0</v>
      </c>
      <c r="L26" s="289">
        <v>65</v>
      </c>
      <c r="M26" s="289">
        <v>68</v>
      </c>
      <c r="N26" s="289">
        <v>22</v>
      </c>
      <c r="O26" s="289">
        <v>20</v>
      </c>
      <c r="P26" s="290">
        <v>26</v>
      </c>
      <c r="Q26" s="291">
        <f>SUM(K26:P26)</f>
        <v>201</v>
      </c>
      <c r="R26" s="292">
        <f>SUM(J26,Q26)</f>
        <v>267</v>
      </c>
    </row>
    <row r="27" spans="2:18" ht="16.5" customHeight="1">
      <c r="B27" s="220" t="s">
        <v>22</v>
      </c>
      <c r="C27" s="221"/>
      <c r="D27" s="221"/>
      <c r="E27" s="221"/>
      <c r="F27" s="221"/>
      <c r="G27" s="221"/>
      <c r="H27" s="264">
        <f aca="true" t="shared" si="2" ref="H27:P27">H25+H26</f>
        <v>1335</v>
      </c>
      <c r="I27" s="265">
        <f t="shared" si="2"/>
        <v>1281</v>
      </c>
      <c r="J27" s="266">
        <f t="shared" si="2"/>
        <v>2616</v>
      </c>
      <c r="K27" s="267">
        <f t="shared" si="2"/>
        <v>0</v>
      </c>
      <c r="L27" s="268">
        <f t="shared" si="2"/>
        <v>2529</v>
      </c>
      <c r="M27" s="268">
        <f t="shared" si="2"/>
        <v>1839</v>
      </c>
      <c r="N27" s="268">
        <f t="shared" si="2"/>
        <v>1162</v>
      </c>
      <c r="O27" s="268">
        <f t="shared" si="2"/>
        <v>807</v>
      </c>
      <c r="P27" s="265">
        <f t="shared" si="2"/>
        <v>434</v>
      </c>
      <c r="Q27" s="266">
        <f>SUM(K27:P27)</f>
        <v>6771</v>
      </c>
      <c r="R27" s="269">
        <f>SUM(J27,Q27)</f>
        <v>9387</v>
      </c>
    </row>
    <row r="30" ht="16.5" customHeight="1">
      <c r="A30" s="204" t="s">
        <v>26</v>
      </c>
    </row>
    <row r="31" spans="2:18" ht="16.5" customHeight="1">
      <c r="B31" s="208"/>
      <c r="C31" s="208"/>
      <c r="D31" s="208"/>
      <c r="E31" s="209"/>
      <c r="F31" s="209"/>
      <c r="G31" s="209"/>
      <c r="H31" s="209"/>
      <c r="I31" s="209"/>
      <c r="J31" s="209"/>
      <c r="K31" s="1885" t="s">
        <v>23</v>
      </c>
      <c r="L31" s="1885"/>
      <c r="M31" s="1885"/>
      <c r="N31" s="1885"/>
      <c r="O31" s="1885"/>
      <c r="P31" s="1885"/>
      <c r="Q31" s="1885"/>
      <c r="R31" s="1885"/>
    </row>
    <row r="32" spans="2:18" ht="16.5" customHeight="1">
      <c r="B32" s="1886" t="str">
        <f>"平成"&amp;WIDECHAR($A$2)&amp;"年（"&amp;WIDECHAR($B$2)&amp;"年）"&amp;WIDECHAR($C$2)&amp;"月"</f>
        <v>平成２４年（２０１２年）７月</v>
      </c>
      <c r="C32" s="1887"/>
      <c r="D32" s="1887"/>
      <c r="E32" s="1887"/>
      <c r="F32" s="1887"/>
      <c r="G32" s="1888"/>
      <c r="H32" s="1901" t="s">
        <v>24</v>
      </c>
      <c r="I32" s="1902"/>
      <c r="J32" s="1902"/>
      <c r="K32" s="1882" t="s">
        <v>25</v>
      </c>
      <c r="L32" s="1883"/>
      <c r="M32" s="1883"/>
      <c r="N32" s="1883"/>
      <c r="O32" s="1883"/>
      <c r="P32" s="1883"/>
      <c r="Q32" s="1884"/>
      <c r="R32" s="1888" t="s">
        <v>19</v>
      </c>
    </row>
    <row r="33" spans="2:18" ht="16.5" customHeight="1">
      <c r="B33" s="1889"/>
      <c r="C33" s="1890"/>
      <c r="D33" s="1890"/>
      <c r="E33" s="1890"/>
      <c r="F33" s="1890"/>
      <c r="G33" s="1891"/>
      <c r="H33" s="271" t="s">
        <v>10</v>
      </c>
      <c r="I33" s="272" t="s">
        <v>11</v>
      </c>
      <c r="J33" s="273" t="s">
        <v>12</v>
      </c>
      <c r="K33" s="274" t="s">
        <v>13</v>
      </c>
      <c r="L33" s="275" t="s">
        <v>14</v>
      </c>
      <c r="M33" s="275" t="s">
        <v>15</v>
      </c>
      <c r="N33" s="275" t="s">
        <v>16</v>
      </c>
      <c r="O33" s="275" t="s">
        <v>17</v>
      </c>
      <c r="P33" s="276" t="s">
        <v>18</v>
      </c>
      <c r="Q33" s="293" t="s">
        <v>12</v>
      </c>
      <c r="R33" s="1891"/>
    </row>
    <row r="34" spans="2:18" ht="16.5" customHeight="1">
      <c r="B34" s="210" t="s">
        <v>20</v>
      </c>
      <c r="C34" s="212"/>
      <c r="D34" s="212"/>
      <c r="E34" s="212"/>
      <c r="F34" s="212"/>
      <c r="G34" s="212"/>
      <c r="H34" s="277">
        <v>13</v>
      </c>
      <c r="I34" s="278">
        <v>7</v>
      </c>
      <c r="J34" s="279">
        <f>SUM(H34:I34)</f>
        <v>20</v>
      </c>
      <c r="K34" s="280">
        <v>0</v>
      </c>
      <c r="L34" s="281">
        <v>263</v>
      </c>
      <c r="M34" s="281">
        <v>357</v>
      </c>
      <c r="N34" s="281">
        <v>344</v>
      </c>
      <c r="O34" s="281">
        <v>273</v>
      </c>
      <c r="P34" s="282">
        <v>138</v>
      </c>
      <c r="Q34" s="294">
        <f>SUM(K34:P34)</f>
        <v>1375</v>
      </c>
      <c r="R34" s="295">
        <f>SUM(J34,Q34)</f>
        <v>1395</v>
      </c>
    </row>
    <row r="35" spans="2:18" ht="16.5" customHeight="1">
      <c r="B35" s="215" t="s">
        <v>21</v>
      </c>
      <c r="C35" s="217"/>
      <c r="D35" s="217"/>
      <c r="E35" s="217"/>
      <c r="F35" s="217"/>
      <c r="G35" s="217"/>
      <c r="H35" s="285">
        <v>0</v>
      </c>
      <c r="I35" s="286">
        <v>0</v>
      </c>
      <c r="J35" s="287">
        <f>SUM(H35:I35)</f>
        <v>0</v>
      </c>
      <c r="K35" s="288">
        <v>0</v>
      </c>
      <c r="L35" s="289">
        <v>0</v>
      </c>
      <c r="M35" s="289">
        <v>7</v>
      </c>
      <c r="N35" s="289">
        <v>2</v>
      </c>
      <c r="O35" s="289">
        <v>2</v>
      </c>
      <c r="P35" s="290">
        <v>5</v>
      </c>
      <c r="Q35" s="296">
        <f>SUM(K35:P35)</f>
        <v>16</v>
      </c>
      <c r="R35" s="297">
        <f>SUM(J35,Q35)</f>
        <v>16</v>
      </c>
    </row>
    <row r="36" spans="2:18" ht="16.5" customHeight="1">
      <c r="B36" s="220" t="s">
        <v>22</v>
      </c>
      <c r="C36" s="221"/>
      <c r="D36" s="221"/>
      <c r="E36" s="221"/>
      <c r="F36" s="221"/>
      <c r="G36" s="221"/>
      <c r="H36" s="264">
        <f>H34+H35</f>
        <v>13</v>
      </c>
      <c r="I36" s="265">
        <f>I34+I35</f>
        <v>7</v>
      </c>
      <c r="J36" s="266">
        <f>SUM(H36:I36)</f>
        <v>20</v>
      </c>
      <c r="K36" s="267">
        <f aca="true" t="shared" si="3" ref="K36:P36">K34+K35</f>
        <v>0</v>
      </c>
      <c r="L36" s="268">
        <f t="shared" si="3"/>
        <v>263</v>
      </c>
      <c r="M36" s="268">
        <f t="shared" si="3"/>
        <v>364</v>
      </c>
      <c r="N36" s="268">
        <f t="shared" si="3"/>
        <v>346</v>
      </c>
      <c r="O36" s="268">
        <f t="shared" si="3"/>
        <v>275</v>
      </c>
      <c r="P36" s="265">
        <f t="shared" si="3"/>
        <v>143</v>
      </c>
      <c r="Q36" s="298">
        <f>SUM(K36:P36)</f>
        <v>1391</v>
      </c>
      <c r="R36" s="299">
        <f>SUM(J36,Q36)</f>
        <v>1411</v>
      </c>
    </row>
    <row r="39" ht="16.5" customHeight="1">
      <c r="A39" s="204" t="s">
        <v>27</v>
      </c>
    </row>
    <row r="40" ht="16.5" customHeight="1">
      <c r="A40" s="204" t="s">
        <v>28</v>
      </c>
    </row>
    <row r="41" spans="2:17" ht="16.5" customHeight="1">
      <c r="B41" s="208"/>
      <c r="C41" s="208"/>
      <c r="D41" s="208"/>
      <c r="E41" s="209"/>
      <c r="F41" s="209"/>
      <c r="G41" s="209"/>
      <c r="H41" s="209"/>
      <c r="I41" s="209"/>
      <c r="J41" s="1885" t="s">
        <v>23</v>
      </c>
      <c r="K41" s="1885"/>
      <c r="L41" s="1885"/>
      <c r="M41" s="1885"/>
      <c r="N41" s="1885"/>
      <c r="O41" s="1885"/>
      <c r="P41" s="1885"/>
      <c r="Q41" s="1885"/>
    </row>
    <row r="42" spans="2:17" ht="16.5" customHeight="1">
      <c r="B42" s="1886" t="str">
        <f>"平成"&amp;WIDECHAR($A$2)&amp;"年（"&amp;WIDECHAR($B$2)&amp;"年）"&amp;WIDECHAR($C$2)&amp;"月"</f>
        <v>平成２４年（２０１２年）７月</v>
      </c>
      <c r="C42" s="1887"/>
      <c r="D42" s="1887"/>
      <c r="E42" s="1887"/>
      <c r="F42" s="1887"/>
      <c r="G42" s="1888"/>
      <c r="H42" s="1901" t="s">
        <v>24</v>
      </c>
      <c r="I42" s="1902"/>
      <c r="J42" s="1902"/>
      <c r="K42" s="1882" t="s">
        <v>25</v>
      </c>
      <c r="L42" s="1883"/>
      <c r="M42" s="1883"/>
      <c r="N42" s="1883"/>
      <c r="O42" s="1883"/>
      <c r="P42" s="1884"/>
      <c r="Q42" s="1888" t="s">
        <v>19</v>
      </c>
    </row>
    <row r="43" spans="2:17" ht="16.5" customHeight="1">
      <c r="B43" s="1889"/>
      <c r="C43" s="1890"/>
      <c r="D43" s="1890"/>
      <c r="E43" s="1890"/>
      <c r="F43" s="1890"/>
      <c r="G43" s="1891"/>
      <c r="H43" s="271" t="s">
        <v>10</v>
      </c>
      <c r="I43" s="272" t="s">
        <v>11</v>
      </c>
      <c r="J43" s="273" t="s">
        <v>12</v>
      </c>
      <c r="K43" s="300" t="s">
        <v>14</v>
      </c>
      <c r="L43" s="275" t="s">
        <v>15</v>
      </c>
      <c r="M43" s="275" t="s">
        <v>16</v>
      </c>
      <c r="N43" s="275" t="s">
        <v>17</v>
      </c>
      <c r="O43" s="276" t="s">
        <v>18</v>
      </c>
      <c r="P43" s="293" t="s">
        <v>12</v>
      </c>
      <c r="Q43" s="1891"/>
    </row>
    <row r="44" spans="2:17" ht="16.5" customHeight="1">
      <c r="B44" s="210" t="s">
        <v>20</v>
      </c>
      <c r="C44" s="212"/>
      <c r="D44" s="212"/>
      <c r="E44" s="212"/>
      <c r="F44" s="212"/>
      <c r="G44" s="212"/>
      <c r="H44" s="277">
        <v>0</v>
      </c>
      <c r="I44" s="278">
        <v>0</v>
      </c>
      <c r="J44" s="279">
        <f>SUM(H44:I44)</f>
        <v>0</v>
      </c>
      <c r="K44" s="280">
        <v>6</v>
      </c>
      <c r="L44" s="281">
        <v>27</v>
      </c>
      <c r="M44" s="281">
        <v>137</v>
      </c>
      <c r="N44" s="281">
        <v>334</v>
      </c>
      <c r="O44" s="282">
        <v>369</v>
      </c>
      <c r="P44" s="294">
        <f>SUM(K44:O44)</f>
        <v>873</v>
      </c>
      <c r="Q44" s="295">
        <f>SUM(J44,P44)</f>
        <v>873</v>
      </c>
    </row>
    <row r="45" spans="2:17" ht="16.5" customHeight="1">
      <c r="B45" s="215" t="s">
        <v>21</v>
      </c>
      <c r="C45" s="217"/>
      <c r="D45" s="217"/>
      <c r="E45" s="217"/>
      <c r="F45" s="217"/>
      <c r="G45" s="217"/>
      <c r="H45" s="285">
        <v>0</v>
      </c>
      <c r="I45" s="286">
        <v>0</v>
      </c>
      <c r="J45" s="287">
        <f>SUM(H45:I45)</f>
        <v>0</v>
      </c>
      <c r="K45" s="288">
        <v>0</v>
      </c>
      <c r="L45" s="289">
        <v>0</v>
      </c>
      <c r="M45" s="289">
        <v>1</v>
      </c>
      <c r="N45" s="289">
        <v>6</v>
      </c>
      <c r="O45" s="290">
        <v>4</v>
      </c>
      <c r="P45" s="296">
        <f>SUM(K45:O45)</f>
        <v>11</v>
      </c>
      <c r="Q45" s="297">
        <f>SUM(J45,P45)</f>
        <v>11</v>
      </c>
    </row>
    <row r="46" spans="2:17" ht="16.5" customHeight="1">
      <c r="B46" s="220" t="s">
        <v>22</v>
      </c>
      <c r="C46" s="221"/>
      <c r="D46" s="221"/>
      <c r="E46" s="221"/>
      <c r="F46" s="221"/>
      <c r="G46" s="221"/>
      <c r="H46" s="264">
        <f>H44+H45</f>
        <v>0</v>
      </c>
      <c r="I46" s="265">
        <f>I44+I45</f>
        <v>0</v>
      </c>
      <c r="J46" s="266">
        <f>SUM(H46:I46)</f>
        <v>0</v>
      </c>
      <c r="K46" s="267">
        <f>K44+K45</f>
        <v>6</v>
      </c>
      <c r="L46" s="268">
        <f>L44+L45</f>
        <v>27</v>
      </c>
      <c r="M46" s="268">
        <f>M44+M45</f>
        <v>138</v>
      </c>
      <c r="N46" s="268">
        <f>N44+N45</f>
        <v>340</v>
      </c>
      <c r="O46" s="265">
        <f>O44+O45</f>
        <v>373</v>
      </c>
      <c r="P46" s="298">
        <f>SUM(K46:O46)</f>
        <v>884</v>
      </c>
      <c r="Q46" s="299">
        <f>SUM(J46,P46)</f>
        <v>884</v>
      </c>
    </row>
    <row r="48" ht="16.5" customHeight="1">
      <c r="A48" s="204" t="s">
        <v>29</v>
      </c>
    </row>
    <row r="49" spans="2:17" ht="16.5" customHeight="1">
      <c r="B49" s="208"/>
      <c r="C49" s="208"/>
      <c r="D49" s="208"/>
      <c r="E49" s="209"/>
      <c r="F49" s="209"/>
      <c r="G49" s="209"/>
      <c r="H49" s="209"/>
      <c r="I49" s="209"/>
      <c r="J49" s="1885" t="s">
        <v>23</v>
      </c>
      <c r="K49" s="1885"/>
      <c r="L49" s="1885"/>
      <c r="M49" s="1885"/>
      <c r="N49" s="1885"/>
      <c r="O49" s="1885"/>
      <c r="P49" s="1885"/>
      <c r="Q49" s="1885"/>
    </row>
    <row r="50" spans="2:17" ht="16.5" customHeight="1">
      <c r="B50" s="1886" t="str">
        <f>"平成"&amp;WIDECHAR($A$2)&amp;"年（"&amp;WIDECHAR($B$2)&amp;"年）"&amp;WIDECHAR($C$2)&amp;"月"</f>
        <v>平成２４年（２０１２年）７月</v>
      </c>
      <c r="C50" s="1887"/>
      <c r="D50" s="1887"/>
      <c r="E50" s="1887"/>
      <c r="F50" s="1887"/>
      <c r="G50" s="1888"/>
      <c r="H50" s="1892" t="s">
        <v>24</v>
      </c>
      <c r="I50" s="1893"/>
      <c r="J50" s="1893"/>
      <c r="K50" s="1896" t="s">
        <v>25</v>
      </c>
      <c r="L50" s="1893"/>
      <c r="M50" s="1893"/>
      <c r="N50" s="1893"/>
      <c r="O50" s="1893"/>
      <c r="P50" s="1897"/>
      <c r="Q50" s="1894" t="s">
        <v>19</v>
      </c>
    </row>
    <row r="51" spans="2:17" ht="16.5" customHeight="1">
      <c r="B51" s="1889"/>
      <c r="C51" s="1890"/>
      <c r="D51" s="1890"/>
      <c r="E51" s="1890"/>
      <c r="F51" s="1890"/>
      <c r="G51" s="1891"/>
      <c r="H51" s="301" t="s">
        <v>10</v>
      </c>
      <c r="I51" s="302" t="s">
        <v>11</v>
      </c>
      <c r="J51" s="303" t="s">
        <v>12</v>
      </c>
      <c r="K51" s="304" t="s">
        <v>14</v>
      </c>
      <c r="L51" s="305" t="s">
        <v>15</v>
      </c>
      <c r="M51" s="305" t="s">
        <v>16</v>
      </c>
      <c r="N51" s="305" t="s">
        <v>17</v>
      </c>
      <c r="O51" s="306" t="s">
        <v>18</v>
      </c>
      <c r="P51" s="307" t="s">
        <v>12</v>
      </c>
      <c r="Q51" s="1895"/>
    </row>
    <row r="52" spans="2:17" ht="16.5" customHeight="1">
      <c r="B52" s="210" t="s">
        <v>20</v>
      </c>
      <c r="C52" s="212"/>
      <c r="D52" s="212"/>
      <c r="E52" s="212"/>
      <c r="F52" s="212"/>
      <c r="G52" s="212"/>
      <c r="H52" s="277">
        <v>0</v>
      </c>
      <c r="I52" s="278">
        <v>0</v>
      </c>
      <c r="J52" s="279">
        <f>SUM(H52:I52)</f>
        <v>0</v>
      </c>
      <c r="K52" s="280">
        <v>35</v>
      </c>
      <c r="L52" s="281">
        <v>51</v>
      </c>
      <c r="M52" s="281">
        <v>114</v>
      </c>
      <c r="N52" s="281">
        <v>138</v>
      </c>
      <c r="O52" s="282">
        <v>123</v>
      </c>
      <c r="P52" s="294">
        <f>SUM(K52:O52)</f>
        <v>461</v>
      </c>
      <c r="Q52" s="295">
        <f>SUM(J52,P52)</f>
        <v>461</v>
      </c>
    </row>
    <row r="53" spans="2:17" ht="16.5" customHeight="1">
      <c r="B53" s="215" t="s">
        <v>21</v>
      </c>
      <c r="C53" s="217"/>
      <c r="D53" s="217"/>
      <c r="E53" s="217"/>
      <c r="F53" s="217"/>
      <c r="G53" s="217"/>
      <c r="H53" s="285">
        <v>0</v>
      </c>
      <c r="I53" s="286">
        <v>0</v>
      </c>
      <c r="J53" s="287">
        <f>SUM(H53:I53)</f>
        <v>0</v>
      </c>
      <c r="K53" s="288">
        <v>0</v>
      </c>
      <c r="L53" s="289">
        <v>2</v>
      </c>
      <c r="M53" s="289">
        <v>2</v>
      </c>
      <c r="N53" s="289">
        <v>3</v>
      </c>
      <c r="O53" s="290">
        <v>1</v>
      </c>
      <c r="P53" s="296">
        <f>SUM(K53:O53)</f>
        <v>8</v>
      </c>
      <c r="Q53" s="297">
        <f>SUM(J53,P53)</f>
        <v>8</v>
      </c>
    </row>
    <row r="54" spans="2:17" ht="16.5" customHeight="1">
      <c r="B54" s="220" t="s">
        <v>22</v>
      </c>
      <c r="C54" s="221"/>
      <c r="D54" s="221"/>
      <c r="E54" s="221"/>
      <c r="F54" s="221"/>
      <c r="G54" s="221"/>
      <c r="H54" s="264">
        <f>H52+H53</f>
        <v>0</v>
      </c>
      <c r="I54" s="265">
        <f>I52+I53</f>
        <v>0</v>
      </c>
      <c r="J54" s="266">
        <f>SUM(H54:I54)</f>
        <v>0</v>
      </c>
      <c r="K54" s="267">
        <f>K52+K53</f>
        <v>35</v>
      </c>
      <c r="L54" s="268">
        <f>L52+L53</f>
        <v>53</v>
      </c>
      <c r="M54" s="268">
        <f>M52+M53</f>
        <v>116</v>
      </c>
      <c r="N54" s="268">
        <f>N52+N53</f>
        <v>141</v>
      </c>
      <c r="O54" s="265">
        <f>O52+O53</f>
        <v>124</v>
      </c>
      <c r="P54" s="298">
        <f>SUM(K54:O54)</f>
        <v>469</v>
      </c>
      <c r="Q54" s="299">
        <f>SUM(J54,P54)</f>
        <v>469</v>
      </c>
    </row>
    <row r="56" ht="16.5" customHeight="1">
      <c r="A56" s="204" t="s">
        <v>30</v>
      </c>
    </row>
    <row r="57" spans="2:17" ht="16.5" customHeight="1">
      <c r="B57" s="208"/>
      <c r="C57" s="208"/>
      <c r="D57" s="208"/>
      <c r="E57" s="209"/>
      <c r="F57" s="209"/>
      <c r="G57" s="209"/>
      <c r="H57" s="209"/>
      <c r="I57" s="209"/>
      <c r="J57" s="1885" t="s">
        <v>23</v>
      </c>
      <c r="K57" s="1885"/>
      <c r="L57" s="1885"/>
      <c r="M57" s="1885"/>
      <c r="N57" s="1885"/>
      <c r="O57" s="1885"/>
      <c r="P57" s="1885"/>
      <c r="Q57" s="1885"/>
    </row>
    <row r="58" spans="2:17" ht="16.5" customHeight="1">
      <c r="B58" s="1913" t="str">
        <f>"平成"&amp;WIDECHAR($A$2)&amp;"年（"&amp;WIDECHAR($B$2)&amp;"年）"&amp;WIDECHAR($C$2)&amp;"月"</f>
        <v>平成２４年（２０１２年）７月</v>
      </c>
      <c r="C58" s="1914"/>
      <c r="D58" s="1914"/>
      <c r="E58" s="1914"/>
      <c r="F58" s="1914"/>
      <c r="G58" s="1911"/>
      <c r="H58" s="1905" t="s">
        <v>24</v>
      </c>
      <c r="I58" s="1906"/>
      <c r="J58" s="1906"/>
      <c r="K58" s="1907" t="s">
        <v>25</v>
      </c>
      <c r="L58" s="1906"/>
      <c r="M58" s="1906"/>
      <c r="N58" s="1906"/>
      <c r="O58" s="1906"/>
      <c r="P58" s="1908"/>
      <c r="Q58" s="1911" t="s">
        <v>19</v>
      </c>
    </row>
    <row r="59" spans="2:17" ht="16.5" customHeight="1">
      <c r="B59" s="1915"/>
      <c r="C59" s="1916"/>
      <c r="D59" s="1916"/>
      <c r="E59" s="1916"/>
      <c r="F59" s="1916"/>
      <c r="G59" s="1912"/>
      <c r="H59" s="309" t="s">
        <v>10</v>
      </c>
      <c r="I59" s="310" t="s">
        <v>11</v>
      </c>
      <c r="J59" s="308" t="s">
        <v>12</v>
      </c>
      <c r="K59" s="311" t="s">
        <v>14</v>
      </c>
      <c r="L59" s="312" t="s">
        <v>15</v>
      </c>
      <c r="M59" s="312" t="s">
        <v>16</v>
      </c>
      <c r="N59" s="312" t="s">
        <v>17</v>
      </c>
      <c r="O59" s="310" t="s">
        <v>18</v>
      </c>
      <c r="P59" s="313" t="s">
        <v>12</v>
      </c>
      <c r="Q59" s="1912"/>
    </row>
    <row r="60" spans="2:17" ht="16.5" customHeight="1">
      <c r="B60" s="210" t="s">
        <v>20</v>
      </c>
      <c r="C60" s="212"/>
      <c r="D60" s="212"/>
      <c r="E60" s="212"/>
      <c r="F60" s="212"/>
      <c r="G60" s="212"/>
      <c r="H60" s="277">
        <v>0</v>
      </c>
      <c r="I60" s="278">
        <v>0</v>
      </c>
      <c r="J60" s="279">
        <f>SUM(H60:I60)</f>
        <v>0</v>
      </c>
      <c r="K60" s="280">
        <v>1</v>
      </c>
      <c r="L60" s="281">
        <v>6</v>
      </c>
      <c r="M60" s="281">
        <v>50</v>
      </c>
      <c r="N60" s="281">
        <v>236</v>
      </c>
      <c r="O60" s="282">
        <v>661</v>
      </c>
      <c r="P60" s="294">
        <f>SUM(K60:O60)</f>
        <v>954</v>
      </c>
      <c r="Q60" s="295">
        <f>SUM(J60,P60)</f>
        <v>954</v>
      </c>
    </row>
    <row r="61" spans="2:17" ht="16.5" customHeight="1">
      <c r="B61" s="215" t="s">
        <v>21</v>
      </c>
      <c r="C61" s="217"/>
      <c r="D61" s="217"/>
      <c r="E61" s="217"/>
      <c r="F61" s="217"/>
      <c r="G61" s="217"/>
      <c r="H61" s="285">
        <v>0</v>
      </c>
      <c r="I61" s="286">
        <v>0</v>
      </c>
      <c r="J61" s="287">
        <f>SUM(H61:I61)</f>
        <v>0</v>
      </c>
      <c r="K61" s="288">
        <v>0</v>
      </c>
      <c r="L61" s="289">
        <v>0</v>
      </c>
      <c r="M61" s="289">
        <v>1</v>
      </c>
      <c r="N61" s="289">
        <v>2</v>
      </c>
      <c r="O61" s="290">
        <v>13</v>
      </c>
      <c r="P61" s="296">
        <f>SUM(K61:O61)</f>
        <v>16</v>
      </c>
      <c r="Q61" s="297">
        <f>SUM(J61,P61)</f>
        <v>16</v>
      </c>
    </row>
    <row r="62" spans="2:17" ht="16.5" customHeight="1">
      <c r="B62" s="220" t="s">
        <v>22</v>
      </c>
      <c r="C62" s="221"/>
      <c r="D62" s="221"/>
      <c r="E62" s="221"/>
      <c r="F62" s="221"/>
      <c r="G62" s="221"/>
      <c r="H62" s="264">
        <f>H60+H61</f>
        <v>0</v>
      </c>
      <c r="I62" s="265">
        <f>I60+I61</f>
        <v>0</v>
      </c>
      <c r="J62" s="266">
        <f>SUM(H62:I62)</f>
        <v>0</v>
      </c>
      <c r="K62" s="267">
        <f>K60+K61</f>
        <v>1</v>
      </c>
      <c r="L62" s="268">
        <f>L60+L61</f>
        <v>6</v>
      </c>
      <c r="M62" s="268">
        <f>M60+M61</f>
        <v>51</v>
      </c>
      <c r="N62" s="268">
        <f>N60+N61</f>
        <v>238</v>
      </c>
      <c r="O62" s="265">
        <f>O60+O61</f>
        <v>674</v>
      </c>
      <c r="P62" s="298">
        <f>SUM(K62:O62)</f>
        <v>970</v>
      </c>
      <c r="Q62" s="299">
        <f>SUM(J62,P62)</f>
        <v>970</v>
      </c>
    </row>
    <row r="66" spans="1:11" s="315" customFormat="1" ht="16.5" customHeight="1">
      <c r="A66" s="314" t="s">
        <v>31</v>
      </c>
      <c r="J66" s="316"/>
      <c r="K66" s="316"/>
    </row>
    <row r="67" spans="2:18" s="315" customFormat="1" ht="16.5" customHeight="1">
      <c r="B67" s="205"/>
      <c r="C67" s="317"/>
      <c r="D67" s="317"/>
      <c r="E67" s="317"/>
      <c r="F67" s="209"/>
      <c r="G67" s="209"/>
      <c r="H67" s="209"/>
      <c r="I67" s="1885" t="s">
        <v>32</v>
      </c>
      <c r="J67" s="1885"/>
      <c r="K67" s="1885"/>
      <c r="L67" s="1885"/>
      <c r="M67" s="1885"/>
      <c r="N67" s="1885"/>
      <c r="O67" s="1885"/>
      <c r="P67" s="1885"/>
      <c r="Q67" s="1885"/>
      <c r="R67" s="1885"/>
    </row>
    <row r="68" spans="2:18" s="315" customFormat="1" ht="16.5" customHeight="1">
      <c r="B68" s="1886" t="str">
        <f>"平成"&amp;WIDECHAR($A$2)&amp;"年（"&amp;WIDECHAR($B$2)&amp;"年）"&amp;WIDECHAR($C$2)&amp;"月"</f>
        <v>平成２４年（２０１２年）７月</v>
      </c>
      <c r="C68" s="1887"/>
      <c r="D68" s="1887"/>
      <c r="E68" s="1887"/>
      <c r="F68" s="1887"/>
      <c r="G68" s="1888"/>
      <c r="H68" s="1901" t="s">
        <v>24</v>
      </c>
      <c r="I68" s="1902"/>
      <c r="J68" s="1902"/>
      <c r="K68" s="1882" t="s">
        <v>25</v>
      </c>
      <c r="L68" s="1883"/>
      <c r="M68" s="1883"/>
      <c r="N68" s="1883"/>
      <c r="O68" s="1883"/>
      <c r="P68" s="1883"/>
      <c r="Q68" s="1884"/>
      <c r="R68" s="1909" t="s">
        <v>19</v>
      </c>
    </row>
    <row r="69" spans="2:18" s="315" customFormat="1" ht="16.5" customHeight="1">
      <c r="B69" s="1889"/>
      <c r="C69" s="1890"/>
      <c r="D69" s="1890"/>
      <c r="E69" s="1890"/>
      <c r="F69" s="1890"/>
      <c r="G69" s="1891"/>
      <c r="H69" s="271" t="s">
        <v>10</v>
      </c>
      <c r="I69" s="272" t="s">
        <v>11</v>
      </c>
      <c r="J69" s="273" t="s">
        <v>12</v>
      </c>
      <c r="K69" s="274" t="s">
        <v>13</v>
      </c>
      <c r="L69" s="275" t="s">
        <v>14</v>
      </c>
      <c r="M69" s="275" t="s">
        <v>15</v>
      </c>
      <c r="N69" s="275" t="s">
        <v>16</v>
      </c>
      <c r="O69" s="275" t="s">
        <v>17</v>
      </c>
      <c r="P69" s="276" t="s">
        <v>18</v>
      </c>
      <c r="Q69" s="270" t="s">
        <v>12</v>
      </c>
      <c r="R69" s="1910"/>
    </row>
    <row r="70" spans="2:18" s="315" customFormat="1" ht="16.5" customHeight="1">
      <c r="B70" s="318" t="s">
        <v>33</v>
      </c>
      <c r="C70" s="319"/>
      <c r="D70" s="319"/>
      <c r="E70" s="319"/>
      <c r="F70" s="319"/>
      <c r="G70" s="320"/>
      <c r="H70" s="321">
        <f aca="true" t="shared" si="4" ref="H70:R70">SUM(H71,H77,H80,H84,H88:H89)</f>
        <v>3138</v>
      </c>
      <c r="I70" s="322">
        <f t="shared" si="4"/>
        <v>3231</v>
      </c>
      <c r="J70" s="323">
        <f t="shared" si="4"/>
        <v>6369</v>
      </c>
      <c r="K70" s="324">
        <f t="shared" si="4"/>
        <v>0</v>
      </c>
      <c r="L70" s="325">
        <f t="shared" si="4"/>
        <v>6787</v>
      </c>
      <c r="M70" s="325">
        <f t="shared" si="4"/>
        <v>5413</v>
      </c>
      <c r="N70" s="325">
        <f t="shared" si="4"/>
        <v>3801</v>
      </c>
      <c r="O70" s="325">
        <f t="shared" si="4"/>
        <v>2689</v>
      </c>
      <c r="P70" s="326">
        <f t="shared" si="4"/>
        <v>1704</v>
      </c>
      <c r="Q70" s="327">
        <f t="shared" si="4"/>
        <v>20394</v>
      </c>
      <c r="R70" s="328">
        <f t="shared" si="4"/>
        <v>26763</v>
      </c>
    </row>
    <row r="71" spans="2:18" s="315" customFormat="1" ht="16.5" customHeight="1">
      <c r="B71" s="329"/>
      <c r="C71" s="318" t="s">
        <v>34</v>
      </c>
      <c r="D71" s="319"/>
      <c r="E71" s="319"/>
      <c r="F71" s="319"/>
      <c r="G71" s="320"/>
      <c r="H71" s="321">
        <f aca="true" t="shared" si="5" ref="H71:Q71">SUM(H72:H76)</f>
        <v>837</v>
      </c>
      <c r="I71" s="322">
        <f t="shared" si="5"/>
        <v>816</v>
      </c>
      <c r="J71" s="323">
        <f t="shared" si="5"/>
        <v>1653</v>
      </c>
      <c r="K71" s="324">
        <f t="shared" si="5"/>
        <v>0</v>
      </c>
      <c r="L71" s="325">
        <f t="shared" si="5"/>
        <v>1501</v>
      </c>
      <c r="M71" s="325">
        <f t="shared" si="5"/>
        <v>1142</v>
      </c>
      <c r="N71" s="325">
        <f t="shared" si="5"/>
        <v>838</v>
      </c>
      <c r="O71" s="325">
        <f t="shared" si="5"/>
        <v>646</v>
      </c>
      <c r="P71" s="326">
        <f t="shared" si="5"/>
        <v>543</v>
      </c>
      <c r="Q71" s="327">
        <f t="shared" si="5"/>
        <v>4670</v>
      </c>
      <c r="R71" s="328">
        <f aca="true" t="shared" si="6" ref="R71:R76">SUM(J71,Q71)</f>
        <v>6323</v>
      </c>
    </row>
    <row r="72" spans="2:18" s="315" customFormat="1" ht="16.5" customHeight="1">
      <c r="B72" s="329"/>
      <c r="C72" s="329"/>
      <c r="D72" s="330" t="s">
        <v>35</v>
      </c>
      <c r="E72" s="331"/>
      <c r="F72" s="331"/>
      <c r="G72" s="332"/>
      <c r="H72" s="333">
        <v>793</v>
      </c>
      <c r="I72" s="334">
        <v>757</v>
      </c>
      <c r="J72" s="335">
        <f>SUM(H72:I72)</f>
        <v>1550</v>
      </c>
      <c r="K72" s="336">
        <v>0</v>
      </c>
      <c r="L72" s="337">
        <v>1175</v>
      </c>
      <c r="M72" s="337">
        <v>789</v>
      </c>
      <c r="N72" s="337">
        <v>467</v>
      </c>
      <c r="O72" s="337">
        <v>316</v>
      </c>
      <c r="P72" s="334">
        <v>189</v>
      </c>
      <c r="Q72" s="335">
        <f>SUM(K72:P72)</f>
        <v>2936</v>
      </c>
      <c r="R72" s="338">
        <f t="shared" si="6"/>
        <v>4486</v>
      </c>
    </row>
    <row r="73" spans="2:18" s="315" customFormat="1" ht="16.5" customHeight="1">
      <c r="B73" s="329"/>
      <c r="C73" s="329"/>
      <c r="D73" s="339" t="s">
        <v>36</v>
      </c>
      <c r="E73" s="340"/>
      <c r="F73" s="340"/>
      <c r="G73" s="341"/>
      <c r="H73" s="342">
        <v>0</v>
      </c>
      <c r="I73" s="343">
        <v>0</v>
      </c>
      <c r="J73" s="344">
        <f>SUM(H73:I73)</f>
        <v>0</v>
      </c>
      <c r="K73" s="345">
        <v>0</v>
      </c>
      <c r="L73" s="346">
        <v>1</v>
      </c>
      <c r="M73" s="346">
        <v>3</v>
      </c>
      <c r="N73" s="346">
        <v>5</v>
      </c>
      <c r="O73" s="346">
        <v>10</v>
      </c>
      <c r="P73" s="343">
        <v>39</v>
      </c>
      <c r="Q73" s="344">
        <f>SUM(K73:P73)</f>
        <v>58</v>
      </c>
      <c r="R73" s="347">
        <f t="shared" si="6"/>
        <v>58</v>
      </c>
    </row>
    <row r="74" spans="2:18" s="315" customFormat="1" ht="16.5" customHeight="1">
      <c r="B74" s="329"/>
      <c r="C74" s="329"/>
      <c r="D74" s="339" t="s">
        <v>37</v>
      </c>
      <c r="E74" s="340"/>
      <c r="F74" s="340"/>
      <c r="G74" s="341"/>
      <c r="H74" s="342">
        <v>18</v>
      </c>
      <c r="I74" s="343">
        <v>19</v>
      </c>
      <c r="J74" s="344">
        <f>SUM(H74:I74)</f>
        <v>37</v>
      </c>
      <c r="K74" s="345">
        <v>0</v>
      </c>
      <c r="L74" s="346">
        <v>127</v>
      </c>
      <c r="M74" s="346">
        <v>132</v>
      </c>
      <c r="N74" s="346">
        <v>97</v>
      </c>
      <c r="O74" s="346">
        <v>105</v>
      </c>
      <c r="P74" s="343">
        <v>100</v>
      </c>
      <c r="Q74" s="344">
        <f>SUM(K74:P74)</f>
        <v>561</v>
      </c>
      <c r="R74" s="347">
        <f t="shared" si="6"/>
        <v>598</v>
      </c>
    </row>
    <row r="75" spans="2:18" s="315" customFormat="1" ht="16.5" customHeight="1">
      <c r="B75" s="329"/>
      <c r="C75" s="329"/>
      <c r="D75" s="339" t="s">
        <v>38</v>
      </c>
      <c r="E75" s="340"/>
      <c r="F75" s="340"/>
      <c r="G75" s="341"/>
      <c r="H75" s="342">
        <v>3</v>
      </c>
      <c r="I75" s="343">
        <v>20</v>
      </c>
      <c r="J75" s="344">
        <f>SUM(H75:I75)</f>
        <v>23</v>
      </c>
      <c r="K75" s="345">
        <v>0</v>
      </c>
      <c r="L75" s="346">
        <v>79</v>
      </c>
      <c r="M75" s="346">
        <v>67</v>
      </c>
      <c r="N75" s="346">
        <v>78</v>
      </c>
      <c r="O75" s="346">
        <v>39</v>
      </c>
      <c r="P75" s="343">
        <v>35</v>
      </c>
      <c r="Q75" s="344">
        <f>SUM(K75:P75)</f>
        <v>298</v>
      </c>
      <c r="R75" s="347">
        <f t="shared" si="6"/>
        <v>321</v>
      </c>
    </row>
    <row r="76" spans="2:18" s="315" customFormat="1" ht="16.5" customHeight="1">
      <c r="B76" s="329"/>
      <c r="C76" s="329"/>
      <c r="D76" s="348" t="s">
        <v>39</v>
      </c>
      <c r="E76" s="253"/>
      <c r="F76" s="253"/>
      <c r="G76" s="349"/>
      <c r="H76" s="350">
        <v>23</v>
      </c>
      <c r="I76" s="351">
        <v>20</v>
      </c>
      <c r="J76" s="352">
        <f>SUM(H76:I76)</f>
        <v>43</v>
      </c>
      <c r="K76" s="353">
        <v>0</v>
      </c>
      <c r="L76" s="354">
        <v>119</v>
      </c>
      <c r="M76" s="354">
        <v>151</v>
      </c>
      <c r="N76" s="354">
        <v>191</v>
      </c>
      <c r="O76" s="354">
        <v>176</v>
      </c>
      <c r="P76" s="351">
        <v>180</v>
      </c>
      <c r="Q76" s="352">
        <f>SUM(K76:P76)</f>
        <v>817</v>
      </c>
      <c r="R76" s="355">
        <f t="shared" si="6"/>
        <v>860</v>
      </c>
    </row>
    <row r="77" spans="2:18" s="315" customFormat="1" ht="16.5" customHeight="1">
      <c r="B77" s="329"/>
      <c r="C77" s="318" t="s">
        <v>40</v>
      </c>
      <c r="D77" s="319"/>
      <c r="E77" s="319"/>
      <c r="F77" s="319"/>
      <c r="G77" s="320"/>
      <c r="H77" s="321">
        <f aca="true" t="shared" si="7" ref="H77:R77">SUM(H78:H79)</f>
        <v>536</v>
      </c>
      <c r="I77" s="322">
        <f t="shared" si="7"/>
        <v>543</v>
      </c>
      <c r="J77" s="323">
        <f t="shared" si="7"/>
        <v>1079</v>
      </c>
      <c r="K77" s="324">
        <f t="shared" si="7"/>
        <v>0</v>
      </c>
      <c r="L77" s="325">
        <f t="shared" si="7"/>
        <v>1698</v>
      </c>
      <c r="M77" s="325">
        <f t="shared" si="7"/>
        <v>1279</v>
      </c>
      <c r="N77" s="325">
        <f t="shared" si="7"/>
        <v>847</v>
      </c>
      <c r="O77" s="325">
        <f t="shared" si="7"/>
        <v>515</v>
      </c>
      <c r="P77" s="326">
        <f t="shared" si="7"/>
        <v>279</v>
      </c>
      <c r="Q77" s="327">
        <f t="shared" si="7"/>
        <v>4618</v>
      </c>
      <c r="R77" s="328">
        <f t="shared" si="7"/>
        <v>5697</v>
      </c>
    </row>
    <row r="78" spans="2:18" s="315" customFormat="1" ht="16.5" customHeight="1">
      <c r="B78" s="329"/>
      <c r="C78" s="329"/>
      <c r="D78" s="330" t="s">
        <v>41</v>
      </c>
      <c r="E78" s="331"/>
      <c r="F78" s="331"/>
      <c r="G78" s="332"/>
      <c r="H78" s="333">
        <v>426</v>
      </c>
      <c r="I78" s="334">
        <v>383</v>
      </c>
      <c r="J78" s="356">
        <f>SUM(H78:I78)</f>
        <v>809</v>
      </c>
      <c r="K78" s="336">
        <v>0</v>
      </c>
      <c r="L78" s="337">
        <v>1206</v>
      </c>
      <c r="M78" s="337">
        <v>854</v>
      </c>
      <c r="N78" s="337">
        <v>543</v>
      </c>
      <c r="O78" s="337">
        <v>320</v>
      </c>
      <c r="P78" s="334">
        <v>177</v>
      </c>
      <c r="Q78" s="335">
        <f>SUM(K78:P78)</f>
        <v>3100</v>
      </c>
      <c r="R78" s="338">
        <f>SUM(J78,Q78)</f>
        <v>3909</v>
      </c>
    </row>
    <row r="79" spans="2:18" s="315" customFormat="1" ht="16.5" customHeight="1">
      <c r="B79" s="329"/>
      <c r="C79" s="329"/>
      <c r="D79" s="348" t="s">
        <v>42</v>
      </c>
      <c r="E79" s="253"/>
      <c r="F79" s="253"/>
      <c r="G79" s="349"/>
      <c r="H79" s="350">
        <v>110</v>
      </c>
      <c r="I79" s="351">
        <v>160</v>
      </c>
      <c r="J79" s="357">
        <f>SUM(H79:I79)</f>
        <v>270</v>
      </c>
      <c r="K79" s="353">
        <v>0</v>
      </c>
      <c r="L79" s="354">
        <v>492</v>
      </c>
      <c r="M79" s="354">
        <v>425</v>
      </c>
      <c r="N79" s="354">
        <v>304</v>
      </c>
      <c r="O79" s="354">
        <v>195</v>
      </c>
      <c r="P79" s="351">
        <v>102</v>
      </c>
      <c r="Q79" s="352">
        <f>SUM(K79:P79)</f>
        <v>1518</v>
      </c>
      <c r="R79" s="355">
        <f>SUM(J79,Q79)</f>
        <v>1788</v>
      </c>
    </row>
    <row r="80" spans="2:18" s="315" customFormat="1" ht="16.5" customHeight="1">
      <c r="B80" s="329"/>
      <c r="C80" s="318" t="s">
        <v>43</v>
      </c>
      <c r="D80" s="319"/>
      <c r="E80" s="319"/>
      <c r="F80" s="319"/>
      <c r="G80" s="320"/>
      <c r="H80" s="321">
        <f aca="true" t="shared" si="8" ref="H80:R80">SUM(H81:H83)</f>
        <v>5</v>
      </c>
      <c r="I80" s="322">
        <f t="shared" si="8"/>
        <v>5</v>
      </c>
      <c r="J80" s="323">
        <f t="shared" si="8"/>
        <v>10</v>
      </c>
      <c r="K80" s="324">
        <f t="shared" si="8"/>
        <v>0</v>
      </c>
      <c r="L80" s="325">
        <f t="shared" si="8"/>
        <v>105</v>
      </c>
      <c r="M80" s="325">
        <f t="shared" si="8"/>
        <v>170</v>
      </c>
      <c r="N80" s="325">
        <f t="shared" si="8"/>
        <v>200</v>
      </c>
      <c r="O80" s="325">
        <f t="shared" si="8"/>
        <v>154</v>
      </c>
      <c r="P80" s="326">
        <f t="shared" si="8"/>
        <v>93</v>
      </c>
      <c r="Q80" s="327">
        <f t="shared" si="8"/>
        <v>722</v>
      </c>
      <c r="R80" s="328">
        <f t="shared" si="8"/>
        <v>732</v>
      </c>
    </row>
    <row r="81" spans="2:18" s="315" customFormat="1" ht="16.5" customHeight="1">
      <c r="B81" s="329"/>
      <c r="C81" s="329"/>
      <c r="D81" s="330" t="s">
        <v>44</v>
      </c>
      <c r="E81" s="331"/>
      <c r="F81" s="331"/>
      <c r="G81" s="332"/>
      <c r="H81" s="333">
        <v>4</v>
      </c>
      <c r="I81" s="334">
        <v>4</v>
      </c>
      <c r="J81" s="356">
        <f>SUM(H81:I81)</f>
        <v>8</v>
      </c>
      <c r="K81" s="336">
        <v>0</v>
      </c>
      <c r="L81" s="337">
        <v>81</v>
      </c>
      <c r="M81" s="337">
        <v>112</v>
      </c>
      <c r="N81" s="337">
        <v>147</v>
      </c>
      <c r="O81" s="337">
        <v>107</v>
      </c>
      <c r="P81" s="334">
        <v>53</v>
      </c>
      <c r="Q81" s="335">
        <f>SUM(K81:P81)</f>
        <v>500</v>
      </c>
      <c r="R81" s="338">
        <f>SUM(J81,Q81)</f>
        <v>508</v>
      </c>
    </row>
    <row r="82" spans="2:18" s="315" customFormat="1" ht="16.5" customHeight="1">
      <c r="B82" s="329"/>
      <c r="C82" s="329"/>
      <c r="D82" s="339" t="s">
        <v>45</v>
      </c>
      <c r="E82" s="340"/>
      <c r="F82" s="340"/>
      <c r="G82" s="341"/>
      <c r="H82" s="342">
        <v>1</v>
      </c>
      <c r="I82" s="343">
        <v>1</v>
      </c>
      <c r="J82" s="358">
        <f>SUM(H82:I82)</f>
        <v>2</v>
      </c>
      <c r="K82" s="345">
        <v>0</v>
      </c>
      <c r="L82" s="346">
        <v>23</v>
      </c>
      <c r="M82" s="346">
        <v>56</v>
      </c>
      <c r="N82" s="346">
        <v>49</v>
      </c>
      <c r="O82" s="346">
        <v>44</v>
      </c>
      <c r="P82" s="343">
        <v>38</v>
      </c>
      <c r="Q82" s="344">
        <f>SUM(K82:P82)</f>
        <v>210</v>
      </c>
      <c r="R82" s="347">
        <f>SUM(J82,Q82)</f>
        <v>212</v>
      </c>
    </row>
    <row r="83" spans="2:18" s="315" customFormat="1" ht="16.5" customHeight="1">
      <c r="B83" s="329"/>
      <c r="C83" s="359"/>
      <c r="D83" s="348" t="s">
        <v>46</v>
      </c>
      <c r="E83" s="253"/>
      <c r="F83" s="253"/>
      <c r="G83" s="349"/>
      <c r="H83" s="350">
        <v>0</v>
      </c>
      <c r="I83" s="351">
        <v>0</v>
      </c>
      <c r="J83" s="357">
        <f>SUM(H83:I83)</f>
        <v>0</v>
      </c>
      <c r="K83" s="353">
        <v>0</v>
      </c>
      <c r="L83" s="354">
        <v>1</v>
      </c>
      <c r="M83" s="354">
        <v>2</v>
      </c>
      <c r="N83" s="354">
        <v>4</v>
      </c>
      <c r="O83" s="354">
        <v>3</v>
      </c>
      <c r="P83" s="351">
        <v>2</v>
      </c>
      <c r="Q83" s="352">
        <f>SUM(K83:P83)</f>
        <v>12</v>
      </c>
      <c r="R83" s="355">
        <f>SUM(J83,Q83)</f>
        <v>12</v>
      </c>
    </row>
    <row r="84" spans="2:18" s="315" customFormat="1" ht="16.5" customHeight="1">
      <c r="B84" s="329"/>
      <c r="C84" s="318" t="s">
        <v>47</v>
      </c>
      <c r="D84" s="319"/>
      <c r="E84" s="319"/>
      <c r="F84" s="319"/>
      <c r="G84" s="320"/>
      <c r="H84" s="321">
        <f aca="true" t="shared" si="9" ref="H84:R84">SUM(H85:H87)</f>
        <v>432</v>
      </c>
      <c r="I84" s="322">
        <f t="shared" si="9"/>
        <v>590</v>
      </c>
      <c r="J84" s="323">
        <f t="shared" si="9"/>
        <v>1022</v>
      </c>
      <c r="K84" s="324">
        <f t="shared" si="9"/>
        <v>0</v>
      </c>
      <c r="L84" s="325">
        <f t="shared" si="9"/>
        <v>920</v>
      </c>
      <c r="M84" s="325">
        <f t="shared" si="9"/>
        <v>1001</v>
      </c>
      <c r="N84" s="325">
        <f t="shared" si="9"/>
        <v>797</v>
      </c>
      <c r="O84" s="325">
        <f t="shared" si="9"/>
        <v>586</v>
      </c>
      <c r="P84" s="326">
        <f t="shared" si="9"/>
        <v>383</v>
      </c>
      <c r="Q84" s="327">
        <f t="shared" si="9"/>
        <v>3687</v>
      </c>
      <c r="R84" s="328">
        <f t="shared" si="9"/>
        <v>4709</v>
      </c>
    </row>
    <row r="85" spans="2:18" s="315" customFormat="1" ht="16.5" customHeight="1">
      <c r="B85" s="329"/>
      <c r="C85" s="329"/>
      <c r="D85" s="330" t="s">
        <v>48</v>
      </c>
      <c r="E85" s="331"/>
      <c r="F85" s="331"/>
      <c r="G85" s="332"/>
      <c r="H85" s="333">
        <v>402</v>
      </c>
      <c r="I85" s="334">
        <v>545</v>
      </c>
      <c r="J85" s="356">
        <f>SUM(H85:I85)</f>
        <v>947</v>
      </c>
      <c r="K85" s="336">
        <v>0</v>
      </c>
      <c r="L85" s="337">
        <v>866</v>
      </c>
      <c r="M85" s="337">
        <v>969</v>
      </c>
      <c r="N85" s="337">
        <v>760</v>
      </c>
      <c r="O85" s="337">
        <v>565</v>
      </c>
      <c r="P85" s="334">
        <v>371</v>
      </c>
      <c r="Q85" s="335">
        <f>SUM(K85:P85)</f>
        <v>3531</v>
      </c>
      <c r="R85" s="338">
        <f>SUM(J85,Q85)</f>
        <v>4478</v>
      </c>
    </row>
    <row r="86" spans="2:18" s="315" customFormat="1" ht="16.5" customHeight="1">
      <c r="B86" s="329"/>
      <c r="C86" s="329"/>
      <c r="D86" s="339" t="s">
        <v>49</v>
      </c>
      <c r="E86" s="340"/>
      <c r="F86" s="340"/>
      <c r="G86" s="341"/>
      <c r="H86" s="342">
        <v>13</v>
      </c>
      <c r="I86" s="343">
        <v>16</v>
      </c>
      <c r="J86" s="358">
        <f>SUM(H86:I86)</f>
        <v>29</v>
      </c>
      <c r="K86" s="345">
        <v>0</v>
      </c>
      <c r="L86" s="346">
        <v>21</v>
      </c>
      <c r="M86" s="346">
        <v>12</v>
      </c>
      <c r="N86" s="346">
        <v>20</v>
      </c>
      <c r="O86" s="346">
        <v>13</v>
      </c>
      <c r="P86" s="343">
        <v>6</v>
      </c>
      <c r="Q86" s="344">
        <f>SUM(K86:P86)</f>
        <v>72</v>
      </c>
      <c r="R86" s="347">
        <f>SUM(J86,Q86)</f>
        <v>101</v>
      </c>
    </row>
    <row r="87" spans="2:18" s="315" customFormat="1" ht="16.5" customHeight="1">
      <c r="B87" s="329"/>
      <c r="C87" s="329"/>
      <c r="D87" s="348" t="s">
        <v>50</v>
      </c>
      <c r="E87" s="253"/>
      <c r="F87" s="253"/>
      <c r="G87" s="349"/>
      <c r="H87" s="350">
        <v>17</v>
      </c>
      <c r="I87" s="351">
        <v>29</v>
      </c>
      <c r="J87" s="357">
        <f>SUM(H87:I87)</f>
        <v>46</v>
      </c>
      <c r="K87" s="353">
        <v>0</v>
      </c>
      <c r="L87" s="354">
        <v>33</v>
      </c>
      <c r="M87" s="354">
        <v>20</v>
      </c>
      <c r="N87" s="354">
        <v>17</v>
      </c>
      <c r="O87" s="354">
        <v>8</v>
      </c>
      <c r="P87" s="351">
        <v>6</v>
      </c>
      <c r="Q87" s="352">
        <f>SUM(K87:P87)</f>
        <v>84</v>
      </c>
      <c r="R87" s="355">
        <f>SUM(J87,Q87)</f>
        <v>130</v>
      </c>
    </row>
    <row r="88" spans="2:18" s="315" customFormat="1" ht="16.5" customHeight="1">
      <c r="B88" s="329"/>
      <c r="C88" s="360" t="s">
        <v>51</v>
      </c>
      <c r="D88" s="361"/>
      <c r="E88" s="361"/>
      <c r="F88" s="361"/>
      <c r="G88" s="362"/>
      <c r="H88" s="321">
        <v>26</v>
      </c>
      <c r="I88" s="322">
        <v>29</v>
      </c>
      <c r="J88" s="323">
        <f>SUM(H88:I88)</f>
        <v>55</v>
      </c>
      <c r="K88" s="324">
        <v>0</v>
      </c>
      <c r="L88" s="325">
        <v>127</v>
      </c>
      <c r="M88" s="325">
        <v>77</v>
      </c>
      <c r="N88" s="325">
        <v>77</v>
      </c>
      <c r="O88" s="325">
        <v>63</v>
      </c>
      <c r="P88" s="326">
        <v>15</v>
      </c>
      <c r="Q88" s="327">
        <f>SUM(K88:P88)</f>
        <v>359</v>
      </c>
      <c r="R88" s="328">
        <f>SUM(J88,Q88)</f>
        <v>414</v>
      </c>
    </row>
    <row r="89" spans="2:18" s="315" customFormat="1" ht="16.5" customHeight="1">
      <c r="B89" s="359"/>
      <c r="C89" s="360" t="s">
        <v>52</v>
      </c>
      <c r="D89" s="361"/>
      <c r="E89" s="361"/>
      <c r="F89" s="361"/>
      <c r="G89" s="362"/>
      <c r="H89" s="321">
        <v>1302</v>
      </c>
      <c r="I89" s="322">
        <v>1248</v>
      </c>
      <c r="J89" s="323">
        <f>SUM(H89:I89)</f>
        <v>2550</v>
      </c>
      <c r="K89" s="324">
        <v>0</v>
      </c>
      <c r="L89" s="325">
        <v>2436</v>
      </c>
      <c r="M89" s="325">
        <v>1744</v>
      </c>
      <c r="N89" s="325">
        <v>1042</v>
      </c>
      <c r="O89" s="325">
        <v>725</v>
      </c>
      <c r="P89" s="326">
        <v>391</v>
      </c>
      <c r="Q89" s="327">
        <f>SUM(K89:P89)</f>
        <v>6338</v>
      </c>
      <c r="R89" s="328">
        <f>SUM(J89,Q89)</f>
        <v>8888</v>
      </c>
    </row>
    <row r="90" spans="2:18" s="315" customFormat="1" ht="16.5" customHeight="1">
      <c r="B90" s="318" t="s">
        <v>53</v>
      </c>
      <c r="C90" s="319"/>
      <c r="D90" s="319"/>
      <c r="E90" s="319"/>
      <c r="F90" s="319"/>
      <c r="G90" s="320"/>
      <c r="H90" s="321">
        <f aca="true" t="shared" si="10" ref="H90:R90">SUM(H91:H98)</f>
        <v>13</v>
      </c>
      <c r="I90" s="322">
        <f t="shared" si="10"/>
        <v>7</v>
      </c>
      <c r="J90" s="323">
        <f t="shared" si="10"/>
        <v>20</v>
      </c>
      <c r="K90" s="324">
        <f t="shared" si="10"/>
        <v>0</v>
      </c>
      <c r="L90" s="325">
        <f t="shared" si="10"/>
        <v>265</v>
      </c>
      <c r="M90" s="325">
        <f t="shared" si="10"/>
        <v>365</v>
      </c>
      <c r="N90" s="325">
        <f t="shared" si="10"/>
        <v>346</v>
      </c>
      <c r="O90" s="325">
        <f t="shared" si="10"/>
        <v>277</v>
      </c>
      <c r="P90" s="326">
        <f t="shared" si="10"/>
        <v>144</v>
      </c>
      <c r="Q90" s="327">
        <f t="shared" si="10"/>
        <v>1397</v>
      </c>
      <c r="R90" s="328">
        <f t="shared" si="10"/>
        <v>1417</v>
      </c>
    </row>
    <row r="91" spans="2:18" s="315" customFormat="1" ht="16.5" customHeight="1">
      <c r="B91" s="329"/>
      <c r="C91" s="330" t="s">
        <v>68</v>
      </c>
      <c r="D91" s="331"/>
      <c r="E91" s="331"/>
      <c r="F91" s="331"/>
      <c r="G91" s="332"/>
      <c r="H91" s="333">
        <v>0</v>
      </c>
      <c r="I91" s="334">
        <v>0</v>
      </c>
      <c r="J91" s="356">
        <v>0</v>
      </c>
      <c r="K91" s="363"/>
      <c r="L91" s="337">
        <v>0</v>
      </c>
      <c r="M91" s="337">
        <v>0</v>
      </c>
      <c r="N91" s="337">
        <v>0</v>
      </c>
      <c r="O91" s="337">
        <v>0</v>
      </c>
      <c r="P91" s="334">
        <v>0</v>
      </c>
      <c r="Q91" s="335">
        <f aca="true" t="shared" si="11" ref="Q91:Q98">SUM(K91:P91)</f>
        <v>0</v>
      </c>
      <c r="R91" s="338">
        <f aca="true" t="shared" si="12" ref="R91:R98">SUM(J91,Q91)</f>
        <v>0</v>
      </c>
    </row>
    <row r="92" spans="2:18" s="315" customFormat="1" ht="16.5" customHeight="1">
      <c r="B92" s="329"/>
      <c r="C92" s="364" t="s">
        <v>54</v>
      </c>
      <c r="D92" s="245"/>
      <c r="E92" s="245"/>
      <c r="F92" s="245"/>
      <c r="G92" s="365"/>
      <c r="H92" s="342">
        <v>0</v>
      </c>
      <c r="I92" s="343">
        <v>0</v>
      </c>
      <c r="J92" s="358">
        <f aca="true" t="shared" si="13" ref="J92:J98">SUM(H92:I92)</f>
        <v>0</v>
      </c>
      <c r="K92" s="366"/>
      <c r="L92" s="367">
        <v>8</v>
      </c>
      <c r="M92" s="367">
        <v>9</v>
      </c>
      <c r="N92" s="367">
        <v>4</v>
      </c>
      <c r="O92" s="367">
        <v>3</v>
      </c>
      <c r="P92" s="368">
        <v>5</v>
      </c>
      <c r="Q92" s="369">
        <f t="shared" si="11"/>
        <v>29</v>
      </c>
      <c r="R92" s="370">
        <f t="shared" si="12"/>
        <v>29</v>
      </c>
    </row>
    <row r="93" spans="2:18" s="315" customFormat="1" ht="16.5" customHeight="1">
      <c r="B93" s="329"/>
      <c r="C93" s="339" t="s">
        <v>55</v>
      </c>
      <c r="D93" s="340"/>
      <c r="E93" s="340"/>
      <c r="F93" s="340"/>
      <c r="G93" s="341"/>
      <c r="H93" s="342">
        <v>5</v>
      </c>
      <c r="I93" s="343">
        <v>3</v>
      </c>
      <c r="J93" s="358">
        <f t="shared" si="13"/>
        <v>8</v>
      </c>
      <c r="K93" s="345">
        <v>0</v>
      </c>
      <c r="L93" s="346">
        <v>49</v>
      </c>
      <c r="M93" s="346">
        <v>78</v>
      </c>
      <c r="N93" s="346">
        <v>46</v>
      </c>
      <c r="O93" s="346">
        <v>50</v>
      </c>
      <c r="P93" s="343">
        <v>22</v>
      </c>
      <c r="Q93" s="344">
        <f t="shared" si="11"/>
        <v>245</v>
      </c>
      <c r="R93" s="347">
        <f t="shared" si="12"/>
        <v>253</v>
      </c>
    </row>
    <row r="94" spans="2:18" s="315" customFormat="1" ht="16.5" customHeight="1">
      <c r="B94" s="329"/>
      <c r="C94" s="339" t="s">
        <v>56</v>
      </c>
      <c r="D94" s="340"/>
      <c r="E94" s="340"/>
      <c r="F94" s="340"/>
      <c r="G94" s="341"/>
      <c r="H94" s="342">
        <v>8</v>
      </c>
      <c r="I94" s="343">
        <v>3</v>
      </c>
      <c r="J94" s="358">
        <f t="shared" si="13"/>
        <v>11</v>
      </c>
      <c r="K94" s="345">
        <v>0</v>
      </c>
      <c r="L94" s="346">
        <v>51</v>
      </c>
      <c r="M94" s="346">
        <v>52</v>
      </c>
      <c r="N94" s="346">
        <v>33</v>
      </c>
      <c r="O94" s="346">
        <v>40</v>
      </c>
      <c r="P94" s="343">
        <v>25</v>
      </c>
      <c r="Q94" s="344">
        <f t="shared" si="11"/>
        <v>201</v>
      </c>
      <c r="R94" s="347">
        <f t="shared" si="12"/>
        <v>212</v>
      </c>
    </row>
    <row r="95" spans="2:18" s="315" customFormat="1" ht="16.5" customHeight="1">
      <c r="B95" s="329"/>
      <c r="C95" s="339" t="s">
        <v>57</v>
      </c>
      <c r="D95" s="340"/>
      <c r="E95" s="340"/>
      <c r="F95" s="340"/>
      <c r="G95" s="341"/>
      <c r="H95" s="342">
        <v>0</v>
      </c>
      <c r="I95" s="343">
        <v>1</v>
      </c>
      <c r="J95" s="358">
        <f t="shared" si="13"/>
        <v>1</v>
      </c>
      <c r="K95" s="371"/>
      <c r="L95" s="346">
        <v>133</v>
      </c>
      <c r="M95" s="346">
        <v>192</v>
      </c>
      <c r="N95" s="346">
        <v>220</v>
      </c>
      <c r="O95" s="346">
        <v>141</v>
      </c>
      <c r="P95" s="343">
        <v>73</v>
      </c>
      <c r="Q95" s="344">
        <f t="shared" si="11"/>
        <v>759</v>
      </c>
      <c r="R95" s="347">
        <f t="shared" si="12"/>
        <v>760</v>
      </c>
    </row>
    <row r="96" spans="2:18" s="315" customFormat="1" ht="16.5" customHeight="1">
      <c r="B96" s="329"/>
      <c r="C96" s="372" t="s">
        <v>58</v>
      </c>
      <c r="D96" s="373"/>
      <c r="E96" s="373"/>
      <c r="F96" s="373"/>
      <c r="G96" s="374"/>
      <c r="H96" s="342">
        <v>0</v>
      </c>
      <c r="I96" s="343">
        <v>0</v>
      </c>
      <c r="J96" s="358">
        <f t="shared" si="13"/>
        <v>0</v>
      </c>
      <c r="K96" s="371"/>
      <c r="L96" s="346">
        <v>24</v>
      </c>
      <c r="M96" s="346">
        <v>34</v>
      </c>
      <c r="N96" s="346">
        <v>36</v>
      </c>
      <c r="O96" s="346">
        <v>36</v>
      </c>
      <c r="P96" s="343">
        <v>15</v>
      </c>
      <c r="Q96" s="344">
        <f t="shared" si="11"/>
        <v>145</v>
      </c>
      <c r="R96" s="347">
        <f t="shared" si="12"/>
        <v>145</v>
      </c>
    </row>
    <row r="97" spans="2:18" s="315" customFormat="1" ht="16.5" customHeight="1">
      <c r="B97" s="375"/>
      <c r="C97" s="376" t="s">
        <v>59</v>
      </c>
      <c r="D97" s="373"/>
      <c r="E97" s="373"/>
      <c r="F97" s="373"/>
      <c r="G97" s="374"/>
      <c r="H97" s="342">
        <v>0</v>
      </c>
      <c r="I97" s="343">
        <v>0</v>
      </c>
      <c r="J97" s="358">
        <f t="shared" si="13"/>
        <v>0</v>
      </c>
      <c r="K97" s="371"/>
      <c r="L97" s="346">
        <v>0</v>
      </c>
      <c r="M97" s="346">
        <v>0</v>
      </c>
      <c r="N97" s="346">
        <v>7</v>
      </c>
      <c r="O97" s="346">
        <v>7</v>
      </c>
      <c r="P97" s="343">
        <v>4</v>
      </c>
      <c r="Q97" s="344">
        <f t="shared" si="11"/>
        <v>18</v>
      </c>
      <c r="R97" s="347">
        <f t="shared" si="12"/>
        <v>18</v>
      </c>
    </row>
    <row r="98" spans="2:18" s="315" customFormat="1" ht="16.5" customHeight="1">
      <c r="B98" s="377"/>
      <c r="C98" s="378" t="s">
        <v>69</v>
      </c>
      <c r="D98" s="379"/>
      <c r="E98" s="379"/>
      <c r="F98" s="379"/>
      <c r="G98" s="380"/>
      <c r="H98" s="381">
        <v>0</v>
      </c>
      <c r="I98" s="382">
        <v>0</v>
      </c>
      <c r="J98" s="383">
        <f t="shared" si="13"/>
        <v>0</v>
      </c>
      <c r="K98" s="384"/>
      <c r="L98" s="385">
        <v>0</v>
      </c>
      <c r="M98" s="385">
        <v>0</v>
      </c>
      <c r="N98" s="385">
        <v>0</v>
      </c>
      <c r="O98" s="385">
        <v>0</v>
      </c>
      <c r="P98" s="382">
        <v>0</v>
      </c>
      <c r="Q98" s="386">
        <f t="shared" si="11"/>
        <v>0</v>
      </c>
      <c r="R98" s="387">
        <f t="shared" si="12"/>
        <v>0</v>
      </c>
    </row>
    <row r="99" spans="2:18" s="315" customFormat="1" ht="16.5" customHeight="1">
      <c r="B99" s="318" t="s">
        <v>60</v>
      </c>
      <c r="C99" s="319"/>
      <c r="D99" s="319"/>
      <c r="E99" s="319"/>
      <c r="F99" s="319"/>
      <c r="G99" s="320"/>
      <c r="H99" s="321">
        <f>SUM(H100:H102)</f>
        <v>0</v>
      </c>
      <c r="I99" s="322">
        <f>SUM(I100:I102)</f>
        <v>0</v>
      </c>
      <c r="J99" s="323">
        <f>SUM(J100:J102)</f>
        <v>0</v>
      </c>
      <c r="K99" s="388"/>
      <c r="L99" s="325">
        <f>SUM(L100:L102)</f>
        <v>42</v>
      </c>
      <c r="M99" s="325">
        <v>86</v>
      </c>
      <c r="N99" s="325">
        <f>SUM(N100:N102)</f>
        <v>305</v>
      </c>
      <c r="O99" s="325">
        <f>SUM(O100:O102)</f>
        <v>719</v>
      </c>
      <c r="P99" s="326">
        <f>SUM(P100:P102)</f>
        <v>1173</v>
      </c>
      <c r="Q99" s="327">
        <f>SUM(Q100:Q102)</f>
        <v>2325</v>
      </c>
      <c r="R99" s="328">
        <f>SUM(R100:R102)</f>
        <v>2325</v>
      </c>
    </row>
    <row r="100" spans="2:18" s="315" customFormat="1" ht="16.5" customHeight="1">
      <c r="B100" s="329"/>
      <c r="C100" s="330" t="s">
        <v>61</v>
      </c>
      <c r="D100" s="331"/>
      <c r="E100" s="331"/>
      <c r="F100" s="331"/>
      <c r="G100" s="332"/>
      <c r="H100" s="333">
        <v>0</v>
      </c>
      <c r="I100" s="334">
        <v>0</v>
      </c>
      <c r="J100" s="356">
        <f>SUM(H100:I100)</f>
        <v>0</v>
      </c>
      <c r="K100" s="363"/>
      <c r="L100" s="337">
        <v>6</v>
      </c>
      <c r="M100" s="337">
        <v>27</v>
      </c>
      <c r="N100" s="337">
        <v>138</v>
      </c>
      <c r="O100" s="337">
        <v>340</v>
      </c>
      <c r="P100" s="334">
        <v>373</v>
      </c>
      <c r="Q100" s="335">
        <f>SUM(K100:P100)</f>
        <v>884</v>
      </c>
      <c r="R100" s="338">
        <f>SUM(J100,Q100)</f>
        <v>884</v>
      </c>
    </row>
    <row r="101" spans="2:18" s="315" customFormat="1" ht="16.5" customHeight="1">
      <c r="B101" s="329"/>
      <c r="C101" s="339" t="s">
        <v>62</v>
      </c>
      <c r="D101" s="340"/>
      <c r="E101" s="340"/>
      <c r="F101" s="340"/>
      <c r="G101" s="341"/>
      <c r="H101" s="342">
        <v>0</v>
      </c>
      <c r="I101" s="343">
        <v>0</v>
      </c>
      <c r="J101" s="358">
        <f>SUM(H101:I101)</f>
        <v>0</v>
      </c>
      <c r="K101" s="371"/>
      <c r="L101" s="346">
        <v>35</v>
      </c>
      <c r="M101" s="346">
        <v>53</v>
      </c>
      <c r="N101" s="346">
        <v>116</v>
      </c>
      <c r="O101" s="346">
        <v>141</v>
      </c>
      <c r="P101" s="343">
        <v>124</v>
      </c>
      <c r="Q101" s="344">
        <f>SUM(K101:P101)</f>
        <v>469</v>
      </c>
      <c r="R101" s="347">
        <f>SUM(J101,Q101)</f>
        <v>469</v>
      </c>
    </row>
    <row r="102" spans="2:18" s="315" customFormat="1" ht="16.5" customHeight="1">
      <c r="B102" s="377"/>
      <c r="C102" s="348" t="s">
        <v>63</v>
      </c>
      <c r="D102" s="253"/>
      <c r="E102" s="253"/>
      <c r="F102" s="253"/>
      <c r="G102" s="349"/>
      <c r="H102" s="350">
        <v>0</v>
      </c>
      <c r="I102" s="351">
        <v>0</v>
      </c>
      <c r="J102" s="357">
        <f>SUM(H102:I102)</f>
        <v>0</v>
      </c>
      <c r="K102" s="389"/>
      <c r="L102" s="354">
        <v>1</v>
      </c>
      <c r="M102" s="354">
        <v>6</v>
      </c>
      <c r="N102" s="354">
        <v>51</v>
      </c>
      <c r="O102" s="354">
        <v>238</v>
      </c>
      <c r="P102" s="351">
        <v>676</v>
      </c>
      <c r="Q102" s="352">
        <f>SUM(K102:P102)</f>
        <v>972</v>
      </c>
      <c r="R102" s="355">
        <f>SUM(J102,Q102)</f>
        <v>972</v>
      </c>
    </row>
    <row r="103" spans="2:18" s="315" customFormat="1" ht="16.5" customHeight="1">
      <c r="B103" s="390" t="s">
        <v>64</v>
      </c>
      <c r="C103" s="234"/>
      <c r="D103" s="234"/>
      <c r="E103" s="234"/>
      <c r="F103" s="234"/>
      <c r="G103" s="235"/>
      <c r="H103" s="321">
        <f aca="true" t="shared" si="14" ref="H103:R103">SUM(H70,H90,H99)</f>
        <v>3151</v>
      </c>
      <c r="I103" s="322">
        <f t="shared" si="14"/>
        <v>3238</v>
      </c>
      <c r="J103" s="323">
        <f t="shared" si="14"/>
        <v>6389</v>
      </c>
      <c r="K103" s="324">
        <f t="shared" si="14"/>
        <v>0</v>
      </c>
      <c r="L103" s="325">
        <f t="shared" si="14"/>
        <v>7094</v>
      </c>
      <c r="M103" s="325">
        <f t="shared" si="14"/>
        <v>5864</v>
      </c>
      <c r="N103" s="325">
        <f t="shared" si="14"/>
        <v>4452</v>
      </c>
      <c r="O103" s="325">
        <f t="shared" si="14"/>
        <v>3685</v>
      </c>
      <c r="P103" s="326">
        <f t="shared" si="14"/>
        <v>3021</v>
      </c>
      <c r="Q103" s="327">
        <f t="shared" si="14"/>
        <v>24116</v>
      </c>
      <c r="R103" s="328">
        <f t="shared" si="14"/>
        <v>30505</v>
      </c>
    </row>
    <row r="104" spans="2:18" s="315" customFormat="1" ht="16.5" customHeight="1">
      <c r="B104" s="391"/>
      <c r="C104" s="391"/>
      <c r="D104" s="391"/>
      <c r="E104" s="391"/>
      <c r="F104" s="391"/>
      <c r="G104" s="391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</row>
    <row r="105" spans="1:11" s="315" customFormat="1" ht="16.5" customHeight="1">
      <c r="A105" s="314" t="s">
        <v>65</v>
      </c>
      <c r="H105" s="316"/>
      <c r="I105" s="316"/>
      <c r="J105" s="316"/>
      <c r="K105" s="316"/>
    </row>
    <row r="106" spans="2:18" s="315" customFormat="1" ht="16.5" customHeight="1">
      <c r="B106" s="317"/>
      <c r="C106" s="317"/>
      <c r="D106" s="317"/>
      <c r="E106" s="317"/>
      <c r="F106" s="209"/>
      <c r="G106" s="209"/>
      <c r="H106" s="209"/>
      <c r="I106" s="1885" t="s">
        <v>66</v>
      </c>
      <c r="J106" s="1885"/>
      <c r="K106" s="1885"/>
      <c r="L106" s="1885"/>
      <c r="M106" s="1885"/>
      <c r="N106" s="1885"/>
      <c r="O106" s="1885"/>
      <c r="P106" s="1885"/>
      <c r="Q106" s="1885"/>
      <c r="R106" s="1885"/>
    </row>
    <row r="107" spans="2:18" s="315" customFormat="1" ht="16.5" customHeight="1">
      <c r="B107" s="1886" t="str">
        <f>"平成"&amp;WIDECHAR($A$2)&amp;"年（"&amp;WIDECHAR($B$2)&amp;"年）"&amp;WIDECHAR($C$2)&amp;"月"</f>
        <v>平成２４年（２０１２年）７月</v>
      </c>
      <c r="C107" s="1887"/>
      <c r="D107" s="1887"/>
      <c r="E107" s="1887"/>
      <c r="F107" s="1887"/>
      <c r="G107" s="1888"/>
      <c r="H107" s="1901" t="s">
        <v>24</v>
      </c>
      <c r="I107" s="1902"/>
      <c r="J107" s="1902"/>
      <c r="K107" s="1882" t="s">
        <v>25</v>
      </c>
      <c r="L107" s="1883"/>
      <c r="M107" s="1883"/>
      <c r="N107" s="1883"/>
      <c r="O107" s="1883"/>
      <c r="P107" s="1883"/>
      <c r="Q107" s="1884"/>
      <c r="R107" s="1909" t="s">
        <v>19</v>
      </c>
    </row>
    <row r="108" spans="2:18" s="315" customFormat="1" ht="16.5" customHeight="1">
      <c r="B108" s="1889"/>
      <c r="C108" s="1890"/>
      <c r="D108" s="1890"/>
      <c r="E108" s="1890"/>
      <c r="F108" s="1890"/>
      <c r="G108" s="1891"/>
      <c r="H108" s="271" t="s">
        <v>10</v>
      </c>
      <c r="I108" s="272" t="s">
        <v>11</v>
      </c>
      <c r="J108" s="273" t="s">
        <v>12</v>
      </c>
      <c r="K108" s="274" t="s">
        <v>13</v>
      </c>
      <c r="L108" s="275" t="s">
        <v>14</v>
      </c>
      <c r="M108" s="275" t="s">
        <v>15</v>
      </c>
      <c r="N108" s="275" t="s">
        <v>16</v>
      </c>
      <c r="O108" s="275" t="s">
        <v>17</v>
      </c>
      <c r="P108" s="276" t="s">
        <v>18</v>
      </c>
      <c r="Q108" s="270" t="s">
        <v>12</v>
      </c>
      <c r="R108" s="1910"/>
    </row>
    <row r="109" spans="2:18" s="315" customFormat="1" ht="16.5" customHeight="1">
      <c r="B109" s="318" t="s">
        <v>33</v>
      </c>
      <c r="C109" s="319"/>
      <c r="D109" s="319"/>
      <c r="E109" s="319"/>
      <c r="F109" s="319"/>
      <c r="G109" s="320"/>
      <c r="H109" s="321">
        <f aca="true" t="shared" si="15" ref="H109:R109">SUM(H110,H116,H119,H123,H127:H128)</f>
        <v>34267488</v>
      </c>
      <c r="I109" s="322">
        <f t="shared" si="15"/>
        <v>53373464</v>
      </c>
      <c r="J109" s="323">
        <f t="shared" si="15"/>
        <v>87640952</v>
      </c>
      <c r="K109" s="324">
        <f t="shared" si="15"/>
        <v>0</v>
      </c>
      <c r="L109" s="325">
        <f t="shared" si="15"/>
        <v>215110084</v>
      </c>
      <c r="M109" s="325">
        <f t="shared" si="15"/>
        <v>200329340</v>
      </c>
      <c r="N109" s="325">
        <f t="shared" si="15"/>
        <v>175792544</v>
      </c>
      <c r="O109" s="325">
        <f t="shared" si="15"/>
        <v>136221839</v>
      </c>
      <c r="P109" s="326">
        <f t="shared" si="15"/>
        <v>88244784</v>
      </c>
      <c r="Q109" s="327">
        <f t="shared" si="15"/>
        <v>815698591</v>
      </c>
      <c r="R109" s="328">
        <f t="shared" si="15"/>
        <v>903339543</v>
      </c>
    </row>
    <row r="110" spans="2:18" s="315" customFormat="1" ht="16.5" customHeight="1">
      <c r="B110" s="329"/>
      <c r="C110" s="318" t="s">
        <v>34</v>
      </c>
      <c r="D110" s="319"/>
      <c r="E110" s="319"/>
      <c r="F110" s="319"/>
      <c r="G110" s="320"/>
      <c r="H110" s="321">
        <f aca="true" t="shared" si="16" ref="H110:Q110">SUM(H111:H115)</f>
        <v>12328288</v>
      </c>
      <c r="I110" s="322">
        <f t="shared" si="16"/>
        <v>16514253</v>
      </c>
      <c r="J110" s="323">
        <f t="shared" si="16"/>
        <v>28842541</v>
      </c>
      <c r="K110" s="324">
        <f t="shared" si="16"/>
        <v>0</v>
      </c>
      <c r="L110" s="325">
        <f t="shared" si="16"/>
        <v>39891342</v>
      </c>
      <c r="M110" s="325">
        <f t="shared" si="16"/>
        <v>39916221</v>
      </c>
      <c r="N110" s="325">
        <f t="shared" si="16"/>
        <v>34797741</v>
      </c>
      <c r="O110" s="325">
        <f t="shared" si="16"/>
        <v>30900253</v>
      </c>
      <c r="P110" s="326">
        <f t="shared" si="16"/>
        <v>26146595</v>
      </c>
      <c r="Q110" s="327">
        <f t="shared" si="16"/>
        <v>171652152</v>
      </c>
      <c r="R110" s="328">
        <f aca="true" t="shared" si="17" ref="R110:R115">SUM(J110,Q110)</f>
        <v>200494693</v>
      </c>
    </row>
    <row r="111" spans="2:18" s="315" customFormat="1" ht="16.5" customHeight="1">
      <c r="B111" s="329"/>
      <c r="C111" s="329"/>
      <c r="D111" s="330" t="s">
        <v>35</v>
      </c>
      <c r="E111" s="331"/>
      <c r="F111" s="331"/>
      <c r="G111" s="332"/>
      <c r="H111" s="333">
        <v>11798647</v>
      </c>
      <c r="I111" s="334">
        <v>14979177</v>
      </c>
      <c r="J111" s="335">
        <f>SUM(H111:I111)</f>
        <v>26777824</v>
      </c>
      <c r="K111" s="336">
        <v>0</v>
      </c>
      <c r="L111" s="337">
        <v>32060235</v>
      </c>
      <c r="M111" s="337">
        <v>30989463</v>
      </c>
      <c r="N111" s="337">
        <v>27153522</v>
      </c>
      <c r="O111" s="337">
        <v>23800310</v>
      </c>
      <c r="P111" s="334">
        <v>17151521</v>
      </c>
      <c r="Q111" s="335">
        <f>SUM(K111:P111)</f>
        <v>131155051</v>
      </c>
      <c r="R111" s="338">
        <f t="shared" si="17"/>
        <v>157932875</v>
      </c>
    </row>
    <row r="112" spans="2:18" s="315" customFormat="1" ht="16.5" customHeight="1">
      <c r="B112" s="329"/>
      <c r="C112" s="329"/>
      <c r="D112" s="339" t="s">
        <v>36</v>
      </c>
      <c r="E112" s="340"/>
      <c r="F112" s="340"/>
      <c r="G112" s="341"/>
      <c r="H112" s="342">
        <v>0</v>
      </c>
      <c r="I112" s="343">
        <v>0</v>
      </c>
      <c r="J112" s="344">
        <f>SUM(H112:I112)</f>
        <v>0</v>
      </c>
      <c r="K112" s="345">
        <v>0</v>
      </c>
      <c r="L112" s="346">
        <v>11457</v>
      </c>
      <c r="M112" s="346">
        <v>160344</v>
      </c>
      <c r="N112" s="346">
        <v>250281</v>
      </c>
      <c r="O112" s="346">
        <v>332154</v>
      </c>
      <c r="P112" s="343">
        <v>2048715</v>
      </c>
      <c r="Q112" s="344">
        <f>SUM(K112:P112)</f>
        <v>2802951</v>
      </c>
      <c r="R112" s="347">
        <f t="shared" si="17"/>
        <v>2802951</v>
      </c>
    </row>
    <row r="113" spans="2:18" s="315" customFormat="1" ht="16.5" customHeight="1">
      <c r="B113" s="329"/>
      <c r="C113" s="329"/>
      <c r="D113" s="339" t="s">
        <v>37</v>
      </c>
      <c r="E113" s="340"/>
      <c r="F113" s="340"/>
      <c r="G113" s="341"/>
      <c r="H113" s="342">
        <v>285867</v>
      </c>
      <c r="I113" s="343">
        <v>509679</v>
      </c>
      <c r="J113" s="344">
        <f>SUM(H113:I113)</f>
        <v>795546</v>
      </c>
      <c r="K113" s="345">
        <v>0</v>
      </c>
      <c r="L113" s="346">
        <v>3818610</v>
      </c>
      <c r="M113" s="346">
        <v>4838508</v>
      </c>
      <c r="N113" s="346">
        <v>3160620</v>
      </c>
      <c r="O113" s="346">
        <v>4096931</v>
      </c>
      <c r="P113" s="343">
        <v>4440012</v>
      </c>
      <c r="Q113" s="344">
        <f>SUM(K113:P113)</f>
        <v>20354681</v>
      </c>
      <c r="R113" s="347">
        <f t="shared" si="17"/>
        <v>21150227</v>
      </c>
    </row>
    <row r="114" spans="2:18" s="315" customFormat="1" ht="16.5" customHeight="1">
      <c r="B114" s="329"/>
      <c r="C114" s="329"/>
      <c r="D114" s="339" t="s">
        <v>38</v>
      </c>
      <c r="E114" s="340"/>
      <c r="F114" s="340"/>
      <c r="G114" s="341"/>
      <c r="H114" s="342">
        <v>94572</v>
      </c>
      <c r="I114" s="343">
        <v>842751</v>
      </c>
      <c r="J114" s="344">
        <f>SUM(H114:I114)</f>
        <v>937323</v>
      </c>
      <c r="K114" s="345">
        <v>0</v>
      </c>
      <c r="L114" s="346">
        <v>3077892</v>
      </c>
      <c r="M114" s="346">
        <v>2822121</v>
      </c>
      <c r="N114" s="346">
        <v>2817132</v>
      </c>
      <c r="O114" s="346">
        <v>1453923</v>
      </c>
      <c r="P114" s="343">
        <v>1275255</v>
      </c>
      <c r="Q114" s="344">
        <f>SUM(K114:P114)</f>
        <v>11446323</v>
      </c>
      <c r="R114" s="347">
        <f t="shared" si="17"/>
        <v>12383646</v>
      </c>
    </row>
    <row r="115" spans="2:18" s="315" customFormat="1" ht="16.5" customHeight="1">
      <c r="B115" s="329"/>
      <c r="C115" s="329"/>
      <c r="D115" s="348" t="s">
        <v>39</v>
      </c>
      <c r="E115" s="253"/>
      <c r="F115" s="253"/>
      <c r="G115" s="349"/>
      <c r="H115" s="350">
        <v>149202</v>
      </c>
      <c r="I115" s="351">
        <v>182646</v>
      </c>
      <c r="J115" s="352">
        <f>SUM(H115:I115)</f>
        <v>331848</v>
      </c>
      <c r="K115" s="353">
        <v>0</v>
      </c>
      <c r="L115" s="354">
        <v>923148</v>
      </c>
      <c r="M115" s="354">
        <v>1105785</v>
      </c>
      <c r="N115" s="354">
        <v>1416186</v>
      </c>
      <c r="O115" s="354">
        <v>1216935</v>
      </c>
      <c r="P115" s="351">
        <v>1231092</v>
      </c>
      <c r="Q115" s="352">
        <f>SUM(K115:P115)</f>
        <v>5893146</v>
      </c>
      <c r="R115" s="355">
        <f t="shared" si="17"/>
        <v>6224994</v>
      </c>
    </row>
    <row r="116" spans="2:18" s="315" customFormat="1" ht="16.5" customHeight="1">
      <c r="B116" s="329"/>
      <c r="C116" s="318" t="s">
        <v>40</v>
      </c>
      <c r="D116" s="319"/>
      <c r="E116" s="319"/>
      <c r="F116" s="319"/>
      <c r="G116" s="320"/>
      <c r="H116" s="321">
        <f aca="true" t="shared" si="18" ref="H116:R116">SUM(H117:H118)</f>
        <v>11262155</v>
      </c>
      <c r="I116" s="322">
        <f t="shared" si="18"/>
        <v>22408695</v>
      </c>
      <c r="J116" s="323">
        <f t="shared" si="18"/>
        <v>33670850</v>
      </c>
      <c r="K116" s="324">
        <f t="shared" si="18"/>
        <v>0</v>
      </c>
      <c r="L116" s="325">
        <f t="shared" si="18"/>
        <v>115441502</v>
      </c>
      <c r="M116" s="325">
        <f t="shared" si="18"/>
        <v>107129306</v>
      </c>
      <c r="N116" s="325">
        <f t="shared" si="18"/>
        <v>87311586</v>
      </c>
      <c r="O116" s="325">
        <f t="shared" si="18"/>
        <v>59581359</v>
      </c>
      <c r="P116" s="326">
        <f t="shared" si="18"/>
        <v>37100257</v>
      </c>
      <c r="Q116" s="327">
        <f t="shared" si="18"/>
        <v>406564010</v>
      </c>
      <c r="R116" s="328">
        <f t="shared" si="18"/>
        <v>440234860</v>
      </c>
    </row>
    <row r="117" spans="2:18" s="315" customFormat="1" ht="16.5" customHeight="1">
      <c r="B117" s="329"/>
      <c r="C117" s="329"/>
      <c r="D117" s="330" t="s">
        <v>41</v>
      </c>
      <c r="E117" s="331"/>
      <c r="F117" s="331"/>
      <c r="G117" s="332"/>
      <c r="H117" s="333">
        <v>8550068</v>
      </c>
      <c r="I117" s="334">
        <v>14940585</v>
      </c>
      <c r="J117" s="356">
        <f>SUM(H117:I117)</f>
        <v>23490653</v>
      </c>
      <c r="K117" s="336">
        <v>0</v>
      </c>
      <c r="L117" s="337">
        <v>82123286</v>
      </c>
      <c r="M117" s="337">
        <v>71775742</v>
      </c>
      <c r="N117" s="337">
        <v>57700285</v>
      </c>
      <c r="O117" s="337">
        <v>38361312</v>
      </c>
      <c r="P117" s="334">
        <v>24385383</v>
      </c>
      <c r="Q117" s="335">
        <f>SUM(K117:P117)</f>
        <v>274346008</v>
      </c>
      <c r="R117" s="338">
        <f>SUM(J117,Q117)</f>
        <v>297836661</v>
      </c>
    </row>
    <row r="118" spans="2:18" s="315" customFormat="1" ht="16.5" customHeight="1">
      <c r="B118" s="329"/>
      <c r="C118" s="329"/>
      <c r="D118" s="348" t="s">
        <v>42</v>
      </c>
      <c r="E118" s="253"/>
      <c r="F118" s="253"/>
      <c r="G118" s="349"/>
      <c r="H118" s="350">
        <v>2712087</v>
      </c>
      <c r="I118" s="351">
        <v>7468110</v>
      </c>
      <c r="J118" s="357">
        <f>SUM(H118:I118)</f>
        <v>10180197</v>
      </c>
      <c r="K118" s="353">
        <v>0</v>
      </c>
      <c r="L118" s="354">
        <v>33318216</v>
      </c>
      <c r="M118" s="354">
        <v>35353564</v>
      </c>
      <c r="N118" s="354">
        <v>29611301</v>
      </c>
      <c r="O118" s="354">
        <v>21220047</v>
      </c>
      <c r="P118" s="351">
        <v>12714874</v>
      </c>
      <c r="Q118" s="352">
        <f>SUM(K118:P118)</f>
        <v>132218002</v>
      </c>
      <c r="R118" s="355">
        <f>SUM(J118,Q118)</f>
        <v>142398199</v>
      </c>
    </row>
    <row r="119" spans="2:18" s="315" customFormat="1" ht="16.5" customHeight="1">
      <c r="B119" s="329"/>
      <c r="C119" s="318" t="s">
        <v>43</v>
      </c>
      <c r="D119" s="319"/>
      <c r="E119" s="319"/>
      <c r="F119" s="319"/>
      <c r="G119" s="320"/>
      <c r="H119" s="321">
        <f aca="true" t="shared" si="19" ref="H119:R119">SUM(H120:H122)</f>
        <v>118193</v>
      </c>
      <c r="I119" s="322">
        <f t="shared" si="19"/>
        <v>232929</v>
      </c>
      <c r="J119" s="323">
        <f t="shared" si="19"/>
        <v>351122</v>
      </c>
      <c r="K119" s="324">
        <f t="shared" si="19"/>
        <v>0</v>
      </c>
      <c r="L119" s="325">
        <f t="shared" si="19"/>
        <v>4038403</v>
      </c>
      <c r="M119" s="325">
        <f t="shared" si="19"/>
        <v>9041526</v>
      </c>
      <c r="N119" s="325">
        <f t="shared" si="19"/>
        <v>13936061</v>
      </c>
      <c r="O119" s="325">
        <f t="shared" si="19"/>
        <v>12693487</v>
      </c>
      <c r="P119" s="326">
        <f t="shared" si="19"/>
        <v>8475381</v>
      </c>
      <c r="Q119" s="327">
        <f t="shared" si="19"/>
        <v>48184858</v>
      </c>
      <c r="R119" s="328">
        <f t="shared" si="19"/>
        <v>48535980</v>
      </c>
    </row>
    <row r="120" spans="2:18" s="315" customFormat="1" ht="16.5" customHeight="1">
      <c r="B120" s="329"/>
      <c r="C120" s="329"/>
      <c r="D120" s="330" t="s">
        <v>44</v>
      </c>
      <c r="E120" s="331"/>
      <c r="F120" s="331"/>
      <c r="G120" s="332"/>
      <c r="H120" s="333">
        <v>101840</v>
      </c>
      <c r="I120" s="334">
        <v>199638</v>
      </c>
      <c r="J120" s="356">
        <f>SUM(H120:I120)</f>
        <v>301478</v>
      </c>
      <c r="K120" s="336">
        <v>0</v>
      </c>
      <c r="L120" s="337">
        <v>2897356</v>
      </c>
      <c r="M120" s="337">
        <v>5854887</v>
      </c>
      <c r="N120" s="337">
        <v>9842645</v>
      </c>
      <c r="O120" s="337">
        <v>8501638</v>
      </c>
      <c r="P120" s="334">
        <v>4830615</v>
      </c>
      <c r="Q120" s="335">
        <f>SUM(K120:P120)</f>
        <v>31927141</v>
      </c>
      <c r="R120" s="338">
        <f>SUM(J120,Q120)</f>
        <v>32228619</v>
      </c>
    </row>
    <row r="121" spans="2:18" s="315" customFormat="1" ht="16.5" customHeight="1">
      <c r="B121" s="329"/>
      <c r="C121" s="329"/>
      <c r="D121" s="339" t="s">
        <v>45</v>
      </c>
      <c r="E121" s="340"/>
      <c r="F121" s="340"/>
      <c r="G121" s="341"/>
      <c r="H121" s="342">
        <v>16353</v>
      </c>
      <c r="I121" s="343">
        <v>33291</v>
      </c>
      <c r="J121" s="358">
        <f>SUM(H121:I121)</f>
        <v>49644</v>
      </c>
      <c r="K121" s="345">
        <v>0</v>
      </c>
      <c r="L121" s="346">
        <v>1066437</v>
      </c>
      <c r="M121" s="346">
        <v>3080556</v>
      </c>
      <c r="N121" s="346">
        <v>3824883</v>
      </c>
      <c r="O121" s="346">
        <v>4036815</v>
      </c>
      <c r="P121" s="343">
        <v>3540042</v>
      </c>
      <c r="Q121" s="344">
        <f>SUM(K121:P121)</f>
        <v>15548733</v>
      </c>
      <c r="R121" s="347">
        <f>SUM(J121,Q121)</f>
        <v>15598377</v>
      </c>
    </row>
    <row r="122" spans="2:18" s="315" customFormat="1" ht="16.5" customHeight="1">
      <c r="B122" s="329"/>
      <c r="C122" s="359"/>
      <c r="D122" s="348" t="s">
        <v>46</v>
      </c>
      <c r="E122" s="253"/>
      <c r="F122" s="253"/>
      <c r="G122" s="349"/>
      <c r="H122" s="350">
        <v>0</v>
      </c>
      <c r="I122" s="351">
        <v>0</v>
      </c>
      <c r="J122" s="357">
        <f>SUM(H122:I122)</f>
        <v>0</v>
      </c>
      <c r="K122" s="353">
        <v>0</v>
      </c>
      <c r="L122" s="354">
        <v>74610</v>
      </c>
      <c r="M122" s="354">
        <v>106083</v>
      </c>
      <c r="N122" s="354">
        <v>268533</v>
      </c>
      <c r="O122" s="354">
        <v>155034</v>
      </c>
      <c r="P122" s="351">
        <v>104724</v>
      </c>
      <c r="Q122" s="352">
        <f>SUM(K122:P122)</f>
        <v>708984</v>
      </c>
      <c r="R122" s="355">
        <f>SUM(J122,Q122)</f>
        <v>708984</v>
      </c>
    </row>
    <row r="123" spans="2:18" s="315" customFormat="1" ht="16.5" customHeight="1">
      <c r="B123" s="329"/>
      <c r="C123" s="318" t="s">
        <v>47</v>
      </c>
      <c r="D123" s="319"/>
      <c r="E123" s="319"/>
      <c r="F123" s="319"/>
      <c r="G123" s="320"/>
      <c r="H123" s="321">
        <f aca="true" t="shared" si="20" ref="H123:R123">SUM(H124:H126)</f>
        <v>3471869</v>
      </c>
      <c r="I123" s="322">
        <f t="shared" si="20"/>
        <v>5584937</v>
      </c>
      <c r="J123" s="323">
        <f t="shared" si="20"/>
        <v>9056806</v>
      </c>
      <c r="K123" s="324">
        <f t="shared" si="20"/>
        <v>0</v>
      </c>
      <c r="L123" s="325">
        <f t="shared" si="20"/>
        <v>7273950</v>
      </c>
      <c r="M123" s="325">
        <f t="shared" si="20"/>
        <v>10677484</v>
      </c>
      <c r="N123" s="325">
        <f t="shared" si="20"/>
        <v>9666455</v>
      </c>
      <c r="O123" s="325">
        <f t="shared" si="20"/>
        <v>8217624</v>
      </c>
      <c r="P123" s="326">
        <f t="shared" si="20"/>
        <v>6983849</v>
      </c>
      <c r="Q123" s="327">
        <f t="shared" si="20"/>
        <v>42819362</v>
      </c>
      <c r="R123" s="328">
        <f t="shared" si="20"/>
        <v>51876168</v>
      </c>
    </row>
    <row r="124" spans="2:18" s="315" customFormat="1" ht="16.5" customHeight="1">
      <c r="B124" s="329"/>
      <c r="C124" s="329"/>
      <c r="D124" s="330" t="s">
        <v>48</v>
      </c>
      <c r="E124" s="331"/>
      <c r="F124" s="331"/>
      <c r="G124" s="332"/>
      <c r="H124" s="333">
        <v>2138512</v>
      </c>
      <c r="I124" s="334">
        <v>3477213</v>
      </c>
      <c r="J124" s="356">
        <f>SUM(H124:I124)</f>
        <v>5615725</v>
      </c>
      <c r="K124" s="336">
        <v>0</v>
      </c>
      <c r="L124" s="337">
        <v>5289840</v>
      </c>
      <c r="M124" s="337">
        <v>9125379</v>
      </c>
      <c r="N124" s="337">
        <v>8201358</v>
      </c>
      <c r="O124" s="337">
        <v>7345422</v>
      </c>
      <c r="P124" s="334">
        <v>6214448</v>
      </c>
      <c r="Q124" s="335">
        <f>SUM(K124:P124)</f>
        <v>36176447</v>
      </c>
      <c r="R124" s="338">
        <f>SUM(J124,Q124)</f>
        <v>41792172</v>
      </c>
    </row>
    <row r="125" spans="2:18" s="315" customFormat="1" ht="16.5" customHeight="1">
      <c r="B125" s="329"/>
      <c r="C125" s="329"/>
      <c r="D125" s="339" t="s">
        <v>49</v>
      </c>
      <c r="E125" s="340"/>
      <c r="F125" s="340"/>
      <c r="G125" s="341"/>
      <c r="H125" s="342">
        <v>263303</v>
      </c>
      <c r="I125" s="343">
        <v>330087</v>
      </c>
      <c r="J125" s="358">
        <f>SUM(H125:I125)</f>
        <v>593390</v>
      </c>
      <c r="K125" s="345">
        <v>0</v>
      </c>
      <c r="L125" s="346">
        <v>455277</v>
      </c>
      <c r="M125" s="346">
        <v>329299</v>
      </c>
      <c r="N125" s="346">
        <v>515786</v>
      </c>
      <c r="O125" s="346">
        <v>433833</v>
      </c>
      <c r="P125" s="343">
        <v>194805</v>
      </c>
      <c r="Q125" s="344">
        <f>SUM(K125:P125)</f>
        <v>1929000</v>
      </c>
      <c r="R125" s="347">
        <f>SUM(J125,Q125)</f>
        <v>2522390</v>
      </c>
    </row>
    <row r="126" spans="2:18" s="315" customFormat="1" ht="16.5" customHeight="1">
      <c r="B126" s="329"/>
      <c r="C126" s="329"/>
      <c r="D126" s="348" t="s">
        <v>50</v>
      </c>
      <c r="E126" s="253"/>
      <c r="F126" s="253"/>
      <c r="G126" s="349"/>
      <c r="H126" s="350">
        <v>1070054</v>
      </c>
      <c r="I126" s="351">
        <v>1777637</v>
      </c>
      <c r="J126" s="357">
        <f>SUM(H126:I126)</f>
        <v>2847691</v>
      </c>
      <c r="K126" s="353">
        <v>0</v>
      </c>
      <c r="L126" s="354">
        <v>1528833</v>
      </c>
      <c r="M126" s="354">
        <v>1222806</v>
      </c>
      <c r="N126" s="354">
        <v>949311</v>
      </c>
      <c r="O126" s="354">
        <v>438369</v>
      </c>
      <c r="P126" s="351">
        <v>574596</v>
      </c>
      <c r="Q126" s="352">
        <f>SUM(K126:P126)</f>
        <v>4713915</v>
      </c>
      <c r="R126" s="355">
        <f>SUM(J126,Q126)</f>
        <v>7561606</v>
      </c>
    </row>
    <row r="127" spans="2:18" s="315" customFormat="1" ht="16.5" customHeight="1">
      <c r="B127" s="329"/>
      <c r="C127" s="360" t="s">
        <v>51</v>
      </c>
      <c r="D127" s="361"/>
      <c r="E127" s="361"/>
      <c r="F127" s="361"/>
      <c r="G127" s="362"/>
      <c r="H127" s="321">
        <v>1530594</v>
      </c>
      <c r="I127" s="322">
        <v>3331890</v>
      </c>
      <c r="J127" s="323">
        <f>SUM(H127:I127)</f>
        <v>4862484</v>
      </c>
      <c r="K127" s="324">
        <v>0</v>
      </c>
      <c r="L127" s="325">
        <v>20020011</v>
      </c>
      <c r="M127" s="325">
        <v>13271544</v>
      </c>
      <c r="N127" s="325">
        <v>14557391</v>
      </c>
      <c r="O127" s="325">
        <v>13981311</v>
      </c>
      <c r="P127" s="326">
        <v>3568850</v>
      </c>
      <c r="Q127" s="327">
        <f>SUM(K127:P127)</f>
        <v>65399107</v>
      </c>
      <c r="R127" s="328">
        <f>SUM(J127,Q127)</f>
        <v>70261591</v>
      </c>
    </row>
    <row r="128" spans="2:18" s="315" customFormat="1" ht="16.5" customHeight="1">
      <c r="B128" s="359"/>
      <c r="C128" s="360" t="s">
        <v>52</v>
      </c>
      <c r="D128" s="361"/>
      <c r="E128" s="361"/>
      <c r="F128" s="361"/>
      <c r="G128" s="362"/>
      <c r="H128" s="321">
        <v>5556389</v>
      </c>
      <c r="I128" s="322">
        <v>5300760</v>
      </c>
      <c r="J128" s="323">
        <f>SUM(H128:I128)</f>
        <v>10857149</v>
      </c>
      <c r="K128" s="324">
        <v>0</v>
      </c>
      <c r="L128" s="325">
        <v>28444876</v>
      </c>
      <c r="M128" s="325">
        <v>20293259</v>
      </c>
      <c r="N128" s="325">
        <v>15523310</v>
      </c>
      <c r="O128" s="325">
        <v>10847805</v>
      </c>
      <c r="P128" s="326">
        <v>5969852</v>
      </c>
      <c r="Q128" s="327">
        <f>SUM(K128:P128)</f>
        <v>81079102</v>
      </c>
      <c r="R128" s="328">
        <f>SUM(J128,Q128)</f>
        <v>91936251</v>
      </c>
    </row>
    <row r="129" spans="2:18" s="315" customFormat="1" ht="16.5" customHeight="1">
      <c r="B129" s="318" t="s">
        <v>53</v>
      </c>
      <c r="C129" s="319"/>
      <c r="D129" s="319"/>
      <c r="E129" s="319"/>
      <c r="F129" s="319"/>
      <c r="G129" s="320"/>
      <c r="H129" s="321">
        <f>SUM(H130:H137)</f>
        <v>491895</v>
      </c>
      <c r="I129" s="322">
        <f>SUM(I130:I137)</f>
        <v>657252</v>
      </c>
      <c r="J129" s="323">
        <f>SUM(J130:J137)</f>
        <v>1149147</v>
      </c>
      <c r="K129" s="324">
        <f aca="true" t="shared" si="21" ref="K129:R129">SUM(K131:K137)</f>
        <v>0</v>
      </c>
      <c r="L129" s="325">
        <f t="shared" si="21"/>
        <v>44745462</v>
      </c>
      <c r="M129" s="325">
        <f t="shared" si="21"/>
        <v>69775683</v>
      </c>
      <c r="N129" s="325">
        <f t="shared" si="21"/>
        <v>77219352</v>
      </c>
      <c r="O129" s="325">
        <f t="shared" si="21"/>
        <v>60128667</v>
      </c>
      <c r="P129" s="326">
        <f t="shared" si="21"/>
        <v>32392890</v>
      </c>
      <c r="Q129" s="327">
        <f t="shared" si="21"/>
        <v>284262054</v>
      </c>
      <c r="R129" s="328">
        <f t="shared" si="21"/>
        <v>285411201</v>
      </c>
    </row>
    <row r="130" spans="2:18" s="315" customFormat="1" ht="16.5" customHeight="1">
      <c r="B130" s="329"/>
      <c r="C130" s="393" t="s">
        <v>70</v>
      </c>
      <c r="D130" s="394"/>
      <c r="E130" s="394"/>
      <c r="F130" s="394"/>
      <c r="G130" s="395"/>
      <c r="H130" s="333">
        <v>0</v>
      </c>
      <c r="I130" s="334">
        <v>0</v>
      </c>
      <c r="J130" s="356">
        <v>0</v>
      </c>
      <c r="K130" s="396"/>
      <c r="L130" s="397">
        <v>0</v>
      </c>
      <c r="M130" s="397">
        <v>0</v>
      </c>
      <c r="N130" s="397">
        <v>0</v>
      </c>
      <c r="O130" s="397">
        <v>0</v>
      </c>
      <c r="P130" s="398">
        <v>0</v>
      </c>
      <c r="Q130" s="399">
        <f aca="true" t="shared" si="22" ref="Q130:Q137">SUM(K130:P130)</f>
        <v>0</v>
      </c>
      <c r="R130" s="400">
        <f aca="true" t="shared" si="23" ref="R130:R137">SUM(J130,Q130)</f>
        <v>0</v>
      </c>
    </row>
    <row r="131" spans="2:18" s="315" customFormat="1" ht="16.5" customHeight="1">
      <c r="B131" s="329"/>
      <c r="C131" s="339" t="s">
        <v>54</v>
      </c>
      <c r="D131" s="340"/>
      <c r="E131" s="340"/>
      <c r="F131" s="340"/>
      <c r="G131" s="341"/>
      <c r="H131" s="342">
        <v>0</v>
      </c>
      <c r="I131" s="343">
        <v>0</v>
      </c>
      <c r="J131" s="358">
        <f aca="true" t="shared" si="24" ref="J131:J137">SUM(H131:I131)</f>
        <v>0</v>
      </c>
      <c r="K131" s="371"/>
      <c r="L131" s="346">
        <v>70461</v>
      </c>
      <c r="M131" s="346">
        <v>166554</v>
      </c>
      <c r="N131" s="346">
        <v>120456</v>
      </c>
      <c r="O131" s="346">
        <v>44703</v>
      </c>
      <c r="P131" s="343">
        <v>95265</v>
      </c>
      <c r="Q131" s="344">
        <f t="shared" si="22"/>
        <v>497439</v>
      </c>
      <c r="R131" s="347">
        <f t="shared" si="23"/>
        <v>497439</v>
      </c>
    </row>
    <row r="132" spans="2:18" s="315" customFormat="1" ht="16.5" customHeight="1">
      <c r="B132" s="329"/>
      <c r="C132" s="339" t="s">
        <v>55</v>
      </c>
      <c r="D132" s="340"/>
      <c r="E132" s="340"/>
      <c r="F132" s="340"/>
      <c r="G132" s="341"/>
      <c r="H132" s="342">
        <v>162621</v>
      </c>
      <c r="I132" s="343">
        <v>198207</v>
      </c>
      <c r="J132" s="358">
        <f t="shared" si="24"/>
        <v>360828</v>
      </c>
      <c r="K132" s="345">
        <v>0</v>
      </c>
      <c r="L132" s="346">
        <v>4597650</v>
      </c>
      <c r="M132" s="346">
        <v>8669025</v>
      </c>
      <c r="N132" s="346">
        <v>5882931</v>
      </c>
      <c r="O132" s="346">
        <v>6983658</v>
      </c>
      <c r="P132" s="343">
        <v>2729808</v>
      </c>
      <c r="Q132" s="344">
        <f t="shared" si="22"/>
        <v>28863072</v>
      </c>
      <c r="R132" s="347">
        <f t="shared" si="23"/>
        <v>29223900</v>
      </c>
    </row>
    <row r="133" spans="2:18" s="315" customFormat="1" ht="16.5" customHeight="1">
      <c r="B133" s="329"/>
      <c r="C133" s="339" t="s">
        <v>56</v>
      </c>
      <c r="D133" s="340"/>
      <c r="E133" s="340"/>
      <c r="F133" s="340"/>
      <c r="G133" s="341"/>
      <c r="H133" s="342">
        <v>329274</v>
      </c>
      <c r="I133" s="343">
        <v>231489</v>
      </c>
      <c r="J133" s="358">
        <f t="shared" si="24"/>
        <v>560763</v>
      </c>
      <c r="K133" s="345">
        <v>0</v>
      </c>
      <c r="L133" s="346">
        <v>5715972</v>
      </c>
      <c r="M133" s="346">
        <v>8325819</v>
      </c>
      <c r="N133" s="346">
        <v>7557813</v>
      </c>
      <c r="O133" s="346">
        <v>9622854</v>
      </c>
      <c r="P133" s="343">
        <v>6729246</v>
      </c>
      <c r="Q133" s="344">
        <f t="shared" si="22"/>
        <v>37951704</v>
      </c>
      <c r="R133" s="347">
        <f t="shared" si="23"/>
        <v>38512467</v>
      </c>
    </row>
    <row r="134" spans="2:18" s="315" customFormat="1" ht="16.5" customHeight="1">
      <c r="B134" s="329"/>
      <c r="C134" s="339" t="s">
        <v>57</v>
      </c>
      <c r="D134" s="340"/>
      <c r="E134" s="340"/>
      <c r="F134" s="340"/>
      <c r="G134" s="341"/>
      <c r="H134" s="342">
        <v>0</v>
      </c>
      <c r="I134" s="343">
        <v>227556</v>
      </c>
      <c r="J134" s="358">
        <f t="shared" si="24"/>
        <v>227556</v>
      </c>
      <c r="K134" s="371"/>
      <c r="L134" s="346">
        <v>30834045</v>
      </c>
      <c r="M134" s="346">
        <v>47085000</v>
      </c>
      <c r="N134" s="346">
        <v>55646100</v>
      </c>
      <c r="O134" s="346">
        <v>35195094</v>
      </c>
      <c r="P134" s="343">
        <v>18598977</v>
      </c>
      <c r="Q134" s="344">
        <f t="shared" si="22"/>
        <v>187359216</v>
      </c>
      <c r="R134" s="347">
        <f t="shared" si="23"/>
        <v>187586772</v>
      </c>
    </row>
    <row r="135" spans="2:18" s="315" customFormat="1" ht="16.5" customHeight="1">
      <c r="B135" s="329"/>
      <c r="C135" s="372" t="s">
        <v>58</v>
      </c>
      <c r="D135" s="373"/>
      <c r="E135" s="373"/>
      <c r="F135" s="373"/>
      <c r="G135" s="374"/>
      <c r="H135" s="342">
        <v>0</v>
      </c>
      <c r="I135" s="343">
        <v>0</v>
      </c>
      <c r="J135" s="358">
        <f t="shared" si="24"/>
        <v>0</v>
      </c>
      <c r="K135" s="371"/>
      <c r="L135" s="346">
        <v>3527334</v>
      </c>
      <c r="M135" s="346">
        <v>5529285</v>
      </c>
      <c r="N135" s="346">
        <v>6459489</v>
      </c>
      <c r="O135" s="346">
        <v>7060500</v>
      </c>
      <c r="P135" s="343">
        <v>3425130</v>
      </c>
      <c r="Q135" s="344">
        <f t="shared" si="22"/>
        <v>26001738</v>
      </c>
      <c r="R135" s="347">
        <f t="shared" si="23"/>
        <v>26001738</v>
      </c>
    </row>
    <row r="136" spans="2:18" s="315" customFormat="1" ht="16.5" customHeight="1">
      <c r="B136" s="375"/>
      <c r="C136" s="376" t="s">
        <v>59</v>
      </c>
      <c r="D136" s="373"/>
      <c r="E136" s="373"/>
      <c r="F136" s="373"/>
      <c r="G136" s="374"/>
      <c r="H136" s="342">
        <v>0</v>
      </c>
      <c r="I136" s="343">
        <v>0</v>
      </c>
      <c r="J136" s="358">
        <f t="shared" si="24"/>
        <v>0</v>
      </c>
      <c r="K136" s="371"/>
      <c r="L136" s="346">
        <v>0</v>
      </c>
      <c r="M136" s="346">
        <v>0</v>
      </c>
      <c r="N136" s="346">
        <v>1552563</v>
      </c>
      <c r="O136" s="346">
        <v>1221858</v>
      </c>
      <c r="P136" s="343">
        <v>814464</v>
      </c>
      <c r="Q136" s="344">
        <f t="shared" si="22"/>
        <v>3588885</v>
      </c>
      <c r="R136" s="347">
        <f t="shared" si="23"/>
        <v>3588885</v>
      </c>
    </row>
    <row r="137" spans="2:18" s="315" customFormat="1" ht="16.5" customHeight="1">
      <c r="B137" s="377"/>
      <c r="C137" s="378" t="s">
        <v>69</v>
      </c>
      <c r="D137" s="379"/>
      <c r="E137" s="379"/>
      <c r="F137" s="379"/>
      <c r="G137" s="380"/>
      <c r="H137" s="381">
        <v>0</v>
      </c>
      <c r="I137" s="382">
        <v>0</v>
      </c>
      <c r="J137" s="383">
        <f t="shared" si="24"/>
        <v>0</v>
      </c>
      <c r="K137" s="384"/>
      <c r="L137" s="385">
        <v>0</v>
      </c>
      <c r="M137" s="385">
        <v>0</v>
      </c>
      <c r="N137" s="385">
        <v>0</v>
      </c>
      <c r="O137" s="385">
        <v>0</v>
      </c>
      <c r="P137" s="382">
        <v>0</v>
      </c>
      <c r="Q137" s="386">
        <f t="shared" si="22"/>
        <v>0</v>
      </c>
      <c r="R137" s="387">
        <f t="shared" si="23"/>
        <v>0</v>
      </c>
    </row>
    <row r="138" spans="2:18" s="315" customFormat="1" ht="16.5" customHeight="1">
      <c r="B138" s="318" t="s">
        <v>60</v>
      </c>
      <c r="C138" s="319"/>
      <c r="D138" s="319"/>
      <c r="E138" s="319"/>
      <c r="F138" s="319"/>
      <c r="G138" s="320"/>
      <c r="H138" s="321">
        <f>SUM(H139:H141)</f>
        <v>0</v>
      </c>
      <c r="I138" s="322">
        <f>SUM(I139:I141)</f>
        <v>0</v>
      </c>
      <c r="J138" s="323">
        <f>SUM(J139:J141)</f>
        <v>0</v>
      </c>
      <c r="K138" s="388"/>
      <c r="L138" s="325">
        <f aca="true" t="shared" si="25" ref="L138:R138">SUM(L139:L141)</f>
        <v>9153828</v>
      </c>
      <c r="M138" s="325">
        <f t="shared" si="25"/>
        <v>18775868</v>
      </c>
      <c r="N138" s="325">
        <f t="shared" si="25"/>
        <v>79543474</v>
      </c>
      <c r="O138" s="325">
        <f t="shared" si="25"/>
        <v>203793973</v>
      </c>
      <c r="P138" s="326">
        <f t="shared" si="25"/>
        <v>392524365</v>
      </c>
      <c r="Q138" s="327">
        <f t="shared" si="25"/>
        <v>703791508</v>
      </c>
      <c r="R138" s="328">
        <f t="shared" si="25"/>
        <v>703791508</v>
      </c>
    </row>
    <row r="139" spans="2:18" s="315" customFormat="1" ht="16.5" customHeight="1">
      <c r="B139" s="329"/>
      <c r="C139" s="330" t="s">
        <v>61</v>
      </c>
      <c r="D139" s="331"/>
      <c r="E139" s="331"/>
      <c r="F139" s="331"/>
      <c r="G139" s="332"/>
      <c r="H139" s="333">
        <v>0</v>
      </c>
      <c r="I139" s="334">
        <v>0</v>
      </c>
      <c r="J139" s="356">
        <f>SUM(H139:I139)</f>
        <v>0</v>
      </c>
      <c r="K139" s="363"/>
      <c r="L139" s="337">
        <v>1223640</v>
      </c>
      <c r="M139" s="337">
        <v>5676062</v>
      </c>
      <c r="N139" s="337">
        <v>32325595</v>
      </c>
      <c r="O139" s="337">
        <v>83845303</v>
      </c>
      <c r="P139" s="334">
        <v>99812515</v>
      </c>
      <c r="Q139" s="335">
        <f>SUM(K139:P139)</f>
        <v>222883115</v>
      </c>
      <c r="R139" s="338">
        <f>SUM(J139,Q139)</f>
        <v>222883115</v>
      </c>
    </row>
    <row r="140" spans="2:18" s="315" customFormat="1" ht="16.5" customHeight="1">
      <c r="B140" s="329"/>
      <c r="C140" s="339" t="s">
        <v>62</v>
      </c>
      <c r="D140" s="340"/>
      <c r="E140" s="340"/>
      <c r="F140" s="340"/>
      <c r="G140" s="341"/>
      <c r="H140" s="342">
        <v>0</v>
      </c>
      <c r="I140" s="343">
        <v>0</v>
      </c>
      <c r="J140" s="358">
        <f>SUM(H140:I140)</f>
        <v>0</v>
      </c>
      <c r="K140" s="371"/>
      <c r="L140" s="346">
        <v>7657308</v>
      </c>
      <c r="M140" s="346">
        <v>11597193</v>
      </c>
      <c r="N140" s="346">
        <v>30330027</v>
      </c>
      <c r="O140" s="346">
        <v>36629046</v>
      </c>
      <c r="P140" s="343">
        <v>35427635</v>
      </c>
      <c r="Q140" s="344">
        <f>SUM(K140:P140)</f>
        <v>121641209</v>
      </c>
      <c r="R140" s="347">
        <f>SUM(J140,Q140)</f>
        <v>121641209</v>
      </c>
    </row>
    <row r="141" spans="2:18" s="315" customFormat="1" ht="16.5" customHeight="1">
      <c r="B141" s="377"/>
      <c r="C141" s="348" t="s">
        <v>63</v>
      </c>
      <c r="D141" s="253"/>
      <c r="E141" s="253"/>
      <c r="F141" s="253"/>
      <c r="G141" s="349"/>
      <c r="H141" s="350">
        <v>0</v>
      </c>
      <c r="I141" s="351">
        <v>0</v>
      </c>
      <c r="J141" s="357">
        <f>SUM(H141:I141)</f>
        <v>0</v>
      </c>
      <c r="K141" s="389"/>
      <c r="L141" s="354">
        <v>272880</v>
      </c>
      <c r="M141" s="354">
        <v>1502613</v>
      </c>
      <c r="N141" s="354">
        <v>16887852</v>
      </c>
      <c r="O141" s="354">
        <v>83319624</v>
      </c>
      <c r="P141" s="351">
        <v>257284215</v>
      </c>
      <c r="Q141" s="352">
        <f>SUM(K141:P141)</f>
        <v>359267184</v>
      </c>
      <c r="R141" s="355">
        <f>SUM(J141,Q141)</f>
        <v>359267184</v>
      </c>
    </row>
    <row r="142" spans="2:18" s="315" customFormat="1" ht="16.5" customHeight="1">
      <c r="B142" s="390" t="s">
        <v>64</v>
      </c>
      <c r="C142" s="234"/>
      <c r="D142" s="234"/>
      <c r="E142" s="234"/>
      <c r="F142" s="234"/>
      <c r="G142" s="235"/>
      <c r="H142" s="321">
        <f aca="true" t="shared" si="26" ref="H142:R142">SUM(H109,H129,H138)</f>
        <v>34759383</v>
      </c>
      <c r="I142" s="322">
        <f t="shared" si="26"/>
        <v>54030716</v>
      </c>
      <c r="J142" s="323">
        <f t="shared" si="26"/>
        <v>88790099</v>
      </c>
      <c r="K142" s="324">
        <f t="shared" si="26"/>
        <v>0</v>
      </c>
      <c r="L142" s="325">
        <f t="shared" si="26"/>
        <v>269009374</v>
      </c>
      <c r="M142" s="325">
        <f t="shared" si="26"/>
        <v>288880891</v>
      </c>
      <c r="N142" s="325">
        <f t="shared" si="26"/>
        <v>332555370</v>
      </c>
      <c r="O142" s="325">
        <f t="shared" si="26"/>
        <v>400144479</v>
      </c>
      <c r="P142" s="326">
        <f t="shared" si="26"/>
        <v>513162039</v>
      </c>
      <c r="Q142" s="327">
        <f t="shared" si="26"/>
        <v>1803752153</v>
      </c>
      <c r="R142" s="328">
        <f t="shared" si="26"/>
        <v>1892542252</v>
      </c>
    </row>
  </sheetData>
  <sheetProtection/>
  <mergeCells count="42">
    <mergeCell ref="P1:Q1"/>
    <mergeCell ref="I106:R106"/>
    <mergeCell ref="J1:O1"/>
    <mergeCell ref="R23:R24"/>
    <mergeCell ref="K23:Q23"/>
    <mergeCell ref="H23:J23"/>
    <mergeCell ref="K22:R22"/>
    <mergeCell ref="J41:Q41"/>
    <mergeCell ref="K31:R31"/>
    <mergeCell ref="R32:R33"/>
    <mergeCell ref="K107:Q107"/>
    <mergeCell ref="I67:R67"/>
    <mergeCell ref="K42:P42"/>
    <mergeCell ref="Q42:Q43"/>
    <mergeCell ref="H42:J42"/>
    <mergeCell ref="J57:Q57"/>
    <mergeCell ref="H107:J107"/>
    <mergeCell ref="B68:G69"/>
    <mergeCell ref="H58:J58"/>
    <mergeCell ref="K58:P58"/>
    <mergeCell ref="R107:R108"/>
    <mergeCell ref="B107:G108"/>
    <mergeCell ref="H68:J68"/>
    <mergeCell ref="K68:Q68"/>
    <mergeCell ref="R68:R69"/>
    <mergeCell ref="Q58:Q59"/>
    <mergeCell ref="B58:G59"/>
    <mergeCell ref="H4:I4"/>
    <mergeCell ref="B23:G24"/>
    <mergeCell ref="B32:G33"/>
    <mergeCell ref="B42:G43"/>
    <mergeCell ref="B5:G5"/>
    <mergeCell ref="H32:J32"/>
    <mergeCell ref="B13:G13"/>
    <mergeCell ref="H5:I5"/>
    <mergeCell ref="K32:Q32"/>
    <mergeCell ref="Q12:R12"/>
    <mergeCell ref="B50:G51"/>
    <mergeCell ref="H50:J50"/>
    <mergeCell ref="J49:Q49"/>
    <mergeCell ref="Q50:Q51"/>
    <mergeCell ref="K50:P50"/>
  </mergeCells>
  <printOptions/>
  <pageMargins left="0.7874015748031497" right="0.7874015748031497" top="0.7874015748031497" bottom="0.5905511811023623" header="0.3937007874015748" footer="0.3937007874015748"/>
  <pageSetup fitToHeight="0" horizontalDpi="600" verticalDpi="600" orientation="landscape" paperSize="9" scale="79" r:id="rId1"/>
  <headerFooter alignWithMargins="0">
    <oddFooter>&amp;C&amp;P ページ</oddFooter>
  </headerFooter>
  <rowBreaks count="3" manualBreakCount="3">
    <brk id="38" max="255" man="1"/>
    <brk id="65" max="255" man="1"/>
    <brk id="104" max="255" man="1"/>
  </rowBreaks>
  <colBreaks count="1" manualBreakCount="1">
    <brk id="18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2017-05-26T07:04:25Z</dcterms:created>
  <dcterms:modified xsi:type="dcterms:W3CDTF">2017-05-26T07:04:30Z</dcterms:modified>
  <cp:category/>
  <cp:version/>
  <cp:contentType/>
  <cp:contentStatus/>
</cp:coreProperties>
</file>