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t1403" sheetId="1" r:id="rId1"/>
    <sheet name="t1402" sheetId="2" r:id="rId2"/>
    <sheet name="t1401" sheetId="3" r:id="rId3"/>
    <sheet name="t1312" sheetId="4" r:id="rId4"/>
    <sheet name="t1311" sheetId="5" r:id="rId5"/>
    <sheet name="t1310" sheetId="6" r:id="rId6"/>
    <sheet name="t1309" sheetId="7" r:id="rId7"/>
    <sheet name="t1308" sheetId="8" r:id="rId8"/>
    <sheet name="t1307" sheetId="9" r:id="rId9"/>
    <sheet name="t1306" sheetId="10" r:id="rId10"/>
    <sheet name="t1305" sheetId="11" r:id="rId11"/>
    <sheet name="t1304" sheetId="12" r:id="rId12"/>
  </sheets>
  <definedNames>
    <definedName name="_xlnm.Print_Area" localSheetId="11">'t1304'!$A$1:$R$144</definedName>
    <definedName name="_xlnm.Print_Area" localSheetId="10">'t1305'!$A$1:$R$143</definedName>
    <definedName name="_xlnm.Print_Area" localSheetId="9">'t1306'!$A$1:$R$144</definedName>
    <definedName name="_xlnm.Print_Area" localSheetId="8">'t1307'!$A$1:$R$143</definedName>
    <definedName name="_xlnm.Print_Area" localSheetId="7">'t1308'!$A$1:$R$143</definedName>
    <definedName name="_xlnm.Print_Area" localSheetId="6">'t1309'!$A$1:$R$144</definedName>
    <definedName name="_xlnm.Print_Area" localSheetId="5">'t1310'!$A$1:$R$143</definedName>
    <definedName name="_xlnm.Print_Area" localSheetId="4">'t1311'!$A$1:$R$144</definedName>
    <definedName name="_xlnm.Print_Area" localSheetId="3">'t1312'!$A$1:$S$144</definedName>
    <definedName name="_xlnm.Print_Area" localSheetId="2">'t1401'!$A$1:$S$144</definedName>
    <definedName name="_xlnm.Print_Area" localSheetId="1">'t1402'!$A$1:$S$144</definedName>
    <definedName name="_xlnm.Print_Area" localSheetId="0">'t1403'!$A$1:$S$144</definedName>
  </definedNames>
  <calcPr fullCalcOnLoad="1"/>
</workbook>
</file>

<file path=xl/sharedStrings.xml><?xml version="1.0" encoding="utf-8"?>
<sst xmlns="http://schemas.openxmlformats.org/spreadsheetml/2006/main" count="2568" uniqueCount="72">
  <si>
    <t>※速報値であり，今後，値が変更となることがあります。</t>
  </si>
  <si>
    <t>○第１号被保険者数</t>
  </si>
  <si>
    <t>（単位：人）</t>
  </si>
  <si>
    <t>第１号被保険者数</t>
  </si>
  <si>
    <t>６５歳以上７５歳未満</t>
  </si>
  <si>
    <t>７５歳以上</t>
  </si>
  <si>
    <t>　　計</t>
  </si>
  <si>
    <t>○要介護（要支援）認定者数</t>
  </si>
  <si>
    <t>要支援１</t>
  </si>
  <si>
    <t>要支援２</t>
  </si>
  <si>
    <t>計</t>
  </si>
  <si>
    <t>経過的要介護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</si>
  <si>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</si>
  <si>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</si>
  <si>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</si>
  <si>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</si>
  <si>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</si>
  <si>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</si>
  <si>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</si>
  <si>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>第２号被保険者</t>
  </si>
  <si>
    <t>　　総　数</t>
  </si>
  <si>
    <t>現物給付は前々月サービス分，償還給付は前月支出決定分（単位：人）</t>
  </si>
  <si>
    <t>予防給付</t>
  </si>
  <si>
    <t>介護給付</t>
  </si>
  <si>
    <t>○地域密着型（介護予防）サービス受給者数</t>
  </si>
  <si>
    <t>○施設介護サービス受給者数</t>
  </si>
  <si>
    <t>　・介護老人福祉施設（特別養護老人ホーム）</t>
  </si>
  <si>
    <t>　・介護老人保健施設（老人保健施設）</t>
  </si>
  <si>
    <t>　・介護療養型医療施設（療養型病床群）</t>
  </si>
  <si>
    <t>○保険給付決定状況（件数）</t>
  </si>
  <si>
    <t>現物給付は前々月サービス分，償還給付は前月支出決定分（単位：件）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</si>
  <si>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</si>
  <si>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</si>
  <si>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</si>
  <si>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</si>
  <si>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</si>
  <si>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</si>
  <si>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</si>
  <si>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</si>
  <si>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</si>
  <si>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</si>
  <si>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</si>
  <si>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</si>
  <si>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</si>
  <si>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</si>
  <si>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</si>
  <si>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</si>
  <si>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</si>
  <si>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</si>
  <si>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</si>
  <si>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</si>
  <si>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</si>
  <si>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</si>
  <si>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</si>
  <si>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</si>
  <si>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</si>
  <si>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</si>
  <si>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</si>
  <si>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施設サービス</t>
  </si>
  <si>
    <t>介護老人福祉施設</t>
  </si>
  <si>
    <t>介護老人保健施設</t>
  </si>
  <si>
    <t>介護療養型医療施設</t>
  </si>
  <si>
    <t>　　合　　　　　計</t>
  </si>
  <si>
    <t>○保険給付決定状況（支給額）</t>
  </si>
  <si>
    <t>現物給付は前々月サービス分，償還給付は前月支出決定分（単位：円）</t>
  </si>
  <si>
    <t>更新</t>
  </si>
  <si>
    <t>非該当</t>
  </si>
  <si>
    <t>定期巡回・随時対応型訪問介護看護</t>
  </si>
  <si>
    <t>複合型サービス</t>
  </si>
  <si>
    <t>定期巡回・随時対応型訪問介護看護</t>
  </si>
  <si>
    <t>○居宅介護（介護予防）サービス受給者数</t>
  </si>
  <si>
    <t>○認定率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</si>
</sst>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 diagonalUp="1">
      <left style="double"/>
      <right style="hair"/>
      <top style="thin"/>
      <bottom style="hair"/>
      <diagonal style="thin"/>
    </border>
    <border diagonalUp="1">
      <left style="double"/>
      <right style="hair"/>
      <top style="hair"/>
      <bottom style="hair"/>
      <diagonal style="thin"/>
    </border>
    <border diagonalUp="1">
      <left style="double"/>
      <right style="hair"/>
      <top style="hair"/>
      <bottom style="thin"/>
      <diagonal style="thin"/>
    </border>
    <border diagonalUp="1">
      <left style="double"/>
      <right style="hair"/>
      <top style="thin"/>
      <bottom style="thin"/>
      <diagonal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 diagonalUp="1">
      <left style="double"/>
      <right style="hair"/>
      <top>
        <color indexed="63"/>
      </top>
      <bottom style="hair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 style="hair"/>
      <top>
        <color indexed="63"/>
      </top>
      <bottom style="thin"/>
      <diagonal style="thin"/>
    </border>
    <border>
      <left style="hair"/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Up="1">
      <left style="double"/>
      <right style="hair"/>
      <top style="thin"/>
      <bottom>
        <color indexed="63"/>
      </bottom>
      <diagonal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4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38" fontId="0" fillId="2" borderId="18" xfId="0" applyNumberFormat="1" applyFont="1" applyFill="1" applyBorder="1" applyAlignment="1">
      <alignment horizontal="right" vertical="center"/>
    </xf>
    <xf numFmtId="38" fontId="0" fillId="2" borderId="17" xfId="0" applyNumberFormat="1" applyFont="1" applyFill="1" applyBorder="1" applyAlignment="1">
      <alignment vertical="center"/>
    </xf>
    <xf numFmtId="38" fontId="0" fillId="2" borderId="19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32" borderId="20" xfId="0" applyNumberFormat="1" applyFont="1" applyFill="1" applyBorder="1" applyAlignment="1">
      <alignment horizontal="right" vertical="center"/>
    </xf>
    <xf numFmtId="38" fontId="0" fillId="32" borderId="21" xfId="0" applyNumberFormat="1" applyFont="1" applyFill="1" applyBorder="1" applyAlignment="1">
      <alignment horizontal="right" vertical="center"/>
    </xf>
    <xf numFmtId="38" fontId="0" fillId="32" borderId="17" xfId="0" applyNumberFormat="1" applyFont="1" applyFill="1" applyBorder="1" applyAlignment="1">
      <alignment horizontal="right" vertical="center"/>
    </xf>
    <xf numFmtId="38" fontId="0" fillId="0" borderId="22" xfId="0" applyNumberFormat="1" applyFont="1" applyBorder="1" applyAlignment="1">
      <alignment horizontal="right" vertical="center"/>
    </xf>
    <xf numFmtId="38" fontId="0" fillId="0" borderId="23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horizontal="right" vertical="center"/>
    </xf>
    <xf numFmtId="38" fontId="0" fillId="0" borderId="26" xfId="0" applyNumberFormat="1" applyFont="1" applyBorder="1" applyAlignment="1">
      <alignment horizontal="right" vertical="center"/>
    </xf>
    <xf numFmtId="38" fontId="0" fillId="0" borderId="27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38" fontId="0" fillId="2" borderId="30" xfId="0" applyNumberFormat="1" applyFont="1" applyFill="1" applyBorder="1" applyAlignment="1">
      <alignment horizontal="right" vertical="center"/>
    </xf>
    <xf numFmtId="38" fontId="0" fillId="2" borderId="31" xfId="0" applyNumberFormat="1" applyFont="1" applyFill="1" applyBorder="1" applyAlignment="1">
      <alignment horizontal="right" vertical="center"/>
    </xf>
    <xf numFmtId="38" fontId="0" fillId="2" borderId="32" xfId="0" applyNumberFormat="1" applyFont="1" applyFill="1" applyBorder="1" applyAlignment="1">
      <alignment horizontal="right" vertical="center"/>
    </xf>
    <xf numFmtId="38" fontId="0" fillId="2" borderId="33" xfId="0" applyNumberFormat="1" applyFont="1" applyFill="1" applyBorder="1" applyAlignment="1">
      <alignment horizontal="right" vertical="center"/>
    </xf>
    <xf numFmtId="38" fontId="0" fillId="2" borderId="34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38" fontId="0" fillId="2" borderId="36" xfId="0" applyNumberFormat="1" applyFont="1" applyFill="1" applyBorder="1" applyAlignment="1">
      <alignment horizontal="right" vertical="center"/>
    </xf>
    <xf numFmtId="38" fontId="0" fillId="2" borderId="37" xfId="0" applyNumberFormat="1" applyFont="1" applyFill="1" applyBorder="1" applyAlignment="1">
      <alignment horizontal="right" vertical="center"/>
    </xf>
    <xf numFmtId="38" fontId="0" fillId="2" borderId="14" xfId="0" applyNumberFormat="1" applyFont="1" applyFill="1" applyBorder="1" applyAlignment="1">
      <alignment horizontal="right" vertical="center"/>
    </xf>
    <xf numFmtId="38" fontId="0" fillId="2" borderId="38" xfId="0" applyNumberFormat="1" applyFont="1" applyFill="1" applyBorder="1" applyAlignment="1">
      <alignment horizontal="right" vertical="center"/>
    </xf>
    <xf numFmtId="38" fontId="0" fillId="2" borderId="39" xfId="0" applyNumberFormat="1" applyFont="1" applyFill="1" applyBorder="1" applyAlignment="1">
      <alignment horizontal="right" vertical="center"/>
    </xf>
    <xf numFmtId="38" fontId="0" fillId="0" borderId="4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7" xfId="0" applyNumberFormat="1" applyFont="1" applyBorder="1" applyAlignment="1">
      <alignment horizontal="right" vertical="center"/>
    </xf>
    <xf numFmtId="38" fontId="0" fillId="0" borderId="24" xfId="0" applyNumberFormat="1" applyFont="1" applyBorder="1" applyAlignment="1">
      <alignment horizontal="right" vertical="center"/>
    </xf>
    <xf numFmtId="38" fontId="0" fillId="2" borderId="20" xfId="0" applyNumberFormat="1" applyFont="1" applyFill="1" applyBorder="1" applyAlignment="1">
      <alignment horizontal="right" vertical="center"/>
    </xf>
    <xf numFmtId="38" fontId="0" fillId="2" borderId="21" xfId="0" applyNumberFormat="1" applyFont="1" applyFill="1" applyBorder="1" applyAlignment="1">
      <alignment horizontal="right" vertical="center"/>
    </xf>
    <xf numFmtId="38" fontId="0" fillId="2" borderId="17" xfId="0" applyNumberFormat="1" applyFont="1" applyFill="1" applyBorder="1" applyAlignment="1">
      <alignment horizontal="right" vertical="center"/>
    </xf>
    <xf numFmtId="38" fontId="0" fillId="2" borderId="22" xfId="0" applyNumberFormat="1" applyFont="1" applyFill="1" applyBorder="1" applyAlignment="1">
      <alignment horizontal="right" vertical="center"/>
    </xf>
    <xf numFmtId="38" fontId="0" fillId="2" borderId="23" xfId="0" applyNumberFormat="1" applyFont="1" applyFill="1" applyBorder="1" applyAlignment="1">
      <alignment horizontal="right" vertical="center"/>
    </xf>
    <xf numFmtId="38" fontId="0" fillId="2" borderId="24" xfId="0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8" fontId="0" fillId="32" borderId="42" xfId="0" applyNumberFormat="1" applyFont="1" applyFill="1" applyBorder="1" applyAlignment="1">
      <alignment horizontal="right" vertical="center"/>
    </xf>
    <xf numFmtId="38" fontId="0" fillId="32" borderId="43" xfId="0" applyNumberFormat="1" applyFont="1" applyFill="1" applyBorder="1" applyAlignment="1">
      <alignment horizontal="right" vertical="center"/>
    </xf>
    <xf numFmtId="38" fontId="0" fillId="32" borderId="11" xfId="0" applyNumberFormat="1" applyFont="1" applyFill="1" applyBorder="1" applyAlignment="1">
      <alignment horizontal="right" vertical="center"/>
    </xf>
    <xf numFmtId="38" fontId="0" fillId="0" borderId="44" xfId="0" applyNumberFormat="1" applyFont="1" applyBorder="1" applyAlignment="1">
      <alignment horizontal="right" vertical="center"/>
    </xf>
    <xf numFmtId="38" fontId="0" fillId="0" borderId="45" xfId="0" applyNumberFormat="1" applyFont="1" applyBorder="1" applyAlignment="1">
      <alignment horizontal="right" vertical="center"/>
    </xf>
    <xf numFmtId="38" fontId="0" fillId="0" borderId="43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38" fontId="0" fillId="32" borderId="36" xfId="0" applyNumberFormat="1" applyFont="1" applyFill="1" applyBorder="1" applyAlignment="1">
      <alignment horizontal="right" vertical="center"/>
    </xf>
    <xf numFmtId="38" fontId="0" fillId="32" borderId="37" xfId="0" applyNumberFormat="1" applyFont="1" applyFill="1" applyBorder="1" applyAlignment="1">
      <alignment horizontal="right" vertical="center"/>
    </xf>
    <xf numFmtId="38" fontId="0" fillId="32" borderId="14" xfId="0" applyNumberFormat="1" applyFont="1" applyFill="1" applyBorder="1" applyAlignment="1">
      <alignment horizontal="right" vertical="center"/>
    </xf>
    <xf numFmtId="38" fontId="0" fillId="0" borderId="38" xfId="0" applyNumberFormat="1" applyFont="1" applyBorder="1" applyAlignment="1">
      <alignment horizontal="right" vertical="center"/>
    </xf>
    <xf numFmtId="38" fontId="0" fillId="0" borderId="39" xfId="0" applyNumberFormat="1" applyFont="1" applyBorder="1" applyAlignment="1">
      <alignment horizontal="right" vertical="center"/>
    </xf>
    <xf numFmtId="38" fontId="0" fillId="0" borderId="37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38" fontId="0" fillId="0" borderId="47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48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38" fontId="0" fillId="2" borderId="26" xfId="0" applyNumberFormat="1" applyFont="1" applyFill="1" applyBorder="1" applyAlignment="1">
      <alignment horizontal="right" vertical="center"/>
    </xf>
    <xf numFmtId="38" fontId="0" fillId="2" borderId="19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3" fontId="0" fillId="32" borderId="20" xfId="49" applyNumberFormat="1" applyFont="1" applyFill="1" applyBorder="1" applyAlignment="1">
      <alignment vertical="center"/>
    </xf>
    <xf numFmtId="3" fontId="0" fillId="32" borderId="21" xfId="49" applyNumberFormat="1" applyFont="1" applyFill="1" applyBorder="1" applyAlignment="1">
      <alignment vertical="center"/>
    </xf>
    <xf numFmtId="3" fontId="0" fillId="32" borderId="17" xfId="49" applyNumberFormat="1" applyFont="1" applyFill="1" applyBorder="1" applyAlignment="1">
      <alignment vertical="center"/>
    </xf>
    <xf numFmtId="3" fontId="0" fillId="0" borderId="22" xfId="49" applyNumberFormat="1" applyFont="1" applyFill="1" applyBorder="1" applyAlignment="1">
      <alignment vertical="center"/>
    </xf>
    <xf numFmtId="3" fontId="0" fillId="0" borderId="23" xfId="49" applyNumberFormat="1" applyFont="1" applyFill="1" applyBorder="1" applyAlignment="1">
      <alignment vertical="center"/>
    </xf>
    <xf numFmtId="3" fontId="0" fillId="0" borderId="21" xfId="49" applyNumberFormat="1" applyFont="1" applyFill="1" applyBorder="1" applyAlignment="1">
      <alignment vertical="center"/>
    </xf>
    <xf numFmtId="3" fontId="0" fillId="0" borderId="17" xfId="49" applyNumberFormat="1" applyFont="1" applyFill="1" applyBorder="1" applyAlignment="1">
      <alignment vertical="center"/>
    </xf>
    <xf numFmtId="3" fontId="0" fillId="0" borderId="24" xfId="49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3" fontId="0" fillId="2" borderId="42" xfId="49" applyNumberFormat="1" applyFont="1" applyFill="1" applyBorder="1" applyAlignment="1">
      <alignment vertical="center"/>
    </xf>
    <xf numFmtId="3" fontId="0" fillId="2" borderId="43" xfId="49" applyNumberFormat="1" applyFont="1" applyFill="1" applyBorder="1" applyAlignment="1">
      <alignment vertical="center"/>
    </xf>
    <xf numFmtId="3" fontId="0" fillId="2" borderId="47" xfId="49" applyNumberFormat="1" applyFont="1" applyFill="1" applyBorder="1" applyAlignment="1">
      <alignment vertical="center"/>
    </xf>
    <xf numFmtId="3" fontId="0" fillId="2" borderId="44" xfId="49" applyNumberFormat="1" applyFont="1" applyFill="1" applyBorder="1" applyAlignment="1">
      <alignment vertical="center"/>
    </xf>
    <xf numFmtId="3" fontId="0" fillId="2" borderId="45" xfId="49" applyNumberFormat="1" applyFont="1" applyFill="1" applyBorder="1" applyAlignment="1">
      <alignment vertical="center"/>
    </xf>
    <xf numFmtId="3" fontId="0" fillId="2" borderId="27" xfId="49" applyNumberFormat="1" applyFont="1" applyFill="1" applyBorder="1" applyAlignment="1">
      <alignment vertical="center"/>
    </xf>
    <xf numFmtId="0" fontId="0" fillId="2" borderId="54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/>
    </xf>
    <xf numFmtId="0" fontId="0" fillId="2" borderId="56" xfId="0" applyFont="1" applyFill="1" applyBorder="1" applyAlignment="1">
      <alignment vertical="center"/>
    </xf>
    <xf numFmtId="3" fontId="0" fillId="2" borderId="57" xfId="49" applyNumberFormat="1" applyFont="1" applyFill="1" applyBorder="1" applyAlignment="1">
      <alignment vertical="center"/>
    </xf>
    <xf numFmtId="3" fontId="0" fillId="2" borderId="58" xfId="49" applyNumberFormat="1" applyFont="1" applyFill="1" applyBorder="1" applyAlignment="1">
      <alignment vertical="center"/>
    </xf>
    <xf numFmtId="3" fontId="0" fillId="2" borderId="59" xfId="49" applyNumberFormat="1" applyFont="1" applyFill="1" applyBorder="1" applyAlignment="1">
      <alignment vertical="center"/>
    </xf>
    <xf numFmtId="3" fontId="0" fillId="2" borderId="60" xfId="49" applyNumberFormat="1" applyFont="1" applyFill="1" applyBorder="1" applyAlignment="1">
      <alignment vertical="center"/>
    </xf>
    <xf numFmtId="3" fontId="0" fillId="2" borderId="61" xfId="49" applyNumberFormat="1" applyFont="1" applyFill="1" applyBorder="1" applyAlignment="1">
      <alignment vertical="center"/>
    </xf>
    <xf numFmtId="3" fontId="0" fillId="2" borderId="62" xfId="49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3" fontId="0" fillId="2" borderId="36" xfId="49" applyNumberFormat="1" applyFont="1" applyFill="1" applyBorder="1" applyAlignment="1">
      <alignment vertical="center"/>
    </xf>
    <xf numFmtId="3" fontId="0" fillId="2" borderId="37" xfId="49" applyNumberFormat="1" applyFont="1" applyFill="1" applyBorder="1" applyAlignment="1">
      <alignment vertical="center"/>
    </xf>
    <xf numFmtId="3" fontId="0" fillId="2" borderId="48" xfId="49" applyNumberFormat="1" applyFont="1" applyFill="1" applyBorder="1" applyAlignment="1">
      <alignment vertical="center"/>
    </xf>
    <xf numFmtId="3" fontId="0" fillId="2" borderId="38" xfId="49" applyNumberFormat="1" applyFont="1" applyFill="1" applyBorder="1" applyAlignment="1">
      <alignment vertical="center"/>
    </xf>
    <xf numFmtId="3" fontId="0" fillId="2" borderId="39" xfId="49" applyNumberFormat="1" applyFont="1" applyFill="1" applyBorder="1" applyAlignment="1">
      <alignment vertical="center"/>
    </xf>
    <xf numFmtId="3" fontId="0" fillId="2" borderId="40" xfId="49" applyNumberFormat="1" applyFont="1" applyFill="1" applyBorder="1" applyAlignment="1">
      <alignment vertical="center"/>
    </xf>
    <xf numFmtId="3" fontId="0" fillId="2" borderId="11" xfId="49" applyNumberFormat="1" applyFont="1" applyFill="1" applyBorder="1" applyAlignment="1">
      <alignment vertical="center"/>
    </xf>
    <xf numFmtId="3" fontId="0" fillId="2" borderId="14" xfId="49" applyNumberFormat="1" applyFont="1" applyFill="1" applyBorder="1" applyAlignment="1">
      <alignment vertical="center"/>
    </xf>
    <xf numFmtId="3" fontId="0" fillId="2" borderId="54" xfId="49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2" borderId="63" xfId="49" applyNumberFormat="1" applyFont="1" applyFill="1" applyBorder="1" applyAlignment="1">
      <alignment vertical="center"/>
    </xf>
    <xf numFmtId="3" fontId="0" fillId="2" borderId="64" xfId="49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 wrapText="1"/>
    </xf>
    <xf numFmtId="0" fontId="0" fillId="2" borderId="5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/>
    </xf>
    <xf numFmtId="3" fontId="0" fillId="2" borderId="65" xfId="49" applyNumberFormat="1" applyFont="1" applyFill="1" applyBorder="1" applyAlignment="1">
      <alignment vertical="center"/>
    </xf>
    <xf numFmtId="3" fontId="0" fillId="0" borderId="66" xfId="49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38" fontId="0" fillId="0" borderId="67" xfId="0" applyNumberFormat="1" applyFont="1" applyBorder="1" applyAlignment="1">
      <alignment horizontal="right" vertical="center"/>
    </xf>
    <xf numFmtId="38" fontId="0" fillId="2" borderId="27" xfId="0" applyNumberFormat="1" applyFont="1" applyFill="1" applyBorder="1" applyAlignment="1">
      <alignment horizontal="right" vertical="center"/>
    </xf>
    <xf numFmtId="38" fontId="0" fillId="2" borderId="40" xfId="0" applyNumberFormat="1" applyFont="1" applyFill="1" applyBorder="1" applyAlignment="1">
      <alignment horizontal="right" vertical="center"/>
    </xf>
    <xf numFmtId="58" fontId="0" fillId="0" borderId="0" xfId="0" applyNumberFormat="1" applyFont="1" applyFill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68" xfId="0" applyFont="1" applyFill="1" applyBorder="1" applyAlignment="1">
      <alignment vertical="center"/>
    </xf>
    <xf numFmtId="3" fontId="0" fillId="2" borderId="31" xfId="49" applyNumberFormat="1" applyFont="1" applyFill="1" applyBorder="1" applyAlignment="1">
      <alignment vertical="center"/>
    </xf>
    <xf numFmtId="3" fontId="0" fillId="2" borderId="34" xfId="49" applyNumberFormat="1" applyFont="1" applyFill="1" applyBorder="1" applyAlignment="1">
      <alignment vertical="center"/>
    </xf>
    <xf numFmtId="3" fontId="0" fillId="2" borderId="69" xfId="49" applyNumberFormat="1" applyFont="1" applyFill="1" applyBorder="1" applyAlignment="1">
      <alignment vertical="center"/>
    </xf>
    <xf numFmtId="3" fontId="0" fillId="2" borderId="70" xfId="49" applyNumberFormat="1" applyFont="1" applyFill="1" applyBorder="1" applyAlignment="1">
      <alignment vertical="center"/>
    </xf>
    <xf numFmtId="3" fontId="0" fillId="2" borderId="71" xfId="49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0" fillId="2" borderId="72" xfId="0" applyFont="1" applyFill="1" applyBorder="1" applyAlignment="1">
      <alignment vertical="center" wrapText="1"/>
    </xf>
    <xf numFmtId="3" fontId="0" fillId="2" borderId="49" xfId="49" applyNumberFormat="1" applyFont="1" applyFill="1" applyBorder="1" applyAlignment="1">
      <alignment vertical="center"/>
    </xf>
    <xf numFmtId="3" fontId="0" fillId="2" borderId="50" xfId="49" applyNumberFormat="1" applyFont="1" applyFill="1" applyBorder="1" applyAlignment="1">
      <alignment vertical="center"/>
    </xf>
    <xf numFmtId="3" fontId="0" fillId="2" borderId="41" xfId="49" applyNumberFormat="1" applyFont="1" applyFill="1" applyBorder="1" applyAlignment="1">
      <alignment vertical="center"/>
    </xf>
    <xf numFmtId="3" fontId="0" fillId="2" borderId="73" xfId="49" applyNumberFormat="1" applyFont="1" applyFill="1" applyBorder="1" applyAlignment="1">
      <alignment vertical="center"/>
    </xf>
    <xf numFmtId="3" fontId="0" fillId="2" borderId="74" xfId="49" applyNumberFormat="1" applyFont="1" applyFill="1" applyBorder="1" applyAlignment="1">
      <alignment vertical="center"/>
    </xf>
    <xf numFmtId="3" fontId="0" fillId="2" borderId="46" xfId="49" applyNumberFormat="1" applyFont="1" applyFill="1" applyBorder="1" applyAlignment="1">
      <alignment vertical="center"/>
    </xf>
    <xf numFmtId="3" fontId="0" fillId="2" borderId="75" xfId="49" applyNumberFormat="1" applyFont="1" applyFill="1" applyBorder="1" applyAlignment="1">
      <alignment vertical="center"/>
    </xf>
    <xf numFmtId="0" fontId="8" fillId="2" borderId="5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3" fontId="0" fillId="2" borderId="76" xfId="49" applyNumberFormat="1" applyFont="1" applyFill="1" applyBorder="1" applyAlignment="1">
      <alignment vertical="center"/>
    </xf>
    <xf numFmtId="3" fontId="0" fillId="2" borderId="77" xfId="49" applyNumberFormat="1" applyFont="1" applyFill="1" applyBorder="1" applyAlignment="1">
      <alignment vertical="center"/>
    </xf>
    <xf numFmtId="3" fontId="0" fillId="2" borderId="78" xfId="49" applyNumberFormat="1" applyFont="1" applyFill="1" applyBorder="1" applyAlignment="1">
      <alignment vertical="center"/>
    </xf>
    <xf numFmtId="3" fontId="0" fillId="2" borderId="79" xfId="49" applyNumberFormat="1" applyFont="1" applyFill="1" applyBorder="1" applyAlignment="1">
      <alignment vertical="center"/>
    </xf>
    <xf numFmtId="3" fontId="0" fillId="2" borderId="67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2" borderId="25" xfId="49" applyNumberFormat="1" applyFont="1" applyFill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58" fontId="0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8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0" fontId="0" fillId="0" borderId="0" xfId="0" applyNumberFormat="1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83" xfId="0" applyFont="1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/>
    </xf>
    <xf numFmtId="10" fontId="0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3" name="AutoShape 7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6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6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6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5</xdr:row>
      <xdr:rowOff>9525</xdr:rowOff>
    </xdr:from>
    <xdr:to>
      <xdr:col>11</xdr:col>
      <xdr:colOff>304800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48375" y="1057275"/>
          <a:ext cx="323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298037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6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view="pageBreakPreview" zoomScaleNormal="55" zoomScaleSheetLayoutView="100" workbookViewId="0" topLeftCell="A1">
      <selection activeCell="J1" sqref="J1:O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平成２６年（２０１４年）３月※</v>
      </c>
      <c r="J1" s="202" t="s">
        <v>0</v>
      </c>
      <c r="K1" s="203"/>
      <c r="L1" s="203"/>
      <c r="M1" s="203"/>
      <c r="N1" s="203"/>
      <c r="O1" s="204"/>
      <c r="P1" s="205">
        <v>41757</v>
      </c>
      <c r="Q1" s="205"/>
      <c r="R1" s="168" t="s">
        <v>65</v>
      </c>
    </row>
    <row r="2" spans="1:17" ht="16.5" customHeight="1" thickTop="1">
      <c r="A2" s="164">
        <v>26</v>
      </c>
      <c r="B2" s="164">
        <v>2014</v>
      </c>
      <c r="C2" s="164">
        <v>3</v>
      </c>
      <c r="D2" s="164">
        <v>1</v>
      </c>
      <c r="E2" s="164">
        <v>31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平成２６年（２０１４年）３月末日現在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44637</v>
      </c>
      <c r="K6" s="200"/>
      <c r="L6" s="199"/>
      <c r="Q6" s="199">
        <f>R18</f>
        <v>18338</v>
      </c>
      <c r="R6" s="224">
        <f>Q6/Q7</f>
        <v>0.208863426690509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43162</v>
      </c>
      <c r="Q7" s="199">
        <f>I8</f>
        <v>87799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87799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平成２６年（２０１４年）３月末日現在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2947</v>
      </c>
      <c r="I14" s="32">
        <f>I15+I16</f>
        <v>2318</v>
      </c>
      <c r="J14" s="33">
        <f>SUM(H14:I14)</f>
        <v>5265</v>
      </c>
      <c r="K14" s="34">
        <f aca="true" t="shared" si="0" ref="K14:P14">K15+K16</f>
        <v>0</v>
      </c>
      <c r="L14" s="35">
        <f t="shared" si="0"/>
        <v>3861</v>
      </c>
      <c r="M14" s="35">
        <f t="shared" si="0"/>
        <v>2484</v>
      </c>
      <c r="N14" s="35">
        <f t="shared" si="0"/>
        <v>1979</v>
      </c>
      <c r="O14" s="35">
        <f t="shared" si="0"/>
        <v>2131</v>
      </c>
      <c r="P14" s="36">
        <f t="shared" si="0"/>
        <v>2205</v>
      </c>
      <c r="Q14" s="37">
        <f>SUM(K14:P14)</f>
        <v>12660</v>
      </c>
      <c r="R14" s="165">
        <f>SUM(J14,Q14)</f>
        <v>17925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450</v>
      </c>
      <c r="I15" s="42">
        <v>424</v>
      </c>
      <c r="J15" s="43">
        <f>SUM(H15:I15)</f>
        <v>874</v>
      </c>
      <c r="K15" s="44">
        <v>0</v>
      </c>
      <c r="L15" s="45">
        <v>513</v>
      </c>
      <c r="M15" s="45">
        <v>331</v>
      </c>
      <c r="N15" s="45">
        <v>235</v>
      </c>
      <c r="O15" s="45">
        <v>237</v>
      </c>
      <c r="P15" s="42">
        <v>237</v>
      </c>
      <c r="Q15" s="43">
        <f>SUM(K15:P15)</f>
        <v>1553</v>
      </c>
      <c r="R15" s="166">
        <f>SUM(J15,Q15)</f>
        <v>2427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2497</v>
      </c>
      <c r="I16" s="49">
        <v>1894</v>
      </c>
      <c r="J16" s="50">
        <f>SUM(H16:I16)</f>
        <v>4391</v>
      </c>
      <c r="K16" s="51">
        <v>0</v>
      </c>
      <c r="L16" s="52">
        <v>3348</v>
      </c>
      <c r="M16" s="52">
        <v>2153</v>
      </c>
      <c r="N16" s="52">
        <v>1744</v>
      </c>
      <c r="O16" s="52">
        <v>1894</v>
      </c>
      <c r="P16" s="49">
        <v>1968</v>
      </c>
      <c r="Q16" s="50">
        <f>SUM(K16:P16)</f>
        <v>11107</v>
      </c>
      <c r="R16" s="167">
        <f>SUM(J16,Q16)</f>
        <v>15498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41</v>
      </c>
      <c r="I17" s="32">
        <v>69</v>
      </c>
      <c r="J17" s="33">
        <f>SUM(H17:I17)</f>
        <v>110</v>
      </c>
      <c r="K17" s="34">
        <v>0</v>
      </c>
      <c r="L17" s="35">
        <v>91</v>
      </c>
      <c r="M17" s="35">
        <v>74</v>
      </c>
      <c r="N17" s="35">
        <v>37</v>
      </c>
      <c r="O17" s="35">
        <v>37</v>
      </c>
      <c r="P17" s="36">
        <v>64</v>
      </c>
      <c r="Q17" s="56">
        <f>SUM(K17:P17)</f>
        <v>303</v>
      </c>
      <c r="R17" s="57">
        <f>SUM(J17,Q17)</f>
        <v>413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2988</v>
      </c>
      <c r="I18" s="59">
        <f>I14+I17</f>
        <v>2387</v>
      </c>
      <c r="J18" s="60">
        <f>SUM(H18:I18)</f>
        <v>5375</v>
      </c>
      <c r="K18" s="61">
        <f aca="true" t="shared" si="1" ref="K18:P18">K14+K17</f>
        <v>0</v>
      </c>
      <c r="L18" s="62">
        <f t="shared" si="1"/>
        <v>3952</v>
      </c>
      <c r="M18" s="62">
        <f t="shared" si="1"/>
        <v>2558</v>
      </c>
      <c r="N18" s="62">
        <f t="shared" si="1"/>
        <v>2016</v>
      </c>
      <c r="O18" s="62">
        <f t="shared" si="1"/>
        <v>2168</v>
      </c>
      <c r="P18" s="59">
        <f t="shared" si="1"/>
        <v>2269</v>
      </c>
      <c r="Q18" s="60">
        <f>SUM(K18:P18)</f>
        <v>12963</v>
      </c>
      <c r="R18" s="63">
        <f>SUM(J18,Q18)</f>
        <v>18338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平成２６年（２０１４年）３月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1467</v>
      </c>
      <c r="I25" s="72">
        <v>1532</v>
      </c>
      <c r="J25" s="73">
        <f>SUM(H25:I25)</f>
        <v>2999</v>
      </c>
      <c r="K25" s="74">
        <v>0</v>
      </c>
      <c r="L25" s="75">
        <v>2711</v>
      </c>
      <c r="M25" s="75">
        <v>1801</v>
      </c>
      <c r="N25" s="75">
        <v>1146</v>
      </c>
      <c r="O25" s="75">
        <v>783</v>
      </c>
      <c r="P25" s="76">
        <v>431</v>
      </c>
      <c r="Q25" s="77">
        <f>SUM(K25:P25)</f>
        <v>6872</v>
      </c>
      <c r="R25" s="38">
        <f>SUM(J25,Q25)</f>
        <v>9871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22</v>
      </c>
      <c r="I26" s="79">
        <v>50</v>
      </c>
      <c r="J26" s="80">
        <f>SUM(H26:I26)</f>
        <v>72</v>
      </c>
      <c r="K26" s="81">
        <v>0</v>
      </c>
      <c r="L26" s="82">
        <v>57</v>
      </c>
      <c r="M26" s="82">
        <v>61</v>
      </c>
      <c r="N26" s="82">
        <v>21</v>
      </c>
      <c r="O26" s="82">
        <v>14</v>
      </c>
      <c r="P26" s="83">
        <v>20</v>
      </c>
      <c r="Q26" s="84">
        <f>SUM(K26:P26)</f>
        <v>173</v>
      </c>
      <c r="R26" s="53">
        <f>SUM(J26,Q26)</f>
        <v>245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1489</v>
      </c>
      <c r="I27" s="59">
        <f t="shared" si="2"/>
        <v>1582</v>
      </c>
      <c r="J27" s="60">
        <f t="shared" si="2"/>
        <v>3071</v>
      </c>
      <c r="K27" s="61">
        <f t="shared" si="2"/>
        <v>0</v>
      </c>
      <c r="L27" s="62">
        <f t="shared" si="2"/>
        <v>2768</v>
      </c>
      <c r="M27" s="62">
        <f t="shared" si="2"/>
        <v>1862</v>
      </c>
      <c r="N27" s="62">
        <f t="shared" si="2"/>
        <v>1167</v>
      </c>
      <c r="O27" s="62">
        <f t="shared" si="2"/>
        <v>797</v>
      </c>
      <c r="P27" s="59">
        <f t="shared" si="2"/>
        <v>451</v>
      </c>
      <c r="Q27" s="60">
        <f>SUM(K27:P27)</f>
        <v>7045</v>
      </c>
      <c r="R27" s="63">
        <f>SUM(J27,Q27)</f>
        <v>10116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平成２６年（２０１４年）３月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15</v>
      </c>
      <c r="I34" s="72">
        <v>15</v>
      </c>
      <c r="J34" s="73">
        <f>SUM(H34:I34)</f>
        <v>30</v>
      </c>
      <c r="K34" s="74">
        <v>0</v>
      </c>
      <c r="L34" s="75">
        <v>337</v>
      </c>
      <c r="M34" s="75">
        <v>350</v>
      </c>
      <c r="N34" s="75">
        <v>365</v>
      </c>
      <c r="O34" s="75">
        <v>263</v>
      </c>
      <c r="P34" s="76">
        <v>119</v>
      </c>
      <c r="Q34" s="86">
        <f>SUM(K34:P34)</f>
        <v>1434</v>
      </c>
      <c r="R34" s="87">
        <f>SUM(J34,Q34)</f>
        <v>1464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3</v>
      </c>
      <c r="N35" s="82">
        <v>2</v>
      </c>
      <c r="O35" s="82">
        <v>1</v>
      </c>
      <c r="P35" s="83">
        <v>3</v>
      </c>
      <c r="Q35" s="88">
        <f>SUM(K35:P35)</f>
        <v>13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15</v>
      </c>
      <c r="I36" s="59">
        <f>I34+I35</f>
        <v>15</v>
      </c>
      <c r="J36" s="60">
        <f>SUM(H36:I36)</f>
        <v>30</v>
      </c>
      <c r="K36" s="61">
        <f aca="true" t="shared" si="3" ref="K36:P36">K34+K35</f>
        <v>0</v>
      </c>
      <c r="L36" s="62">
        <f t="shared" si="3"/>
        <v>341</v>
      </c>
      <c r="M36" s="62">
        <f t="shared" si="3"/>
        <v>353</v>
      </c>
      <c r="N36" s="62">
        <f t="shared" si="3"/>
        <v>367</v>
      </c>
      <c r="O36" s="62">
        <f t="shared" si="3"/>
        <v>264</v>
      </c>
      <c r="P36" s="59">
        <f t="shared" si="3"/>
        <v>122</v>
      </c>
      <c r="Q36" s="90">
        <f>SUM(K36:P36)</f>
        <v>1447</v>
      </c>
      <c r="R36" s="91">
        <f>SUM(J36,Q36)</f>
        <v>1477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平成２６年（２０１４年）３月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8</v>
      </c>
      <c r="L44" s="75">
        <v>30</v>
      </c>
      <c r="M44" s="75">
        <v>162</v>
      </c>
      <c r="N44" s="75">
        <v>377</v>
      </c>
      <c r="O44" s="76">
        <v>394</v>
      </c>
      <c r="P44" s="86">
        <f>SUM(K44:O44)</f>
        <v>971</v>
      </c>
      <c r="Q44" s="87">
        <f>SUM(J44,P44)</f>
        <v>971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2</v>
      </c>
      <c r="N45" s="82">
        <v>2</v>
      </c>
      <c r="O45" s="83">
        <v>5</v>
      </c>
      <c r="P45" s="88">
        <f>SUM(K45:O45)</f>
        <v>9</v>
      </c>
      <c r="Q45" s="89">
        <f>SUM(J45,P45)</f>
        <v>9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8</v>
      </c>
      <c r="L46" s="62">
        <f>L44+L45</f>
        <v>30</v>
      </c>
      <c r="M46" s="62">
        <f>M44+M45</f>
        <v>164</v>
      </c>
      <c r="N46" s="62">
        <f>N44+N45</f>
        <v>379</v>
      </c>
      <c r="O46" s="59">
        <f>O44+O45</f>
        <v>399</v>
      </c>
      <c r="P46" s="90">
        <f>SUM(K46:O46)</f>
        <v>980</v>
      </c>
      <c r="Q46" s="91">
        <f>SUM(J46,P46)</f>
        <v>980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平成２６年（２０１４年）３月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50</v>
      </c>
      <c r="L52" s="75">
        <v>74</v>
      </c>
      <c r="M52" s="75">
        <v>125</v>
      </c>
      <c r="N52" s="75">
        <v>119</v>
      </c>
      <c r="O52" s="76">
        <v>88</v>
      </c>
      <c r="P52" s="86">
        <f>SUM(K52:O52)</f>
        <v>456</v>
      </c>
      <c r="Q52" s="87">
        <f>SUM(J52,P52)</f>
        <v>456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0</v>
      </c>
      <c r="L53" s="82">
        <v>1</v>
      </c>
      <c r="M53" s="82">
        <v>2</v>
      </c>
      <c r="N53" s="82">
        <v>1</v>
      </c>
      <c r="O53" s="83">
        <v>0</v>
      </c>
      <c r="P53" s="88">
        <f>SUM(K53:O53)</f>
        <v>4</v>
      </c>
      <c r="Q53" s="89">
        <f>SUM(J53,P53)</f>
        <v>4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50</v>
      </c>
      <c r="L54" s="62">
        <f>L52+L53</f>
        <v>75</v>
      </c>
      <c r="M54" s="62">
        <f>M52+M53</f>
        <v>127</v>
      </c>
      <c r="N54" s="62">
        <f>N52+N53</f>
        <v>120</v>
      </c>
      <c r="O54" s="59">
        <f>O52+O53</f>
        <v>88</v>
      </c>
      <c r="P54" s="90">
        <f>SUM(K54:O54)</f>
        <v>460</v>
      </c>
      <c r="Q54" s="91">
        <f>SUM(J54,P54)</f>
        <v>460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平成２６年（２０１４年）３月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4</v>
      </c>
      <c r="L60" s="75">
        <v>6</v>
      </c>
      <c r="M60" s="75">
        <v>42</v>
      </c>
      <c r="N60" s="75">
        <v>234</v>
      </c>
      <c r="O60" s="76">
        <v>679</v>
      </c>
      <c r="P60" s="86">
        <f>SUM(K60:O60)</f>
        <v>965</v>
      </c>
      <c r="Q60" s="87">
        <f>SUM(J60,P60)</f>
        <v>965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0</v>
      </c>
      <c r="N61" s="82">
        <v>1</v>
      </c>
      <c r="O61" s="83">
        <v>11</v>
      </c>
      <c r="P61" s="88">
        <f>SUM(K61:O61)</f>
        <v>12</v>
      </c>
      <c r="Q61" s="89">
        <f>SUM(J61,P61)</f>
        <v>12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4</v>
      </c>
      <c r="L62" s="62">
        <f>L60+L61</f>
        <v>6</v>
      </c>
      <c r="M62" s="62">
        <f>M60+M61</f>
        <v>42</v>
      </c>
      <c r="N62" s="62">
        <f>N60+N61</f>
        <v>235</v>
      </c>
      <c r="O62" s="59">
        <f>O60+O61</f>
        <v>690</v>
      </c>
      <c r="P62" s="90">
        <f>SUM(K62:O62)</f>
        <v>977</v>
      </c>
      <c r="Q62" s="91">
        <f>SUM(J62,P62)</f>
        <v>977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平成２６年（２０１４年）３月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4" ref="H70:R70">SUM(H71,H77,H80,H84,H88:H89)</f>
        <v>3506</v>
      </c>
      <c r="I70" s="114">
        <f t="shared" si="4"/>
        <v>4123</v>
      </c>
      <c r="J70" s="115">
        <f t="shared" si="4"/>
        <v>7629</v>
      </c>
      <c r="K70" s="116">
        <f t="shared" si="4"/>
        <v>0</v>
      </c>
      <c r="L70" s="117">
        <f t="shared" si="4"/>
        <v>7652</v>
      </c>
      <c r="M70" s="117">
        <f t="shared" si="4"/>
        <v>5620</v>
      </c>
      <c r="N70" s="117">
        <f t="shared" si="4"/>
        <v>3754</v>
      </c>
      <c r="O70" s="117">
        <f t="shared" si="4"/>
        <v>2624</v>
      </c>
      <c r="P70" s="118">
        <f t="shared" si="4"/>
        <v>1769</v>
      </c>
      <c r="Q70" s="119">
        <f t="shared" si="4"/>
        <v>21419</v>
      </c>
      <c r="R70" s="120">
        <f t="shared" si="4"/>
        <v>29048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5" ref="H71:Q71">SUM(H72:H76)</f>
        <v>856</v>
      </c>
      <c r="I71" s="114">
        <f t="shared" si="5"/>
        <v>952</v>
      </c>
      <c r="J71" s="115">
        <f t="shared" si="5"/>
        <v>1808</v>
      </c>
      <c r="K71" s="116">
        <f t="shared" si="5"/>
        <v>0</v>
      </c>
      <c r="L71" s="117">
        <f t="shared" si="5"/>
        <v>1670</v>
      </c>
      <c r="M71" s="117">
        <f t="shared" si="5"/>
        <v>1142</v>
      </c>
      <c r="N71" s="117">
        <f t="shared" si="5"/>
        <v>791</v>
      </c>
      <c r="O71" s="117">
        <f t="shared" si="5"/>
        <v>614</v>
      </c>
      <c r="P71" s="118">
        <f t="shared" si="5"/>
        <v>585</v>
      </c>
      <c r="Q71" s="119">
        <f t="shared" si="5"/>
        <v>4802</v>
      </c>
      <c r="R71" s="120">
        <f aca="true" t="shared" si="6" ref="R71:R76">SUM(J71,Q71)</f>
        <v>6610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809</v>
      </c>
      <c r="I72" s="126">
        <v>859</v>
      </c>
      <c r="J72" s="127">
        <f>SUM(H72:I72)</f>
        <v>1668</v>
      </c>
      <c r="K72" s="128">
        <v>0</v>
      </c>
      <c r="L72" s="129">
        <v>1220</v>
      </c>
      <c r="M72" s="129">
        <v>758</v>
      </c>
      <c r="N72" s="129">
        <v>433</v>
      </c>
      <c r="O72" s="129">
        <v>279</v>
      </c>
      <c r="P72" s="126">
        <v>203</v>
      </c>
      <c r="Q72" s="127">
        <f>SUM(K72:P72)</f>
        <v>2893</v>
      </c>
      <c r="R72" s="130">
        <f t="shared" si="6"/>
        <v>4561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3</v>
      </c>
      <c r="N73" s="138">
        <v>2</v>
      </c>
      <c r="O73" s="138">
        <v>7</v>
      </c>
      <c r="P73" s="135">
        <v>38</v>
      </c>
      <c r="Q73" s="136">
        <f>SUM(K73:P73)</f>
        <v>50</v>
      </c>
      <c r="R73" s="139">
        <f t="shared" si="6"/>
        <v>50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14</v>
      </c>
      <c r="I74" s="135">
        <v>27</v>
      </c>
      <c r="J74" s="136">
        <f>SUM(H74:I74)</f>
        <v>41</v>
      </c>
      <c r="K74" s="137">
        <v>0</v>
      </c>
      <c r="L74" s="138">
        <v>175</v>
      </c>
      <c r="M74" s="138">
        <v>136</v>
      </c>
      <c r="N74" s="138">
        <v>92</v>
      </c>
      <c r="O74" s="138">
        <v>111</v>
      </c>
      <c r="P74" s="135">
        <v>109</v>
      </c>
      <c r="Q74" s="136">
        <f>SUM(K74:P74)</f>
        <v>623</v>
      </c>
      <c r="R74" s="139">
        <f t="shared" si="6"/>
        <v>664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3</v>
      </c>
      <c r="I75" s="135">
        <v>37</v>
      </c>
      <c r="J75" s="136">
        <f>SUM(H75:I75)</f>
        <v>40</v>
      </c>
      <c r="K75" s="137">
        <v>0</v>
      </c>
      <c r="L75" s="138">
        <v>69</v>
      </c>
      <c r="M75" s="138">
        <v>67</v>
      </c>
      <c r="N75" s="138">
        <v>65</v>
      </c>
      <c r="O75" s="138">
        <v>39</v>
      </c>
      <c r="P75" s="135">
        <v>44</v>
      </c>
      <c r="Q75" s="136">
        <f>SUM(K75:P75)</f>
        <v>284</v>
      </c>
      <c r="R75" s="139">
        <f t="shared" si="6"/>
        <v>324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30</v>
      </c>
      <c r="I76" s="143">
        <v>29</v>
      </c>
      <c r="J76" s="144">
        <f>SUM(H76:I76)</f>
        <v>59</v>
      </c>
      <c r="K76" s="145">
        <v>0</v>
      </c>
      <c r="L76" s="146">
        <v>206</v>
      </c>
      <c r="M76" s="146">
        <v>178</v>
      </c>
      <c r="N76" s="146">
        <v>199</v>
      </c>
      <c r="O76" s="146">
        <v>178</v>
      </c>
      <c r="P76" s="143">
        <v>191</v>
      </c>
      <c r="Q76" s="144">
        <f>SUM(K76:P76)</f>
        <v>952</v>
      </c>
      <c r="R76" s="147">
        <f t="shared" si="6"/>
        <v>1011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7" ref="H77:R77">SUM(H78:H79)</f>
        <v>633</v>
      </c>
      <c r="I77" s="114">
        <f t="shared" si="7"/>
        <v>791</v>
      </c>
      <c r="J77" s="115">
        <f t="shared" si="7"/>
        <v>1424</v>
      </c>
      <c r="K77" s="116">
        <f t="shared" si="7"/>
        <v>0</v>
      </c>
      <c r="L77" s="117">
        <f t="shared" si="7"/>
        <v>2002</v>
      </c>
      <c r="M77" s="117">
        <f t="shared" si="7"/>
        <v>1387</v>
      </c>
      <c r="N77" s="117">
        <f t="shared" si="7"/>
        <v>842</v>
      </c>
      <c r="O77" s="117">
        <f t="shared" si="7"/>
        <v>514</v>
      </c>
      <c r="P77" s="118">
        <f t="shared" si="7"/>
        <v>301</v>
      </c>
      <c r="Q77" s="119">
        <f t="shared" si="7"/>
        <v>5046</v>
      </c>
      <c r="R77" s="120">
        <f t="shared" si="7"/>
        <v>6470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535</v>
      </c>
      <c r="I78" s="126">
        <v>610</v>
      </c>
      <c r="J78" s="201">
        <f>SUM(H78:I78)</f>
        <v>1145</v>
      </c>
      <c r="K78" s="128">
        <v>0</v>
      </c>
      <c r="L78" s="129">
        <v>1560</v>
      </c>
      <c r="M78" s="129">
        <v>966</v>
      </c>
      <c r="N78" s="129">
        <v>601</v>
      </c>
      <c r="O78" s="129">
        <v>346</v>
      </c>
      <c r="P78" s="126">
        <v>204</v>
      </c>
      <c r="Q78" s="127">
        <f>SUM(K78:P78)</f>
        <v>3677</v>
      </c>
      <c r="R78" s="130">
        <f>SUM(J78,Q78)</f>
        <v>4822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98</v>
      </c>
      <c r="I79" s="143">
        <v>181</v>
      </c>
      <c r="J79" s="144">
        <f>SUM(H79:I79)</f>
        <v>279</v>
      </c>
      <c r="K79" s="145">
        <v>0</v>
      </c>
      <c r="L79" s="146">
        <v>442</v>
      </c>
      <c r="M79" s="146">
        <v>421</v>
      </c>
      <c r="N79" s="146">
        <v>241</v>
      </c>
      <c r="O79" s="146">
        <v>168</v>
      </c>
      <c r="P79" s="143">
        <v>97</v>
      </c>
      <c r="Q79" s="144">
        <f>SUM(K79:P79)</f>
        <v>1369</v>
      </c>
      <c r="R79" s="147">
        <f>SUM(J79,Q79)</f>
        <v>1648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8" ref="H80:R80">SUM(H81:H83)</f>
        <v>5</v>
      </c>
      <c r="I80" s="114">
        <f t="shared" si="8"/>
        <v>6</v>
      </c>
      <c r="J80" s="115">
        <f t="shared" si="8"/>
        <v>11</v>
      </c>
      <c r="K80" s="116">
        <f t="shared" si="8"/>
        <v>0</v>
      </c>
      <c r="L80" s="117">
        <f t="shared" si="8"/>
        <v>133</v>
      </c>
      <c r="M80" s="117">
        <f t="shared" si="8"/>
        <v>176</v>
      </c>
      <c r="N80" s="117">
        <f t="shared" si="8"/>
        <v>225</v>
      </c>
      <c r="O80" s="117">
        <f t="shared" si="8"/>
        <v>161</v>
      </c>
      <c r="P80" s="118">
        <f t="shared" si="8"/>
        <v>99</v>
      </c>
      <c r="Q80" s="119">
        <f t="shared" si="8"/>
        <v>794</v>
      </c>
      <c r="R80" s="120">
        <f t="shared" si="8"/>
        <v>805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4</v>
      </c>
      <c r="I81" s="126">
        <v>5</v>
      </c>
      <c r="J81" s="148">
        <f>SUM(H81:I81)</f>
        <v>9</v>
      </c>
      <c r="K81" s="128">
        <v>0</v>
      </c>
      <c r="L81" s="129">
        <v>110</v>
      </c>
      <c r="M81" s="129">
        <v>139</v>
      </c>
      <c r="N81" s="129">
        <v>169</v>
      </c>
      <c r="O81" s="129">
        <v>109</v>
      </c>
      <c r="P81" s="126">
        <v>74</v>
      </c>
      <c r="Q81" s="127">
        <f>SUM(K81:P81)</f>
        <v>601</v>
      </c>
      <c r="R81" s="130">
        <f>SUM(J81,Q81)</f>
        <v>610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1</v>
      </c>
      <c r="I82" s="135">
        <v>1</v>
      </c>
      <c r="J82" s="150">
        <f>SUM(H82:I82)</f>
        <v>2</v>
      </c>
      <c r="K82" s="137">
        <v>0</v>
      </c>
      <c r="L82" s="138">
        <v>22</v>
      </c>
      <c r="M82" s="138">
        <v>36</v>
      </c>
      <c r="N82" s="138">
        <v>55</v>
      </c>
      <c r="O82" s="138">
        <v>48</v>
      </c>
      <c r="P82" s="135">
        <v>24</v>
      </c>
      <c r="Q82" s="136">
        <f>SUM(K82:P82)</f>
        <v>185</v>
      </c>
      <c r="R82" s="139">
        <f>SUM(J82,Q82)</f>
        <v>187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1</v>
      </c>
      <c r="M83" s="146">
        <v>1</v>
      </c>
      <c r="N83" s="146">
        <v>1</v>
      </c>
      <c r="O83" s="146">
        <v>4</v>
      </c>
      <c r="P83" s="143">
        <v>1</v>
      </c>
      <c r="Q83" s="144">
        <f>SUM(K83:P83)</f>
        <v>8</v>
      </c>
      <c r="R83" s="147">
        <f>SUM(J83,Q83)</f>
        <v>8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9" ref="H84:R84">SUM(H85:H87)</f>
        <v>526</v>
      </c>
      <c r="I84" s="114">
        <f t="shared" si="9"/>
        <v>797</v>
      </c>
      <c r="J84" s="115">
        <f t="shared" si="9"/>
        <v>1323</v>
      </c>
      <c r="K84" s="116">
        <f t="shared" si="9"/>
        <v>0</v>
      </c>
      <c r="L84" s="117">
        <f t="shared" si="9"/>
        <v>1133</v>
      </c>
      <c r="M84" s="117">
        <f t="shared" si="9"/>
        <v>1126</v>
      </c>
      <c r="N84" s="117">
        <f t="shared" si="9"/>
        <v>808</v>
      </c>
      <c r="O84" s="117">
        <f t="shared" si="9"/>
        <v>611</v>
      </c>
      <c r="P84" s="118">
        <f t="shared" si="9"/>
        <v>376</v>
      </c>
      <c r="Q84" s="119">
        <f t="shared" si="9"/>
        <v>4054</v>
      </c>
      <c r="R84" s="120">
        <f t="shared" si="9"/>
        <v>5377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483</v>
      </c>
      <c r="I85" s="126">
        <v>744</v>
      </c>
      <c r="J85" s="148">
        <f>SUM(H85:I85)</f>
        <v>1227</v>
      </c>
      <c r="K85" s="128">
        <v>0</v>
      </c>
      <c r="L85" s="129">
        <v>1067</v>
      </c>
      <c r="M85" s="129">
        <v>1090</v>
      </c>
      <c r="N85" s="129">
        <v>777</v>
      </c>
      <c r="O85" s="129">
        <v>590</v>
      </c>
      <c r="P85" s="126">
        <v>370</v>
      </c>
      <c r="Q85" s="127">
        <f>SUM(K85:P85)</f>
        <v>3894</v>
      </c>
      <c r="R85" s="130">
        <f>SUM(J85,Q85)</f>
        <v>5121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17</v>
      </c>
      <c r="I86" s="135">
        <v>24</v>
      </c>
      <c r="J86" s="150">
        <f>SUM(H86:I86)</f>
        <v>41</v>
      </c>
      <c r="K86" s="137">
        <v>0</v>
      </c>
      <c r="L86" s="138">
        <v>34</v>
      </c>
      <c r="M86" s="138">
        <v>26</v>
      </c>
      <c r="N86" s="138">
        <v>18</v>
      </c>
      <c r="O86" s="138">
        <v>10</v>
      </c>
      <c r="P86" s="135">
        <v>3</v>
      </c>
      <c r="Q86" s="136">
        <f>SUM(K86:P86)</f>
        <v>91</v>
      </c>
      <c r="R86" s="139">
        <f>SUM(J86,Q86)</f>
        <v>132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26</v>
      </c>
      <c r="I87" s="143">
        <v>29</v>
      </c>
      <c r="J87" s="149">
        <f>SUM(H87:I87)</f>
        <v>55</v>
      </c>
      <c r="K87" s="145">
        <v>0</v>
      </c>
      <c r="L87" s="146">
        <v>32</v>
      </c>
      <c r="M87" s="146">
        <v>10</v>
      </c>
      <c r="N87" s="146">
        <v>13</v>
      </c>
      <c r="O87" s="146">
        <v>11</v>
      </c>
      <c r="P87" s="143">
        <v>3</v>
      </c>
      <c r="Q87" s="144">
        <f>SUM(K87:P87)</f>
        <v>69</v>
      </c>
      <c r="R87" s="147">
        <f>SUM(J87,Q87)</f>
        <v>124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29</v>
      </c>
      <c r="I88" s="114">
        <v>20</v>
      </c>
      <c r="J88" s="115">
        <f>SUM(H88:I88)</f>
        <v>49</v>
      </c>
      <c r="K88" s="116">
        <v>0</v>
      </c>
      <c r="L88" s="117">
        <v>128</v>
      </c>
      <c r="M88" s="117">
        <v>82</v>
      </c>
      <c r="N88" s="117">
        <v>84</v>
      </c>
      <c r="O88" s="117">
        <v>82</v>
      </c>
      <c r="P88" s="118">
        <v>31</v>
      </c>
      <c r="Q88" s="119">
        <f>SUM(K88:P88)</f>
        <v>407</v>
      </c>
      <c r="R88" s="120">
        <f>SUM(J88,Q88)</f>
        <v>456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1457</v>
      </c>
      <c r="I89" s="114">
        <v>1557</v>
      </c>
      <c r="J89" s="115">
        <f>SUM(H89:I89)</f>
        <v>3014</v>
      </c>
      <c r="K89" s="116">
        <v>0</v>
      </c>
      <c r="L89" s="117">
        <v>2586</v>
      </c>
      <c r="M89" s="117">
        <v>1707</v>
      </c>
      <c r="N89" s="117">
        <v>1004</v>
      </c>
      <c r="O89" s="117">
        <v>642</v>
      </c>
      <c r="P89" s="118">
        <v>377</v>
      </c>
      <c r="Q89" s="119">
        <f>SUM(K89:P89)</f>
        <v>6316</v>
      </c>
      <c r="R89" s="120">
        <f>SUM(J89,Q89)</f>
        <v>9330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10" ref="H90:R90">SUM(H91:H98)</f>
        <v>17</v>
      </c>
      <c r="I90" s="114">
        <f t="shared" si="10"/>
        <v>17</v>
      </c>
      <c r="J90" s="115">
        <f t="shared" si="10"/>
        <v>34</v>
      </c>
      <c r="K90" s="116">
        <f t="shared" si="10"/>
        <v>0</v>
      </c>
      <c r="L90" s="117">
        <f t="shared" si="10"/>
        <v>351</v>
      </c>
      <c r="M90" s="117">
        <f t="shared" si="10"/>
        <v>359</v>
      </c>
      <c r="N90" s="117">
        <f t="shared" si="10"/>
        <v>376</v>
      </c>
      <c r="O90" s="117">
        <f t="shared" si="10"/>
        <v>276</v>
      </c>
      <c r="P90" s="118">
        <f t="shared" si="10"/>
        <v>126</v>
      </c>
      <c r="Q90" s="119">
        <f t="shared" si="10"/>
        <v>1488</v>
      </c>
      <c r="R90" s="120">
        <f t="shared" si="10"/>
        <v>1522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1</v>
      </c>
      <c r="M91" s="129">
        <v>3</v>
      </c>
      <c r="N91" s="129">
        <v>1</v>
      </c>
      <c r="O91" s="129">
        <v>1</v>
      </c>
      <c r="P91" s="126">
        <v>1</v>
      </c>
      <c r="Q91" s="127">
        <f aca="true" t="shared" si="11" ref="Q91:Q98">SUM(K91:P91)</f>
        <v>7</v>
      </c>
      <c r="R91" s="130">
        <f aca="true" t="shared" si="12" ref="R91:R98">SUM(J91,Q91)</f>
        <v>7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3" ref="J92:J98">SUM(H92:I92)</f>
        <v>0</v>
      </c>
      <c r="K92" s="175"/>
      <c r="L92" s="172">
        <v>7</v>
      </c>
      <c r="M92" s="172">
        <v>4</v>
      </c>
      <c r="N92" s="172">
        <v>2</v>
      </c>
      <c r="O92" s="172">
        <v>1</v>
      </c>
      <c r="P92" s="171">
        <v>3</v>
      </c>
      <c r="Q92" s="173">
        <f>SUM(K92:P92)</f>
        <v>17</v>
      </c>
      <c r="R92" s="174">
        <f>SUM(J92,Q92)</f>
        <v>17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2</v>
      </c>
      <c r="I93" s="135">
        <v>3</v>
      </c>
      <c r="J93" s="150">
        <f t="shared" si="13"/>
        <v>5</v>
      </c>
      <c r="K93" s="137">
        <v>0</v>
      </c>
      <c r="L93" s="138">
        <v>82</v>
      </c>
      <c r="M93" s="138">
        <v>77</v>
      </c>
      <c r="N93" s="138">
        <v>58</v>
      </c>
      <c r="O93" s="138">
        <v>44</v>
      </c>
      <c r="P93" s="135">
        <v>14</v>
      </c>
      <c r="Q93" s="136">
        <f t="shared" si="11"/>
        <v>275</v>
      </c>
      <c r="R93" s="139">
        <f t="shared" si="12"/>
        <v>280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15</v>
      </c>
      <c r="I94" s="135">
        <v>14</v>
      </c>
      <c r="J94" s="150">
        <f t="shared" si="13"/>
        <v>29</v>
      </c>
      <c r="K94" s="137">
        <v>0</v>
      </c>
      <c r="L94" s="138">
        <v>79</v>
      </c>
      <c r="M94" s="138">
        <v>75</v>
      </c>
      <c r="N94" s="138">
        <v>44</v>
      </c>
      <c r="O94" s="138">
        <v>47</v>
      </c>
      <c r="P94" s="135">
        <v>24</v>
      </c>
      <c r="Q94" s="136">
        <f t="shared" si="11"/>
        <v>269</v>
      </c>
      <c r="R94" s="139">
        <f t="shared" si="12"/>
        <v>298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3"/>
        <v>0</v>
      </c>
      <c r="K95" s="156"/>
      <c r="L95" s="138">
        <v>153</v>
      </c>
      <c r="M95" s="138">
        <v>170</v>
      </c>
      <c r="N95" s="138">
        <v>236</v>
      </c>
      <c r="O95" s="138">
        <v>142</v>
      </c>
      <c r="P95" s="135">
        <v>67</v>
      </c>
      <c r="Q95" s="136">
        <f t="shared" si="11"/>
        <v>768</v>
      </c>
      <c r="R95" s="139">
        <f t="shared" si="12"/>
        <v>768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3"/>
        <v>0</v>
      </c>
      <c r="K96" s="156"/>
      <c r="L96" s="138">
        <v>29</v>
      </c>
      <c r="M96" s="138">
        <v>29</v>
      </c>
      <c r="N96" s="138">
        <v>28</v>
      </c>
      <c r="O96" s="138">
        <v>32</v>
      </c>
      <c r="P96" s="135">
        <v>12</v>
      </c>
      <c r="Q96" s="136">
        <f t="shared" si="11"/>
        <v>130</v>
      </c>
      <c r="R96" s="139">
        <f t="shared" si="12"/>
        <v>130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3"/>
        <v>0</v>
      </c>
      <c r="K97" s="156"/>
      <c r="L97" s="138">
        <v>0</v>
      </c>
      <c r="M97" s="138">
        <v>1</v>
      </c>
      <c r="N97" s="138">
        <v>7</v>
      </c>
      <c r="O97" s="138">
        <v>9</v>
      </c>
      <c r="P97" s="135">
        <v>5</v>
      </c>
      <c r="Q97" s="136">
        <f>SUM(K97:P97)</f>
        <v>22</v>
      </c>
      <c r="R97" s="139">
        <f>SUM(J97,Q97)</f>
        <v>22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3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1"/>
        <v>0</v>
      </c>
      <c r="R98" s="186">
        <f t="shared" si="12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4" ref="L99:R99">SUM(L100:L102)</f>
        <v>63</v>
      </c>
      <c r="M99" s="117">
        <f t="shared" si="14"/>
        <v>114</v>
      </c>
      <c r="N99" s="117">
        <f t="shared" si="14"/>
        <v>341</v>
      </c>
      <c r="O99" s="117">
        <f t="shared" si="14"/>
        <v>746</v>
      </c>
      <c r="P99" s="118">
        <f t="shared" si="14"/>
        <v>1183</v>
      </c>
      <c r="Q99" s="119">
        <f t="shared" si="14"/>
        <v>2447</v>
      </c>
      <c r="R99" s="120">
        <f t="shared" si="14"/>
        <v>2447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8</v>
      </c>
      <c r="M100" s="129">
        <v>31</v>
      </c>
      <c r="N100" s="129">
        <v>164</v>
      </c>
      <c r="O100" s="129">
        <v>382</v>
      </c>
      <c r="P100" s="126">
        <v>399</v>
      </c>
      <c r="Q100" s="127">
        <f>SUM(K100:P100)</f>
        <v>984</v>
      </c>
      <c r="R100" s="130">
        <f>SUM(J100,Q100)</f>
        <v>984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50</v>
      </c>
      <c r="M101" s="138">
        <v>77</v>
      </c>
      <c r="N101" s="138">
        <v>134</v>
      </c>
      <c r="O101" s="138">
        <v>123</v>
      </c>
      <c r="P101" s="135">
        <v>89</v>
      </c>
      <c r="Q101" s="136">
        <f>SUM(K101:P101)</f>
        <v>473</v>
      </c>
      <c r="R101" s="139">
        <f>SUM(J101,Q101)</f>
        <v>473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5</v>
      </c>
      <c r="M102" s="146">
        <v>6</v>
      </c>
      <c r="N102" s="146">
        <v>43</v>
      </c>
      <c r="O102" s="146">
        <v>241</v>
      </c>
      <c r="P102" s="143">
        <v>695</v>
      </c>
      <c r="Q102" s="144">
        <f>SUM(K102:P102)</f>
        <v>990</v>
      </c>
      <c r="R102" s="147">
        <f>SUM(J102,Q102)</f>
        <v>990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5" ref="H103:R103">SUM(H70,H90,H99)</f>
        <v>3523</v>
      </c>
      <c r="I103" s="114">
        <f t="shared" si="15"/>
        <v>4140</v>
      </c>
      <c r="J103" s="115">
        <f t="shared" si="15"/>
        <v>7663</v>
      </c>
      <c r="K103" s="116">
        <f t="shared" si="15"/>
        <v>0</v>
      </c>
      <c r="L103" s="117">
        <f t="shared" si="15"/>
        <v>8066</v>
      </c>
      <c r="M103" s="117">
        <f t="shared" si="15"/>
        <v>6093</v>
      </c>
      <c r="N103" s="117">
        <f t="shared" si="15"/>
        <v>4471</v>
      </c>
      <c r="O103" s="117">
        <f t="shared" si="15"/>
        <v>3646</v>
      </c>
      <c r="P103" s="118">
        <f t="shared" si="15"/>
        <v>3078</v>
      </c>
      <c r="Q103" s="119">
        <f t="shared" si="15"/>
        <v>25354</v>
      </c>
      <c r="R103" s="120">
        <f t="shared" si="15"/>
        <v>33017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平成２６年（２０１４年）３月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6" ref="H109:R109">SUM(H110,H116,H119,H123,H127:H128)</f>
        <v>37589847</v>
      </c>
      <c r="I109" s="114">
        <f t="shared" si="16"/>
        <v>67984532</v>
      </c>
      <c r="J109" s="115">
        <f t="shared" si="16"/>
        <v>105574379</v>
      </c>
      <c r="K109" s="116">
        <f t="shared" si="16"/>
        <v>0</v>
      </c>
      <c r="L109" s="117">
        <f t="shared" si="16"/>
        <v>223732083</v>
      </c>
      <c r="M109" s="117">
        <f t="shared" si="16"/>
        <v>194078980</v>
      </c>
      <c r="N109" s="117">
        <f t="shared" si="16"/>
        <v>169889347</v>
      </c>
      <c r="O109" s="117">
        <f t="shared" si="16"/>
        <v>133673984</v>
      </c>
      <c r="P109" s="118">
        <f t="shared" si="16"/>
        <v>91605396</v>
      </c>
      <c r="Q109" s="119">
        <f t="shared" si="16"/>
        <v>812979790</v>
      </c>
      <c r="R109" s="120">
        <f t="shared" si="16"/>
        <v>918554169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7" ref="H110:Q110">SUM(H111:H115)</f>
        <v>12509880</v>
      </c>
      <c r="I110" s="114">
        <f t="shared" si="17"/>
        <v>18945981</v>
      </c>
      <c r="J110" s="115">
        <f t="shared" si="17"/>
        <v>31455861</v>
      </c>
      <c r="K110" s="116">
        <f t="shared" si="17"/>
        <v>0</v>
      </c>
      <c r="L110" s="117">
        <f t="shared" si="17"/>
        <v>39470060</v>
      </c>
      <c r="M110" s="117">
        <f t="shared" si="17"/>
        <v>33677520</v>
      </c>
      <c r="N110" s="117">
        <f t="shared" si="17"/>
        <v>29509480</v>
      </c>
      <c r="O110" s="117">
        <f t="shared" si="17"/>
        <v>26907117</v>
      </c>
      <c r="P110" s="118">
        <f t="shared" si="17"/>
        <v>26715918</v>
      </c>
      <c r="Q110" s="119">
        <f t="shared" si="17"/>
        <v>156280095</v>
      </c>
      <c r="R110" s="120">
        <f aca="true" t="shared" si="18" ref="R110:R115">SUM(J110,Q110)</f>
        <v>187735956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11915664</v>
      </c>
      <c r="I111" s="126">
        <v>16848693</v>
      </c>
      <c r="J111" s="127">
        <f>SUM(H111:I111)</f>
        <v>28764357</v>
      </c>
      <c r="K111" s="128">
        <v>0</v>
      </c>
      <c r="L111" s="129">
        <v>30220223</v>
      </c>
      <c r="M111" s="129">
        <v>25403703</v>
      </c>
      <c r="N111" s="129">
        <v>22420224</v>
      </c>
      <c r="O111" s="129">
        <v>19836627</v>
      </c>
      <c r="P111" s="126">
        <v>16427397</v>
      </c>
      <c r="Q111" s="127">
        <f>SUM(K111:P111)</f>
        <v>114308174</v>
      </c>
      <c r="R111" s="130">
        <f t="shared" si="18"/>
        <v>143072531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138312</v>
      </c>
      <c r="N112" s="138">
        <v>92502</v>
      </c>
      <c r="O112" s="138">
        <v>194706</v>
      </c>
      <c r="P112" s="135">
        <v>2062215</v>
      </c>
      <c r="Q112" s="136">
        <f>SUM(K112:P112)</f>
        <v>2487735</v>
      </c>
      <c r="R112" s="139">
        <f t="shared" si="18"/>
        <v>2487735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302877</v>
      </c>
      <c r="I113" s="135">
        <v>677142</v>
      </c>
      <c r="J113" s="136">
        <f>SUM(H113:I113)</f>
        <v>980019</v>
      </c>
      <c r="K113" s="137">
        <v>0</v>
      </c>
      <c r="L113" s="138">
        <v>5056305</v>
      </c>
      <c r="M113" s="138">
        <v>4228227</v>
      </c>
      <c r="N113" s="138">
        <v>3123145</v>
      </c>
      <c r="O113" s="138">
        <v>3894543</v>
      </c>
      <c r="P113" s="135">
        <v>5192568</v>
      </c>
      <c r="Q113" s="136">
        <f>SUM(K113:P113)</f>
        <v>21494788</v>
      </c>
      <c r="R113" s="139">
        <f t="shared" si="18"/>
        <v>22474807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86715</v>
      </c>
      <c r="I114" s="135">
        <v>1186146</v>
      </c>
      <c r="J114" s="136">
        <f>SUM(H114:I114)</f>
        <v>1272861</v>
      </c>
      <c r="K114" s="137">
        <v>0</v>
      </c>
      <c r="L114" s="138">
        <v>2713977</v>
      </c>
      <c r="M114" s="138">
        <v>2591757</v>
      </c>
      <c r="N114" s="138">
        <v>2339154</v>
      </c>
      <c r="O114" s="138">
        <v>1729404</v>
      </c>
      <c r="P114" s="135">
        <v>1691685</v>
      </c>
      <c r="Q114" s="136">
        <f>SUM(K114:P114)</f>
        <v>11065977</v>
      </c>
      <c r="R114" s="139">
        <f t="shared" si="18"/>
        <v>12338838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204624</v>
      </c>
      <c r="I115" s="143">
        <v>234000</v>
      </c>
      <c r="J115" s="144">
        <f>SUM(H115:I115)</f>
        <v>438624</v>
      </c>
      <c r="K115" s="145">
        <v>0</v>
      </c>
      <c r="L115" s="146">
        <v>1479555</v>
      </c>
      <c r="M115" s="146">
        <v>1315521</v>
      </c>
      <c r="N115" s="146">
        <v>1534455</v>
      </c>
      <c r="O115" s="146">
        <v>1251837</v>
      </c>
      <c r="P115" s="143">
        <v>1342053</v>
      </c>
      <c r="Q115" s="144">
        <f>SUM(K115:P115)</f>
        <v>6923421</v>
      </c>
      <c r="R115" s="147">
        <f t="shared" si="18"/>
        <v>7362045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9" ref="H116:R116">SUM(H117:H118)</f>
        <v>13270743</v>
      </c>
      <c r="I116" s="114">
        <f t="shared" si="19"/>
        <v>32610600</v>
      </c>
      <c r="J116" s="115">
        <f t="shared" si="19"/>
        <v>45881343</v>
      </c>
      <c r="K116" s="116">
        <f t="shared" si="19"/>
        <v>0</v>
      </c>
      <c r="L116" s="117">
        <f t="shared" si="19"/>
        <v>118363771</v>
      </c>
      <c r="M116" s="117">
        <f t="shared" si="19"/>
        <v>104905568</v>
      </c>
      <c r="N116" s="117">
        <f t="shared" si="19"/>
        <v>83745278</v>
      </c>
      <c r="O116" s="117">
        <f t="shared" si="19"/>
        <v>58397213</v>
      </c>
      <c r="P116" s="118">
        <f t="shared" si="19"/>
        <v>36633735</v>
      </c>
      <c r="Q116" s="119">
        <f t="shared" si="19"/>
        <v>402045565</v>
      </c>
      <c r="R116" s="120">
        <f t="shared" si="19"/>
        <v>447926908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10855008</v>
      </c>
      <c r="I117" s="126">
        <v>24101784</v>
      </c>
      <c r="J117" s="148">
        <f>SUM(H117:I117)</f>
        <v>34956792</v>
      </c>
      <c r="K117" s="128">
        <v>0</v>
      </c>
      <c r="L117" s="129">
        <v>91026473</v>
      </c>
      <c r="M117" s="129">
        <v>73377034</v>
      </c>
      <c r="N117" s="129">
        <v>60161921</v>
      </c>
      <c r="O117" s="129">
        <v>40249992</v>
      </c>
      <c r="P117" s="126">
        <v>25519770</v>
      </c>
      <c r="Q117" s="127">
        <f>SUM(K117:P117)</f>
        <v>290335190</v>
      </c>
      <c r="R117" s="130">
        <f>SUM(J117,Q117)</f>
        <v>325291982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2415735</v>
      </c>
      <c r="I118" s="143">
        <v>8508816</v>
      </c>
      <c r="J118" s="149">
        <f>SUM(H118:I118)</f>
        <v>10924551</v>
      </c>
      <c r="K118" s="145">
        <v>0</v>
      </c>
      <c r="L118" s="146">
        <v>27337298</v>
      </c>
      <c r="M118" s="146">
        <v>31528534</v>
      </c>
      <c r="N118" s="146">
        <v>23583357</v>
      </c>
      <c r="O118" s="146">
        <v>18147221</v>
      </c>
      <c r="P118" s="143">
        <v>11113965</v>
      </c>
      <c r="Q118" s="144">
        <f>SUM(K118:P118)</f>
        <v>111710375</v>
      </c>
      <c r="R118" s="147">
        <f>SUM(J118,Q118)</f>
        <v>122634926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20" ref="H119:R119">SUM(H120:H122)</f>
        <v>89847</v>
      </c>
      <c r="I119" s="114">
        <f t="shared" si="20"/>
        <v>161928</v>
      </c>
      <c r="J119" s="115">
        <f t="shared" si="20"/>
        <v>251775</v>
      </c>
      <c r="K119" s="116">
        <f t="shared" si="20"/>
        <v>0</v>
      </c>
      <c r="L119" s="117">
        <f t="shared" si="20"/>
        <v>5933214</v>
      </c>
      <c r="M119" s="117">
        <f t="shared" si="20"/>
        <v>9617618</v>
      </c>
      <c r="N119" s="117">
        <f t="shared" si="20"/>
        <v>15316460</v>
      </c>
      <c r="O119" s="117">
        <f t="shared" si="20"/>
        <v>12501388</v>
      </c>
      <c r="P119" s="118">
        <f t="shared" si="20"/>
        <v>8252757</v>
      </c>
      <c r="Q119" s="119">
        <f t="shared" si="20"/>
        <v>51621437</v>
      </c>
      <c r="R119" s="120">
        <f t="shared" si="20"/>
        <v>51873212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66996</v>
      </c>
      <c r="I120" s="126">
        <v>140499</v>
      </c>
      <c r="J120" s="148">
        <f>SUM(H120:I120)</f>
        <v>207495</v>
      </c>
      <c r="K120" s="128">
        <v>0</v>
      </c>
      <c r="L120" s="129">
        <v>4695048</v>
      </c>
      <c r="M120" s="129">
        <v>7629248</v>
      </c>
      <c r="N120" s="129">
        <v>11406392</v>
      </c>
      <c r="O120" s="129">
        <v>8176564</v>
      </c>
      <c r="P120" s="126">
        <v>6195492</v>
      </c>
      <c r="Q120" s="127">
        <f>SUM(K120:P120)</f>
        <v>38102744</v>
      </c>
      <c r="R120" s="130">
        <f>SUM(J120,Q120)</f>
        <v>38310239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22851</v>
      </c>
      <c r="I121" s="135">
        <v>21429</v>
      </c>
      <c r="J121" s="150">
        <f>SUM(H121:I121)</f>
        <v>44280</v>
      </c>
      <c r="K121" s="137">
        <v>0</v>
      </c>
      <c r="L121" s="138">
        <v>1198935</v>
      </c>
      <c r="M121" s="138">
        <v>1945809</v>
      </c>
      <c r="N121" s="138">
        <v>3850434</v>
      </c>
      <c r="O121" s="138">
        <v>4096458</v>
      </c>
      <c r="P121" s="135">
        <v>1982637</v>
      </c>
      <c r="Q121" s="136">
        <f>SUM(K121:P121)</f>
        <v>13074273</v>
      </c>
      <c r="R121" s="139">
        <f>SUM(J121,Q121)</f>
        <v>13118553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39231</v>
      </c>
      <c r="M122" s="146">
        <v>42561</v>
      </c>
      <c r="N122" s="146">
        <v>59634</v>
      </c>
      <c r="O122" s="146">
        <v>228366</v>
      </c>
      <c r="P122" s="143">
        <v>74628</v>
      </c>
      <c r="Q122" s="144">
        <f>SUM(K122:P122)</f>
        <v>444420</v>
      </c>
      <c r="R122" s="147">
        <f>SUM(J122,Q122)</f>
        <v>444420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1" ref="H123:R123">SUM(H124:H126)</f>
        <v>3968332</v>
      </c>
      <c r="I123" s="114">
        <f t="shared" si="21"/>
        <v>7475633</v>
      </c>
      <c r="J123" s="115">
        <f t="shared" si="21"/>
        <v>11443965</v>
      </c>
      <c r="K123" s="116">
        <f t="shared" si="21"/>
        <v>0</v>
      </c>
      <c r="L123" s="117">
        <f t="shared" si="21"/>
        <v>9287443</v>
      </c>
      <c r="M123" s="117">
        <f t="shared" si="21"/>
        <v>11433979</v>
      </c>
      <c r="N123" s="117">
        <f t="shared" si="21"/>
        <v>9662816</v>
      </c>
      <c r="O123" s="117">
        <f t="shared" si="21"/>
        <v>9011637</v>
      </c>
      <c r="P123" s="118">
        <f t="shared" si="21"/>
        <v>7237651</v>
      </c>
      <c r="Q123" s="119">
        <f t="shared" si="21"/>
        <v>46633526</v>
      </c>
      <c r="R123" s="120">
        <f t="shared" si="21"/>
        <v>58077491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2395380</v>
      </c>
      <c r="I124" s="126">
        <v>4510255</v>
      </c>
      <c r="J124" s="148">
        <f>SUM(H124:I124)</f>
        <v>6905635</v>
      </c>
      <c r="K124" s="128">
        <v>0</v>
      </c>
      <c r="L124" s="129">
        <v>6522170</v>
      </c>
      <c r="M124" s="129">
        <v>10250208</v>
      </c>
      <c r="N124" s="129">
        <v>8669827</v>
      </c>
      <c r="O124" s="129">
        <v>7972002</v>
      </c>
      <c r="P124" s="126">
        <v>6757848</v>
      </c>
      <c r="Q124" s="127">
        <f>SUM(K124:P124)</f>
        <v>40172055</v>
      </c>
      <c r="R124" s="130">
        <f>SUM(J124,Q124)</f>
        <v>47077690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345669</v>
      </c>
      <c r="I125" s="135">
        <v>441754</v>
      </c>
      <c r="J125" s="150">
        <f>SUM(H125:I125)</f>
        <v>787423</v>
      </c>
      <c r="K125" s="137">
        <v>0</v>
      </c>
      <c r="L125" s="138">
        <v>769828</v>
      </c>
      <c r="M125" s="138">
        <v>563417</v>
      </c>
      <c r="N125" s="138">
        <v>509301</v>
      </c>
      <c r="O125" s="138">
        <v>202977</v>
      </c>
      <c r="P125" s="135">
        <v>74866</v>
      </c>
      <c r="Q125" s="136">
        <f>SUM(K125:P125)</f>
        <v>2120389</v>
      </c>
      <c r="R125" s="139">
        <f>SUM(J125,Q125)</f>
        <v>2907812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1227283</v>
      </c>
      <c r="I126" s="143">
        <v>2523624</v>
      </c>
      <c r="J126" s="149">
        <f>SUM(H126:I126)</f>
        <v>3750907</v>
      </c>
      <c r="K126" s="145">
        <v>0</v>
      </c>
      <c r="L126" s="146">
        <v>1995445</v>
      </c>
      <c r="M126" s="146">
        <v>620354</v>
      </c>
      <c r="N126" s="146">
        <v>483688</v>
      </c>
      <c r="O126" s="146">
        <v>836658</v>
      </c>
      <c r="P126" s="143">
        <v>404937</v>
      </c>
      <c r="Q126" s="144">
        <f>SUM(K126:P126)</f>
        <v>4341082</v>
      </c>
      <c r="R126" s="147">
        <f>SUM(J126,Q126)</f>
        <v>8091989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1595205</v>
      </c>
      <c r="I127" s="114">
        <v>2258550</v>
      </c>
      <c r="J127" s="115">
        <f>SUM(H127:I127)</f>
        <v>3853755</v>
      </c>
      <c r="K127" s="116">
        <v>0</v>
      </c>
      <c r="L127" s="117">
        <v>19872413</v>
      </c>
      <c r="M127" s="117">
        <v>14157111</v>
      </c>
      <c r="N127" s="117">
        <v>16446402</v>
      </c>
      <c r="O127" s="117">
        <v>17138897</v>
      </c>
      <c r="P127" s="118">
        <v>6984872</v>
      </c>
      <c r="Q127" s="119">
        <f>SUM(K127:P127)</f>
        <v>74599695</v>
      </c>
      <c r="R127" s="120">
        <f>SUM(J127,Q127)</f>
        <v>78453450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6155840</v>
      </c>
      <c r="I128" s="114">
        <v>6531840</v>
      </c>
      <c r="J128" s="115">
        <f>SUM(H128:I128)</f>
        <v>12687680</v>
      </c>
      <c r="K128" s="116">
        <v>0</v>
      </c>
      <c r="L128" s="117">
        <v>30805182</v>
      </c>
      <c r="M128" s="117">
        <v>20287184</v>
      </c>
      <c r="N128" s="117">
        <v>15208911</v>
      </c>
      <c r="O128" s="117">
        <v>9717732</v>
      </c>
      <c r="P128" s="118">
        <v>5780463</v>
      </c>
      <c r="Q128" s="119">
        <f>SUM(K128:P128)</f>
        <v>81799472</v>
      </c>
      <c r="R128" s="120">
        <f>SUM(J128,Q128)</f>
        <v>94487152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681777</v>
      </c>
      <c r="I129" s="114">
        <f>SUM(I130:I137)</f>
        <v>1170783</v>
      </c>
      <c r="J129" s="115">
        <f>SUM(J130:J137)</f>
        <v>1852560</v>
      </c>
      <c r="K129" s="116">
        <f>SUM(K131:K137)</f>
        <v>0</v>
      </c>
      <c r="L129" s="117">
        <f aca="true" t="shared" si="22" ref="L129:R129">SUM(L130:L137)</f>
        <v>56289699</v>
      </c>
      <c r="M129" s="117">
        <f t="shared" si="22"/>
        <v>67501701</v>
      </c>
      <c r="N129" s="117">
        <f t="shared" si="22"/>
        <v>84192507</v>
      </c>
      <c r="O129" s="117">
        <f t="shared" si="22"/>
        <v>61806087</v>
      </c>
      <c r="P129" s="117">
        <f t="shared" si="22"/>
        <v>29760687</v>
      </c>
      <c r="Q129" s="119">
        <f t="shared" si="22"/>
        <v>299550681</v>
      </c>
      <c r="R129" s="120">
        <f t="shared" si="22"/>
        <v>301403241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f>SUM(H130:I130)</f>
        <v>0</v>
      </c>
      <c r="K130" s="191"/>
      <c r="L130" s="192">
        <v>69192</v>
      </c>
      <c r="M130" s="192">
        <v>217287</v>
      </c>
      <c r="N130" s="192">
        <v>81639</v>
      </c>
      <c r="O130" s="192">
        <v>118962</v>
      </c>
      <c r="P130" s="193">
        <v>226026</v>
      </c>
      <c r="Q130" s="194">
        <f>SUM(K130:P130)</f>
        <v>713106</v>
      </c>
      <c r="R130" s="195">
        <f>SUM(J130,Q130)</f>
        <v>713106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3" ref="J131:J137">SUM(H131:I131)</f>
        <v>0</v>
      </c>
      <c r="K131" s="156"/>
      <c r="L131" s="138">
        <v>56376</v>
      </c>
      <c r="M131" s="138">
        <v>81585</v>
      </c>
      <c r="N131" s="138">
        <v>29799</v>
      </c>
      <c r="O131" s="138">
        <v>9360</v>
      </c>
      <c r="P131" s="135">
        <v>28584</v>
      </c>
      <c r="Q131" s="136">
        <f aca="true" t="shared" si="24" ref="Q131:Q137">SUM(K131:P131)</f>
        <v>205704</v>
      </c>
      <c r="R131" s="139">
        <f aca="true" t="shared" si="25" ref="R131:R137">SUM(J131,Q131)</f>
        <v>205704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49905</v>
      </c>
      <c r="I132" s="135">
        <v>213453</v>
      </c>
      <c r="J132" s="150">
        <f t="shared" si="23"/>
        <v>263358</v>
      </c>
      <c r="K132" s="137">
        <v>0</v>
      </c>
      <c r="L132" s="138">
        <v>8295246</v>
      </c>
      <c r="M132" s="138">
        <v>8997282</v>
      </c>
      <c r="N132" s="138">
        <v>8139816</v>
      </c>
      <c r="O132" s="138">
        <v>6144660</v>
      </c>
      <c r="P132" s="135">
        <v>2121228</v>
      </c>
      <c r="Q132" s="136">
        <f t="shared" si="24"/>
        <v>33698232</v>
      </c>
      <c r="R132" s="139">
        <f t="shared" si="25"/>
        <v>33961590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631872</v>
      </c>
      <c r="I133" s="135">
        <v>957330</v>
      </c>
      <c r="J133" s="150">
        <f t="shared" si="23"/>
        <v>1589202</v>
      </c>
      <c r="K133" s="137">
        <v>0</v>
      </c>
      <c r="L133" s="138">
        <v>8756001</v>
      </c>
      <c r="M133" s="138">
        <v>11574252</v>
      </c>
      <c r="N133" s="138">
        <v>9751527</v>
      </c>
      <c r="O133" s="138">
        <v>10801980</v>
      </c>
      <c r="P133" s="135">
        <v>6621795</v>
      </c>
      <c r="Q133" s="136">
        <f t="shared" si="24"/>
        <v>47505555</v>
      </c>
      <c r="R133" s="139">
        <f t="shared" si="25"/>
        <v>49094757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3"/>
        <v>0</v>
      </c>
      <c r="K134" s="156"/>
      <c r="L134" s="138">
        <v>34591842</v>
      </c>
      <c r="M134" s="138">
        <v>41582142</v>
      </c>
      <c r="N134" s="138">
        <v>59539734</v>
      </c>
      <c r="O134" s="138">
        <v>36234909</v>
      </c>
      <c r="P134" s="135">
        <v>17032131</v>
      </c>
      <c r="Q134" s="136">
        <f t="shared" si="24"/>
        <v>188980758</v>
      </c>
      <c r="R134" s="139">
        <f t="shared" si="25"/>
        <v>188980758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3"/>
        <v>0</v>
      </c>
      <c r="K135" s="156"/>
      <c r="L135" s="138">
        <v>4521042</v>
      </c>
      <c r="M135" s="138">
        <v>4849830</v>
      </c>
      <c r="N135" s="138">
        <v>5289075</v>
      </c>
      <c r="O135" s="138">
        <v>6834519</v>
      </c>
      <c r="P135" s="135">
        <v>2673702</v>
      </c>
      <c r="Q135" s="136">
        <f t="shared" si="24"/>
        <v>24168168</v>
      </c>
      <c r="R135" s="139">
        <f t="shared" si="25"/>
        <v>24168168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3"/>
        <v>0</v>
      </c>
      <c r="K136" s="156"/>
      <c r="L136" s="138">
        <v>0</v>
      </c>
      <c r="M136" s="138">
        <v>199323</v>
      </c>
      <c r="N136" s="138">
        <v>1360917</v>
      </c>
      <c r="O136" s="138">
        <v>1661697</v>
      </c>
      <c r="P136" s="135">
        <v>1057221</v>
      </c>
      <c r="Q136" s="136">
        <f>SUM(K136:P136)</f>
        <v>4279158</v>
      </c>
      <c r="R136" s="139">
        <f>SUM(J136,Q136)</f>
        <v>4279158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3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4"/>
        <v>0</v>
      </c>
      <c r="R137" s="186">
        <f t="shared" si="25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13650034</v>
      </c>
      <c r="M138" s="117">
        <f aca="true" t="shared" si="26" ref="M138:R138">SUM(M139:M141)</f>
        <v>26174574</v>
      </c>
      <c r="N138" s="117">
        <f t="shared" si="26"/>
        <v>86220682</v>
      </c>
      <c r="O138" s="117">
        <f t="shared" si="26"/>
        <v>214833937</v>
      </c>
      <c r="P138" s="118">
        <f t="shared" si="26"/>
        <v>398548388</v>
      </c>
      <c r="Q138" s="119">
        <f t="shared" si="26"/>
        <v>739427615</v>
      </c>
      <c r="R138" s="120">
        <f t="shared" si="26"/>
        <v>739427615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1608493</v>
      </c>
      <c r="M139" s="129">
        <v>6490134</v>
      </c>
      <c r="N139" s="129">
        <v>39008833</v>
      </c>
      <c r="O139" s="129">
        <v>96682567</v>
      </c>
      <c r="P139" s="126">
        <v>106914554</v>
      </c>
      <c r="Q139" s="127">
        <f>SUM(K139:P139)</f>
        <v>250704581</v>
      </c>
      <c r="R139" s="130">
        <f>SUM(J139,Q139)</f>
        <v>250704581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11119878</v>
      </c>
      <c r="M140" s="138">
        <v>18115209</v>
      </c>
      <c r="N140" s="138">
        <v>33628401</v>
      </c>
      <c r="O140" s="138">
        <v>34413579</v>
      </c>
      <c r="P140" s="135">
        <v>26824473</v>
      </c>
      <c r="Q140" s="136">
        <f>SUM(K140:P140)</f>
        <v>124101540</v>
      </c>
      <c r="R140" s="139">
        <f>SUM(J140,Q140)</f>
        <v>124101540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921663</v>
      </c>
      <c r="M141" s="146">
        <v>1569231</v>
      </c>
      <c r="N141" s="146">
        <v>13583448</v>
      </c>
      <c r="O141" s="146">
        <v>83737791</v>
      </c>
      <c r="P141" s="143">
        <v>264809361</v>
      </c>
      <c r="Q141" s="144">
        <f>SUM(K141:P141)</f>
        <v>364621494</v>
      </c>
      <c r="R141" s="147">
        <f>SUM(J141,Q141)</f>
        <v>364621494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7" ref="H142:R142">SUM(H109,H129,H138)</f>
        <v>38271624</v>
      </c>
      <c r="I142" s="114">
        <f t="shared" si="27"/>
        <v>69155315</v>
      </c>
      <c r="J142" s="115">
        <f t="shared" si="27"/>
        <v>107426939</v>
      </c>
      <c r="K142" s="116">
        <f t="shared" si="27"/>
        <v>0</v>
      </c>
      <c r="L142" s="117">
        <f t="shared" si="27"/>
        <v>293671816</v>
      </c>
      <c r="M142" s="117">
        <f t="shared" si="27"/>
        <v>287755255</v>
      </c>
      <c r="N142" s="117">
        <f t="shared" si="27"/>
        <v>340302536</v>
      </c>
      <c r="O142" s="117">
        <f t="shared" si="27"/>
        <v>410314008</v>
      </c>
      <c r="P142" s="118">
        <f t="shared" si="27"/>
        <v>519914471</v>
      </c>
      <c r="Q142" s="119">
        <f t="shared" si="27"/>
        <v>1851958086</v>
      </c>
      <c r="R142" s="120">
        <f t="shared" si="27"/>
        <v>1959385025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R107:R108"/>
    <mergeCell ref="H4:I4"/>
    <mergeCell ref="K42:P42"/>
    <mergeCell ref="Q58:Q59"/>
    <mergeCell ref="J41:Q41"/>
    <mergeCell ref="K50:P50"/>
    <mergeCell ref="R32:R33"/>
    <mergeCell ref="H32:J32"/>
    <mergeCell ref="B32:G33"/>
    <mergeCell ref="B42:G43"/>
    <mergeCell ref="H107:J107"/>
    <mergeCell ref="B58:G59"/>
    <mergeCell ref="H42:J42"/>
    <mergeCell ref="J57:Q57"/>
    <mergeCell ref="B50:G51"/>
    <mergeCell ref="H50:J50"/>
    <mergeCell ref="J49:Q49"/>
    <mergeCell ref="I67:R67"/>
    <mergeCell ref="B107:G108"/>
    <mergeCell ref="H68:J68"/>
    <mergeCell ref="K68:Q68"/>
    <mergeCell ref="H58:J58"/>
    <mergeCell ref="K58:P58"/>
    <mergeCell ref="B68:G69"/>
    <mergeCell ref="K107:Q107"/>
    <mergeCell ref="H23:J23"/>
    <mergeCell ref="B5:G5"/>
    <mergeCell ref="B13:G13"/>
    <mergeCell ref="H5:I5"/>
    <mergeCell ref="Q12:R12"/>
    <mergeCell ref="K5:L5"/>
    <mergeCell ref="R6:R7"/>
    <mergeCell ref="B23:G24"/>
    <mergeCell ref="R23:R24"/>
    <mergeCell ref="J1:O1"/>
    <mergeCell ref="P1:Q1"/>
    <mergeCell ref="I106:R106"/>
    <mergeCell ref="K22:R22"/>
    <mergeCell ref="K31:R31"/>
    <mergeCell ref="K32:Q32"/>
    <mergeCell ref="R68:R69"/>
    <mergeCell ref="Q42:Q43"/>
    <mergeCell ref="K23:Q23"/>
    <mergeCell ref="Q50:Q51"/>
  </mergeCells>
  <printOptions/>
  <pageMargins left="0.35433070866141736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4"/>
  <sheetViews>
    <sheetView view="pageBreakPreview" zoomScale="90" zoomScaleNormal="55" zoomScaleSheetLayoutView="90" zoomScalePageLayoutView="0" workbookViewId="0" topLeftCell="A1">
      <selection activeCell="H149" sqref="H149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平成２５年（２０１３年）６月※</v>
      </c>
      <c r="J1" s="202" t="s">
        <v>0</v>
      </c>
      <c r="K1" s="203"/>
      <c r="L1" s="203"/>
      <c r="M1" s="203"/>
      <c r="N1" s="203"/>
      <c r="O1" s="204"/>
      <c r="P1" s="205">
        <v>41487</v>
      </c>
      <c r="Q1" s="205"/>
      <c r="R1" s="168" t="s">
        <v>65</v>
      </c>
    </row>
    <row r="2" spans="1:17" ht="16.5" customHeight="1" thickTop="1">
      <c r="A2" s="164">
        <v>25</v>
      </c>
      <c r="B2" s="164">
        <v>2013</v>
      </c>
      <c r="C2" s="164">
        <v>6</v>
      </c>
      <c r="D2" s="164">
        <v>1</v>
      </c>
      <c r="E2" s="164">
        <v>30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平成２５年（２０１３年）６月末日現在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42555</v>
      </c>
      <c r="K6" s="200"/>
      <c r="L6" s="199"/>
      <c r="Q6" s="199">
        <f>R18</f>
        <v>18023</v>
      </c>
      <c r="R6" s="224">
        <f>Q6/Q7</f>
        <v>0.21114847054137328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42802</v>
      </c>
      <c r="Q7" s="199">
        <f>I8</f>
        <v>85357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85357</v>
      </c>
    </row>
    <row r="11" ht="16.5" customHeight="1">
      <c r="A11" s="1" t="s">
        <v>7</v>
      </c>
    </row>
    <row r="12" spans="2:20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  <c r="T12" s="198"/>
    </row>
    <row r="13" spans="1:22" ht="16.5" customHeight="1">
      <c r="A13" s="164" t="s">
        <v>66</v>
      </c>
      <c r="B13" s="218" t="str">
        <f>"平成"&amp;WIDECHAR($A$2)&amp;"年（"&amp;WIDECHAR($B$2)&amp;"年）"&amp;WIDECHAR($C$2)&amp;"月末日現在"</f>
        <v>平成２５年（２０１３年）６月末日現在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  <c r="T13" s="199"/>
      <c r="V13" s="243"/>
    </row>
    <row r="14" spans="1:22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v>2845</v>
      </c>
      <c r="I14" s="32">
        <v>2153</v>
      </c>
      <c r="J14" s="33">
        <f>SUM(H14:I14)</f>
        <v>4998</v>
      </c>
      <c r="K14" s="34">
        <f>K15+K16</f>
        <v>0</v>
      </c>
      <c r="L14" s="35">
        <v>3743</v>
      </c>
      <c r="M14" s="35">
        <v>2476</v>
      </c>
      <c r="N14" s="35">
        <v>1948</v>
      </c>
      <c r="O14" s="35">
        <v>2099</v>
      </c>
      <c r="P14" s="36">
        <v>2321</v>
      </c>
      <c r="Q14" s="37">
        <f>SUM(K14:P14)</f>
        <v>12587</v>
      </c>
      <c r="R14" s="165">
        <f>SUM(J14,Q14)</f>
        <v>17585</v>
      </c>
      <c r="T14" s="199"/>
      <c r="V14" s="243"/>
    </row>
    <row r="15" spans="1:20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435</v>
      </c>
      <c r="I15" s="42">
        <v>383</v>
      </c>
      <c r="J15" s="43">
        <f>SUM(H15:I15)</f>
        <v>818</v>
      </c>
      <c r="K15" s="44">
        <v>0</v>
      </c>
      <c r="L15" s="45">
        <v>513</v>
      </c>
      <c r="M15" s="45">
        <v>361</v>
      </c>
      <c r="N15" s="45">
        <v>243</v>
      </c>
      <c r="O15" s="45">
        <v>257</v>
      </c>
      <c r="P15" s="42">
        <v>237</v>
      </c>
      <c r="Q15" s="43">
        <f>SUM(K15:P15)</f>
        <v>1611</v>
      </c>
      <c r="R15" s="166">
        <f>SUM(J15,Q15)</f>
        <v>2429</v>
      </c>
      <c r="T15" s="200"/>
    </row>
    <row r="16" spans="1:20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2410</v>
      </c>
      <c r="I16" s="49">
        <v>1770</v>
      </c>
      <c r="J16" s="50">
        <f>SUM(H16:I16)</f>
        <v>4180</v>
      </c>
      <c r="K16" s="51">
        <v>0</v>
      </c>
      <c r="L16" s="52">
        <v>3230</v>
      </c>
      <c r="M16" s="52">
        <v>2115</v>
      </c>
      <c r="N16" s="52">
        <v>1705</v>
      </c>
      <c r="O16" s="52">
        <v>1842</v>
      </c>
      <c r="P16" s="49">
        <v>2084</v>
      </c>
      <c r="Q16" s="50">
        <f>SUM(K16:P16)</f>
        <v>10976</v>
      </c>
      <c r="R16" s="167">
        <f>SUM(J16,Q16)</f>
        <v>15156</v>
      </c>
      <c r="T16" s="200"/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52</v>
      </c>
      <c r="I17" s="32">
        <v>74</v>
      </c>
      <c r="J17" s="33">
        <f>SUM(H17:I17)</f>
        <v>126</v>
      </c>
      <c r="K17" s="34">
        <v>0</v>
      </c>
      <c r="L17" s="35">
        <v>93</v>
      </c>
      <c r="M17" s="35">
        <v>80</v>
      </c>
      <c r="N17" s="35">
        <v>34</v>
      </c>
      <c r="O17" s="35">
        <v>36</v>
      </c>
      <c r="P17" s="36">
        <v>69</v>
      </c>
      <c r="Q17" s="56">
        <f>SUM(K17:P17)</f>
        <v>312</v>
      </c>
      <c r="R17" s="57">
        <f>SUM(J17,Q17)</f>
        <v>438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2897</v>
      </c>
      <c r="I18" s="59">
        <f>I14+I17</f>
        <v>2227</v>
      </c>
      <c r="J18" s="60">
        <f>SUM(H18:I18)</f>
        <v>5124</v>
      </c>
      <c r="K18" s="61">
        <f aca="true" t="shared" si="0" ref="K18:P18">K14+K17</f>
        <v>0</v>
      </c>
      <c r="L18" s="62">
        <f t="shared" si="0"/>
        <v>3836</v>
      </c>
      <c r="M18" s="62">
        <f t="shared" si="0"/>
        <v>2556</v>
      </c>
      <c r="N18" s="62">
        <f t="shared" si="0"/>
        <v>1982</v>
      </c>
      <c r="O18" s="62">
        <f t="shared" si="0"/>
        <v>2135</v>
      </c>
      <c r="P18" s="59">
        <f t="shared" si="0"/>
        <v>2390</v>
      </c>
      <c r="Q18" s="60">
        <f>SUM(K18:P18)</f>
        <v>12899</v>
      </c>
      <c r="R18" s="63">
        <f>SUM(J18,Q18)</f>
        <v>18023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平成２５年（２０１３年）６月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1490</v>
      </c>
      <c r="I25" s="72">
        <v>1378</v>
      </c>
      <c r="J25" s="73">
        <f>SUM(H25:I25)</f>
        <v>2868</v>
      </c>
      <c r="K25" s="74">
        <v>0</v>
      </c>
      <c r="L25" s="75">
        <v>2568</v>
      </c>
      <c r="M25" s="75">
        <v>1801</v>
      </c>
      <c r="N25" s="75">
        <v>1095</v>
      </c>
      <c r="O25" s="75">
        <v>789</v>
      </c>
      <c r="P25" s="76">
        <v>447</v>
      </c>
      <c r="Q25" s="77">
        <f>SUM(K25:P25)</f>
        <v>6700</v>
      </c>
      <c r="R25" s="38">
        <f>SUM(J25,Q25)</f>
        <v>9568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24</v>
      </c>
      <c r="I26" s="79">
        <v>46</v>
      </c>
      <c r="J26" s="80">
        <f>SUM(H26:I26)</f>
        <v>70</v>
      </c>
      <c r="K26" s="81">
        <v>0</v>
      </c>
      <c r="L26" s="82">
        <v>57</v>
      </c>
      <c r="M26" s="82">
        <v>58</v>
      </c>
      <c r="N26" s="82">
        <v>19</v>
      </c>
      <c r="O26" s="82">
        <v>11</v>
      </c>
      <c r="P26" s="83">
        <v>21</v>
      </c>
      <c r="Q26" s="84">
        <f>SUM(K26:P26)</f>
        <v>166</v>
      </c>
      <c r="R26" s="53">
        <f>SUM(J26,Q26)</f>
        <v>236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1" ref="H27:P27">H25+H26</f>
        <v>1514</v>
      </c>
      <c r="I27" s="59">
        <f t="shared" si="1"/>
        <v>1424</v>
      </c>
      <c r="J27" s="60">
        <f t="shared" si="1"/>
        <v>2938</v>
      </c>
      <c r="K27" s="61">
        <f t="shared" si="1"/>
        <v>0</v>
      </c>
      <c r="L27" s="62">
        <f t="shared" si="1"/>
        <v>2625</v>
      </c>
      <c r="M27" s="62">
        <f t="shared" si="1"/>
        <v>1859</v>
      </c>
      <c r="N27" s="62">
        <f t="shared" si="1"/>
        <v>1114</v>
      </c>
      <c r="O27" s="62">
        <f t="shared" si="1"/>
        <v>800</v>
      </c>
      <c r="P27" s="59">
        <f t="shared" si="1"/>
        <v>468</v>
      </c>
      <c r="Q27" s="60">
        <f>SUM(K27:P27)</f>
        <v>6866</v>
      </c>
      <c r="R27" s="63">
        <f>SUM(J27,Q27)</f>
        <v>9804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平成２５年（２０１３年）６月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9</v>
      </c>
      <c r="I34" s="72">
        <v>16</v>
      </c>
      <c r="J34" s="73">
        <f>SUM(H34:I34)</f>
        <v>25</v>
      </c>
      <c r="K34" s="74">
        <v>0</v>
      </c>
      <c r="L34" s="75">
        <v>311</v>
      </c>
      <c r="M34" s="75">
        <v>353</v>
      </c>
      <c r="N34" s="75">
        <v>351</v>
      </c>
      <c r="O34" s="75">
        <v>269</v>
      </c>
      <c r="P34" s="76">
        <v>130</v>
      </c>
      <c r="Q34" s="86">
        <f>SUM(K34:P34)</f>
        <v>1414</v>
      </c>
      <c r="R34" s="87">
        <f>SUM(J34,Q34)</f>
        <v>1439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1</v>
      </c>
      <c r="J35" s="80">
        <f>SUM(H35:I35)</f>
        <v>1</v>
      </c>
      <c r="K35" s="81">
        <v>0</v>
      </c>
      <c r="L35" s="82">
        <v>1</v>
      </c>
      <c r="M35" s="82">
        <v>4</v>
      </c>
      <c r="N35" s="82">
        <v>4</v>
      </c>
      <c r="O35" s="82">
        <v>1</v>
      </c>
      <c r="P35" s="83">
        <v>2</v>
      </c>
      <c r="Q35" s="88">
        <f>SUM(K35:P35)</f>
        <v>12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9</v>
      </c>
      <c r="I36" s="59">
        <f>I34+I35</f>
        <v>17</v>
      </c>
      <c r="J36" s="60">
        <f>SUM(H36:I36)</f>
        <v>26</v>
      </c>
      <c r="K36" s="61">
        <f aca="true" t="shared" si="2" ref="K36:P36">K34+K35</f>
        <v>0</v>
      </c>
      <c r="L36" s="62">
        <f t="shared" si="2"/>
        <v>312</v>
      </c>
      <c r="M36" s="62">
        <f t="shared" si="2"/>
        <v>357</v>
      </c>
      <c r="N36" s="62">
        <f t="shared" si="2"/>
        <v>355</v>
      </c>
      <c r="O36" s="62">
        <f t="shared" si="2"/>
        <v>270</v>
      </c>
      <c r="P36" s="59">
        <f t="shared" si="2"/>
        <v>132</v>
      </c>
      <c r="Q36" s="90">
        <f>SUM(K36:P36)</f>
        <v>1426</v>
      </c>
      <c r="R36" s="91">
        <f>SUM(J36,Q36)</f>
        <v>1452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平成２５年（２０１３年）６月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5</v>
      </c>
      <c r="L44" s="75">
        <v>29</v>
      </c>
      <c r="M44" s="75">
        <v>156</v>
      </c>
      <c r="N44" s="75">
        <v>351</v>
      </c>
      <c r="O44" s="76">
        <v>418</v>
      </c>
      <c r="P44" s="86">
        <f>SUM(K44:O44)</f>
        <v>959</v>
      </c>
      <c r="Q44" s="87">
        <f>SUM(J44,P44)</f>
        <v>959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1</v>
      </c>
      <c r="N45" s="82">
        <v>3</v>
      </c>
      <c r="O45" s="83">
        <v>4</v>
      </c>
      <c r="P45" s="88">
        <f>SUM(K45:O45)</f>
        <v>8</v>
      </c>
      <c r="Q45" s="89">
        <f>SUM(J45,P45)</f>
        <v>8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5</v>
      </c>
      <c r="L46" s="62">
        <f>L44+L45</f>
        <v>29</v>
      </c>
      <c r="M46" s="62">
        <f>M44+M45</f>
        <v>157</v>
      </c>
      <c r="N46" s="62">
        <f>N44+N45</f>
        <v>354</v>
      </c>
      <c r="O46" s="59">
        <f>O44+O45</f>
        <v>422</v>
      </c>
      <c r="P46" s="90">
        <f>SUM(K46:O46)</f>
        <v>967</v>
      </c>
      <c r="Q46" s="91">
        <f>SUM(J46,P46)</f>
        <v>967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平成２５年（２０１３年）６月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35</v>
      </c>
      <c r="L52" s="75">
        <v>75</v>
      </c>
      <c r="M52" s="75">
        <v>125</v>
      </c>
      <c r="N52" s="75">
        <v>135</v>
      </c>
      <c r="O52" s="76">
        <v>104</v>
      </c>
      <c r="P52" s="86">
        <v>474</v>
      </c>
      <c r="Q52" s="87">
        <f>SUM(J52,P52)</f>
        <v>474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0</v>
      </c>
      <c r="L53" s="82">
        <v>2</v>
      </c>
      <c r="M53" s="82">
        <v>1</v>
      </c>
      <c r="N53" s="82">
        <v>1</v>
      </c>
      <c r="O53" s="83">
        <v>1</v>
      </c>
      <c r="P53" s="88">
        <f>SUM(K53:O53)</f>
        <v>5</v>
      </c>
      <c r="Q53" s="89">
        <f>SUM(J53,P53)</f>
        <v>5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35</v>
      </c>
      <c r="L54" s="62">
        <f>L52+L53</f>
        <v>77</v>
      </c>
      <c r="M54" s="62">
        <f>M52+M53</f>
        <v>126</v>
      </c>
      <c r="N54" s="62">
        <f>N52+N53</f>
        <v>136</v>
      </c>
      <c r="O54" s="59">
        <f>O52+O53</f>
        <v>105</v>
      </c>
      <c r="P54" s="90">
        <f>SUM(K54:O54)</f>
        <v>479</v>
      </c>
      <c r="Q54" s="91">
        <f>SUM(J54,P54)</f>
        <v>479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平成２５年（２０１３年）６月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3</v>
      </c>
      <c r="L60" s="75">
        <v>8</v>
      </c>
      <c r="M60" s="75">
        <v>41</v>
      </c>
      <c r="N60" s="75">
        <v>236</v>
      </c>
      <c r="O60" s="76">
        <v>670</v>
      </c>
      <c r="P60" s="86">
        <f>SUM(K60:O60)</f>
        <v>958</v>
      </c>
      <c r="Q60" s="87">
        <f>SUM(J60,P60)</f>
        <v>958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1</v>
      </c>
      <c r="N61" s="82">
        <v>0</v>
      </c>
      <c r="O61" s="83">
        <v>17</v>
      </c>
      <c r="P61" s="88">
        <f>SUM(K61:O61)</f>
        <v>18</v>
      </c>
      <c r="Q61" s="89">
        <f>SUM(J61,P61)</f>
        <v>18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3</v>
      </c>
      <c r="L62" s="62">
        <f>L60+L61</f>
        <v>8</v>
      </c>
      <c r="M62" s="62">
        <f>M60+M61</f>
        <v>42</v>
      </c>
      <c r="N62" s="62">
        <f>N60+N61</f>
        <v>236</v>
      </c>
      <c r="O62" s="59">
        <f>O60+O61</f>
        <v>687</v>
      </c>
      <c r="P62" s="90">
        <f>SUM(K62:O62)</f>
        <v>976</v>
      </c>
      <c r="Q62" s="91">
        <f>SUM(J62,P62)</f>
        <v>976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平成２５年（２０１３年）６月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3" ref="H70:R70">SUM(H71,H77,H80,H84,H88:H89)</f>
        <v>3558</v>
      </c>
      <c r="I70" s="114">
        <f t="shared" si="3"/>
        <v>3635</v>
      </c>
      <c r="J70" s="115">
        <f t="shared" si="3"/>
        <v>7193</v>
      </c>
      <c r="K70" s="116">
        <f t="shared" si="3"/>
        <v>0</v>
      </c>
      <c r="L70" s="117">
        <f t="shared" si="3"/>
        <v>7063</v>
      </c>
      <c r="M70" s="117">
        <f t="shared" si="3"/>
        <v>5517</v>
      </c>
      <c r="N70" s="117">
        <f t="shared" si="3"/>
        <v>3523</v>
      </c>
      <c r="O70" s="117">
        <f t="shared" si="3"/>
        <v>2606</v>
      </c>
      <c r="P70" s="118">
        <f t="shared" si="3"/>
        <v>1791</v>
      </c>
      <c r="Q70" s="119">
        <f t="shared" si="3"/>
        <v>20500</v>
      </c>
      <c r="R70" s="120">
        <f t="shared" si="3"/>
        <v>27693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4" ref="H71:Q71">SUM(H72:H76)</f>
        <v>898</v>
      </c>
      <c r="I71" s="114">
        <f t="shared" si="4"/>
        <v>855</v>
      </c>
      <c r="J71" s="115">
        <f t="shared" si="4"/>
        <v>1753</v>
      </c>
      <c r="K71" s="116">
        <f t="shared" si="4"/>
        <v>0</v>
      </c>
      <c r="L71" s="117">
        <f t="shared" si="4"/>
        <v>1581</v>
      </c>
      <c r="M71" s="117">
        <f t="shared" si="4"/>
        <v>1136</v>
      </c>
      <c r="N71" s="117">
        <f t="shared" si="4"/>
        <v>752</v>
      </c>
      <c r="O71" s="117">
        <f t="shared" si="4"/>
        <v>588</v>
      </c>
      <c r="P71" s="118">
        <f t="shared" si="4"/>
        <v>541</v>
      </c>
      <c r="Q71" s="119">
        <f t="shared" si="4"/>
        <v>4598</v>
      </c>
      <c r="R71" s="120">
        <f aca="true" t="shared" si="5" ref="R71:R76">SUM(J71,Q71)</f>
        <v>6351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860</v>
      </c>
      <c r="I72" s="126">
        <v>787</v>
      </c>
      <c r="J72" s="127">
        <f>SUM(H72:I72)</f>
        <v>1647</v>
      </c>
      <c r="K72" s="128">
        <v>0</v>
      </c>
      <c r="L72" s="129">
        <v>1187</v>
      </c>
      <c r="M72" s="129">
        <v>757</v>
      </c>
      <c r="N72" s="129">
        <v>437</v>
      </c>
      <c r="O72" s="129">
        <v>296</v>
      </c>
      <c r="P72" s="126">
        <v>204</v>
      </c>
      <c r="Q72" s="127">
        <f>SUM(K72:P72)</f>
        <v>2881</v>
      </c>
      <c r="R72" s="130">
        <f t="shared" si="5"/>
        <v>4528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3</v>
      </c>
      <c r="N73" s="138">
        <v>5</v>
      </c>
      <c r="O73" s="138">
        <v>8</v>
      </c>
      <c r="P73" s="135">
        <v>31</v>
      </c>
      <c r="Q73" s="136">
        <f>SUM(K73:P73)</f>
        <v>47</v>
      </c>
      <c r="R73" s="139">
        <f t="shared" si="5"/>
        <v>47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16</v>
      </c>
      <c r="I74" s="135">
        <v>19</v>
      </c>
      <c r="J74" s="136">
        <f>SUM(H74:I74)</f>
        <v>35</v>
      </c>
      <c r="K74" s="137">
        <v>0</v>
      </c>
      <c r="L74" s="138">
        <v>153</v>
      </c>
      <c r="M74" s="138">
        <v>145</v>
      </c>
      <c r="N74" s="138">
        <v>87</v>
      </c>
      <c r="O74" s="138">
        <v>105</v>
      </c>
      <c r="P74" s="135">
        <v>103</v>
      </c>
      <c r="Q74" s="136">
        <f>SUM(K74:P74)</f>
        <v>593</v>
      </c>
      <c r="R74" s="139">
        <f t="shared" si="5"/>
        <v>628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0</v>
      </c>
      <c r="I75" s="135">
        <v>35</v>
      </c>
      <c r="J75" s="136">
        <f>SUM(H75:I75)</f>
        <v>35</v>
      </c>
      <c r="K75" s="137">
        <v>0</v>
      </c>
      <c r="L75" s="138">
        <v>74</v>
      </c>
      <c r="M75" s="138">
        <v>72</v>
      </c>
      <c r="N75" s="138">
        <v>61</v>
      </c>
      <c r="O75" s="138">
        <v>49</v>
      </c>
      <c r="P75" s="135">
        <v>39</v>
      </c>
      <c r="Q75" s="136">
        <f>SUM(K75:P75)</f>
        <v>295</v>
      </c>
      <c r="R75" s="139">
        <f t="shared" si="5"/>
        <v>330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22</v>
      </c>
      <c r="I76" s="143">
        <v>14</v>
      </c>
      <c r="J76" s="144">
        <f>SUM(H76:I76)</f>
        <v>36</v>
      </c>
      <c r="K76" s="145">
        <v>0</v>
      </c>
      <c r="L76" s="146">
        <v>167</v>
      </c>
      <c r="M76" s="146">
        <v>159</v>
      </c>
      <c r="N76" s="146">
        <v>162</v>
      </c>
      <c r="O76" s="146">
        <v>130</v>
      </c>
      <c r="P76" s="143">
        <v>164</v>
      </c>
      <c r="Q76" s="144">
        <f>SUM(K76:P76)</f>
        <v>782</v>
      </c>
      <c r="R76" s="147">
        <f t="shared" si="5"/>
        <v>818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6" ref="H77:R77">SUM(H78:H79)</f>
        <v>638</v>
      </c>
      <c r="I77" s="114">
        <f t="shared" si="6"/>
        <v>663</v>
      </c>
      <c r="J77" s="115">
        <f t="shared" si="6"/>
        <v>1301</v>
      </c>
      <c r="K77" s="116">
        <f t="shared" si="6"/>
        <v>0</v>
      </c>
      <c r="L77" s="117">
        <f t="shared" si="6"/>
        <v>1855</v>
      </c>
      <c r="M77" s="117">
        <f t="shared" si="6"/>
        <v>1356</v>
      </c>
      <c r="N77" s="117">
        <f t="shared" si="6"/>
        <v>789</v>
      </c>
      <c r="O77" s="117">
        <f t="shared" si="6"/>
        <v>521</v>
      </c>
      <c r="P77" s="118">
        <f t="shared" si="6"/>
        <v>315</v>
      </c>
      <c r="Q77" s="119">
        <f t="shared" si="6"/>
        <v>4836</v>
      </c>
      <c r="R77" s="120">
        <f t="shared" si="6"/>
        <v>6137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531</v>
      </c>
      <c r="I78" s="126">
        <v>494</v>
      </c>
      <c r="J78" s="148">
        <f>SUM(H78:I78)</f>
        <v>1025</v>
      </c>
      <c r="K78" s="128">
        <v>0</v>
      </c>
      <c r="L78" s="129">
        <v>1357</v>
      </c>
      <c r="M78" s="129">
        <v>941</v>
      </c>
      <c r="N78" s="129">
        <v>535</v>
      </c>
      <c r="O78" s="129">
        <v>345</v>
      </c>
      <c r="P78" s="126">
        <v>206</v>
      </c>
      <c r="Q78" s="127">
        <f>SUM(K78:P78)</f>
        <v>3384</v>
      </c>
      <c r="R78" s="130">
        <f>SUM(J78,Q78)</f>
        <v>4409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107</v>
      </c>
      <c r="I79" s="143">
        <v>169</v>
      </c>
      <c r="J79" s="149">
        <f>SUM(H79:I79)</f>
        <v>276</v>
      </c>
      <c r="K79" s="145">
        <v>0</v>
      </c>
      <c r="L79" s="146">
        <v>498</v>
      </c>
      <c r="M79" s="146">
        <v>415</v>
      </c>
      <c r="N79" s="146">
        <v>254</v>
      </c>
      <c r="O79" s="146">
        <v>176</v>
      </c>
      <c r="P79" s="143">
        <v>109</v>
      </c>
      <c r="Q79" s="144">
        <f>SUM(K79:P79)</f>
        <v>1452</v>
      </c>
      <c r="R79" s="147">
        <f>SUM(J79,Q79)</f>
        <v>1728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7" ref="H80:R80">SUM(H81:H83)</f>
        <v>2</v>
      </c>
      <c r="I80" s="114">
        <f t="shared" si="7"/>
        <v>6</v>
      </c>
      <c r="J80" s="115">
        <f t="shared" si="7"/>
        <v>8</v>
      </c>
      <c r="K80" s="116">
        <f t="shared" si="7"/>
        <v>0</v>
      </c>
      <c r="L80" s="117">
        <f t="shared" si="7"/>
        <v>134</v>
      </c>
      <c r="M80" s="117">
        <f t="shared" si="7"/>
        <v>175</v>
      </c>
      <c r="N80" s="117">
        <f t="shared" si="7"/>
        <v>205</v>
      </c>
      <c r="O80" s="117">
        <f t="shared" si="7"/>
        <v>150</v>
      </c>
      <c r="P80" s="118">
        <f t="shared" si="7"/>
        <v>111</v>
      </c>
      <c r="Q80" s="119">
        <f t="shared" si="7"/>
        <v>775</v>
      </c>
      <c r="R80" s="120">
        <f t="shared" si="7"/>
        <v>783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2</v>
      </c>
      <c r="I81" s="126">
        <v>4</v>
      </c>
      <c r="J81" s="148">
        <f>SUM(H81:I81)</f>
        <v>6</v>
      </c>
      <c r="K81" s="128">
        <v>0</v>
      </c>
      <c r="L81" s="129">
        <v>107</v>
      </c>
      <c r="M81" s="129">
        <v>125</v>
      </c>
      <c r="N81" s="129">
        <v>150</v>
      </c>
      <c r="O81" s="129">
        <v>104</v>
      </c>
      <c r="P81" s="126">
        <v>77</v>
      </c>
      <c r="Q81" s="127">
        <f>SUM(K81:P81)</f>
        <v>563</v>
      </c>
      <c r="R81" s="130">
        <f>SUM(J81,Q81)</f>
        <v>569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0</v>
      </c>
      <c r="I82" s="135">
        <v>2</v>
      </c>
      <c r="J82" s="150">
        <f>SUM(H82:I82)</f>
        <v>2</v>
      </c>
      <c r="K82" s="137">
        <v>0</v>
      </c>
      <c r="L82" s="138">
        <v>24</v>
      </c>
      <c r="M82" s="138">
        <v>48</v>
      </c>
      <c r="N82" s="138">
        <v>52</v>
      </c>
      <c r="O82" s="138">
        <v>43</v>
      </c>
      <c r="P82" s="135">
        <v>34</v>
      </c>
      <c r="Q82" s="136">
        <f>SUM(K82:P82)</f>
        <v>201</v>
      </c>
      <c r="R82" s="139">
        <f>SUM(J82,Q82)</f>
        <v>203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3</v>
      </c>
      <c r="M83" s="146">
        <v>2</v>
      </c>
      <c r="N83" s="146">
        <v>3</v>
      </c>
      <c r="O83" s="146">
        <v>3</v>
      </c>
      <c r="P83" s="143">
        <v>0</v>
      </c>
      <c r="Q83" s="144">
        <f>SUM(K83:P83)</f>
        <v>11</v>
      </c>
      <c r="R83" s="147">
        <f>SUM(J83,Q83)</f>
        <v>11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8" ref="H84:R84">SUM(H85:H87)</f>
        <v>510</v>
      </c>
      <c r="I84" s="114">
        <f t="shared" si="8"/>
        <v>692</v>
      </c>
      <c r="J84" s="115">
        <f t="shared" si="8"/>
        <v>1202</v>
      </c>
      <c r="K84" s="116">
        <f t="shared" si="8"/>
        <v>0</v>
      </c>
      <c r="L84" s="117">
        <f t="shared" si="8"/>
        <v>950</v>
      </c>
      <c r="M84" s="117">
        <f t="shared" si="8"/>
        <v>1073</v>
      </c>
      <c r="N84" s="117">
        <f t="shared" si="8"/>
        <v>759</v>
      </c>
      <c r="O84" s="117">
        <f t="shared" si="8"/>
        <v>619</v>
      </c>
      <c r="P84" s="118">
        <f t="shared" si="8"/>
        <v>402</v>
      </c>
      <c r="Q84" s="119">
        <f t="shared" si="8"/>
        <v>3803</v>
      </c>
      <c r="R84" s="120">
        <f t="shared" si="8"/>
        <v>5005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451</v>
      </c>
      <c r="I85" s="126">
        <v>646</v>
      </c>
      <c r="J85" s="148">
        <f>SUM(H85:I85)</f>
        <v>1097</v>
      </c>
      <c r="K85" s="128">
        <v>0</v>
      </c>
      <c r="L85" s="129">
        <v>893</v>
      </c>
      <c r="M85" s="129">
        <v>1035</v>
      </c>
      <c r="N85" s="129">
        <v>741</v>
      </c>
      <c r="O85" s="129">
        <v>600</v>
      </c>
      <c r="P85" s="126">
        <v>391</v>
      </c>
      <c r="Q85" s="127">
        <f>SUM(K85:P85)</f>
        <v>3660</v>
      </c>
      <c r="R85" s="130">
        <f>SUM(J85,Q85)</f>
        <v>4757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31</v>
      </c>
      <c r="I86" s="135">
        <v>21</v>
      </c>
      <c r="J86" s="150">
        <f>SUM(H86:I86)</f>
        <v>52</v>
      </c>
      <c r="K86" s="137">
        <v>0</v>
      </c>
      <c r="L86" s="138">
        <v>28</v>
      </c>
      <c r="M86" s="138">
        <v>15</v>
      </c>
      <c r="N86" s="138">
        <v>7</v>
      </c>
      <c r="O86" s="138">
        <v>8</v>
      </c>
      <c r="P86" s="135">
        <v>8</v>
      </c>
      <c r="Q86" s="136">
        <f>SUM(K86:P86)</f>
        <v>66</v>
      </c>
      <c r="R86" s="139">
        <f>SUM(J86,Q86)</f>
        <v>118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28</v>
      </c>
      <c r="I87" s="143">
        <v>25</v>
      </c>
      <c r="J87" s="149">
        <f>SUM(H87:I87)</f>
        <v>53</v>
      </c>
      <c r="K87" s="145">
        <v>0</v>
      </c>
      <c r="L87" s="146">
        <v>29</v>
      </c>
      <c r="M87" s="146">
        <v>23</v>
      </c>
      <c r="N87" s="146">
        <v>11</v>
      </c>
      <c r="O87" s="146">
        <v>11</v>
      </c>
      <c r="P87" s="143">
        <v>3</v>
      </c>
      <c r="Q87" s="144">
        <f>SUM(K87:P87)</f>
        <v>77</v>
      </c>
      <c r="R87" s="147">
        <f>SUM(J87,Q87)</f>
        <v>130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29</v>
      </c>
      <c r="I88" s="114">
        <v>26</v>
      </c>
      <c r="J88" s="115">
        <f>SUM(H88:I88)</f>
        <v>55</v>
      </c>
      <c r="K88" s="116">
        <v>0</v>
      </c>
      <c r="L88" s="117">
        <v>123</v>
      </c>
      <c r="M88" s="117">
        <v>89</v>
      </c>
      <c r="N88" s="117">
        <v>78</v>
      </c>
      <c r="O88" s="117">
        <v>71</v>
      </c>
      <c r="P88" s="118">
        <v>26</v>
      </c>
      <c r="Q88" s="119">
        <f>SUM(K88:P88)</f>
        <v>387</v>
      </c>
      <c r="R88" s="120">
        <f>SUM(J88,Q88)</f>
        <v>442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1481</v>
      </c>
      <c r="I89" s="114">
        <v>1393</v>
      </c>
      <c r="J89" s="115">
        <f>SUM(H89:I89)</f>
        <v>2874</v>
      </c>
      <c r="K89" s="116">
        <v>0</v>
      </c>
      <c r="L89" s="117">
        <v>2420</v>
      </c>
      <c r="M89" s="117">
        <v>1688</v>
      </c>
      <c r="N89" s="117">
        <v>940</v>
      </c>
      <c r="O89" s="117">
        <v>657</v>
      </c>
      <c r="P89" s="118">
        <v>396</v>
      </c>
      <c r="Q89" s="119">
        <f>SUM(K89:P89)</f>
        <v>6101</v>
      </c>
      <c r="R89" s="120">
        <f>SUM(J89,Q89)</f>
        <v>8975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9" ref="H90:R90">SUM(H91:H98)</f>
        <v>9</v>
      </c>
      <c r="I90" s="114">
        <f t="shared" si="9"/>
        <v>16</v>
      </c>
      <c r="J90" s="115">
        <f t="shared" si="9"/>
        <v>25</v>
      </c>
      <c r="K90" s="116">
        <f t="shared" si="9"/>
        <v>0</v>
      </c>
      <c r="L90" s="117">
        <f t="shared" si="9"/>
        <v>312</v>
      </c>
      <c r="M90" s="117">
        <f t="shared" si="9"/>
        <v>358</v>
      </c>
      <c r="N90" s="117">
        <f t="shared" si="9"/>
        <v>358</v>
      </c>
      <c r="O90" s="117">
        <f t="shared" si="9"/>
        <v>271</v>
      </c>
      <c r="P90" s="118">
        <f t="shared" si="9"/>
        <v>134</v>
      </c>
      <c r="Q90" s="119">
        <f t="shared" si="9"/>
        <v>1433</v>
      </c>
      <c r="R90" s="120">
        <f t="shared" si="9"/>
        <v>1458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0" ref="Q91:Q98">SUM(K91:P91)</f>
        <v>0</v>
      </c>
      <c r="R91" s="130">
        <f aca="true" t="shared" si="11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2" ref="J92:J98">SUM(H92:I92)</f>
        <v>0</v>
      </c>
      <c r="K92" s="175"/>
      <c r="L92" s="172">
        <v>4</v>
      </c>
      <c r="M92" s="172">
        <v>10</v>
      </c>
      <c r="N92" s="172">
        <v>1</v>
      </c>
      <c r="O92" s="172">
        <v>2</v>
      </c>
      <c r="P92" s="171">
        <v>6</v>
      </c>
      <c r="Q92" s="173">
        <f>SUM(K92:P92)</f>
        <v>23</v>
      </c>
      <c r="R92" s="174">
        <f>SUM(J92,Q92)</f>
        <v>23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1</v>
      </c>
      <c r="I93" s="135">
        <v>4</v>
      </c>
      <c r="J93" s="150">
        <f t="shared" si="12"/>
        <v>5</v>
      </c>
      <c r="K93" s="137">
        <v>0</v>
      </c>
      <c r="L93" s="138">
        <v>80</v>
      </c>
      <c r="M93" s="138">
        <v>84</v>
      </c>
      <c r="N93" s="138">
        <v>54</v>
      </c>
      <c r="O93" s="138">
        <v>42</v>
      </c>
      <c r="P93" s="135">
        <v>15</v>
      </c>
      <c r="Q93" s="136">
        <f t="shared" si="10"/>
        <v>275</v>
      </c>
      <c r="R93" s="139">
        <f t="shared" si="11"/>
        <v>280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8</v>
      </c>
      <c r="I94" s="135">
        <v>12</v>
      </c>
      <c r="J94" s="150">
        <f t="shared" si="12"/>
        <v>20</v>
      </c>
      <c r="K94" s="137">
        <v>0</v>
      </c>
      <c r="L94" s="138">
        <v>50</v>
      </c>
      <c r="M94" s="138">
        <v>53</v>
      </c>
      <c r="N94" s="138">
        <v>42</v>
      </c>
      <c r="O94" s="138">
        <v>45</v>
      </c>
      <c r="P94" s="135">
        <v>25</v>
      </c>
      <c r="Q94" s="136">
        <f t="shared" si="10"/>
        <v>215</v>
      </c>
      <c r="R94" s="139">
        <f t="shared" si="11"/>
        <v>235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2"/>
        <v>0</v>
      </c>
      <c r="K95" s="156"/>
      <c r="L95" s="138">
        <v>152</v>
      </c>
      <c r="M95" s="138">
        <v>178</v>
      </c>
      <c r="N95" s="138">
        <v>219</v>
      </c>
      <c r="O95" s="138">
        <v>150</v>
      </c>
      <c r="P95" s="135">
        <v>72</v>
      </c>
      <c r="Q95" s="136">
        <f t="shared" si="10"/>
        <v>771</v>
      </c>
      <c r="R95" s="139">
        <f t="shared" si="11"/>
        <v>771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2"/>
        <v>0</v>
      </c>
      <c r="K96" s="156"/>
      <c r="L96" s="138">
        <v>26</v>
      </c>
      <c r="M96" s="138">
        <v>32</v>
      </c>
      <c r="N96" s="138">
        <v>35</v>
      </c>
      <c r="O96" s="138">
        <v>26</v>
      </c>
      <c r="P96" s="135">
        <v>11</v>
      </c>
      <c r="Q96" s="136">
        <f t="shared" si="10"/>
        <v>130</v>
      </c>
      <c r="R96" s="139">
        <f t="shared" si="11"/>
        <v>130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2"/>
        <v>0</v>
      </c>
      <c r="K97" s="156"/>
      <c r="L97" s="138">
        <v>0</v>
      </c>
      <c r="M97" s="138">
        <v>1</v>
      </c>
      <c r="N97" s="138">
        <v>7</v>
      </c>
      <c r="O97" s="138">
        <v>6</v>
      </c>
      <c r="P97" s="135">
        <v>5</v>
      </c>
      <c r="Q97" s="136">
        <f>SUM(K97:P97)</f>
        <v>19</v>
      </c>
      <c r="R97" s="139">
        <f>SUM(J97,Q97)</f>
        <v>19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2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0"/>
        <v>0</v>
      </c>
      <c r="R98" s="186">
        <f t="shared" si="11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3" ref="L99:R99">SUM(L100:L102)</f>
        <v>43</v>
      </c>
      <c r="M99" s="117">
        <f t="shared" si="13"/>
        <v>115</v>
      </c>
      <c r="N99" s="117">
        <f t="shared" si="13"/>
        <v>328</v>
      </c>
      <c r="O99" s="117">
        <f t="shared" si="13"/>
        <v>734</v>
      </c>
      <c r="P99" s="118">
        <f t="shared" si="13"/>
        <v>1232</v>
      </c>
      <c r="Q99" s="119">
        <f t="shared" si="13"/>
        <v>2452</v>
      </c>
      <c r="R99" s="120">
        <f t="shared" si="13"/>
        <v>2452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5</v>
      </c>
      <c r="M100" s="129">
        <v>29</v>
      </c>
      <c r="N100" s="129">
        <v>158</v>
      </c>
      <c r="O100" s="129">
        <v>357</v>
      </c>
      <c r="P100" s="126">
        <v>430</v>
      </c>
      <c r="Q100" s="127">
        <f>SUM(K100:P100)</f>
        <v>979</v>
      </c>
      <c r="R100" s="130">
        <f>SUM(J100,Q100)</f>
        <v>979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35</v>
      </c>
      <c r="M101" s="138">
        <v>78</v>
      </c>
      <c r="N101" s="138">
        <v>128</v>
      </c>
      <c r="O101" s="138">
        <v>139</v>
      </c>
      <c r="P101" s="135">
        <v>107</v>
      </c>
      <c r="Q101" s="136">
        <f>SUM(K101:P101)</f>
        <v>487</v>
      </c>
      <c r="R101" s="139">
        <f>SUM(J101,Q101)</f>
        <v>487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3</v>
      </c>
      <c r="M102" s="146">
        <v>8</v>
      </c>
      <c r="N102" s="146">
        <v>42</v>
      </c>
      <c r="O102" s="146">
        <v>238</v>
      </c>
      <c r="P102" s="143">
        <v>695</v>
      </c>
      <c r="Q102" s="144">
        <f>SUM(K102:P102)</f>
        <v>986</v>
      </c>
      <c r="R102" s="147">
        <f>SUM(J102,Q102)</f>
        <v>986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4" ref="H103:R103">SUM(H70,H90,H99)</f>
        <v>3567</v>
      </c>
      <c r="I103" s="114">
        <f t="shared" si="14"/>
        <v>3651</v>
      </c>
      <c r="J103" s="115">
        <f t="shared" si="14"/>
        <v>7218</v>
      </c>
      <c r="K103" s="116">
        <f t="shared" si="14"/>
        <v>0</v>
      </c>
      <c r="L103" s="117">
        <f t="shared" si="14"/>
        <v>7418</v>
      </c>
      <c r="M103" s="117">
        <f t="shared" si="14"/>
        <v>5990</v>
      </c>
      <c r="N103" s="117">
        <f t="shared" si="14"/>
        <v>4209</v>
      </c>
      <c r="O103" s="117">
        <f t="shared" si="14"/>
        <v>3611</v>
      </c>
      <c r="P103" s="118">
        <f t="shared" si="14"/>
        <v>3157</v>
      </c>
      <c r="Q103" s="119">
        <f t="shared" si="14"/>
        <v>24385</v>
      </c>
      <c r="R103" s="120">
        <f t="shared" si="14"/>
        <v>31603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平成２５年（２０１３年）６月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5" ref="H109:R109">SUM(H110,H116,H119,H123,H127:H128)</f>
        <v>39085235</v>
      </c>
      <c r="I109" s="114">
        <f t="shared" si="15"/>
        <v>60878111</v>
      </c>
      <c r="J109" s="115">
        <f t="shared" si="15"/>
        <v>99963346</v>
      </c>
      <c r="K109" s="116">
        <f t="shared" si="15"/>
        <v>0</v>
      </c>
      <c r="L109" s="117">
        <f t="shared" si="15"/>
        <v>217952435</v>
      </c>
      <c r="M109" s="117">
        <f t="shared" si="15"/>
        <v>204246043</v>
      </c>
      <c r="N109" s="117">
        <f t="shared" si="15"/>
        <v>162981915</v>
      </c>
      <c r="O109" s="117">
        <f t="shared" si="15"/>
        <v>136519839</v>
      </c>
      <c r="P109" s="118">
        <f t="shared" si="15"/>
        <v>95778462</v>
      </c>
      <c r="Q109" s="119">
        <f t="shared" si="15"/>
        <v>817478694</v>
      </c>
      <c r="R109" s="120">
        <f t="shared" si="15"/>
        <v>917442040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6" ref="H110:Q110">SUM(H111:H115)</f>
        <v>13120700</v>
      </c>
      <c r="I110" s="114">
        <f t="shared" si="16"/>
        <v>17684982</v>
      </c>
      <c r="J110" s="115">
        <f t="shared" si="16"/>
        <v>30805682</v>
      </c>
      <c r="K110" s="116">
        <f t="shared" si="16"/>
        <v>0</v>
      </c>
      <c r="L110" s="117">
        <f t="shared" si="16"/>
        <v>39230996</v>
      </c>
      <c r="M110" s="117">
        <f t="shared" si="16"/>
        <v>37152376</v>
      </c>
      <c r="N110" s="117">
        <f t="shared" si="16"/>
        <v>30512614</v>
      </c>
      <c r="O110" s="117">
        <f t="shared" si="16"/>
        <v>28095648</v>
      </c>
      <c r="P110" s="118">
        <f t="shared" si="16"/>
        <v>27026087</v>
      </c>
      <c r="Q110" s="119">
        <f t="shared" si="16"/>
        <v>162017721</v>
      </c>
      <c r="R110" s="120">
        <f aca="true" t="shared" si="17" ref="R110:R115">SUM(J110,Q110)</f>
        <v>192823403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12693866</v>
      </c>
      <c r="I111" s="126">
        <v>15605217</v>
      </c>
      <c r="J111" s="127">
        <f>SUM(H111:I111)</f>
        <v>28299083</v>
      </c>
      <c r="K111" s="128">
        <v>0</v>
      </c>
      <c r="L111" s="129">
        <v>30549380</v>
      </c>
      <c r="M111" s="129">
        <v>27263428</v>
      </c>
      <c r="N111" s="129">
        <v>23632771</v>
      </c>
      <c r="O111" s="129">
        <v>21618332</v>
      </c>
      <c r="P111" s="126">
        <v>18004650</v>
      </c>
      <c r="Q111" s="127">
        <f>SUM(K111:P111)</f>
        <v>121068561</v>
      </c>
      <c r="R111" s="130">
        <f t="shared" si="17"/>
        <v>149367644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220896</v>
      </c>
      <c r="N112" s="138">
        <v>206811</v>
      </c>
      <c r="O112" s="138">
        <v>218709</v>
      </c>
      <c r="P112" s="135">
        <v>1600164</v>
      </c>
      <c r="Q112" s="136">
        <f>SUM(K112:P112)</f>
        <v>2246580</v>
      </c>
      <c r="R112" s="139">
        <f t="shared" si="17"/>
        <v>2246580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254070</v>
      </c>
      <c r="I113" s="135">
        <v>595062</v>
      </c>
      <c r="J113" s="136">
        <f>SUM(H113:I113)</f>
        <v>849132</v>
      </c>
      <c r="K113" s="137">
        <v>0</v>
      </c>
      <c r="L113" s="138">
        <v>4375107</v>
      </c>
      <c r="M113" s="138">
        <v>5022918</v>
      </c>
      <c r="N113" s="138">
        <v>2915316</v>
      </c>
      <c r="O113" s="138">
        <v>3487291</v>
      </c>
      <c r="P113" s="135">
        <v>4828841</v>
      </c>
      <c r="Q113" s="136">
        <f>SUM(K113:P113)</f>
        <v>20629473</v>
      </c>
      <c r="R113" s="139">
        <f t="shared" si="17"/>
        <v>21478605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0</v>
      </c>
      <c r="I114" s="135">
        <v>1362915</v>
      </c>
      <c r="J114" s="136">
        <f>SUM(H114:I114)</f>
        <v>1362915</v>
      </c>
      <c r="K114" s="137">
        <v>0</v>
      </c>
      <c r="L114" s="138">
        <v>3130704</v>
      </c>
      <c r="M114" s="138">
        <v>3339279</v>
      </c>
      <c r="N114" s="138">
        <v>2526498</v>
      </c>
      <c r="O114" s="138">
        <v>1883592</v>
      </c>
      <c r="P114" s="135">
        <v>1459755</v>
      </c>
      <c r="Q114" s="136">
        <f>SUM(K114:P114)</f>
        <v>12339828</v>
      </c>
      <c r="R114" s="139">
        <f t="shared" si="17"/>
        <v>13702743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172764</v>
      </c>
      <c r="I115" s="143">
        <v>121788</v>
      </c>
      <c r="J115" s="144">
        <f>SUM(H115:I115)</f>
        <v>294552</v>
      </c>
      <c r="K115" s="145">
        <v>0</v>
      </c>
      <c r="L115" s="146">
        <v>1175805</v>
      </c>
      <c r="M115" s="146">
        <v>1305855</v>
      </c>
      <c r="N115" s="146">
        <v>1231218</v>
      </c>
      <c r="O115" s="146">
        <v>887724</v>
      </c>
      <c r="P115" s="143">
        <v>1132677</v>
      </c>
      <c r="Q115" s="144">
        <f>SUM(K115:P115)</f>
        <v>5733279</v>
      </c>
      <c r="R115" s="147">
        <f t="shared" si="17"/>
        <v>6027831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8" ref="H116:R116">SUM(H117:H118)</f>
        <v>13408587</v>
      </c>
      <c r="I116" s="114">
        <f t="shared" si="18"/>
        <v>27450279</v>
      </c>
      <c r="J116" s="115">
        <f t="shared" si="18"/>
        <v>40858866</v>
      </c>
      <c r="K116" s="116">
        <f t="shared" si="18"/>
        <v>0</v>
      </c>
      <c r="L116" s="117">
        <f t="shared" si="18"/>
        <v>119438858</v>
      </c>
      <c r="M116" s="117">
        <f t="shared" si="18"/>
        <v>111739045</v>
      </c>
      <c r="N116" s="117">
        <f t="shared" si="18"/>
        <v>80453846</v>
      </c>
      <c r="O116" s="117">
        <f t="shared" si="18"/>
        <v>62895612</v>
      </c>
      <c r="P116" s="118">
        <f t="shared" si="18"/>
        <v>39864027</v>
      </c>
      <c r="Q116" s="119">
        <f t="shared" si="18"/>
        <v>414391388</v>
      </c>
      <c r="R116" s="120">
        <f t="shared" si="18"/>
        <v>455250254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10773144</v>
      </c>
      <c r="I117" s="126">
        <v>19548666</v>
      </c>
      <c r="J117" s="148">
        <f>SUM(H117:I117)</f>
        <v>30321810</v>
      </c>
      <c r="K117" s="128">
        <v>0</v>
      </c>
      <c r="L117" s="129">
        <v>86268500</v>
      </c>
      <c r="M117" s="129">
        <v>78160324</v>
      </c>
      <c r="N117" s="129">
        <v>55397439</v>
      </c>
      <c r="O117" s="129">
        <v>42709188</v>
      </c>
      <c r="P117" s="126">
        <v>27569964</v>
      </c>
      <c r="Q117" s="127">
        <f>SUM(K117:P117)</f>
        <v>290105415</v>
      </c>
      <c r="R117" s="130">
        <f>SUM(J117,Q117)</f>
        <v>320427225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2635443</v>
      </c>
      <c r="I118" s="143">
        <v>7901613</v>
      </c>
      <c r="J118" s="149">
        <f>SUM(H118:I118)</f>
        <v>10537056</v>
      </c>
      <c r="K118" s="145">
        <v>0</v>
      </c>
      <c r="L118" s="146">
        <v>33170358</v>
      </c>
      <c r="M118" s="146">
        <v>33578721</v>
      </c>
      <c r="N118" s="146">
        <v>25056407</v>
      </c>
      <c r="O118" s="146">
        <v>20186424</v>
      </c>
      <c r="P118" s="143">
        <v>12294063</v>
      </c>
      <c r="Q118" s="144">
        <f>SUM(K118:P118)</f>
        <v>124285973</v>
      </c>
      <c r="R118" s="147">
        <f>SUM(J118,Q118)</f>
        <v>134823029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19" ref="H119:R119">SUM(H120:H122)</f>
        <v>27747</v>
      </c>
      <c r="I119" s="114">
        <f t="shared" si="19"/>
        <v>151353</v>
      </c>
      <c r="J119" s="115">
        <f t="shared" si="19"/>
        <v>179100</v>
      </c>
      <c r="K119" s="116">
        <f t="shared" si="19"/>
        <v>0</v>
      </c>
      <c r="L119" s="117">
        <f t="shared" si="19"/>
        <v>5400720</v>
      </c>
      <c r="M119" s="117">
        <f t="shared" si="19"/>
        <v>9356157</v>
      </c>
      <c r="N119" s="117">
        <f t="shared" si="19"/>
        <v>14595941</v>
      </c>
      <c r="O119" s="117">
        <f t="shared" si="19"/>
        <v>12420424</v>
      </c>
      <c r="P119" s="118">
        <f t="shared" si="19"/>
        <v>9523368</v>
      </c>
      <c r="Q119" s="119">
        <f t="shared" si="19"/>
        <v>51296610</v>
      </c>
      <c r="R119" s="120">
        <f t="shared" si="19"/>
        <v>51475710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27747</v>
      </c>
      <c r="I120" s="126">
        <v>99666</v>
      </c>
      <c r="J120" s="148">
        <f>SUM(H120:I120)</f>
        <v>127413</v>
      </c>
      <c r="K120" s="128">
        <v>0</v>
      </c>
      <c r="L120" s="129">
        <v>4061061</v>
      </c>
      <c r="M120" s="129">
        <v>6361803</v>
      </c>
      <c r="N120" s="129">
        <v>10335638</v>
      </c>
      <c r="O120" s="129">
        <v>8264827</v>
      </c>
      <c r="P120" s="126">
        <v>6547761</v>
      </c>
      <c r="Q120" s="127">
        <f>SUM(K120:P120)</f>
        <v>35571090</v>
      </c>
      <c r="R120" s="130">
        <f>SUM(J120,Q120)</f>
        <v>35698503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0</v>
      </c>
      <c r="I121" s="135">
        <v>51687</v>
      </c>
      <c r="J121" s="150">
        <f>SUM(H121:I121)</f>
        <v>51687</v>
      </c>
      <c r="K121" s="137">
        <v>0</v>
      </c>
      <c r="L121" s="138">
        <v>1155519</v>
      </c>
      <c r="M121" s="138">
        <v>2935215</v>
      </c>
      <c r="N121" s="138">
        <v>4004289</v>
      </c>
      <c r="O121" s="138">
        <v>4036419</v>
      </c>
      <c r="P121" s="135">
        <v>2975607</v>
      </c>
      <c r="Q121" s="136">
        <f>SUM(K121:P121)</f>
        <v>15107049</v>
      </c>
      <c r="R121" s="139">
        <f>SUM(J121,Q121)</f>
        <v>15158736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184140</v>
      </c>
      <c r="M122" s="146">
        <v>59139</v>
      </c>
      <c r="N122" s="146">
        <v>256014</v>
      </c>
      <c r="O122" s="146">
        <v>119178</v>
      </c>
      <c r="P122" s="143">
        <v>0</v>
      </c>
      <c r="Q122" s="144">
        <f>SUM(K122:P122)</f>
        <v>618471</v>
      </c>
      <c r="R122" s="147">
        <f>SUM(J122,Q122)</f>
        <v>618471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0" ref="H123:R123">SUM(H124:H126)</f>
        <v>4616904</v>
      </c>
      <c r="I123" s="114">
        <f t="shared" si="20"/>
        <v>6428050</v>
      </c>
      <c r="J123" s="115">
        <f t="shared" si="20"/>
        <v>11044954</v>
      </c>
      <c r="K123" s="116">
        <f t="shared" si="20"/>
        <v>0</v>
      </c>
      <c r="L123" s="117">
        <f t="shared" si="20"/>
        <v>7430384</v>
      </c>
      <c r="M123" s="117">
        <f t="shared" si="20"/>
        <v>11632605</v>
      </c>
      <c r="N123" s="117">
        <f t="shared" si="20"/>
        <v>8940322</v>
      </c>
      <c r="O123" s="117">
        <f t="shared" si="20"/>
        <v>9002137</v>
      </c>
      <c r="P123" s="118">
        <f t="shared" si="20"/>
        <v>7616296</v>
      </c>
      <c r="Q123" s="119">
        <f t="shared" si="20"/>
        <v>44621744</v>
      </c>
      <c r="R123" s="120">
        <f t="shared" si="20"/>
        <v>55666698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2171890</v>
      </c>
      <c r="I124" s="126">
        <v>4221590</v>
      </c>
      <c r="J124" s="148">
        <f>SUM(H124:I124)</f>
        <v>6393480</v>
      </c>
      <c r="K124" s="128">
        <v>0</v>
      </c>
      <c r="L124" s="129">
        <v>4892072</v>
      </c>
      <c r="M124" s="129">
        <v>10038384</v>
      </c>
      <c r="N124" s="129">
        <v>8258481</v>
      </c>
      <c r="O124" s="129">
        <v>8046774</v>
      </c>
      <c r="P124" s="126">
        <v>7111170</v>
      </c>
      <c r="Q124" s="127">
        <f>SUM(K124:P124)</f>
        <v>38346881</v>
      </c>
      <c r="R124" s="130">
        <f>SUM(J124,Q124)</f>
        <v>44740361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606220</v>
      </c>
      <c r="I125" s="135">
        <v>421080</v>
      </c>
      <c r="J125" s="150">
        <f>SUM(H125:I125)</f>
        <v>1027300</v>
      </c>
      <c r="K125" s="137">
        <v>0</v>
      </c>
      <c r="L125" s="138">
        <v>554172</v>
      </c>
      <c r="M125" s="138">
        <v>251741</v>
      </c>
      <c r="N125" s="138">
        <v>166909</v>
      </c>
      <c r="O125" s="138">
        <v>177097</v>
      </c>
      <c r="P125" s="135">
        <v>204309</v>
      </c>
      <c r="Q125" s="136">
        <f>SUM(K125:P125)</f>
        <v>1354228</v>
      </c>
      <c r="R125" s="139">
        <f>SUM(J125,Q125)</f>
        <v>2381528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1838794</v>
      </c>
      <c r="I126" s="143">
        <v>1785380</v>
      </c>
      <c r="J126" s="149">
        <f>SUM(H126:I126)</f>
        <v>3624174</v>
      </c>
      <c r="K126" s="145">
        <v>0</v>
      </c>
      <c r="L126" s="146">
        <v>1984140</v>
      </c>
      <c r="M126" s="146">
        <v>1342480</v>
      </c>
      <c r="N126" s="146">
        <v>514932</v>
      </c>
      <c r="O126" s="146">
        <v>778266</v>
      </c>
      <c r="P126" s="143">
        <v>300817</v>
      </c>
      <c r="Q126" s="144">
        <f>SUM(K126:P126)</f>
        <v>4920635</v>
      </c>
      <c r="R126" s="147">
        <f>SUM(J126,Q126)</f>
        <v>8544809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1602577</v>
      </c>
      <c r="I127" s="114">
        <v>3277287</v>
      </c>
      <c r="J127" s="115">
        <f>SUM(H127:I127)</f>
        <v>4879864</v>
      </c>
      <c r="K127" s="116">
        <v>0</v>
      </c>
      <c r="L127" s="117">
        <v>17947095</v>
      </c>
      <c r="M127" s="117">
        <v>14497254</v>
      </c>
      <c r="N127" s="117">
        <v>14493240</v>
      </c>
      <c r="O127" s="117">
        <v>14201686</v>
      </c>
      <c r="P127" s="118">
        <v>5776036</v>
      </c>
      <c r="Q127" s="119">
        <f>SUM(K127:P127)</f>
        <v>66915311</v>
      </c>
      <c r="R127" s="120">
        <f>SUM(J127,Q127)</f>
        <v>71795175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6308720</v>
      </c>
      <c r="I128" s="114">
        <v>5886160</v>
      </c>
      <c r="J128" s="115">
        <f>SUM(H128:I128)</f>
        <v>12194880</v>
      </c>
      <c r="K128" s="116">
        <v>0</v>
      </c>
      <c r="L128" s="117">
        <v>28504382</v>
      </c>
      <c r="M128" s="117">
        <v>19868606</v>
      </c>
      <c r="N128" s="117">
        <v>13985952</v>
      </c>
      <c r="O128" s="117">
        <v>9904332</v>
      </c>
      <c r="P128" s="118">
        <v>5972648</v>
      </c>
      <c r="Q128" s="119">
        <f>SUM(K128:P128)</f>
        <v>78235920</v>
      </c>
      <c r="R128" s="120">
        <f>SUM(J128,Q128)</f>
        <v>90430800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373590</v>
      </c>
      <c r="I129" s="114">
        <f>SUM(I130:I137)</f>
        <v>1128555</v>
      </c>
      <c r="J129" s="115">
        <f>SUM(J130:J137)</f>
        <v>1502145</v>
      </c>
      <c r="K129" s="116">
        <f aca="true" t="shared" si="21" ref="K129:R129">SUM(K131:K137)</f>
        <v>0</v>
      </c>
      <c r="L129" s="117">
        <f>SUM(L131:L137)</f>
        <v>51685281</v>
      </c>
      <c r="M129" s="117">
        <f t="shared" si="21"/>
        <v>67061970</v>
      </c>
      <c r="N129" s="117">
        <f t="shared" si="21"/>
        <v>76953735</v>
      </c>
      <c r="O129" s="117">
        <f t="shared" si="21"/>
        <v>59467626</v>
      </c>
      <c r="P129" s="118">
        <f t="shared" si="21"/>
        <v>30706524</v>
      </c>
      <c r="Q129" s="119">
        <f t="shared" si="21"/>
        <v>285875136</v>
      </c>
      <c r="R129" s="120">
        <f t="shared" si="21"/>
        <v>287377281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>SUM(K130:P130)</f>
        <v>0</v>
      </c>
      <c r="R130" s="195">
        <f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2" ref="J131:J137">SUM(H131:I131)</f>
        <v>0</v>
      </c>
      <c r="K131" s="156"/>
      <c r="L131" s="138">
        <v>37440</v>
      </c>
      <c r="M131" s="138">
        <v>134271</v>
      </c>
      <c r="N131" s="138">
        <v>9360</v>
      </c>
      <c r="O131" s="138">
        <v>18720</v>
      </c>
      <c r="P131" s="135">
        <v>88578</v>
      </c>
      <c r="Q131" s="136">
        <f aca="true" t="shared" si="23" ref="Q131:Q137">SUM(K131:P131)</f>
        <v>288369</v>
      </c>
      <c r="R131" s="139">
        <f aca="true" t="shared" si="24" ref="R131:R137">SUM(J131,Q131)</f>
        <v>288369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28971</v>
      </c>
      <c r="I132" s="135">
        <v>257571</v>
      </c>
      <c r="J132" s="150">
        <f t="shared" si="22"/>
        <v>286542</v>
      </c>
      <c r="K132" s="137">
        <v>0</v>
      </c>
      <c r="L132" s="138">
        <v>7713873</v>
      </c>
      <c r="M132" s="138">
        <v>10130427</v>
      </c>
      <c r="N132" s="138">
        <v>7460046</v>
      </c>
      <c r="O132" s="138">
        <v>5979555</v>
      </c>
      <c r="P132" s="135">
        <v>2330757</v>
      </c>
      <c r="Q132" s="136">
        <f t="shared" si="23"/>
        <v>33614658</v>
      </c>
      <c r="R132" s="139">
        <f t="shared" si="24"/>
        <v>33901200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344619</v>
      </c>
      <c r="I133" s="135">
        <v>870984</v>
      </c>
      <c r="J133" s="150">
        <f t="shared" si="22"/>
        <v>1215603</v>
      </c>
      <c r="K133" s="137">
        <v>0</v>
      </c>
      <c r="L133" s="138">
        <v>5548077</v>
      </c>
      <c r="M133" s="138">
        <v>8281143</v>
      </c>
      <c r="N133" s="138">
        <v>8621046</v>
      </c>
      <c r="O133" s="138">
        <v>10565739</v>
      </c>
      <c r="P133" s="135">
        <v>6716466</v>
      </c>
      <c r="Q133" s="136">
        <f t="shared" si="23"/>
        <v>39732471</v>
      </c>
      <c r="R133" s="139">
        <f t="shared" si="24"/>
        <v>40948074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2"/>
        <v>0</v>
      </c>
      <c r="K134" s="156"/>
      <c r="L134" s="138">
        <v>34474950</v>
      </c>
      <c r="M134" s="138">
        <v>42784695</v>
      </c>
      <c r="N134" s="138">
        <v>52697673</v>
      </c>
      <c r="O134" s="138">
        <v>36380835</v>
      </c>
      <c r="P134" s="135">
        <v>18260730</v>
      </c>
      <c r="Q134" s="136">
        <f t="shared" si="23"/>
        <v>184598883</v>
      </c>
      <c r="R134" s="139">
        <f t="shared" si="24"/>
        <v>184598883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2"/>
        <v>0</v>
      </c>
      <c r="K135" s="156"/>
      <c r="L135" s="138">
        <v>3910941</v>
      </c>
      <c r="M135" s="138">
        <v>5538537</v>
      </c>
      <c r="N135" s="138">
        <v>6675849</v>
      </c>
      <c r="O135" s="138">
        <v>5353515</v>
      </c>
      <c r="P135" s="135">
        <v>2488086</v>
      </c>
      <c r="Q135" s="136">
        <f t="shared" si="23"/>
        <v>23966928</v>
      </c>
      <c r="R135" s="139">
        <f t="shared" si="24"/>
        <v>23966928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2"/>
        <v>0</v>
      </c>
      <c r="K136" s="156"/>
      <c r="L136" s="138">
        <v>0</v>
      </c>
      <c r="M136" s="138">
        <v>192897</v>
      </c>
      <c r="N136" s="138">
        <v>1489761</v>
      </c>
      <c r="O136" s="138">
        <v>1169262</v>
      </c>
      <c r="P136" s="135">
        <v>821907</v>
      </c>
      <c r="Q136" s="136">
        <f>SUM(K136:P136)</f>
        <v>3673827</v>
      </c>
      <c r="R136" s="139">
        <f>SUM(J136,Q136)</f>
        <v>3673827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2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3"/>
        <v>0</v>
      </c>
      <c r="R137" s="186">
        <f t="shared" si="24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9643479</v>
      </c>
      <c r="M138" s="117">
        <f aca="true" t="shared" si="25" ref="M138:R138">SUM(M139:M141)</f>
        <v>24562683</v>
      </c>
      <c r="N138" s="117">
        <f t="shared" si="25"/>
        <v>78933139</v>
      </c>
      <c r="O138" s="117">
        <f t="shared" si="25"/>
        <v>201128342</v>
      </c>
      <c r="P138" s="118">
        <f t="shared" si="25"/>
        <v>396103513</v>
      </c>
      <c r="Q138" s="119">
        <f t="shared" si="25"/>
        <v>710371156</v>
      </c>
      <c r="R138" s="120">
        <f t="shared" si="25"/>
        <v>710371156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1007538</v>
      </c>
      <c r="M139" s="129">
        <v>5917334</v>
      </c>
      <c r="N139" s="129">
        <v>35204515</v>
      </c>
      <c r="O139" s="129">
        <v>83687657</v>
      </c>
      <c r="P139" s="126">
        <v>110369224</v>
      </c>
      <c r="Q139" s="127">
        <f>SUM(K139:P139)</f>
        <v>236186268</v>
      </c>
      <c r="R139" s="130">
        <f>SUM(J139,Q139)</f>
        <v>236186268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7885143</v>
      </c>
      <c r="M140" s="138">
        <v>16508704</v>
      </c>
      <c r="N140" s="138">
        <v>29867760</v>
      </c>
      <c r="O140" s="138">
        <v>34995051</v>
      </c>
      <c r="P140" s="135">
        <v>30181557</v>
      </c>
      <c r="Q140" s="136">
        <f>SUM(K140:P140)</f>
        <v>119438215</v>
      </c>
      <c r="R140" s="139">
        <f>SUM(J140,Q140)</f>
        <v>119438215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750798</v>
      </c>
      <c r="M141" s="146">
        <v>2136645</v>
      </c>
      <c r="N141" s="146">
        <v>13860864</v>
      </c>
      <c r="O141" s="146">
        <v>82445634</v>
      </c>
      <c r="P141" s="143">
        <v>255552732</v>
      </c>
      <c r="Q141" s="144">
        <f>SUM(K141:P141)</f>
        <v>354746673</v>
      </c>
      <c r="R141" s="147">
        <f>SUM(J141,Q141)</f>
        <v>354746673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6" ref="H142:R142">SUM(H109,H129,H138)</f>
        <v>39458825</v>
      </c>
      <c r="I142" s="114">
        <f t="shared" si="26"/>
        <v>62006666</v>
      </c>
      <c r="J142" s="115">
        <f t="shared" si="26"/>
        <v>101465491</v>
      </c>
      <c r="K142" s="116">
        <f t="shared" si="26"/>
        <v>0</v>
      </c>
      <c r="L142" s="117">
        <f t="shared" si="26"/>
        <v>279281195</v>
      </c>
      <c r="M142" s="117">
        <f t="shared" si="26"/>
        <v>295870696</v>
      </c>
      <c r="N142" s="117">
        <f t="shared" si="26"/>
        <v>318868789</v>
      </c>
      <c r="O142" s="117">
        <f t="shared" si="26"/>
        <v>397115807</v>
      </c>
      <c r="P142" s="118">
        <f t="shared" si="26"/>
        <v>522588499</v>
      </c>
      <c r="Q142" s="119">
        <f t="shared" si="26"/>
        <v>1813724986</v>
      </c>
      <c r="R142" s="120">
        <f t="shared" si="26"/>
        <v>1915190477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5">
    <mergeCell ref="V13:V14"/>
    <mergeCell ref="R23:R24"/>
    <mergeCell ref="K23:Q23"/>
    <mergeCell ref="I67:R67"/>
    <mergeCell ref="Q58:Q59"/>
    <mergeCell ref="Q42:Q43"/>
    <mergeCell ref="K32:Q32"/>
    <mergeCell ref="H58:J58"/>
    <mergeCell ref="K58:P58"/>
    <mergeCell ref="K50:P50"/>
    <mergeCell ref="H107:J107"/>
    <mergeCell ref="K107:Q107"/>
    <mergeCell ref="R107:R108"/>
    <mergeCell ref="I106:R106"/>
    <mergeCell ref="B107:G108"/>
    <mergeCell ref="R68:R69"/>
    <mergeCell ref="B23:G24"/>
    <mergeCell ref="B32:G33"/>
    <mergeCell ref="B42:G43"/>
    <mergeCell ref="B58:G59"/>
    <mergeCell ref="B50:G51"/>
    <mergeCell ref="B68:G69"/>
    <mergeCell ref="H50:J50"/>
    <mergeCell ref="J49:Q49"/>
    <mergeCell ref="Q50:Q51"/>
    <mergeCell ref="J41:Q41"/>
    <mergeCell ref="R32:R33"/>
    <mergeCell ref="K31:R31"/>
    <mergeCell ref="H32:J32"/>
    <mergeCell ref="H68:J68"/>
    <mergeCell ref="K68:Q68"/>
    <mergeCell ref="H4:I4"/>
    <mergeCell ref="K42:P42"/>
    <mergeCell ref="H23:J23"/>
    <mergeCell ref="K22:R22"/>
    <mergeCell ref="Q12:R12"/>
    <mergeCell ref="K5:L5"/>
    <mergeCell ref="H42:J42"/>
    <mergeCell ref="J57:Q57"/>
    <mergeCell ref="B5:G5"/>
    <mergeCell ref="B13:G13"/>
    <mergeCell ref="H5:I5"/>
    <mergeCell ref="R6:R7"/>
    <mergeCell ref="P1:Q1"/>
    <mergeCell ref="J1:O1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="90" zoomScaleNormal="55" zoomScaleSheetLayoutView="90" zoomScalePageLayoutView="0" workbookViewId="0" topLeftCell="A1">
      <selection activeCell="T163" sqref="T163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平成２５年（２０１３年）５月※</v>
      </c>
      <c r="J1" s="202" t="s">
        <v>0</v>
      </c>
      <c r="K1" s="203"/>
      <c r="L1" s="203"/>
      <c r="M1" s="203"/>
      <c r="N1" s="203"/>
      <c r="O1" s="204"/>
      <c r="P1" s="205">
        <v>41456</v>
      </c>
      <c r="Q1" s="205"/>
      <c r="R1" s="168" t="s">
        <v>65</v>
      </c>
    </row>
    <row r="2" spans="1:17" ht="16.5" customHeight="1" thickTop="1">
      <c r="A2" s="164">
        <v>25</v>
      </c>
      <c r="B2" s="164">
        <v>2013</v>
      </c>
      <c r="C2" s="164">
        <v>5</v>
      </c>
      <c r="D2" s="164">
        <v>1</v>
      </c>
      <c r="E2" s="164">
        <v>31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平成２５年（２０１３年）５月末日現在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42315</v>
      </c>
      <c r="K6" s="200"/>
      <c r="L6" s="199"/>
      <c r="Q6" s="199">
        <f>R18</f>
        <v>18010</v>
      </c>
      <c r="R6" s="224">
        <f>Q6/Q7</f>
        <v>0.2115190378878632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42831</v>
      </c>
      <c r="Q7" s="199">
        <f>I8</f>
        <v>85146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85146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平成２５年（２０１３年）５月末日現在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2845</v>
      </c>
      <c r="I14" s="32">
        <f>I15+I16</f>
        <v>2159</v>
      </c>
      <c r="J14" s="33">
        <f>SUM(H14:I14)</f>
        <v>5004</v>
      </c>
      <c r="K14" s="34">
        <f aca="true" t="shared" si="0" ref="K14:P14">K15+K16</f>
        <v>0</v>
      </c>
      <c r="L14" s="35">
        <f t="shared" si="0"/>
        <v>3711</v>
      </c>
      <c r="M14" s="35">
        <f t="shared" si="0"/>
        <v>2477</v>
      </c>
      <c r="N14" s="35">
        <f t="shared" si="0"/>
        <v>1944</v>
      </c>
      <c r="O14" s="35">
        <f t="shared" si="0"/>
        <v>2113</v>
      </c>
      <c r="P14" s="36">
        <f t="shared" si="0"/>
        <v>2327</v>
      </c>
      <c r="Q14" s="37">
        <f>SUM(K14:P14)</f>
        <v>12572</v>
      </c>
      <c r="R14" s="165">
        <f>SUM(J14,Q14)</f>
        <v>17576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435</v>
      </c>
      <c r="I15" s="42">
        <v>382</v>
      </c>
      <c r="J15" s="43">
        <f>SUM(H15:I15)</f>
        <v>817</v>
      </c>
      <c r="K15" s="44">
        <v>0</v>
      </c>
      <c r="L15" s="45">
        <v>498</v>
      </c>
      <c r="M15" s="45">
        <v>358</v>
      </c>
      <c r="N15" s="45">
        <v>242</v>
      </c>
      <c r="O15" s="45">
        <v>261</v>
      </c>
      <c r="P15" s="42">
        <v>239</v>
      </c>
      <c r="Q15" s="43">
        <f>SUM(K15:P15)</f>
        <v>1598</v>
      </c>
      <c r="R15" s="166">
        <f>SUM(J15,Q15)</f>
        <v>2415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2410</v>
      </c>
      <c r="I16" s="49">
        <v>1777</v>
      </c>
      <c r="J16" s="50">
        <f>SUM(H16:I16)</f>
        <v>4187</v>
      </c>
      <c r="K16" s="51">
        <v>0</v>
      </c>
      <c r="L16" s="52">
        <v>3213</v>
      </c>
      <c r="M16" s="52">
        <v>2119</v>
      </c>
      <c r="N16" s="52">
        <v>1702</v>
      </c>
      <c r="O16" s="52">
        <v>1852</v>
      </c>
      <c r="P16" s="49">
        <v>2088</v>
      </c>
      <c r="Q16" s="50">
        <f>SUM(K16:P16)</f>
        <v>10974</v>
      </c>
      <c r="R16" s="167">
        <f>SUM(J16,Q16)</f>
        <v>15161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52</v>
      </c>
      <c r="I17" s="32">
        <v>70</v>
      </c>
      <c r="J17" s="33">
        <f>SUM(H17:I17)</f>
        <v>122</v>
      </c>
      <c r="K17" s="34">
        <v>0</v>
      </c>
      <c r="L17" s="35">
        <v>89</v>
      </c>
      <c r="M17" s="35">
        <v>81</v>
      </c>
      <c r="N17" s="35">
        <v>35</v>
      </c>
      <c r="O17" s="35">
        <v>36</v>
      </c>
      <c r="P17" s="36">
        <v>71</v>
      </c>
      <c r="Q17" s="56">
        <f>SUM(K17:P17)</f>
        <v>312</v>
      </c>
      <c r="R17" s="57">
        <f>SUM(J17,Q17)</f>
        <v>434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2897</v>
      </c>
      <c r="I18" s="59">
        <f>I14+I17</f>
        <v>2229</v>
      </c>
      <c r="J18" s="60">
        <f>SUM(H18:I18)</f>
        <v>5126</v>
      </c>
      <c r="K18" s="61">
        <f aca="true" t="shared" si="1" ref="K18:P18">K14+K17</f>
        <v>0</v>
      </c>
      <c r="L18" s="62">
        <f t="shared" si="1"/>
        <v>3800</v>
      </c>
      <c r="M18" s="62">
        <f t="shared" si="1"/>
        <v>2558</v>
      </c>
      <c r="N18" s="62">
        <f t="shared" si="1"/>
        <v>1979</v>
      </c>
      <c r="O18" s="62">
        <f t="shared" si="1"/>
        <v>2149</v>
      </c>
      <c r="P18" s="59">
        <f t="shared" si="1"/>
        <v>2398</v>
      </c>
      <c r="Q18" s="60">
        <f>SUM(K18:P18)</f>
        <v>12884</v>
      </c>
      <c r="R18" s="63">
        <f>SUM(J18,Q18)</f>
        <v>18010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平成２５年（２０１３年）５月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1471</v>
      </c>
      <c r="I25" s="72">
        <v>1362</v>
      </c>
      <c r="J25" s="73">
        <f>SUM(H25:I25)</f>
        <v>2833</v>
      </c>
      <c r="K25" s="74">
        <v>0</v>
      </c>
      <c r="L25" s="75">
        <v>2532</v>
      </c>
      <c r="M25" s="75">
        <v>1792</v>
      </c>
      <c r="N25" s="75">
        <v>1087</v>
      </c>
      <c r="O25" s="75">
        <v>789</v>
      </c>
      <c r="P25" s="76">
        <v>444</v>
      </c>
      <c r="Q25" s="77">
        <f>SUM(K25:P25)</f>
        <v>6644</v>
      </c>
      <c r="R25" s="38">
        <f>SUM(J25,Q25)</f>
        <v>9477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23</v>
      </c>
      <c r="I26" s="79">
        <v>44</v>
      </c>
      <c r="J26" s="80">
        <f>SUM(H26:I26)</f>
        <v>67</v>
      </c>
      <c r="K26" s="81">
        <v>0</v>
      </c>
      <c r="L26" s="82">
        <v>59</v>
      </c>
      <c r="M26" s="82">
        <v>58</v>
      </c>
      <c r="N26" s="82">
        <v>18</v>
      </c>
      <c r="O26" s="82">
        <v>13</v>
      </c>
      <c r="P26" s="83">
        <v>20</v>
      </c>
      <c r="Q26" s="84">
        <f>SUM(K26:P26)</f>
        <v>168</v>
      </c>
      <c r="R26" s="53">
        <f>SUM(J26,Q26)</f>
        <v>235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1494</v>
      </c>
      <c r="I27" s="59">
        <f t="shared" si="2"/>
        <v>1406</v>
      </c>
      <c r="J27" s="60">
        <f t="shared" si="2"/>
        <v>2900</v>
      </c>
      <c r="K27" s="61">
        <f t="shared" si="2"/>
        <v>0</v>
      </c>
      <c r="L27" s="62">
        <f t="shared" si="2"/>
        <v>2591</v>
      </c>
      <c r="M27" s="62">
        <f t="shared" si="2"/>
        <v>1850</v>
      </c>
      <c r="N27" s="62">
        <f t="shared" si="2"/>
        <v>1105</v>
      </c>
      <c r="O27" s="62">
        <f t="shared" si="2"/>
        <v>802</v>
      </c>
      <c r="P27" s="59">
        <f t="shared" si="2"/>
        <v>464</v>
      </c>
      <c r="Q27" s="60">
        <f>SUM(K27:P27)</f>
        <v>6812</v>
      </c>
      <c r="R27" s="63">
        <f>SUM(J27,Q27)</f>
        <v>9712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平成２５年（２０１３年）５月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8</v>
      </c>
      <c r="I34" s="72">
        <v>13</v>
      </c>
      <c r="J34" s="73">
        <f>SUM(H34:I34)</f>
        <v>21</v>
      </c>
      <c r="K34" s="74">
        <v>0</v>
      </c>
      <c r="L34" s="75">
        <v>303</v>
      </c>
      <c r="M34" s="75">
        <v>347</v>
      </c>
      <c r="N34" s="75">
        <v>353</v>
      </c>
      <c r="O34" s="75">
        <v>270</v>
      </c>
      <c r="P34" s="76">
        <v>125</v>
      </c>
      <c r="Q34" s="86">
        <f>SUM(K34:P34)</f>
        <v>1398</v>
      </c>
      <c r="R34" s="87">
        <f>SUM(J34,Q34)</f>
        <v>1419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1</v>
      </c>
      <c r="J35" s="80">
        <f>SUM(H35:I35)</f>
        <v>1</v>
      </c>
      <c r="K35" s="81">
        <v>0</v>
      </c>
      <c r="L35" s="82">
        <v>1</v>
      </c>
      <c r="M35" s="82">
        <v>3</v>
      </c>
      <c r="N35" s="82">
        <v>4</v>
      </c>
      <c r="O35" s="82">
        <v>1</v>
      </c>
      <c r="P35" s="83">
        <v>2</v>
      </c>
      <c r="Q35" s="88">
        <f>SUM(K35:P35)</f>
        <v>11</v>
      </c>
      <c r="R35" s="89">
        <f>SUM(J35,Q35)</f>
        <v>12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8</v>
      </c>
      <c r="I36" s="59">
        <f>I34+I35</f>
        <v>14</v>
      </c>
      <c r="J36" s="60">
        <f>SUM(H36:I36)</f>
        <v>22</v>
      </c>
      <c r="K36" s="61">
        <f aca="true" t="shared" si="3" ref="K36:P36">K34+K35</f>
        <v>0</v>
      </c>
      <c r="L36" s="62">
        <f t="shared" si="3"/>
        <v>304</v>
      </c>
      <c r="M36" s="62">
        <f t="shared" si="3"/>
        <v>350</v>
      </c>
      <c r="N36" s="62">
        <f t="shared" si="3"/>
        <v>357</v>
      </c>
      <c r="O36" s="62">
        <f t="shared" si="3"/>
        <v>271</v>
      </c>
      <c r="P36" s="59">
        <f t="shared" si="3"/>
        <v>127</v>
      </c>
      <c r="Q36" s="90">
        <f>SUM(K36:P36)</f>
        <v>1409</v>
      </c>
      <c r="R36" s="91">
        <f>SUM(J36,Q36)</f>
        <v>1431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平成２５年（２０１３年）５月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5</v>
      </c>
      <c r="L44" s="75">
        <v>30</v>
      </c>
      <c r="M44" s="75">
        <v>156</v>
      </c>
      <c r="N44" s="75">
        <v>330</v>
      </c>
      <c r="O44" s="76">
        <v>410</v>
      </c>
      <c r="P44" s="86">
        <f>SUM(K44:O44)</f>
        <v>931</v>
      </c>
      <c r="Q44" s="87">
        <f>SUM(J44,P44)</f>
        <v>931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1</v>
      </c>
      <c r="N45" s="82">
        <v>4</v>
      </c>
      <c r="O45" s="83">
        <v>3</v>
      </c>
      <c r="P45" s="88">
        <f>SUM(K45:O45)</f>
        <v>8</v>
      </c>
      <c r="Q45" s="89">
        <f>SUM(J45,P45)</f>
        <v>8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5</v>
      </c>
      <c r="L46" s="62">
        <f>L44+L45</f>
        <v>30</v>
      </c>
      <c r="M46" s="62">
        <f>M44+M45</f>
        <v>157</v>
      </c>
      <c r="N46" s="62">
        <f>N44+N45</f>
        <v>334</v>
      </c>
      <c r="O46" s="59">
        <f>O44+O45</f>
        <v>413</v>
      </c>
      <c r="P46" s="90">
        <f>SUM(K46:O46)</f>
        <v>939</v>
      </c>
      <c r="Q46" s="91">
        <f>SUM(J46,P46)</f>
        <v>939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平成２５年（２０１３年）５月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33</v>
      </c>
      <c r="L52" s="75">
        <v>78</v>
      </c>
      <c r="M52" s="75">
        <v>122</v>
      </c>
      <c r="N52" s="75">
        <v>131</v>
      </c>
      <c r="O52" s="76">
        <v>104</v>
      </c>
      <c r="P52" s="86">
        <f>SUM(K52:O52)</f>
        <v>468</v>
      </c>
      <c r="Q52" s="87">
        <f>SUM(J52,P52)</f>
        <v>468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0</v>
      </c>
      <c r="L53" s="82">
        <v>2</v>
      </c>
      <c r="M53" s="82">
        <v>1</v>
      </c>
      <c r="N53" s="82">
        <v>1</v>
      </c>
      <c r="O53" s="83">
        <v>3</v>
      </c>
      <c r="P53" s="88">
        <f>SUM(K53:O53)</f>
        <v>7</v>
      </c>
      <c r="Q53" s="89">
        <f>SUM(J53,P53)</f>
        <v>7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33</v>
      </c>
      <c r="L54" s="62">
        <f>L52+L53</f>
        <v>80</v>
      </c>
      <c r="M54" s="62">
        <f>M52+M53</f>
        <v>123</v>
      </c>
      <c r="N54" s="62">
        <f>N52+N53</f>
        <v>132</v>
      </c>
      <c r="O54" s="59">
        <f>O52+O53</f>
        <v>107</v>
      </c>
      <c r="P54" s="90">
        <f>SUM(K54:O54)</f>
        <v>475</v>
      </c>
      <c r="Q54" s="91">
        <f>SUM(J54,P54)</f>
        <v>475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平成２５年（２０１３年）５月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4</v>
      </c>
      <c r="L60" s="75">
        <v>7</v>
      </c>
      <c r="M60" s="75">
        <v>42</v>
      </c>
      <c r="N60" s="75">
        <v>245</v>
      </c>
      <c r="O60" s="76">
        <v>648</v>
      </c>
      <c r="P60" s="86">
        <f>SUM(K60:O60)</f>
        <v>946</v>
      </c>
      <c r="Q60" s="87">
        <f>SUM(J60,P60)</f>
        <v>946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1</v>
      </c>
      <c r="N61" s="82">
        <v>0</v>
      </c>
      <c r="O61" s="83">
        <v>15</v>
      </c>
      <c r="P61" s="88">
        <f>SUM(K61:O61)</f>
        <v>16</v>
      </c>
      <c r="Q61" s="89">
        <f>SUM(J61,P61)</f>
        <v>16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4</v>
      </c>
      <c r="L62" s="62">
        <f>L60+L61</f>
        <v>7</v>
      </c>
      <c r="M62" s="62">
        <f>M60+M61</f>
        <v>43</v>
      </c>
      <c r="N62" s="62">
        <f>N60+N61</f>
        <v>245</v>
      </c>
      <c r="O62" s="59">
        <f>O60+O61</f>
        <v>663</v>
      </c>
      <c r="P62" s="90">
        <f>SUM(K62:O62)</f>
        <v>962</v>
      </c>
      <c r="Q62" s="91">
        <f>SUM(J62,P62)</f>
        <v>962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平成２５年（２０１３年）５月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4" ref="H70:R70">SUM(H71,H77,H80,H84,H88:H89)</f>
        <v>3526</v>
      </c>
      <c r="I70" s="114">
        <f t="shared" si="4"/>
        <v>3567</v>
      </c>
      <c r="J70" s="115">
        <f t="shared" si="4"/>
        <v>7093</v>
      </c>
      <c r="K70" s="116">
        <f t="shared" si="4"/>
        <v>0</v>
      </c>
      <c r="L70" s="117">
        <f t="shared" si="4"/>
        <v>7010</v>
      </c>
      <c r="M70" s="117">
        <f t="shared" si="4"/>
        <v>5493</v>
      </c>
      <c r="N70" s="117">
        <f t="shared" si="4"/>
        <v>3542</v>
      </c>
      <c r="O70" s="117">
        <f t="shared" si="4"/>
        <v>2704</v>
      </c>
      <c r="P70" s="118">
        <f t="shared" si="4"/>
        <v>1789</v>
      </c>
      <c r="Q70" s="119">
        <f t="shared" si="4"/>
        <v>20538</v>
      </c>
      <c r="R70" s="120">
        <f t="shared" si="4"/>
        <v>27631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5" ref="H71:Q71">SUM(H72:H76)</f>
        <v>898</v>
      </c>
      <c r="I71" s="114">
        <f t="shared" si="5"/>
        <v>851</v>
      </c>
      <c r="J71" s="115">
        <f t="shared" si="5"/>
        <v>1749</v>
      </c>
      <c r="K71" s="116">
        <f t="shared" si="5"/>
        <v>0</v>
      </c>
      <c r="L71" s="117">
        <f t="shared" si="5"/>
        <v>1557</v>
      </c>
      <c r="M71" s="117">
        <f t="shared" si="5"/>
        <v>1132</v>
      </c>
      <c r="N71" s="117">
        <f t="shared" si="5"/>
        <v>755</v>
      </c>
      <c r="O71" s="117">
        <f t="shared" si="5"/>
        <v>641</v>
      </c>
      <c r="P71" s="118">
        <f t="shared" si="5"/>
        <v>534</v>
      </c>
      <c r="Q71" s="119">
        <f t="shared" si="5"/>
        <v>4619</v>
      </c>
      <c r="R71" s="120">
        <f aca="true" t="shared" si="6" ref="R71:R76">SUM(J71,Q71)</f>
        <v>6368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859</v>
      </c>
      <c r="I72" s="126">
        <v>773</v>
      </c>
      <c r="J72" s="127">
        <f>SUM(H72:I72)</f>
        <v>1632</v>
      </c>
      <c r="K72" s="128">
        <v>0</v>
      </c>
      <c r="L72" s="129">
        <v>1200</v>
      </c>
      <c r="M72" s="129">
        <v>769</v>
      </c>
      <c r="N72" s="129">
        <v>448</v>
      </c>
      <c r="O72" s="129">
        <v>318</v>
      </c>
      <c r="P72" s="126">
        <v>200</v>
      </c>
      <c r="Q72" s="127">
        <f>SUM(K72:P72)</f>
        <v>2935</v>
      </c>
      <c r="R72" s="130">
        <f t="shared" si="6"/>
        <v>4567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5</v>
      </c>
      <c r="N73" s="138">
        <v>7</v>
      </c>
      <c r="O73" s="138">
        <v>7</v>
      </c>
      <c r="P73" s="135">
        <v>31</v>
      </c>
      <c r="Q73" s="136">
        <f>SUM(K73:P73)</f>
        <v>50</v>
      </c>
      <c r="R73" s="139">
        <f t="shared" si="6"/>
        <v>50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16</v>
      </c>
      <c r="I74" s="135">
        <v>23</v>
      </c>
      <c r="J74" s="136">
        <f>SUM(H74:I74)</f>
        <v>39</v>
      </c>
      <c r="K74" s="137">
        <v>0</v>
      </c>
      <c r="L74" s="138">
        <v>146</v>
      </c>
      <c r="M74" s="138">
        <v>131</v>
      </c>
      <c r="N74" s="138">
        <v>88</v>
      </c>
      <c r="O74" s="138">
        <v>110</v>
      </c>
      <c r="P74" s="135">
        <v>102</v>
      </c>
      <c r="Q74" s="136">
        <f>SUM(K74:P74)</f>
        <v>577</v>
      </c>
      <c r="R74" s="139">
        <f t="shared" si="6"/>
        <v>616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0</v>
      </c>
      <c r="I75" s="135">
        <v>33</v>
      </c>
      <c r="J75" s="136">
        <f>SUM(H75:I75)</f>
        <v>33</v>
      </c>
      <c r="K75" s="137">
        <v>0</v>
      </c>
      <c r="L75" s="138">
        <v>67</v>
      </c>
      <c r="M75" s="138">
        <v>69</v>
      </c>
      <c r="N75" s="138">
        <v>54</v>
      </c>
      <c r="O75" s="138">
        <v>48</v>
      </c>
      <c r="P75" s="135">
        <v>40</v>
      </c>
      <c r="Q75" s="136">
        <f>SUM(K75:P75)</f>
        <v>278</v>
      </c>
      <c r="R75" s="139">
        <f t="shared" si="6"/>
        <v>311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23</v>
      </c>
      <c r="I76" s="143">
        <v>22</v>
      </c>
      <c r="J76" s="144">
        <f>SUM(H76:I76)</f>
        <v>45</v>
      </c>
      <c r="K76" s="145">
        <v>0</v>
      </c>
      <c r="L76" s="146">
        <v>144</v>
      </c>
      <c r="M76" s="146">
        <v>158</v>
      </c>
      <c r="N76" s="146">
        <v>158</v>
      </c>
      <c r="O76" s="146">
        <v>158</v>
      </c>
      <c r="P76" s="143">
        <v>161</v>
      </c>
      <c r="Q76" s="144">
        <f>SUM(K76:P76)</f>
        <v>779</v>
      </c>
      <c r="R76" s="147">
        <f t="shared" si="6"/>
        <v>824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7" ref="H77:R77">SUM(H78:H79)</f>
        <v>625</v>
      </c>
      <c r="I77" s="114">
        <f t="shared" si="7"/>
        <v>653</v>
      </c>
      <c r="J77" s="115">
        <f t="shared" si="7"/>
        <v>1278</v>
      </c>
      <c r="K77" s="116">
        <f t="shared" si="7"/>
        <v>0</v>
      </c>
      <c r="L77" s="117">
        <f t="shared" si="7"/>
        <v>1836</v>
      </c>
      <c r="M77" s="117">
        <f t="shared" si="7"/>
        <v>1347</v>
      </c>
      <c r="N77" s="117">
        <f t="shared" si="7"/>
        <v>780</v>
      </c>
      <c r="O77" s="117">
        <f t="shared" si="7"/>
        <v>534</v>
      </c>
      <c r="P77" s="118">
        <f t="shared" si="7"/>
        <v>317</v>
      </c>
      <c r="Q77" s="119">
        <f t="shared" si="7"/>
        <v>4814</v>
      </c>
      <c r="R77" s="120">
        <f t="shared" si="7"/>
        <v>6092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519</v>
      </c>
      <c r="I78" s="126">
        <v>482</v>
      </c>
      <c r="J78" s="148">
        <f>SUM(H78:I78)</f>
        <v>1001</v>
      </c>
      <c r="K78" s="128">
        <v>0</v>
      </c>
      <c r="L78" s="129">
        <v>1334</v>
      </c>
      <c r="M78" s="129">
        <v>952</v>
      </c>
      <c r="N78" s="129">
        <v>529</v>
      </c>
      <c r="O78" s="129">
        <v>369</v>
      </c>
      <c r="P78" s="126">
        <v>201</v>
      </c>
      <c r="Q78" s="127">
        <f>SUM(K78:P78)</f>
        <v>3385</v>
      </c>
      <c r="R78" s="130">
        <f>SUM(J78,Q78)</f>
        <v>4386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106</v>
      </c>
      <c r="I79" s="143">
        <v>171</v>
      </c>
      <c r="J79" s="149">
        <f>SUM(H79:I79)</f>
        <v>277</v>
      </c>
      <c r="K79" s="145">
        <v>0</v>
      </c>
      <c r="L79" s="146">
        <v>502</v>
      </c>
      <c r="M79" s="146">
        <v>395</v>
      </c>
      <c r="N79" s="146">
        <v>251</v>
      </c>
      <c r="O79" s="146">
        <v>165</v>
      </c>
      <c r="P79" s="143">
        <v>116</v>
      </c>
      <c r="Q79" s="144">
        <f>SUM(K79:P79)</f>
        <v>1429</v>
      </c>
      <c r="R79" s="147">
        <f>SUM(J79,Q79)</f>
        <v>1706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8" ref="H80:R80">SUM(H81:H83)</f>
        <v>1</v>
      </c>
      <c r="I80" s="114">
        <f t="shared" si="8"/>
        <v>6</v>
      </c>
      <c r="J80" s="115">
        <f t="shared" si="8"/>
        <v>7</v>
      </c>
      <c r="K80" s="116">
        <f t="shared" si="8"/>
        <v>0</v>
      </c>
      <c r="L80" s="117">
        <f t="shared" si="8"/>
        <v>115</v>
      </c>
      <c r="M80" s="117">
        <f t="shared" si="8"/>
        <v>155</v>
      </c>
      <c r="N80" s="117">
        <f t="shared" si="8"/>
        <v>212</v>
      </c>
      <c r="O80" s="117">
        <f t="shared" si="8"/>
        <v>163</v>
      </c>
      <c r="P80" s="118">
        <f t="shared" si="8"/>
        <v>106</v>
      </c>
      <c r="Q80" s="119">
        <f t="shared" si="8"/>
        <v>751</v>
      </c>
      <c r="R80" s="120">
        <f t="shared" si="8"/>
        <v>758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1</v>
      </c>
      <c r="I81" s="126">
        <v>5</v>
      </c>
      <c r="J81" s="148">
        <f>SUM(H81:I81)</f>
        <v>6</v>
      </c>
      <c r="K81" s="128">
        <v>0</v>
      </c>
      <c r="L81" s="129">
        <v>91</v>
      </c>
      <c r="M81" s="129">
        <v>118</v>
      </c>
      <c r="N81" s="129">
        <v>148</v>
      </c>
      <c r="O81" s="129">
        <v>119</v>
      </c>
      <c r="P81" s="126">
        <v>72</v>
      </c>
      <c r="Q81" s="127">
        <f>SUM(K81:P81)</f>
        <v>548</v>
      </c>
      <c r="R81" s="130">
        <f>SUM(J81,Q81)</f>
        <v>554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0</v>
      </c>
      <c r="I82" s="135">
        <v>1</v>
      </c>
      <c r="J82" s="150">
        <f>SUM(H82:I82)</f>
        <v>1</v>
      </c>
      <c r="K82" s="137">
        <v>0</v>
      </c>
      <c r="L82" s="138">
        <v>21</v>
      </c>
      <c r="M82" s="138">
        <v>36</v>
      </c>
      <c r="N82" s="138">
        <v>62</v>
      </c>
      <c r="O82" s="138">
        <v>42</v>
      </c>
      <c r="P82" s="135">
        <v>32</v>
      </c>
      <c r="Q82" s="136">
        <f>SUM(K82:P82)</f>
        <v>193</v>
      </c>
      <c r="R82" s="139">
        <f>SUM(J82,Q82)</f>
        <v>194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3</v>
      </c>
      <c r="M83" s="146">
        <v>1</v>
      </c>
      <c r="N83" s="146">
        <v>2</v>
      </c>
      <c r="O83" s="146">
        <v>2</v>
      </c>
      <c r="P83" s="143">
        <v>2</v>
      </c>
      <c r="Q83" s="144">
        <f>SUM(K83:P83)</f>
        <v>10</v>
      </c>
      <c r="R83" s="147">
        <f>SUM(J83,Q83)</f>
        <v>10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9" ref="H84:R84">SUM(H85:H87)</f>
        <v>501</v>
      </c>
      <c r="I84" s="114">
        <f t="shared" si="9"/>
        <v>656</v>
      </c>
      <c r="J84" s="115">
        <f t="shared" si="9"/>
        <v>1157</v>
      </c>
      <c r="K84" s="116">
        <f t="shared" si="9"/>
        <v>0</v>
      </c>
      <c r="L84" s="117">
        <f t="shared" si="9"/>
        <v>961</v>
      </c>
      <c r="M84" s="117">
        <f t="shared" si="9"/>
        <v>1067</v>
      </c>
      <c r="N84" s="117">
        <f t="shared" si="9"/>
        <v>758</v>
      </c>
      <c r="O84" s="117">
        <f t="shared" si="9"/>
        <v>637</v>
      </c>
      <c r="P84" s="118">
        <f t="shared" si="9"/>
        <v>408</v>
      </c>
      <c r="Q84" s="119">
        <f t="shared" si="9"/>
        <v>3831</v>
      </c>
      <c r="R84" s="120">
        <f t="shared" si="9"/>
        <v>4988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452</v>
      </c>
      <c r="I85" s="126">
        <v>613</v>
      </c>
      <c r="J85" s="148">
        <f>SUM(H85:I85)</f>
        <v>1065</v>
      </c>
      <c r="K85" s="128">
        <v>0</v>
      </c>
      <c r="L85" s="129">
        <v>907</v>
      </c>
      <c r="M85" s="129">
        <v>1032</v>
      </c>
      <c r="N85" s="129">
        <v>719</v>
      </c>
      <c r="O85" s="129">
        <v>618</v>
      </c>
      <c r="P85" s="126">
        <v>396</v>
      </c>
      <c r="Q85" s="127">
        <f>SUM(K85:P85)</f>
        <v>3672</v>
      </c>
      <c r="R85" s="130">
        <f>SUM(J85,Q85)</f>
        <v>4737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19</v>
      </c>
      <c r="I86" s="135">
        <v>22</v>
      </c>
      <c r="J86" s="150">
        <f>SUM(H86:I86)</f>
        <v>41</v>
      </c>
      <c r="K86" s="137">
        <v>0</v>
      </c>
      <c r="L86" s="138">
        <v>25</v>
      </c>
      <c r="M86" s="138">
        <v>18</v>
      </c>
      <c r="N86" s="138">
        <v>16</v>
      </c>
      <c r="O86" s="138">
        <v>11</v>
      </c>
      <c r="P86" s="135">
        <v>6</v>
      </c>
      <c r="Q86" s="136">
        <f>SUM(K86:P86)</f>
        <v>76</v>
      </c>
      <c r="R86" s="139">
        <f>SUM(J86,Q86)</f>
        <v>117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30</v>
      </c>
      <c r="I87" s="143">
        <v>21</v>
      </c>
      <c r="J87" s="149">
        <f>SUM(H87:I87)</f>
        <v>51</v>
      </c>
      <c r="K87" s="145">
        <v>0</v>
      </c>
      <c r="L87" s="146">
        <v>29</v>
      </c>
      <c r="M87" s="146">
        <v>17</v>
      </c>
      <c r="N87" s="146">
        <v>23</v>
      </c>
      <c r="O87" s="146">
        <v>8</v>
      </c>
      <c r="P87" s="143">
        <v>6</v>
      </c>
      <c r="Q87" s="144">
        <f>SUM(K87:P87)</f>
        <v>83</v>
      </c>
      <c r="R87" s="147">
        <f>SUM(J87,Q87)</f>
        <v>134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30</v>
      </c>
      <c r="I88" s="114">
        <v>29</v>
      </c>
      <c r="J88" s="115">
        <f>SUM(H88:I88)</f>
        <v>59</v>
      </c>
      <c r="K88" s="116">
        <v>0</v>
      </c>
      <c r="L88" s="117">
        <v>119</v>
      </c>
      <c r="M88" s="117">
        <v>86</v>
      </c>
      <c r="N88" s="117">
        <v>87</v>
      </c>
      <c r="O88" s="117">
        <v>67</v>
      </c>
      <c r="P88" s="118">
        <v>26</v>
      </c>
      <c r="Q88" s="119">
        <f>SUM(K88:P88)</f>
        <v>385</v>
      </c>
      <c r="R88" s="120">
        <f>SUM(J88,Q88)</f>
        <v>444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1471</v>
      </c>
      <c r="I89" s="114">
        <v>1372</v>
      </c>
      <c r="J89" s="115">
        <f>SUM(H89:I89)</f>
        <v>2843</v>
      </c>
      <c r="K89" s="116">
        <v>0</v>
      </c>
      <c r="L89" s="117">
        <v>2422</v>
      </c>
      <c r="M89" s="117">
        <v>1706</v>
      </c>
      <c r="N89" s="117">
        <v>950</v>
      </c>
      <c r="O89" s="117">
        <v>662</v>
      </c>
      <c r="P89" s="118">
        <v>398</v>
      </c>
      <c r="Q89" s="119">
        <f>SUM(K89:P89)</f>
        <v>6138</v>
      </c>
      <c r="R89" s="120">
        <f>SUM(J89,Q89)</f>
        <v>8981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10" ref="H90:R90">SUM(H91:H98)</f>
        <v>8</v>
      </c>
      <c r="I90" s="114">
        <f t="shared" si="10"/>
        <v>14</v>
      </c>
      <c r="J90" s="115">
        <f t="shared" si="10"/>
        <v>22</v>
      </c>
      <c r="K90" s="116">
        <f t="shared" si="10"/>
        <v>0</v>
      </c>
      <c r="L90" s="117">
        <f t="shared" si="10"/>
        <v>308</v>
      </c>
      <c r="M90" s="117">
        <f t="shared" si="10"/>
        <v>354</v>
      </c>
      <c r="N90" s="117">
        <f t="shared" si="10"/>
        <v>367</v>
      </c>
      <c r="O90" s="117">
        <f t="shared" si="10"/>
        <v>274</v>
      </c>
      <c r="P90" s="118">
        <f t="shared" si="10"/>
        <v>126</v>
      </c>
      <c r="Q90" s="119">
        <f t="shared" si="10"/>
        <v>1429</v>
      </c>
      <c r="R90" s="120">
        <f t="shared" si="10"/>
        <v>1451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1" ref="Q91:Q98">SUM(K91:P91)</f>
        <v>0</v>
      </c>
      <c r="R91" s="130">
        <f aca="true" t="shared" si="12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3" ref="J92:J98">SUM(H92:I92)</f>
        <v>0</v>
      </c>
      <c r="K92" s="175"/>
      <c r="L92" s="172">
        <v>5</v>
      </c>
      <c r="M92" s="172">
        <v>9</v>
      </c>
      <c r="N92" s="172">
        <v>1</v>
      </c>
      <c r="O92" s="172">
        <v>3</v>
      </c>
      <c r="P92" s="171">
        <v>2</v>
      </c>
      <c r="Q92" s="173">
        <f>SUM(K92:P92)</f>
        <v>20</v>
      </c>
      <c r="R92" s="174">
        <f>SUM(J92,Q92)</f>
        <v>20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1</v>
      </c>
      <c r="I93" s="135">
        <v>5</v>
      </c>
      <c r="J93" s="150">
        <f t="shared" si="13"/>
        <v>6</v>
      </c>
      <c r="K93" s="137">
        <v>0</v>
      </c>
      <c r="L93" s="138">
        <v>73</v>
      </c>
      <c r="M93" s="138">
        <v>81</v>
      </c>
      <c r="N93" s="138">
        <v>55</v>
      </c>
      <c r="O93" s="138">
        <v>41</v>
      </c>
      <c r="P93" s="135">
        <v>16</v>
      </c>
      <c r="Q93" s="136">
        <f t="shared" si="11"/>
        <v>266</v>
      </c>
      <c r="R93" s="139">
        <f t="shared" si="12"/>
        <v>272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7</v>
      </c>
      <c r="I94" s="135">
        <v>9</v>
      </c>
      <c r="J94" s="150">
        <f t="shared" si="13"/>
        <v>16</v>
      </c>
      <c r="K94" s="137">
        <v>0</v>
      </c>
      <c r="L94" s="138">
        <v>52</v>
      </c>
      <c r="M94" s="138">
        <v>51</v>
      </c>
      <c r="N94" s="138">
        <v>43</v>
      </c>
      <c r="O94" s="138">
        <v>48</v>
      </c>
      <c r="P94" s="135">
        <v>24</v>
      </c>
      <c r="Q94" s="136">
        <f t="shared" si="11"/>
        <v>218</v>
      </c>
      <c r="R94" s="139">
        <f t="shared" si="12"/>
        <v>234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3"/>
        <v>0</v>
      </c>
      <c r="K95" s="156"/>
      <c r="L95" s="138">
        <v>149</v>
      </c>
      <c r="M95" s="138">
        <v>178</v>
      </c>
      <c r="N95" s="138">
        <v>223</v>
      </c>
      <c r="O95" s="138">
        <v>153</v>
      </c>
      <c r="P95" s="135">
        <v>69</v>
      </c>
      <c r="Q95" s="136">
        <f t="shared" si="11"/>
        <v>772</v>
      </c>
      <c r="R95" s="139">
        <f t="shared" si="12"/>
        <v>772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3"/>
        <v>0</v>
      </c>
      <c r="K96" s="156"/>
      <c r="L96" s="138">
        <v>29</v>
      </c>
      <c r="M96" s="138">
        <v>34</v>
      </c>
      <c r="N96" s="138">
        <v>37</v>
      </c>
      <c r="O96" s="138">
        <v>23</v>
      </c>
      <c r="P96" s="135">
        <v>11</v>
      </c>
      <c r="Q96" s="136">
        <f t="shared" si="11"/>
        <v>134</v>
      </c>
      <c r="R96" s="139">
        <f t="shared" si="12"/>
        <v>134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3"/>
        <v>0</v>
      </c>
      <c r="K97" s="156"/>
      <c r="L97" s="138">
        <v>0</v>
      </c>
      <c r="M97" s="138">
        <v>1</v>
      </c>
      <c r="N97" s="138">
        <v>8</v>
      </c>
      <c r="O97" s="138">
        <v>6</v>
      </c>
      <c r="P97" s="135">
        <v>4</v>
      </c>
      <c r="Q97" s="136">
        <f>SUM(K97:P97)</f>
        <v>19</v>
      </c>
      <c r="R97" s="139">
        <f>SUM(J97,Q97)</f>
        <v>19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3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1"/>
        <v>0</v>
      </c>
      <c r="R98" s="186">
        <f t="shared" si="12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4" ref="L99:R99">SUM(L100:L102)</f>
        <v>42</v>
      </c>
      <c r="M99" s="117">
        <f t="shared" si="14"/>
        <v>117</v>
      </c>
      <c r="N99" s="117">
        <f t="shared" si="14"/>
        <v>322</v>
      </c>
      <c r="O99" s="117">
        <f t="shared" si="14"/>
        <v>716</v>
      </c>
      <c r="P99" s="118">
        <f t="shared" si="14"/>
        <v>1194</v>
      </c>
      <c r="Q99" s="119">
        <f t="shared" si="14"/>
        <v>2391</v>
      </c>
      <c r="R99" s="120">
        <f t="shared" si="14"/>
        <v>2391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5</v>
      </c>
      <c r="M100" s="129">
        <v>29</v>
      </c>
      <c r="N100" s="129">
        <v>154</v>
      </c>
      <c r="O100" s="129">
        <v>334</v>
      </c>
      <c r="P100" s="126">
        <v>412</v>
      </c>
      <c r="Q100" s="127">
        <f>SUM(K100:P100)</f>
        <v>934</v>
      </c>
      <c r="R100" s="130">
        <f>SUM(J100,Q100)</f>
        <v>934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33</v>
      </c>
      <c r="M101" s="138">
        <v>81</v>
      </c>
      <c r="N101" s="138">
        <v>124</v>
      </c>
      <c r="O101" s="138">
        <v>134</v>
      </c>
      <c r="P101" s="135">
        <v>108</v>
      </c>
      <c r="Q101" s="136">
        <f>SUM(K101:P101)</f>
        <v>480</v>
      </c>
      <c r="R101" s="139">
        <f>SUM(J101,Q101)</f>
        <v>480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4</v>
      </c>
      <c r="M102" s="146">
        <v>7</v>
      </c>
      <c r="N102" s="146">
        <v>44</v>
      </c>
      <c r="O102" s="146">
        <v>248</v>
      </c>
      <c r="P102" s="143">
        <v>674</v>
      </c>
      <c r="Q102" s="144">
        <f>SUM(K102:P102)</f>
        <v>977</v>
      </c>
      <c r="R102" s="147">
        <f>SUM(J102,Q102)</f>
        <v>977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5" ref="H103:R103">SUM(H70,H90,H99)</f>
        <v>3534</v>
      </c>
      <c r="I103" s="114">
        <f t="shared" si="15"/>
        <v>3581</v>
      </c>
      <c r="J103" s="115">
        <f t="shared" si="15"/>
        <v>7115</v>
      </c>
      <c r="K103" s="116">
        <f t="shared" si="15"/>
        <v>0</v>
      </c>
      <c r="L103" s="117">
        <f t="shared" si="15"/>
        <v>7360</v>
      </c>
      <c r="M103" s="117">
        <f t="shared" si="15"/>
        <v>5964</v>
      </c>
      <c r="N103" s="117">
        <f t="shared" si="15"/>
        <v>4231</v>
      </c>
      <c r="O103" s="117">
        <f t="shared" si="15"/>
        <v>3694</v>
      </c>
      <c r="P103" s="118">
        <f t="shared" si="15"/>
        <v>3109</v>
      </c>
      <c r="Q103" s="119">
        <f t="shared" si="15"/>
        <v>24358</v>
      </c>
      <c r="R103" s="120">
        <f t="shared" si="15"/>
        <v>31473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平成２５年（２０１３年）５月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6" ref="H109:R109">SUM(H110,H116,H119,H123,H127:H128)</f>
        <v>38519464</v>
      </c>
      <c r="I109" s="114">
        <f t="shared" si="16"/>
        <v>60355942</v>
      </c>
      <c r="J109" s="115">
        <f t="shared" si="16"/>
        <v>98875406</v>
      </c>
      <c r="K109" s="116">
        <f t="shared" si="16"/>
        <v>0</v>
      </c>
      <c r="L109" s="117">
        <f t="shared" si="16"/>
        <v>215608895</v>
      </c>
      <c r="M109" s="117">
        <f t="shared" si="16"/>
        <v>201288799</v>
      </c>
      <c r="N109" s="117">
        <f t="shared" si="16"/>
        <v>165595742</v>
      </c>
      <c r="O109" s="117">
        <f t="shared" si="16"/>
        <v>138612470</v>
      </c>
      <c r="P109" s="118">
        <f t="shared" si="16"/>
        <v>97290520</v>
      </c>
      <c r="Q109" s="119">
        <f t="shared" si="16"/>
        <v>818396426</v>
      </c>
      <c r="R109" s="120">
        <f t="shared" si="16"/>
        <v>917271832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7" ref="H110:Q110">SUM(H111:H115)</f>
        <v>13168229</v>
      </c>
      <c r="I110" s="114">
        <f t="shared" si="17"/>
        <v>17527869</v>
      </c>
      <c r="J110" s="115">
        <f t="shared" si="17"/>
        <v>30696098</v>
      </c>
      <c r="K110" s="116">
        <f t="shared" si="17"/>
        <v>0</v>
      </c>
      <c r="L110" s="117">
        <f t="shared" si="17"/>
        <v>39489485</v>
      </c>
      <c r="M110" s="117">
        <f t="shared" si="17"/>
        <v>37563262</v>
      </c>
      <c r="N110" s="117">
        <f t="shared" si="17"/>
        <v>31050954</v>
      </c>
      <c r="O110" s="117">
        <f t="shared" si="17"/>
        <v>29356182</v>
      </c>
      <c r="P110" s="118">
        <f t="shared" si="17"/>
        <v>26927167</v>
      </c>
      <c r="Q110" s="119">
        <f t="shared" si="17"/>
        <v>164387050</v>
      </c>
      <c r="R110" s="120">
        <f aca="true" t="shared" si="18" ref="R110:R115">SUM(J110,Q110)</f>
        <v>195083148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12713999</v>
      </c>
      <c r="I111" s="126">
        <v>15364269</v>
      </c>
      <c r="J111" s="127">
        <f>SUM(H111:I111)</f>
        <v>28078268</v>
      </c>
      <c r="K111" s="128">
        <v>0</v>
      </c>
      <c r="L111" s="129">
        <v>31461953</v>
      </c>
      <c r="M111" s="129">
        <v>28539745</v>
      </c>
      <c r="N111" s="129">
        <v>24414903</v>
      </c>
      <c r="O111" s="129">
        <v>22375721</v>
      </c>
      <c r="P111" s="126">
        <v>17679002</v>
      </c>
      <c r="Q111" s="127">
        <f>SUM(K111:P111)</f>
        <v>124471324</v>
      </c>
      <c r="R111" s="130">
        <f t="shared" si="18"/>
        <v>152549592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325170</v>
      </c>
      <c r="N112" s="138">
        <v>252414</v>
      </c>
      <c r="O112" s="138">
        <v>241389</v>
      </c>
      <c r="P112" s="135">
        <v>1648350</v>
      </c>
      <c r="Q112" s="136">
        <f>SUM(K112:P112)</f>
        <v>2467323</v>
      </c>
      <c r="R112" s="139">
        <f t="shared" si="18"/>
        <v>2467323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273816</v>
      </c>
      <c r="I113" s="135">
        <v>669294</v>
      </c>
      <c r="J113" s="136">
        <f>SUM(H113:I113)</f>
        <v>943110</v>
      </c>
      <c r="K113" s="137">
        <v>0</v>
      </c>
      <c r="L113" s="138">
        <v>4232790</v>
      </c>
      <c r="M113" s="138">
        <v>4427154</v>
      </c>
      <c r="N113" s="138">
        <v>2873511</v>
      </c>
      <c r="O113" s="138">
        <v>3660010</v>
      </c>
      <c r="P113" s="135">
        <v>4824908</v>
      </c>
      <c r="Q113" s="136">
        <f>SUM(K113:P113)</f>
        <v>20018373</v>
      </c>
      <c r="R113" s="139">
        <f t="shared" si="18"/>
        <v>20961483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0</v>
      </c>
      <c r="I114" s="135">
        <v>1331028</v>
      </c>
      <c r="J114" s="136">
        <f>SUM(H114:I114)</f>
        <v>1331028</v>
      </c>
      <c r="K114" s="137">
        <v>0</v>
      </c>
      <c r="L114" s="138">
        <v>2751111</v>
      </c>
      <c r="M114" s="138">
        <v>2993400</v>
      </c>
      <c r="N114" s="138">
        <v>2305152</v>
      </c>
      <c r="O114" s="138">
        <v>2069109</v>
      </c>
      <c r="P114" s="135">
        <v>1627632</v>
      </c>
      <c r="Q114" s="136">
        <f>SUM(K114:P114)</f>
        <v>11746404</v>
      </c>
      <c r="R114" s="139">
        <f t="shared" si="18"/>
        <v>13077432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180414</v>
      </c>
      <c r="I115" s="143">
        <v>163278</v>
      </c>
      <c r="J115" s="144">
        <f>SUM(H115:I115)</f>
        <v>343692</v>
      </c>
      <c r="K115" s="145">
        <v>0</v>
      </c>
      <c r="L115" s="146">
        <v>1043631</v>
      </c>
      <c r="M115" s="146">
        <v>1277793</v>
      </c>
      <c r="N115" s="146">
        <v>1204974</v>
      </c>
      <c r="O115" s="146">
        <v>1009953</v>
      </c>
      <c r="P115" s="143">
        <v>1147275</v>
      </c>
      <c r="Q115" s="144">
        <f>SUM(K115:P115)</f>
        <v>5683626</v>
      </c>
      <c r="R115" s="147">
        <f t="shared" si="18"/>
        <v>6027318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9" ref="H116:R116">SUM(H117:H118)</f>
        <v>13102201</v>
      </c>
      <c r="I116" s="114">
        <f t="shared" si="19"/>
        <v>26920197</v>
      </c>
      <c r="J116" s="115">
        <f t="shared" si="19"/>
        <v>40022398</v>
      </c>
      <c r="K116" s="116">
        <f t="shared" si="19"/>
        <v>0</v>
      </c>
      <c r="L116" s="117">
        <f t="shared" si="19"/>
        <v>117593814</v>
      </c>
      <c r="M116" s="117">
        <f t="shared" si="19"/>
        <v>109150120</v>
      </c>
      <c r="N116" s="117">
        <f t="shared" si="19"/>
        <v>80055875</v>
      </c>
      <c r="O116" s="117">
        <f t="shared" si="19"/>
        <v>63062616</v>
      </c>
      <c r="P116" s="118">
        <f t="shared" si="19"/>
        <v>41204979</v>
      </c>
      <c r="Q116" s="119">
        <f t="shared" si="19"/>
        <v>411067404</v>
      </c>
      <c r="R116" s="120">
        <f t="shared" si="19"/>
        <v>451089802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10531819</v>
      </c>
      <c r="I117" s="126">
        <v>18959121</v>
      </c>
      <c r="J117" s="148">
        <f>SUM(H117:I117)</f>
        <v>29490940</v>
      </c>
      <c r="K117" s="128">
        <v>0</v>
      </c>
      <c r="L117" s="129">
        <v>84962309</v>
      </c>
      <c r="M117" s="129">
        <v>77765860</v>
      </c>
      <c r="N117" s="129">
        <v>54943740</v>
      </c>
      <c r="O117" s="129">
        <v>44595462</v>
      </c>
      <c r="P117" s="126">
        <v>27645318</v>
      </c>
      <c r="Q117" s="127">
        <f>SUM(K117:P117)</f>
        <v>289912689</v>
      </c>
      <c r="R117" s="130">
        <f>SUM(J117,Q117)</f>
        <v>319403629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2570382</v>
      </c>
      <c r="I118" s="143">
        <v>7961076</v>
      </c>
      <c r="J118" s="149">
        <f>SUM(H118:I118)</f>
        <v>10531458</v>
      </c>
      <c r="K118" s="145">
        <v>0</v>
      </c>
      <c r="L118" s="146">
        <v>32631505</v>
      </c>
      <c r="M118" s="146">
        <v>31384260</v>
      </c>
      <c r="N118" s="146">
        <v>25112135</v>
      </c>
      <c r="O118" s="146">
        <v>18467154</v>
      </c>
      <c r="P118" s="143">
        <v>13559661</v>
      </c>
      <c r="Q118" s="144">
        <f>SUM(K118:P118)</f>
        <v>121154715</v>
      </c>
      <c r="R118" s="147">
        <f>SUM(J118,Q118)</f>
        <v>131686173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20" ref="H119:R119">SUM(H120:H122)</f>
        <v>4419</v>
      </c>
      <c r="I119" s="114">
        <f t="shared" si="20"/>
        <v>219825</v>
      </c>
      <c r="J119" s="115">
        <f t="shared" si="20"/>
        <v>224244</v>
      </c>
      <c r="K119" s="116">
        <f t="shared" si="20"/>
        <v>0</v>
      </c>
      <c r="L119" s="117">
        <f t="shared" si="20"/>
        <v>4638285</v>
      </c>
      <c r="M119" s="117">
        <f t="shared" si="20"/>
        <v>8709325</v>
      </c>
      <c r="N119" s="117">
        <f t="shared" si="20"/>
        <v>14798836</v>
      </c>
      <c r="O119" s="117">
        <f t="shared" si="20"/>
        <v>12247840</v>
      </c>
      <c r="P119" s="118">
        <f t="shared" si="20"/>
        <v>9265644</v>
      </c>
      <c r="Q119" s="119">
        <f t="shared" si="20"/>
        <v>49659930</v>
      </c>
      <c r="R119" s="120">
        <f t="shared" si="20"/>
        <v>49884174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4419</v>
      </c>
      <c r="I120" s="126">
        <v>198396</v>
      </c>
      <c r="J120" s="148">
        <f>SUM(H120:I120)</f>
        <v>202815</v>
      </c>
      <c r="K120" s="128">
        <v>0</v>
      </c>
      <c r="L120" s="129">
        <v>3599829</v>
      </c>
      <c r="M120" s="129">
        <v>6442333</v>
      </c>
      <c r="N120" s="129">
        <v>9877906</v>
      </c>
      <c r="O120" s="129">
        <v>8672239</v>
      </c>
      <c r="P120" s="126">
        <v>6439599</v>
      </c>
      <c r="Q120" s="127">
        <f>SUM(K120:P120)</f>
        <v>35031906</v>
      </c>
      <c r="R120" s="130">
        <f>SUM(J120,Q120)</f>
        <v>35234721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0</v>
      </c>
      <c r="I121" s="135">
        <v>21429</v>
      </c>
      <c r="J121" s="150">
        <f>SUM(H121:I121)</f>
        <v>21429</v>
      </c>
      <c r="K121" s="137">
        <v>0</v>
      </c>
      <c r="L121" s="138">
        <v>913059</v>
      </c>
      <c r="M121" s="138">
        <v>2221767</v>
      </c>
      <c r="N121" s="138">
        <v>4790790</v>
      </c>
      <c r="O121" s="138">
        <v>3472938</v>
      </c>
      <c r="P121" s="135">
        <v>2738709</v>
      </c>
      <c r="Q121" s="136">
        <f>SUM(K121:P121)</f>
        <v>14137263</v>
      </c>
      <c r="R121" s="139">
        <f>SUM(J121,Q121)</f>
        <v>14158692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125397</v>
      </c>
      <c r="M122" s="146">
        <v>45225</v>
      </c>
      <c r="N122" s="146">
        <v>130140</v>
      </c>
      <c r="O122" s="146">
        <v>102663</v>
      </c>
      <c r="P122" s="143">
        <v>87336</v>
      </c>
      <c r="Q122" s="144">
        <f>SUM(K122:P122)</f>
        <v>490761</v>
      </c>
      <c r="R122" s="147">
        <f>SUM(J122,Q122)</f>
        <v>490761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1" ref="H123:R123">SUM(H124:H126)</f>
        <v>4366239</v>
      </c>
      <c r="I123" s="114">
        <f t="shared" si="21"/>
        <v>6187362</v>
      </c>
      <c r="J123" s="115">
        <f t="shared" si="21"/>
        <v>10553601</v>
      </c>
      <c r="K123" s="116">
        <f t="shared" si="21"/>
        <v>0</v>
      </c>
      <c r="L123" s="117">
        <f t="shared" si="21"/>
        <v>7388848</v>
      </c>
      <c r="M123" s="117">
        <f t="shared" si="21"/>
        <v>11029810</v>
      </c>
      <c r="N123" s="117">
        <f t="shared" si="21"/>
        <v>9207028</v>
      </c>
      <c r="O123" s="117">
        <f t="shared" si="21"/>
        <v>9512195</v>
      </c>
      <c r="P123" s="118">
        <f t="shared" si="21"/>
        <v>7661430</v>
      </c>
      <c r="Q123" s="119">
        <f t="shared" si="21"/>
        <v>44799311</v>
      </c>
      <c r="R123" s="120">
        <f t="shared" si="21"/>
        <v>55352912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2195290</v>
      </c>
      <c r="I124" s="126">
        <v>4047305</v>
      </c>
      <c r="J124" s="148">
        <f>SUM(H124:I124)</f>
        <v>6242595</v>
      </c>
      <c r="K124" s="128">
        <v>0</v>
      </c>
      <c r="L124" s="129">
        <v>5333270</v>
      </c>
      <c r="M124" s="129">
        <v>9916110</v>
      </c>
      <c r="N124" s="129">
        <v>7683156</v>
      </c>
      <c r="O124" s="129">
        <v>8339418</v>
      </c>
      <c r="P124" s="126">
        <v>6920577</v>
      </c>
      <c r="Q124" s="127">
        <f>SUM(K124:P124)</f>
        <v>38192531</v>
      </c>
      <c r="R124" s="130">
        <f>SUM(J124,Q124)</f>
        <v>44435126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353754</v>
      </c>
      <c r="I125" s="135">
        <v>490609</v>
      </c>
      <c r="J125" s="150">
        <f>SUM(H125:I125)</f>
        <v>844363</v>
      </c>
      <c r="K125" s="137">
        <v>0</v>
      </c>
      <c r="L125" s="138">
        <v>431837</v>
      </c>
      <c r="M125" s="138">
        <v>378344</v>
      </c>
      <c r="N125" s="138">
        <v>222634</v>
      </c>
      <c r="O125" s="138">
        <v>192388</v>
      </c>
      <c r="P125" s="135">
        <v>164700</v>
      </c>
      <c r="Q125" s="136">
        <f>SUM(K125:P125)</f>
        <v>1389903</v>
      </c>
      <c r="R125" s="139">
        <f>SUM(J125,Q125)</f>
        <v>2234266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1817195</v>
      </c>
      <c r="I126" s="143">
        <v>1649448</v>
      </c>
      <c r="J126" s="149">
        <f>SUM(H126:I126)</f>
        <v>3466643</v>
      </c>
      <c r="K126" s="145">
        <v>0</v>
      </c>
      <c r="L126" s="146">
        <v>1623741</v>
      </c>
      <c r="M126" s="146">
        <v>735356</v>
      </c>
      <c r="N126" s="146">
        <v>1301238</v>
      </c>
      <c r="O126" s="146">
        <v>980389</v>
      </c>
      <c r="P126" s="143">
        <v>576153</v>
      </c>
      <c r="Q126" s="144">
        <f>SUM(K126:P126)</f>
        <v>5216877</v>
      </c>
      <c r="R126" s="147">
        <f>SUM(J126,Q126)</f>
        <v>8683520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1634856</v>
      </c>
      <c r="I127" s="114">
        <v>3668049</v>
      </c>
      <c r="J127" s="115">
        <f>SUM(H127:I127)</f>
        <v>5302905</v>
      </c>
      <c r="K127" s="116">
        <v>0</v>
      </c>
      <c r="L127" s="117">
        <v>18095133</v>
      </c>
      <c r="M127" s="117">
        <v>14786676</v>
      </c>
      <c r="N127" s="117">
        <v>16271307</v>
      </c>
      <c r="O127" s="117">
        <v>14415670</v>
      </c>
      <c r="P127" s="118">
        <v>6145572</v>
      </c>
      <c r="Q127" s="119">
        <f>SUM(K127:P127)</f>
        <v>69714358</v>
      </c>
      <c r="R127" s="120">
        <f>SUM(J127,Q127)</f>
        <v>75017263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6243520</v>
      </c>
      <c r="I128" s="114">
        <v>5832640</v>
      </c>
      <c r="J128" s="115">
        <f>SUM(H128:I128)</f>
        <v>12076160</v>
      </c>
      <c r="K128" s="116">
        <v>0</v>
      </c>
      <c r="L128" s="117">
        <v>28403330</v>
      </c>
      <c r="M128" s="117">
        <v>20049606</v>
      </c>
      <c r="N128" s="117">
        <v>14211742</v>
      </c>
      <c r="O128" s="117">
        <v>10017967</v>
      </c>
      <c r="P128" s="118">
        <v>6085728</v>
      </c>
      <c r="Q128" s="119">
        <f>SUM(K128:P128)</f>
        <v>78768373</v>
      </c>
      <c r="R128" s="120">
        <f>SUM(J128,Q128)</f>
        <v>90844533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322146</v>
      </c>
      <c r="I129" s="114">
        <f>SUM(I130:I137)</f>
        <v>979587</v>
      </c>
      <c r="J129" s="115">
        <f>SUM(J130:J137)</f>
        <v>1301733</v>
      </c>
      <c r="K129" s="116">
        <f aca="true" t="shared" si="22" ref="K129:R129">SUM(K131:K137)</f>
        <v>0</v>
      </c>
      <c r="L129" s="117">
        <f>SUM(L131:L137)</f>
        <v>52133661</v>
      </c>
      <c r="M129" s="117">
        <f t="shared" si="22"/>
        <v>67770180</v>
      </c>
      <c r="N129" s="117">
        <f t="shared" si="22"/>
        <v>82216125</v>
      </c>
      <c r="O129" s="117">
        <f t="shared" si="22"/>
        <v>62278695</v>
      </c>
      <c r="P129" s="118">
        <f t="shared" si="22"/>
        <v>30244122</v>
      </c>
      <c r="Q129" s="119">
        <f t="shared" si="22"/>
        <v>294642783</v>
      </c>
      <c r="R129" s="120">
        <f t="shared" si="22"/>
        <v>295944516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>SUM(K130:P130)</f>
        <v>0</v>
      </c>
      <c r="R130" s="195">
        <f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3" ref="J131:J137">SUM(H131:I131)</f>
        <v>0</v>
      </c>
      <c r="K131" s="156"/>
      <c r="L131" s="138">
        <v>52344</v>
      </c>
      <c r="M131" s="138">
        <v>138096</v>
      </c>
      <c r="N131" s="138">
        <v>20439</v>
      </c>
      <c r="O131" s="138">
        <v>28080</v>
      </c>
      <c r="P131" s="135">
        <v>40887</v>
      </c>
      <c r="Q131" s="136">
        <f aca="true" t="shared" si="24" ref="Q131:Q137">SUM(K131:P131)</f>
        <v>279846</v>
      </c>
      <c r="R131" s="139">
        <f aca="true" t="shared" si="25" ref="R131:R137">SUM(J131,Q131)</f>
        <v>279846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28971</v>
      </c>
      <c r="I132" s="135">
        <v>279594</v>
      </c>
      <c r="J132" s="150">
        <f t="shared" si="23"/>
        <v>308565</v>
      </c>
      <c r="K132" s="137">
        <v>0</v>
      </c>
      <c r="L132" s="138">
        <v>7256475</v>
      </c>
      <c r="M132" s="138">
        <v>9582282</v>
      </c>
      <c r="N132" s="138">
        <v>7378857</v>
      </c>
      <c r="O132" s="138">
        <v>5521851</v>
      </c>
      <c r="P132" s="135">
        <v>2593755</v>
      </c>
      <c r="Q132" s="136">
        <f t="shared" si="24"/>
        <v>32333220</v>
      </c>
      <c r="R132" s="139">
        <f t="shared" si="25"/>
        <v>32641785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293175</v>
      </c>
      <c r="I133" s="135">
        <v>699993</v>
      </c>
      <c r="J133" s="150">
        <f t="shared" si="23"/>
        <v>993168</v>
      </c>
      <c r="K133" s="137">
        <v>0</v>
      </c>
      <c r="L133" s="138">
        <v>5741640</v>
      </c>
      <c r="M133" s="138">
        <v>7960329</v>
      </c>
      <c r="N133" s="138">
        <v>9465543</v>
      </c>
      <c r="O133" s="138">
        <v>11633094</v>
      </c>
      <c r="P133" s="135">
        <v>6614910</v>
      </c>
      <c r="Q133" s="136">
        <f t="shared" si="24"/>
        <v>41415516</v>
      </c>
      <c r="R133" s="139">
        <f t="shared" si="25"/>
        <v>42408684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3"/>
        <v>0</v>
      </c>
      <c r="K134" s="156"/>
      <c r="L134" s="138">
        <v>34683759</v>
      </c>
      <c r="M134" s="138">
        <v>44194869</v>
      </c>
      <c r="N134" s="138">
        <v>56421477</v>
      </c>
      <c r="O134" s="138">
        <v>38863512</v>
      </c>
      <c r="P134" s="135">
        <v>17895924</v>
      </c>
      <c r="Q134" s="136">
        <f t="shared" si="24"/>
        <v>192059541</v>
      </c>
      <c r="R134" s="139">
        <f t="shared" si="25"/>
        <v>192059541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3"/>
        <v>0</v>
      </c>
      <c r="K135" s="156"/>
      <c r="L135" s="138">
        <v>4399443</v>
      </c>
      <c r="M135" s="138">
        <v>5695281</v>
      </c>
      <c r="N135" s="138">
        <v>7163910</v>
      </c>
      <c r="O135" s="138">
        <v>5023917</v>
      </c>
      <c r="P135" s="135">
        <v>2307672</v>
      </c>
      <c r="Q135" s="136">
        <f t="shared" si="24"/>
        <v>24590223</v>
      </c>
      <c r="R135" s="139">
        <f t="shared" si="25"/>
        <v>24590223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3"/>
        <v>0</v>
      </c>
      <c r="K136" s="156"/>
      <c r="L136" s="138">
        <v>0</v>
      </c>
      <c r="M136" s="138">
        <v>199323</v>
      </c>
      <c r="N136" s="138">
        <v>1765899</v>
      </c>
      <c r="O136" s="138">
        <v>1208241</v>
      </c>
      <c r="P136" s="135">
        <v>790974</v>
      </c>
      <c r="Q136" s="136">
        <f>SUM(K136:P136)</f>
        <v>3964437</v>
      </c>
      <c r="R136" s="139">
        <f>SUM(J136,Q136)</f>
        <v>3964437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3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4"/>
        <v>0</v>
      </c>
      <c r="R137" s="186">
        <f t="shared" si="25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8909509</v>
      </c>
      <c r="M138" s="117">
        <f aca="true" t="shared" si="26" ref="M138:R138">SUM(M139:M141)</f>
        <v>26465792</v>
      </c>
      <c r="N138" s="117">
        <f t="shared" si="26"/>
        <v>82043310</v>
      </c>
      <c r="O138" s="117">
        <f t="shared" si="26"/>
        <v>204403850</v>
      </c>
      <c r="P138" s="118">
        <f t="shared" si="26"/>
        <v>401423214</v>
      </c>
      <c r="Q138" s="119">
        <f t="shared" si="26"/>
        <v>723245675</v>
      </c>
      <c r="R138" s="120">
        <f t="shared" si="26"/>
        <v>723245675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1030792</v>
      </c>
      <c r="M139" s="129">
        <v>6470960</v>
      </c>
      <c r="N139" s="129">
        <v>34847931</v>
      </c>
      <c r="O139" s="129">
        <v>81347480</v>
      </c>
      <c r="P139" s="126">
        <v>110473888</v>
      </c>
      <c r="Q139" s="127">
        <f>SUM(K139:P139)</f>
        <v>234171051</v>
      </c>
      <c r="R139" s="130">
        <f>SUM(J139,Q139)</f>
        <v>234171051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7053786</v>
      </c>
      <c r="M140" s="138">
        <v>18069201</v>
      </c>
      <c r="N140" s="138">
        <v>32552712</v>
      </c>
      <c r="O140" s="138">
        <v>36535086</v>
      </c>
      <c r="P140" s="135">
        <v>31438934</v>
      </c>
      <c r="Q140" s="136">
        <f>SUM(K140:P140)</f>
        <v>125649719</v>
      </c>
      <c r="R140" s="139">
        <f>SUM(J140,Q140)</f>
        <v>125649719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824931</v>
      </c>
      <c r="M141" s="146">
        <v>1925631</v>
      </c>
      <c r="N141" s="146">
        <v>14642667</v>
      </c>
      <c r="O141" s="146">
        <v>86521284</v>
      </c>
      <c r="P141" s="143">
        <v>259510392</v>
      </c>
      <c r="Q141" s="144">
        <f>SUM(K141:P141)</f>
        <v>363424905</v>
      </c>
      <c r="R141" s="147">
        <f>SUM(J141,Q141)</f>
        <v>363424905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7" ref="H142:R142">SUM(H109,H129,H138)</f>
        <v>38841610</v>
      </c>
      <c r="I142" s="114">
        <f t="shared" si="27"/>
        <v>61335529</v>
      </c>
      <c r="J142" s="115">
        <f t="shared" si="27"/>
        <v>100177139</v>
      </c>
      <c r="K142" s="116">
        <f t="shared" si="27"/>
        <v>0</v>
      </c>
      <c r="L142" s="117">
        <f t="shared" si="27"/>
        <v>276652065</v>
      </c>
      <c r="M142" s="117">
        <f t="shared" si="27"/>
        <v>295524771</v>
      </c>
      <c r="N142" s="117">
        <f t="shared" si="27"/>
        <v>329855177</v>
      </c>
      <c r="O142" s="117">
        <f t="shared" si="27"/>
        <v>405295015</v>
      </c>
      <c r="P142" s="118">
        <f t="shared" si="27"/>
        <v>528957856</v>
      </c>
      <c r="Q142" s="119">
        <f t="shared" si="27"/>
        <v>1836284884</v>
      </c>
      <c r="R142" s="120">
        <f t="shared" si="27"/>
        <v>1936462023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Q12:R12"/>
    <mergeCell ref="B5:G5"/>
    <mergeCell ref="K22:R22"/>
    <mergeCell ref="B13:G13"/>
    <mergeCell ref="H32:J32"/>
    <mergeCell ref="Q42:Q43"/>
    <mergeCell ref="H42:J42"/>
    <mergeCell ref="K42:P42"/>
    <mergeCell ref="H4:I4"/>
    <mergeCell ref="B23:G24"/>
    <mergeCell ref="B32:G33"/>
    <mergeCell ref="K31:R31"/>
    <mergeCell ref="K32:Q32"/>
    <mergeCell ref="R32:R33"/>
    <mergeCell ref="B42:G43"/>
    <mergeCell ref="H107:J107"/>
    <mergeCell ref="K107:Q107"/>
    <mergeCell ref="R107:R108"/>
    <mergeCell ref="K58:P58"/>
    <mergeCell ref="B107:G108"/>
    <mergeCell ref="H68:J68"/>
    <mergeCell ref="K68:Q68"/>
    <mergeCell ref="B58:G59"/>
    <mergeCell ref="B50:G51"/>
    <mergeCell ref="P1:Q1"/>
    <mergeCell ref="I106:R106"/>
    <mergeCell ref="J1:O1"/>
    <mergeCell ref="R23:R24"/>
    <mergeCell ref="K23:Q23"/>
    <mergeCell ref="H23:J23"/>
    <mergeCell ref="R68:R69"/>
    <mergeCell ref="K5:L5"/>
    <mergeCell ref="R6:R7"/>
    <mergeCell ref="H5:I5"/>
    <mergeCell ref="B68:G69"/>
    <mergeCell ref="J41:Q41"/>
    <mergeCell ref="I67:R67"/>
    <mergeCell ref="H58:J58"/>
    <mergeCell ref="Q58:Q59"/>
    <mergeCell ref="J57:Q57"/>
    <mergeCell ref="J49:Q49"/>
    <mergeCell ref="Q50:Q51"/>
    <mergeCell ref="K50:P50"/>
    <mergeCell ref="H50:J50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="90" zoomScaleNormal="55" zoomScaleSheetLayoutView="90" zoomScalePageLayoutView="0" workbookViewId="0" topLeftCell="A1">
      <selection activeCell="S9" sqref="S9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平成２５年（２０１３年）４月※</v>
      </c>
      <c r="J1" s="202" t="s">
        <v>0</v>
      </c>
      <c r="K1" s="203"/>
      <c r="L1" s="203"/>
      <c r="M1" s="203"/>
      <c r="N1" s="203"/>
      <c r="O1" s="204"/>
      <c r="P1" s="205">
        <v>41426</v>
      </c>
      <c r="Q1" s="205"/>
      <c r="R1" s="168" t="s">
        <v>65</v>
      </c>
    </row>
    <row r="2" spans="1:17" ht="16.5" customHeight="1" thickTop="1">
      <c r="A2" s="164">
        <v>25</v>
      </c>
      <c r="B2" s="164">
        <v>2013</v>
      </c>
      <c r="C2" s="164">
        <v>4</v>
      </c>
      <c r="D2" s="164">
        <v>1</v>
      </c>
      <c r="E2" s="164">
        <v>30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平成２５年（２０１３年）４月末日現在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42101</v>
      </c>
      <c r="K6" s="200"/>
      <c r="L6" s="199"/>
      <c r="Q6" s="199">
        <f>R18</f>
        <v>17963</v>
      </c>
      <c r="R6" s="224">
        <f>Q6/Q7</f>
        <v>0.21143886246998447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42855</v>
      </c>
      <c r="Q7" s="199">
        <f>I8</f>
        <v>84956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84956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平成２５年（２０１３年）４月末日現在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2848</v>
      </c>
      <c r="I14" s="32">
        <f>I15+I16</f>
        <v>2136</v>
      </c>
      <c r="J14" s="33">
        <f>SUM(H14:I14)</f>
        <v>4984</v>
      </c>
      <c r="K14" s="34">
        <f aca="true" t="shared" si="0" ref="K14:P14">K15+K16</f>
        <v>0</v>
      </c>
      <c r="L14" s="35">
        <f t="shared" si="0"/>
        <v>3713</v>
      </c>
      <c r="M14" s="35">
        <f t="shared" si="0"/>
        <v>2501</v>
      </c>
      <c r="N14" s="35">
        <f t="shared" si="0"/>
        <v>1913</v>
      </c>
      <c r="O14" s="35">
        <f t="shared" si="0"/>
        <v>2087</v>
      </c>
      <c r="P14" s="36">
        <f t="shared" si="0"/>
        <v>2325</v>
      </c>
      <c r="Q14" s="37">
        <f>SUM(K14:P14)</f>
        <v>12539</v>
      </c>
      <c r="R14" s="165">
        <f>SUM(J14,Q14)</f>
        <v>17523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430</v>
      </c>
      <c r="I15" s="42">
        <v>378</v>
      </c>
      <c r="J15" s="43">
        <f>SUM(H15:I15)</f>
        <v>808</v>
      </c>
      <c r="K15" s="44">
        <v>0</v>
      </c>
      <c r="L15" s="45">
        <v>501</v>
      </c>
      <c r="M15" s="45">
        <v>362</v>
      </c>
      <c r="N15" s="45">
        <v>239</v>
      </c>
      <c r="O15" s="45">
        <v>249</v>
      </c>
      <c r="P15" s="42">
        <v>235</v>
      </c>
      <c r="Q15" s="43">
        <f>SUM(K15:P15)</f>
        <v>1586</v>
      </c>
      <c r="R15" s="166">
        <f>SUM(J15,Q15)</f>
        <v>2394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2418</v>
      </c>
      <c r="I16" s="49">
        <v>1758</v>
      </c>
      <c r="J16" s="50">
        <f>SUM(H16:I16)</f>
        <v>4176</v>
      </c>
      <c r="K16" s="51">
        <v>0</v>
      </c>
      <c r="L16" s="52">
        <v>3212</v>
      </c>
      <c r="M16" s="52">
        <v>2139</v>
      </c>
      <c r="N16" s="52">
        <v>1674</v>
      </c>
      <c r="O16" s="52">
        <v>1838</v>
      </c>
      <c r="P16" s="49">
        <v>2090</v>
      </c>
      <c r="Q16" s="50">
        <f>SUM(K16:P16)</f>
        <v>10953</v>
      </c>
      <c r="R16" s="167">
        <f>SUM(J16,Q16)</f>
        <v>15129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52</v>
      </c>
      <c r="I17" s="32">
        <v>72</v>
      </c>
      <c r="J17" s="33">
        <f>SUM(H17:I17)</f>
        <v>124</v>
      </c>
      <c r="K17" s="34">
        <v>0</v>
      </c>
      <c r="L17" s="35">
        <v>93</v>
      </c>
      <c r="M17" s="35">
        <v>83</v>
      </c>
      <c r="N17" s="35">
        <v>35</v>
      </c>
      <c r="O17" s="35">
        <v>35</v>
      </c>
      <c r="P17" s="36">
        <v>70</v>
      </c>
      <c r="Q17" s="56">
        <f>SUM(K17:P17)</f>
        <v>316</v>
      </c>
      <c r="R17" s="57">
        <f>SUM(J17,Q17)</f>
        <v>440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2900</v>
      </c>
      <c r="I18" s="59">
        <f>I14+I17</f>
        <v>2208</v>
      </c>
      <c r="J18" s="60">
        <f>SUM(H18:I18)</f>
        <v>5108</v>
      </c>
      <c r="K18" s="61">
        <f aca="true" t="shared" si="1" ref="K18:P18">K14+K17</f>
        <v>0</v>
      </c>
      <c r="L18" s="62">
        <f t="shared" si="1"/>
        <v>3806</v>
      </c>
      <c r="M18" s="62">
        <f t="shared" si="1"/>
        <v>2584</v>
      </c>
      <c r="N18" s="62">
        <f t="shared" si="1"/>
        <v>1948</v>
      </c>
      <c r="O18" s="62">
        <f t="shared" si="1"/>
        <v>2122</v>
      </c>
      <c r="P18" s="59">
        <f t="shared" si="1"/>
        <v>2395</v>
      </c>
      <c r="Q18" s="60">
        <f>SUM(K18:P18)</f>
        <v>12855</v>
      </c>
      <c r="R18" s="63">
        <f>SUM(J18,Q18)</f>
        <v>17963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平成２５年（２０１３年）４月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1430</v>
      </c>
      <c r="I25" s="72">
        <v>1330</v>
      </c>
      <c r="J25" s="73">
        <f>SUM(H25:I25)</f>
        <v>2760</v>
      </c>
      <c r="K25" s="74">
        <v>0</v>
      </c>
      <c r="L25" s="75">
        <v>2533</v>
      </c>
      <c r="M25" s="75">
        <v>1776</v>
      </c>
      <c r="N25" s="75">
        <v>1065</v>
      </c>
      <c r="O25" s="75">
        <v>770</v>
      </c>
      <c r="P25" s="76">
        <v>431</v>
      </c>
      <c r="Q25" s="77">
        <f>SUM(K25:P25)</f>
        <v>6575</v>
      </c>
      <c r="R25" s="38">
        <f>SUM(J25,Q25)</f>
        <v>9335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19</v>
      </c>
      <c r="I26" s="79">
        <v>46</v>
      </c>
      <c r="J26" s="80">
        <f>SUM(H26:I26)</f>
        <v>65</v>
      </c>
      <c r="K26" s="81">
        <v>0</v>
      </c>
      <c r="L26" s="82">
        <v>56</v>
      </c>
      <c r="M26" s="82">
        <v>54</v>
      </c>
      <c r="N26" s="82">
        <v>21</v>
      </c>
      <c r="O26" s="82">
        <v>13</v>
      </c>
      <c r="P26" s="83">
        <v>22</v>
      </c>
      <c r="Q26" s="84">
        <f>SUM(K26:P26)</f>
        <v>166</v>
      </c>
      <c r="R26" s="53">
        <f>SUM(J26,Q26)</f>
        <v>231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1449</v>
      </c>
      <c r="I27" s="59">
        <f t="shared" si="2"/>
        <v>1376</v>
      </c>
      <c r="J27" s="60">
        <f t="shared" si="2"/>
        <v>2825</v>
      </c>
      <c r="K27" s="61">
        <f t="shared" si="2"/>
        <v>0</v>
      </c>
      <c r="L27" s="62">
        <f t="shared" si="2"/>
        <v>2589</v>
      </c>
      <c r="M27" s="62">
        <f t="shared" si="2"/>
        <v>1830</v>
      </c>
      <c r="N27" s="62">
        <f t="shared" si="2"/>
        <v>1086</v>
      </c>
      <c r="O27" s="62">
        <f t="shared" si="2"/>
        <v>783</v>
      </c>
      <c r="P27" s="59">
        <f t="shared" si="2"/>
        <v>453</v>
      </c>
      <c r="Q27" s="60">
        <f>SUM(K27:P27)</f>
        <v>6741</v>
      </c>
      <c r="R27" s="63">
        <f>SUM(J27,Q27)</f>
        <v>9566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平成２５年（２０１３年）４月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11</v>
      </c>
      <c r="I34" s="72">
        <v>14</v>
      </c>
      <c r="J34" s="73">
        <f>SUM(H34:I34)</f>
        <v>25</v>
      </c>
      <c r="K34" s="74">
        <v>0</v>
      </c>
      <c r="L34" s="75">
        <v>298</v>
      </c>
      <c r="M34" s="75">
        <v>349</v>
      </c>
      <c r="N34" s="75">
        <v>352</v>
      </c>
      <c r="O34" s="75">
        <v>266</v>
      </c>
      <c r="P34" s="76">
        <v>132</v>
      </c>
      <c r="Q34" s="86">
        <f>SUM(K34:P34)</f>
        <v>1397</v>
      </c>
      <c r="R34" s="87">
        <f>SUM(J34,Q34)</f>
        <v>1422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1</v>
      </c>
      <c r="J35" s="80">
        <f>SUM(H35:I35)</f>
        <v>1</v>
      </c>
      <c r="K35" s="81">
        <v>0</v>
      </c>
      <c r="L35" s="82">
        <v>1</v>
      </c>
      <c r="M35" s="82">
        <v>3</v>
      </c>
      <c r="N35" s="82">
        <v>5</v>
      </c>
      <c r="O35" s="82">
        <v>1</v>
      </c>
      <c r="P35" s="83">
        <v>3</v>
      </c>
      <c r="Q35" s="88">
        <f>SUM(K35:P35)</f>
        <v>13</v>
      </c>
      <c r="R35" s="89">
        <f>SUM(J35,Q35)</f>
        <v>14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11</v>
      </c>
      <c r="I36" s="59">
        <f>I34+I35</f>
        <v>15</v>
      </c>
      <c r="J36" s="60">
        <f>SUM(H36:I36)</f>
        <v>26</v>
      </c>
      <c r="K36" s="61">
        <f aca="true" t="shared" si="3" ref="K36:P36">K34+K35</f>
        <v>0</v>
      </c>
      <c r="L36" s="62">
        <f t="shared" si="3"/>
        <v>299</v>
      </c>
      <c r="M36" s="62">
        <f t="shared" si="3"/>
        <v>352</v>
      </c>
      <c r="N36" s="62">
        <f t="shared" si="3"/>
        <v>357</v>
      </c>
      <c r="O36" s="62">
        <f t="shared" si="3"/>
        <v>267</v>
      </c>
      <c r="P36" s="59">
        <f t="shared" si="3"/>
        <v>135</v>
      </c>
      <c r="Q36" s="90">
        <f>SUM(K36:P36)</f>
        <v>1410</v>
      </c>
      <c r="R36" s="91">
        <f>SUM(J36,Q36)</f>
        <v>1436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平成２５年（２０１３年）４月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6</v>
      </c>
      <c r="L44" s="75">
        <v>30</v>
      </c>
      <c r="M44" s="75">
        <v>147</v>
      </c>
      <c r="N44" s="75">
        <v>312</v>
      </c>
      <c r="O44" s="76">
        <v>403</v>
      </c>
      <c r="P44" s="86">
        <f>SUM(K44:O44)</f>
        <v>898</v>
      </c>
      <c r="Q44" s="87">
        <f>SUM(J44,P44)</f>
        <v>898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1</v>
      </c>
      <c r="N45" s="82">
        <v>4</v>
      </c>
      <c r="O45" s="83">
        <v>3</v>
      </c>
      <c r="P45" s="88">
        <f>SUM(K45:O45)</f>
        <v>8</v>
      </c>
      <c r="Q45" s="89">
        <f>SUM(J45,P45)</f>
        <v>8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6</v>
      </c>
      <c r="L46" s="62">
        <f>L44+L45</f>
        <v>30</v>
      </c>
      <c r="M46" s="62">
        <f>M44+M45</f>
        <v>148</v>
      </c>
      <c r="N46" s="62">
        <f>N44+N45</f>
        <v>316</v>
      </c>
      <c r="O46" s="59">
        <f>O44+O45</f>
        <v>406</v>
      </c>
      <c r="P46" s="90">
        <f>SUM(K46:O46)</f>
        <v>906</v>
      </c>
      <c r="Q46" s="91">
        <f>SUM(J46,P46)</f>
        <v>906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平成２５年（２０１３年）４月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33</v>
      </c>
      <c r="L52" s="75">
        <v>71</v>
      </c>
      <c r="M52" s="75">
        <v>121</v>
      </c>
      <c r="N52" s="75">
        <v>123</v>
      </c>
      <c r="O52" s="76">
        <v>110</v>
      </c>
      <c r="P52" s="86">
        <f>SUM(K52:O52)</f>
        <v>458</v>
      </c>
      <c r="Q52" s="87">
        <f>SUM(J52,P52)</f>
        <v>458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0</v>
      </c>
      <c r="L53" s="82">
        <v>2</v>
      </c>
      <c r="M53" s="82">
        <v>2</v>
      </c>
      <c r="N53" s="82">
        <v>1</v>
      </c>
      <c r="O53" s="83">
        <v>3</v>
      </c>
      <c r="P53" s="88">
        <f>SUM(K53:O53)</f>
        <v>8</v>
      </c>
      <c r="Q53" s="89">
        <f>SUM(J53,P53)</f>
        <v>8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33</v>
      </c>
      <c r="L54" s="62">
        <f>L52+L53</f>
        <v>73</v>
      </c>
      <c r="M54" s="62">
        <f>M52+M53</f>
        <v>123</v>
      </c>
      <c r="N54" s="62">
        <f>N52+N53</f>
        <v>124</v>
      </c>
      <c r="O54" s="59">
        <f>O52+O53</f>
        <v>113</v>
      </c>
      <c r="P54" s="90">
        <f>SUM(K54:O54)</f>
        <v>466</v>
      </c>
      <c r="Q54" s="91">
        <f>SUM(J54,P54)</f>
        <v>466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平成２５年（２０１３年）４月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3</v>
      </c>
      <c r="L60" s="75">
        <v>7</v>
      </c>
      <c r="M60" s="75">
        <v>43</v>
      </c>
      <c r="N60" s="75">
        <v>237</v>
      </c>
      <c r="O60" s="76">
        <v>661</v>
      </c>
      <c r="P60" s="86">
        <f>SUM(K60:O60)</f>
        <v>951</v>
      </c>
      <c r="Q60" s="87">
        <f>SUM(J60,P60)</f>
        <v>951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0</v>
      </c>
      <c r="N61" s="82">
        <v>0</v>
      </c>
      <c r="O61" s="83">
        <v>16</v>
      </c>
      <c r="P61" s="88">
        <f>SUM(K61:O61)</f>
        <v>16</v>
      </c>
      <c r="Q61" s="89">
        <f>SUM(J61,P61)</f>
        <v>16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3</v>
      </c>
      <c r="L62" s="62">
        <f>L60+L61</f>
        <v>7</v>
      </c>
      <c r="M62" s="62">
        <f>M60+M61</f>
        <v>43</v>
      </c>
      <c r="N62" s="62">
        <f>N60+N61</f>
        <v>237</v>
      </c>
      <c r="O62" s="59">
        <f>O60+O61</f>
        <v>677</v>
      </c>
      <c r="P62" s="90">
        <f>SUM(K62:O62)</f>
        <v>967</v>
      </c>
      <c r="Q62" s="91">
        <f>SUM(J62,P62)</f>
        <v>967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平成２５年（２０１３年）４月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4" ref="H70:R70">SUM(H71,H77,H80,H84,H88:H89)</f>
        <v>3369</v>
      </c>
      <c r="I70" s="114">
        <f t="shared" si="4"/>
        <v>3511</v>
      </c>
      <c r="J70" s="115">
        <f t="shared" si="4"/>
        <v>6880</v>
      </c>
      <c r="K70" s="116">
        <f t="shared" si="4"/>
        <v>0</v>
      </c>
      <c r="L70" s="117">
        <f t="shared" si="4"/>
        <v>7036</v>
      </c>
      <c r="M70" s="117">
        <f t="shared" si="4"/>
        <v>5440</v>
      </c>
      <c r="N70" s="117">
        <f t="shared" si="4"/>
        <v>3433</v>
      </c>
      <c r="O70" s="117">
        <f t="shared" si="4"/>
        <v>2600</v>
      </c>
      <c r="P70" s="118">
        <f t="shared" si="4"/>
        <v>1710</v>
      </c>
      <c r="Q70" s="119">
        <f t="shared" si="4"/>
        <v>20219</v>
      </c>
      <c r="R70" s="120">
        <f t="shared" si="4"/>
        <v>27099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5" ref="H71:Q71">SUM(H72:H76)</f>
        <v>868</v>
      </c>
      <c r="I71" s="114">
        <f t="shared" si="5"/>
        <v>844</v>
      </c>
      <c r="J71" s="115">
        <f t="shared" si="5"/>
        <v>1712</v>
      </c>
      <c r="K71" s="116">
        <f t="shared" si="5"/>
        <v>0</v>
      </c>
      <c r="L71" s="117">
        <f t="shared" si="5"/>
        <v>1551</v>
      </c>
      <c r="M71" s="117">
        <f t="shared" si="5"/>
        <v>1123</v>
      </c>
      <c r="N71" s="117">
        <f t="shared" si="5"/>
        <v>726</v>
      </c>
      <c r="O71" s="117">
        <f t="shared" si="5"/>
        <v>603</v>
      </c>
      <c r="P71" s="118">
        <f t="shared" si="5"/>
        <v>519</v>
      </c>
      <c r="Q71" s="119">
        <f t="shared" si="5"/>
        <v>4522</v>
      </c>
      <c r="R71" s="120">
        <f aca="true" t="shared" si="6" ref="R71:R76">SUM(J71,Q71)</f>
        <v>6234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830</v>
      </c>
      <c r="I72" s="126">
        <v>766</v>
      </c>
      <c r="J72" s="127">
        <f>SUM(H72:I72)</f>
        <v>1596</v>
      </c>
      <c r="K72" s="128">
        <v>0</v>
      </c>
      <c r="L72" s="129">
        <v>1198</v>
      </c>
      <c r="M72" s="129">
        <v>763</v>
      </c>
      <c r="N72" s="129">
        <v>424</v>
      </c>
      <c r="O72" s="129">
        <v>314</v>
      </c>
      <c r="P72" s="126">
        <v>202</v>
      </c>
      <c r="Q72" s="127">
        <f>SUM(K72:P72)</f>
        <v>2901</v>
      </c>
      <c r="R72" s="130">
        <f t="shared" si="6"/>
        <v>4497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2</v>
      </c>
      <c r="N73" s="138">
        <v>5</v>
      </c>
      <c r="O73" s="138">
        <v>6</v>
      </c>
      <c r="P73" s="135">
        <v>27</v>
      </c>
      <c r="Q73" s="136">
        <f>SUM(K73:P73)</f>
        <v>40</v>
      </c>
      <c r="R73" s="139">
        <f t="shared" si="6"/>
        <v>40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15</v>
      </c>
      <c r="I74" s="135">
        <v>26</v>
      </c>
      <c r="J74" s="136">
        <f>SUM(H74:I74)</f>
        <v>41</v>
      </c>
      <c r="K74" s="137">
        <v>0</v>
      </c>
      <c r="L74" s="138">
        <v>147</v>
      </c>
      <c r="M74" s="138">
        <v>137</v>
      </c>
      <c r="N74" s="138">
        <v>83</v>
      </c>
      <c r="O74" s="138">
        <v>102</v>
      </c>
      <c r="P74" s="135">
        <v>98</v>
      </c>
      <c r="Q74" s="136">
        <f>SUM(K74:P74)</f>
        <v>567</v>
      </c>
      <c r="R74" s="139">
        <f t="shared" si="6"/>
        <v>608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0</v>
      </c>
      <c r="I75" s="135">
        <v>32</v>
      </c>
      <c r="J75" s="136">
        <f>SUM(H75:I75)</f>
        <v>32</v>
      </c>
      <c r="K75" s="137">
        <v>0</v>
      </c>
      <c r="L75" s="138">
        <v>68</v>
      </c>
      <c r="M75" s="138">
        <v>68</v>
      </c>
      <c r="N75" s="138">
        <v>53</v>
      </c>
      <c r="O75" s="138">
        <v>48</v>
      </c>
      <c r="P75" s="135">
        <v>37</v>
      </c>
      <c r="Q75" s="136">
        <f>SUM(K75:P75)</f>
        <v>274</v>
      </c>
      <c r="R75" s="139">
        <f t="shared" si="6"/>
        <v>306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23</v>
      </c>
      <c r="I76" s="143">
        <v>20</v>
      </c>
      <c r="J76" s="144">
        <f>SUM(H76:I76)</f>
        <v>43</v>
      </c>
      <c r="K76" s="145">
        <v>0</v>
      </c>
      <c r="L76" s="146">
        <v>138</v>
      </c>
      <c r="M76" s="146">
        <v>153</v>
      </c>
      <c r="N76" s="146">
        <v>161</v>
      </c>
      <c r="O76" s="146">
        <v>133</v>
      </c>
      <c r="P76" s="143">
        <v>155</v>
      </c>
      <c r="Q76" s="144">
        <f>SUM(K76:P76)</f>
        <v>740</v>
      </c>
      <c r="R76" s="147">
        <f t="shared" si="6"/>
        <v>783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7" ref="H77:R77">SUM(H78:H79)</f>
        <v>577</v>
      </c>
      <c r="I77" s="114">
        <f t="shared" si="7"/>
        <v>620</v>
      </c>
      <c r="J77" s="115">
        <f t="shared" si="7"/>
        <v>1197</v>
      </c>
      <c r="K77" s="116">
        <f t="shared" si="7"/>
        <v>0</v>
      </c>
      <c r="L77" s="117">
        <f t="shared" si="7"/>
        <v>1846</v>
      </c>
      <c r="M77" s="117">
        <f t="shared" si="7"/>
        <v>1327</v>
      </c>
      <c r="N77" s="117">
        <f t="shared" si="7"/>
        <v>784</v>
      </c>
      <c r="O77" s="117">
        <f t="shared" si="7"/>
        <v>514</v>
      </c>
      <c r="P77" s="118">
        <f t="shared" si="7"/>
        <v>296</v>
      </c>
      <c r="Q77" s="119">
        <f t="shared" si="7"/>
        <v>4767</v>
      </c>
      <c r="R77" s="120">
        <f t="shared" si="7"/>
        <v>5964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473</v>
      </c>
      <c r="I78" s="126">
        <v>458</v>
      </c>
      <c r="J78" s="148">
        <f>SUM(H78:I78)</f>
        <v>931</v>
      </c>
      <c r="K78" s="128">
        <v>0</v>
      </c>
      <c r="L78" s="129">
        <v>1351</v>
      </c>
      <c r="M78" s="129">
        <v>923</v>
      </c>
      <c r="N78" s="129">
        <v>540</v>
      </c>
      <c r="O78" s="129">
        <v>359</v>
      </c>
      <c r="P78" s="126">
        <v>194</v>
      </c>
      <c r="Q78" s="127">
        <f>SUM(K78:P78)</f>
        <v>3367</v>
      </c>
      <c r="R78" s="130">
        <f>SUM(J78,Q78)</f>
        <v>4298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104</v>
      </c>
      <c r="I79" s="143">
        <v>162</v>
      </c>
      <c r="J79" s="149">
        <f>SUM(H79:I79)</f>
        <v>266</v>
      </c>
      <c r="K79" s="145">
        <v>0</v>
      </c>
      <c r="L79" s="146">
        <v>495</v>
      </c>
      <c r="M79" s="146">
        <v>404</v>
      </c>
      <c r="N79" s="146">
        <v>244</v>
      </c>
      <c r="O79" s="146">
        <v>155</v>
      </c>
      <c r="P79" s="143">
        <v>102</v>
      </c>
      <c r="Q79" s="144">
        <f>SUM(K79:P79)</f>
        <v>1400</v>
      </c>
      <c r="R79" s="147">
        <f>SUM(J79,Q79)</f>
        <v>1666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8" ref="H80:R80">SUM(H81:H83)</f>
        <v>2</v>
      </c>
      <c r="I80" s="114">
        <f t="shared" si="8"/>
        <v>8</v>
      </c>
      <c r="J80" s="115">
        <f t="shared" si="8"/>
        <v>10</v>
      </c>
      <c r="K80" s="116">
        <f t="shared" si="8"/>
        <v>0</v>
      </c>
      <c r="L80" s="117">
        <f t="shared" si="8"/>
        <v>108</v>
      </c>
      <c r="M80" s="117">
        <f t="shared" si="8"/>
        <v>157</v>
      </c>
      <c r="N80" s="117">
        <f t="shared" si="8"/>
        <v>194</v>
      </c>
      <c r="O80" s="117">
        <f t="shared" si="8"/>
        <v>146</v>
      </c>
      <c r="P80" s="118">
        <f t="shared" si="8"/>
        <v>102</v>
      </c>
      <c r="Q80" s="119">
        <f t="shared" si="8"/>
        <v>707</v>
      </c>
      <c r="R80" s="120">
        <f t="shared" si="8"/>
        <v>717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2</v>
      </c>
      <c r="I81" s="126">
        <v>7</v>
      </c>
      <c r="J81" s="148">
        <f>SUM(H81:I81)</f>
        <v>9</v>
      </c>
      <c r="K81" s="128">
        <v>0</v>
      </c>
      <c r="L81" s="129">
        <v>74</v>
      </c>
      <c r="M81" s="129">
        <v>112</v>
      </c>
      <c r="N81" s="129">
        <v>139</v>
      </c>
      <c r="O81" s="129">
        <v>106</v>
      </c>
      <c r="P81" s="126">
        <v>71</v>
      </c>
      <c r="Q81" s="127">
        <f>SUM(K81:P81)</f>
        <v>502</v>
      </c>
      <c r="R81" s="130">
        <f>SUM(J81,Q81)</f>
        <v>511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0</v>
      </c>
      <c r="I82" s="135">
        <v>1</v>
      </c>
      <c r="J82" s="150">
        <f>SUM(H82:I82)</f>
        <v>1</v>
      </c>
      <c r="K82" s="137">
        <v>0</v>
      </c>
      <c r="L82" s="138">
        <v>30</v>
      </c>
      <c r="M82" s="138">
        <v>44</v>
      </c>
      <c r="N82" s="138">
        <v>51</v>
      </c>
      <c r="O82" s="138">
        <v>39</v>
      </c>
      <c r="P82" s="135">
        <v>28</v>
      </c>
      <c r="Q82" s="136">
        <f>SUM(K82:P82)</f>
        <v>192</v>
      </c>
      <c r="R82" s="139">
        <f>SUM(J82,Q82)</f>
        <v>193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4</v>
      </c>
      <c r="M83" s="146">
        <v>1</v>
      </c>
      <c r="N83" s="146">
        <v>4</v>
      </c>
      <c r="O83" s="146">
        <v>1</v>
      </c>
      <c r="P83" s="143">
        <v>3</v>
      </c>
      <c r="Q83" s="144">
        <f>SUM(K83:P83)</f>
        <v>13</v>
      </c>
      <c r="R83" s="147">
        <f>SUM(J83,Q83)</f>
        <v>13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9" ref="H84:R84">SUM(H85:H87)</f>
        <v>469</v>
      </c>
      <c r="I84" s="114">
        <f t="shared" si="9"/>
        <v>663</v>
      </c>
      <c r="J84" s="115">
        <f t="shared" si="9"/>
        <v>1132</v>
      </c>
      <c r="K84" s="116">
        <f t="shared" si="9"/>
        <v>0</v>
      </c>
      <c r="L84" s="117">
        <f t="shared" si="9"/>
        <v>989</v>
      </c>
      <c r="M84" s="117">
        <f t="shared" si="9"/>
        <v>1065</v>
      </c>
      <c r="N84" s="117">
        <f t="shared" si="9"/>
        <v>722</v>
      </c>
      <c r="O84" s="117">
        <f t="shared" si="9"/>
        <v>619</v>
      </c>
      <c r="P84" s="118">
        <f t="shared" si="9"/>
        <v>382</v>
      </c>
      <c r="Q84" s="119">
        <f t="shared" si="9"/>
        <v>3777</v>
      </c>
      <c r="R84" s="120">
        <f t="shared" si="9"/>
        <v>4909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444</v>
      </c>
      <c r="I85" s="126">
        <v>613</v>
      </c>
      <c r="J85" s="148">
        <f>SUM(H85:I85)</f>
        <v>1057</v>
      </c>
      <c r="K85" s="128">
        <v>0</v>
      </c>
      <c r="L85" s="129">
        <v>928</v>
      </c>
      <c r="M85" s="129">
        <v>1034</v>
      </c>
      <c r="N85" s="129">
        <v>696</v>
      </c>
      <c r="O85" s="129">
        <v>601</v>
      </c>
      <c r="P85" s="126">
        <v>377</v>
      </c>
      <c r="Q85" s="127">
        <f>SUM(K85:P85)</f>
        <v>3636</v>
      </c>
      <c r="R85" s="130">
        <f>SUM(J85,Q85)</f>
        <v>4693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10</v>
      </c>
      <c r="I86" s="135">
        <v>22</v>
      </c>
      <c r="J86" s="150">
        <f>SUM(H86:I86)</f>
        <v>32</v>
      </c>
      <c r="K86" s="137">
        <v>0</v>
      </c>
      <c r="L86" s="138">
        <v>32</v>
      </c>
      <c r="M86" s="138">
        <v>15</v>
      </c>
      <c r="N86" s="138">
        <v>12</v>
      </c>
      <c r="O86" s="138">
        <v>10</v>
      </c>
      <c r="P86" s="135">
        <v>3</v>
      </c>
      <c r="Q86" s="136">
        <f>SUM(K86:P86)</f>
        <v>72</v>
      </c>
      <c r="R86" s="139">
        <f>SUM(J86,Q86)</f>
        <v>104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15</v>
      </c>
      <c r="I87" s="143">
        <v>28</v>
      </c>
      <c r="J87" s="149">
        <f>SUM(H87:I87)</f>
        <v>43</v>
      </c>
      <c r="K87" s="145">
        <v>0</v>
      </c>
      <c r="L87" s="146">
        <v>29</v>
      </c>
      <c r="M87" s="146">
        <v>16</v>
      </c>
      <c r="N87" s="146">
        <v>14</v>
      </c>
      <c r="O87" s="146">
        <v>8</v>
      </c>
      <c r="P87" s="143">
        <v>2</v>
      </c>
      <c r="Q87" s="144">
        <f>SUM(K87:P87)</f>
        <v>69</v>
      </c>
      <c r="R87" s="147">
        <f>SUM(J87,Q87)</f>
        <v>112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34</v>
      </c>
      <c r="I88" s="114">
        <v>30</v>
      </c>
      <c r="J88" s="115">
        <f>SUM(H88:I88)</f>
        <v>64</v>
      </c>
      <c r="K88" s="116">
        <v>0</v>
      </c>
      <c r="L88" s="117">
        <v>114</v>
      </c>
      <c r="M88" s="117">
        <v>85</v>
      </c>
      <c r="N88" s="117">
        <v>83</v>
      </c>
      <c r="O88" s="117">
        <v>68</v>
      </c>
      <c r="P88" s="118">
        <v>25</v>
      </c>
      <c r="Q88" s="119">
        <f>SUM(K88:P88)</f>
        <v>375</v>
      </c>
      <c r="R88" s="120">
        <f>SUM(J88,Q88)</f>
        <v>439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1419</v>
      </c>
      <c r="I89" s="114">
        <v>1346</v>
      </c>
      <c r="J89" s="115">
        <f>SUM(H89:I89)</f>
        <v>2765</v>
      </c>
      <c r="K89" s="116">
        <v>0</v>
      </c>
      <c r="L89" s="117">
        <v>2428</v>
      </c>
      <c r="M89" s="117">
        <v>1683</v>
      </c>
      <c r="N89" s="117">
        <v>924</v>
      </c>
      <c r="O89" s="117">
        <v>650</v>
      </c>
      <c r="P89" s="118">
        <v>386</v>
      </c>
      <c r="Q89" s="119">
        <f>SUM(K89:P89)</f>
        <v>6071</v>
      </c>
      <c r="R89" s="120">
        <f>SUM(J89,Q89)</f>
        <v>8836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10" ref="H90:R90">SUM(H91:H98)</f>
        <v>24</v>
      </c>
      <c r="I90" s="114">
        <f t="shared" si="10"/>
        <v>15</v>
      </c>
      <c r="J90" s="115">
        <f t="shared" si="10"/>
        <v>39</v>
      </c>
      <c r="K90" s="116">
        <f t="shared" si="10"/>
        <v>0</v>
      </c>
      <c r="L90" s="117">
        <f t="shared" si="10"/>
        <v>305</v>
      </c>
      <c r="M90" s="117">
        <f t="shared" si="10"/>
        <v>356</v>
      </c>
      <c r="N90" s="117">
        <f t="shared" si="10"/>
        <v>370</v>
      </c>
      <c r="O90" s="117">
        <f t="shared" si="10"/>
        <v>270</v>
      </c>
      <c r="P90" s="118">
        <f t="shared" si="10"/>
        <v>134</v>
      </c>
      <c r="Q90" s="119">
        <f t="shared" si="10"/>
        <v>1435</v>
      </c>
      <c r="R90" s="120">
        <f t="shared" si="10"/>
        <v>1474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1" ref="Q91:Q98">SUM(K91:P91)</f>
        <v>0</v>
      </c>
      <c r="R91" s="130">
        <f aca="true" t="shared" si="12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3" ref="J92:J98">SUM(H92:I92)</f>
        <v>0</v>
      </c>
      <c r="K92" s="175"/>
      <c r="L92" s="172">
        <v>5</v>
      </c>
      <c r="M92" s="172">
        <v>8</v>
      </c>
      <c r="N92" s="172">
        <v>2</v>
      </c>
      <c r="O92" s="172">
        <v>2</v>
      </c>
      <c r="P92" s="171">
        <v>2</v>
      </c>
      <c r="Q92" s="173">
        <f>SUM(K92:P92)</f>
        <v>19</v>
      </c>
      <c r="R92" s="174">
        <f>SUM(J92,Q92)</f>
        <v>19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2</v>
      </c>
      <c r="I93" s="135">
        <v>4</v>
      </c>
      <c r="J93" s="150">
        <f t="shared" si="13"/>
        <v>6</v>
      </c>
      <c r="K93" s="137">
        <v>0</v>
      </c>
      <c r="L93" s="138">
        <v>72</v>
      </c>
      <c r="M93" s="138">
        <v>81</v>
      </c>
      <c r="N93" s="138">
        <v>50</v>
      </c>
      <c r="O93" s="138">
        <v>39</v>
      </c>
      <c r="P93" s="135">
        <v>18</v>
      </c>
      <c r="Q93" s="136">
        <f t="shared" si="11"/>
        <v>260</v>
      </c>
      <c r="R93" s="139">
        <f t="shared" si="12"/>
        <v>266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22</v>
      </c>
      <c r="I94" s="135">
        <v>11</v>
      </c>
      <c r="J94" s="150">
        <f t="shared" si="13"/>
        <v>33</v>
      </c>
      <c r="K94" s="137">
        <v>0</v>
      </c>
      <c r="L94" s="138">
        <v>54</v>
      </c>
      <c r="M94" s="138">
        <v>54</v>
      </c>
      <c r="N94" s="138">
        <v>46</v>
      </c>
      <c r="O94" s="138">
        <v>49</v>
      </c>
      <c r="P94" s="135">
        <v>25</v>
      </c>
      <c r="Q94" s="136">
        <f t="shared" si="11"/>
        <v>228</v>
      </c>
      <c r="R94" s="139">
        <f t="shared" si="12"/>
        <v>261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3"/>
        <v>0</v>
      </c>
      <c r="K95" s="156"/>
      <c r="L95" s="138">
        <v>139</v>
      </c>
      <c r="M95" s="138">
        <v>183</v>
      </c>
      <c r="N95" s="138">
        <v>224</v>
      </c>
      <c r="O95" s="138">
        <v>148</v>
      </c>
      <c r="P95" s="135">
        <v>72</v>
      </c>
      <c r="Q95" s="136">
        <f t="shared" si="11"/>
        <v>766</v>
      </c>
      <c r="R95" s="139">
        <f t="shared" si="12"/>
        <v>766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3"/>
        <v>0</v>
      </c>
      <c r="K96" s="156"/>
      <c r="L96" s="138">
        <v>35</v>
      </c>
      <c r="M96" s="138">
        <v>30</v>
      </c>
      <c r="N96" s="138">
        <v>38</v>
      </c>
      <c r="O96" s="138">
        <v>27</v>
      </c>
      <c r="P96" s="135">
        <v>13</v>
      </c>
      <c r="Q96" s="136">
        <f t="shared" si="11"/>
        <v>143</v>
      </c>
      <c r="R96" s="139">
        <f t="shared" si="12"/>
        <v>143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3"/>
        <v>0</v>
      </c>
      <c r="K97" s="156"/>
      <c r="L97" s="138">
        <v>0</v>
      </c>
      <c r="M97" s="138">
        <v>0</v>
      </c>
      <c r="N97" s="138">
        <v>10</v>
      </c>
      <c r="O97" s="138">
        <v>5</v>
      </c>
      <c r="P97" s="135">
        <v>4</v>
      </c>
      <c r="Q97" s="136">
        <f>SUM(K97:P97)</f>
        <v>19</v>
      </c>
      <c r="R97" s="139">
        <f>SUM(J97,Q97)</f>
        <v>19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3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1"/>
        <v>0</v>
      </c>
      <c r="R98" s="186">
        <f t="shared" si="12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4" ref="L99:R99">SUM(L100:L102)</f>
        <v>42</v>
      </c>
      <c r="M99" s="117">
        <f t="shared" si="14"/>
        <v>111</v>
      </c>
      <c r="N99" s="117">
        <f t="shared" si="14"/>
        <v>316</v>
      </c>
      <c r="O99" s="117">
        <f t="shared" si="14"/>
        <v>685</v>
      </c>
      <c r="P99" s="118">
        <f t="shared" si="14"/>
        <v>1208</v>
      </c>
      <c r="Q99" s="119">
        <f t="shared" si="14"/>
        <v>2362</v>
      </c>
      <c r="R99" s="120">
        <f t="shared" si="14"/>
        <v>2362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6</v>
      </c>
      <c r="M100" s="129">
        <v>30</v>
      </c>
      <c r="N100" s="129">
        <v>149</v>
      </c>
      <c r="O100" s="129">
        <v>320</v>
      </c>
      <c r="P100" s="126">
        <v>409</v>
      </c>
      <c r="Q100" s="127">
        <f>SUM(K100:P100)</f>
        <v>914</v>
      </c>
      <c r="R100" s="130">
        <f>SUM(J100,Q100)</f>
        <v>914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33</v>
      </c>
      <c r="M101" s="138">
        <v>74</v>
      </c>
      <c r="N101" s="138">
        <v>123</v>
      </c>
      <c r="O101" s="138">
        <v>125</v>
      </c>
      <c r="P101" s="135">
        <v>112</v>
      </c>
      <c r="Q101" s="136">
        <f>SUM(K101:P101)</f>
        <v>467</v>
      </c>
      <c r="R101" s="139">
        <f>SUM(J101,Q101)</f>
        <v>467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3</v>
      </c>
      <c r="M102" s="146">
        <v>7</v>
      </c>
      <c r="N102" s="146">
        <v>44</v>
      </c>
      <c r="O102" s="146">
        <v>240</v>
      </c>
      <c r="P102" s="143">
        <v>687</v>
      </c>
      <c r="Q102" s="144">
        <f>SUM(K102:P102)</f>
        <v>981</v>
      </c>
      <c r="R102" s="147">
        <f>SUM(J102,Q102)</f>
        <v>981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5" ref="H103:R103">SUM(H70,H90,H99)</f>
        <v>3393</v>
      </c>
      <c r="I103" s="114">
        <f t="shared" si="15"/>
        <v>3526</v>
      </c>
      <c r="J103" s="115">
        <f t="shared" si="15"/>
        <v>6919</v>
      </c>
      <c r="K103" s="116">
        <f t="shared" si="15"/>
        <v>0</v>
      </c>
      <c r="L103" s="117">
        <f t="shared" si="15"/>
        <v>7383</v>
      </c>
      <c r="M103" s="117">
        <f t="shared" si="15"/>
        <v>5907</v>
      </c>
      <c r="N103" s="117">
        <f t="shared" si="15"/>
        <v>4119</v>
      </c>
      <c r="O103" s="117">
        <f t="shared" si="15"/>
        <v>3555</v>
      </c>
      <c r="P103" s="118">
        <f t="shared" si="15"/>
        <v>3052</v>
      </c>
      <c r="Q103" s="119">
        <f t="shared" si="15"/>
        <v>24016</v>
      </c>
      <c r="R103" s="120">
        <f t="shared" si="15"/>
        <v>30935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平成２５年（２０１３年）４月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6" ref="H109:R109">SUM(H110,H116,H119,H123,H127:H128)</f>
        <v>35413065</v>
      </c>
      <c r="I109" s="114">
        <f t="shared" si="16"/>
        <v>58117289</v>
      </c>
      <c r="J109" s="115">
        <f t="shared" si="16"/>
        <v>93530354</v>
      </c>
      <c r="K109" s="116">
        <f t="shared" si="16"/>
        <v>0</v>
      </c>
      <c r="L109" s="117">
        <f t="shared" si="16"/>
        <v>202422748</v>
      </c>
      <c r="M109" s="117">
        <f t="shared" si="16"/>
        <v>186932866</v>
      </c>
      <c r="N109" s="117">
        <f t="shared" si="16"/>
        <v>152963030</v>
      </c>
      <c r="O109" s="117">
        <f t="shared" si="16"/>
        <v>125926049</v>
      </c>
      <c r="P109" s="118">
        <f t="shared" si="16"/>
        <v>87370095</v>
      </c>
      <c r="Q109" s="119">
        <f t="shared" si="16"/>
        <v>755614788</v>
      </c>
      <c r="R109" s="120">
        <f t="shared" si="16"/>
        <v>849145142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7" ref="H110:Q110">SUM(H111:H115)</f>
        <v>12630803</v>
      </c>
      <c r="I110" s="114">
        <f t="shared" si="17"/>
        <v>17230698</v>
      </c>
      <c r="J110" s="115">
        <f t="shared" si="17"/>
        <v>29861501</v>
      </c>
      <c r="K110" s="116">
        <f t="shared" si="17"/>
        <v>0</v>
      </c>
      <c r="L110" s="117">
        <f t="shared" si="17"/>
        <v>36748901</v>
      </c>
      <c r="M110" s="117">
        <f t="shared" si="17"/>
        <v>34718670</v>
      </c>
      <c r="N110" s="117">
        <f t="shared" si="17"/>
        <v>28162465</v>
      </c>
      <c r="O110" s="117">
        <f t="shared" si="17"/>
        <v>26688588</v>
      </c>
      <c r="P110" s="118">
        <f t="shared" si="17"/>
        <v>25804629</v>
      </c>
      <c r="Q110" s="119">
        <f t="shared" si="17"/>
        <v>152123253</v>
      </c>
      <c r="R110" s="120">
        <f aca="true" t="shared" si="18" ref="R110:R115">SUM(J110,Q110)</f>
        <v>181984754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12225281</v>
      </c>
      <c r="I111" s="126">
        <v>15200964</v>
      </c>
      <c r="J111" s="127">
        <f>SUM(H111:I111)</f>
        <v>27426245</v>
      </c>
      <c r="K111" s="128">
        <v>0</v>
      </c>
      <c r="L111" s="129">
        <v>29238059</v>
      </c>
      <c r="M111" s="129">
        <v>26255507</v>
      </c>
      <c r="N111" s="129">
        <v>22319782</v>
      </c>
      <c r="O111" s="129">
        <v>20490263</v>
      </c>
      <c r="P111" s="126">
        <v>17265916</v>
      </c>
      <c r="Q111" s="127">
        <f>SUM(K111:P111)</f>
        <v>115569527</v>
      </c>
      <c r="R111" s="130">
        <f t="shared" si="18"/>
        <v>142995772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174204</v>
      </c>
      <c r="N112" s="138">
        <v>157572</v>
      </c>
      <c r="O112" s="138">
        <v>264294</v>
      </c>
      <c r="P112" s="135">
        <v>1508895</v>
      </c>
      <c r="Q112" s="136">
        <f>SUM(K112:P112)</f>
        <v>2104965</v>
      </c>
      <c r="R112" s="139">
        <f t="shared" si="18"/>
        <v>2104965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227358</v>
      </c>
      <c r="I113" s="135">
        <v>725931</v>
      </c>
      <c r="J113" s="136">
        <f>SUM(H113:I113)</f>
        <v>953289</v>
      </c>
      <c r="K113" s="137">
        <v>0</v>
      </c>
      <c r="L113" s="138">
        <v>3862503</v>
      </c>
      <c r="M113" s="138">
        <v>4521519</v>
      </c>
      <c r="N113" s="138">
        <v>2543832</v>
      </c>
      <c r="O113" s="138">
        <v>3097654</v>
      </c>
      <c r="P113" s="135">
        <v>4678541</v>
      </c>
      <c r="Q113" s="136">
        <f>SUM(K113:P113)</f>
        <v>18704049</v>
      </c>
      <c r="R113" s="139">
        <f t="shared" si="18"/>
        <v>19657338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0</v>
      </c>
      <c r="I114" s="135">
        <v>1119825</v>
      </c>
      <c r="J114" s="136">
        <f>SUM(H114:I114)</f>
        <v>1119825</v>
      </c>
      <c r="K114" s="137">
        <v>0</v>
      </c>
      <c r="L114" s="138">
        <v>2608110</v>
      </c>
      <c r="M114" s="138">
        <v>2646049</v>
      </c>
      <c r="N114" s="138">
        <v>1950903</v>
      </c>
      <c r="O114" s="138">
        <v>1952649</v>
      </c>
      <c r="P114" s="135">
        <v>1303380</v>
      </c>
      <c r="Q114" s="136">
        <f>SUM(K114:P114)</f>
        <v>10461091</v>
      </c>
      <c r="R114" s="139">
        <f t="shared" si="18"/>
        <v>11580916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178164</v>
      </c>
      <c r="I115" s="143">
        <v>183978</v>
      </c>
      <c r="J115" s="144">
        <f>SUM(H115:I115)</f>
        <v>362142</v>
      </c>
      <c r="K115" s="145">
        <v>0</v>
      </c>
      <c r="L115" s="146">
        <v>1040229</v>
      </c>
      <c r="M115" s="146">
        <v>1121391</v>
      </c>
      <c r="N115" s="146">
        <v>1190376</v>
      </c>
      <c r="O115" s="146">
        <v>883728</v>
      </c>
      <c r="P115" s="143">
        <v>1047897</v>
      </c>
      <c r="Q115" s="144">
        <f>SUM(K115:P115)</f>
        <v>5283621</v>
      </c>
      <c r="R115" s="147">
        <f t="shared" si="18"/>
        <v>5645763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9" ref="H116:R116">SUM(H117:H118)</f>
        <v>12079828</v>
      </c>
      <c r="I116" s="114">
        <f t="shared" si="19"/>
        <v>25536341</v>
      </c>
      <c r="J116" s="115">
        <f t="shared" si="19"/>
        <v>37616169</v>
      </c>
      <c r="K116" s="116">
        <f t="shared" si="19"/>
        <v>0</v>
      </c>
      <c r="L116" s="117">
        <f t="shared" si="19"/>
        <v>108140212</v>
      </c>
      <c r="M116" s="117">
        <f t="shared" si="19"/>
        <v>100288453</v>
      </c>
      <c r="N116" s="117">
        <f t="shared" si="19"/>
        <v>74461407</v>
      </c>
      <c r="O116" s="117">
        <f t="shared" si="19"/>
        <v>55915574</v>
      </c>
      <c r="P116" s="118">
        <f t="shared" si="19"/>
        <v>35947458</v>
      </c>
      <c r="Q116" s="119">
        <f t="shared" si="19"/>
        <v>374753104</v>
      </c>
      <c r="R116" s="120">
        <f t="shared" si="19"/>
        <v>412369273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9560476</v>
      </c>
      <c r="I117" s="126">
        <v>18016920</v>
      </c>
      <c r="J117" s="148">
        <f>SUM(H117:I117)</f>
        <v>27577396</v>
      </c>
      <c r="K117" s="128">
        <v>0</v>
      </c>
      <c r="L117" s="129">
        <v>78250303</v>
      </c>
      <c r="M117" s="129">
        <v>69725056</v>
      </c>
      <c r="N117" s="129">
        <v>51410236</v>
      </c>
      <c r="O117" s="129">
        <v>39406964</v>
      </c>
      <c r="P117" s="126">
        <v>24250473</v>
      </c>
      <c r="Q117" s="127">
        <f>SUM(K117:P117)</f>
        <v>263043032</v>
      </c>
      <c r="R117" s="130">
        <f>SUM(J117,Q117)</f>
        <v>290620428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2519352</v>
      </c>
      <c r="I118" s="143">
        <v>7519421</v>
      </c>
      <c r="J118" s="149">
        <f>SUM(H118:I118)</f>
        <v>10038773</v>
      </c>
      <c r="K118" s="145">
        <v>0</v>
      </c>
      <c r="L118" s="146">
        <v>29889909</v>
      </c>
      <c r="M118" s="146">
        <v>30563397</v>
      </c>
      <c r="N118" s="146">
        <v>23051171</v>
      </c>
      <c r="O118" s="146">
        <v>16508610</v>
      </c>
      <c r="P118" s="143">
        <v>11696985</v>
      </c>
      <c r="Q118" s="144">
        <f>SUM(K118:P118)</f>
        <v>111710072</v>
      </c>
      <c r="R118" s="147">
        <f>SUM(J118,Q118)</f>
        <v>121748845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20" ref="H119:R119">SUM(H120:H122)</f>
        <v>26514</v>
      </c>
      <c r="I119" s="114">
        <f t="shared" si="20"/>
        <v>218610</v>
      </c>
      <c r="J119" s="115">
        <f t="shared" si="20"/>
        <v>245124</v>
      </c>
      <c r="K119" s="116">
        <f t="shared" si="20"/>
        <v>0</v>
      </c>
      <c r="L119" s="117">
        <f t="shared" si="20"/>
        <v>4853115</v>
      </c>
      <c r="M119" s="117">
        <f t="shared" si="20"/>
        <v>7747032</v>
      </c>
      <c r="N119" s="117">
        <f t="shared" si="20"/>
        <v>13102250</v>
      </c>
      <c r="O119" s="117">
        <f t="shared" si="20"/>
        <v>11362815</v>
      </c>
      <c r="P119" s="118">
        <f t="shared" si="20"/>
        <v>7820235</v>
      </c>
      <c r="Q119" s="119">
        <f t="shared" si="20"/>
        <v>44885447</v>
      </c>
      <c r="R119" s="120">
        <f t="shared" si="20"/>
        <v>45130571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26514</v>
      </c>
      <c r="I120" s="126">
        <v>197181</v>
      </c>
      <c r="J120" s="148">
        <f>SUM(H120:I120)</f>
        <v>223695</v>
      </c>
      <c r="K120" s="128">
        <v>0</v>
      </c>
      <c r="L120" s="129">
        <v>3198267</v>
      </c>
      <c r="M120" s="129">
        <v>5581065</v>
      </c>
      <c r="N120" s="129">
        <v>9218246</v>
      </c>
      <c r="O120" s="129">
        <v>7578459</v>
      </c>
      <c r="P120" s="126">
        <v>5654691</v>
      </c>
      <c r="Q120" s="127">
        <f>SUM(K120:P120)</f>
        <v>31230728</v>
      </c>
      <c r="R120" s="130">
        <f>SUM(J120,Q120)</f>
        <v>31454423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0</v>
      </c>
      <c r="I121" s="135">
        <v>21429</v>
      </c>
      <c r="J121" s="150">
        <f>SUM(H121:I121)</f>
        <v>21429</v>
      </c>
      <c r="K121" s="137">
        <v>0</v>
      </c>
      <c r="L121" s="138">
        <v>1467936</v>
      </c>
      <c r="M121" s="138">
        <v>2122182</v>
      </c>
      <c r="N121" s="138">
        <v>3607695</v>
      </c>
      <c r="O121" s="138">
        <v>3729744</v>
      </c>
      <c r="P121" s="135">
        <v>2028546</v>
      </c>
      <c r="Q121" s="136">
        <f>SUM(K121:P121)</f>
        <v>12956103</v>
      </c>
      <c r="R121" s="139">
        <f>SUM(J121,Q121)</f>
        <v>12977532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186912</v>
      </c>
      <c r="M122" s="146">
        <v>43785</v>
      </c>
      <c r="N122" s="146">
        <v>276309</v>
      </c>
      <c r="O122" s="146">
        <v>54612</v>
      </c>
      <c r="P122" s="143">
        <v>136998</v>
      </c>
      <c r="Q122" s="144">
        <f>SUM(K122:P122)</f>
        <v>698616</v>
      </c>
      <c r="R122" s="147">
        <f>SUM(J122,Q122)</f>
        <v>698616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1" ref="H123:R123">SUM(H124:H126)</f>
        <v>2920995</v>
      </c>
      <c r="I123" s="114">
        <f t="shared" si="21"/>
        <v>5990107</v>
      </c>
      <c r="J123" s="115">
        <f t="shared" si="21"/>
        <v>8911102</v>
      </c>
      <c r="K123" s="116">
        <f t="shared" si="21"/>
        <v>0</v>
      </c>
      <c r="L123" s="117">
        <f t="shared" si="21"/>
        <v>7859529</v>
      </c>
      <c r="M123" s="117">
        <f t="shared" si="21"/>
        <v>10954706</v>
      </c>
      <c r="N123" s="117">
        <f t="shared" si="21"/>
        <v>8932922</v>
      </c>
      <c r="O123" s="117">
        <f t="shared" si="21"/>
        <v>8680589</v>
      </c>
      <c r="P123" s="118">
        <f t="shared" si="21"/>
        <v>6789888</v>
      </c>
      <c r="Q123" s="119">
        <f t="shared" si="21"/>
        <v>43217634</v>
      </c>
      <c r="R123" s="120">
        <f t="shared" si="21"/>
        <v>52128736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2202660</v>
      </c>
      <c r="I124" s="126">
        <v>3963875</v>
      </c>
      <c r="J124" s="148">
        <f>SUM(H124:I124)</f>
        <v>6166535</v>
      </c>
      <c r="K124" s="128">
        <v>0</v>
      </c>
      <c r="L124" s="129">
        <v>5378967</v>
      </c>
      <c r="M124" s="129">
        <v>9900918</v>
      </c>
      <c r="N124" s="129">
        <v>7572474</v>
      </c>
      <c r="O124" s="129">
        <v>7926237</v>
      </c>
      <c r="P124" s="126">
        <v>6620049</v>
      </c>
      <c r="Q124" s="127">
        <f>SUM(K124:P124)</f>
        <v>37398645</v>
      </c>
      <c r="R124" s="130">
        <f>SUM(J124,Q124)</f>
        <v>43565180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125015</v>
      </c>
      <c r="I125" s="135">
        <v>487409</v>
      </c>
      <c r="J125" s="150">
        <f>SUM(H125:I125)</f>
        <v>612424</v>
      </c>
      <c r="K125" s="137">
        <v>0</v>
      </c>
      <c r="L125" s="138">
        <v>650609</v>
      </c>
      <c r="M125" s="138">
        <v>355910</v>
      </c>
      <c r="N125" s="138">
        <v>255608</v>
      </c>
      <c r="O125" s="138">
        <v>227426</v>
      </c>
      <c r="P125" s="135">
        <v>64269</v>
      </c>
      <c r="Q125" s="136">
        <f>SUM(K125:P125)</f>
        <v>1553822</v>
      </c>
      <c r="R125" s="139">
        <f>SUM(J125,Q125)</f>
        <v>2166246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593320</v>
      </c>
      <c r="I126" s="143">
        <v>1538823</v>
      </c>
      <c r="J126" s="149">
        <f>SUM(H126:I126)</f>
        <v>2132143</v>
      </c>
      <c r="K126" s="145">
        <v>0</v>
      </c>
      <c r="L126" s="146">
        <v>1829953</v>
      </c>
      <c r="M126" s="146">
        <v>697878</v>
      </c>
      <c r="N126" s="146">
        <v>1104840</v>
      </c>
      <c r="O126" s="146">
        <v>526926</v>
      </c>
      <c r="P126" s="143">
        <v>105570</v>
      </c>
      <c r="Q126" s="144">
        <f>SUM(K126:P126)</f>
        <v>4265167</v>
      </c>
      <c r="R126" s="147">
        <f>SUM(J126,Q126)</f>
        <v>6397310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1746645</v>
      </c>
      <c r="I127" s="114">
        <v>3425013</v>
      </c>
      <c r="J127" s="115">
        <f>SUM(H127:I127)</f>
        <v>5171658</v>
      </c>
      <c r="K127" s="116">
        <v>0</v>
      </c>
      <c r="L127" s="117">
        <v>16040161</v>
      </c>
      <c r="M127" s="117">
        <v>13204899</v>
      </c>
      <c r="N127" s="117">
        <v>14415894</v>
      </c>
      <c r="O127" s="117">
        <v>13380381</v>
      </c>
      <c r="P127" s="118">
        <v>5066681</v>
      </c>
      <c r="Q127" s="119">
        <f>SUM(K127:P127)</f>
        <v>62108016</v>
      </c>
      <c r="R127" s="120">
        <f>SUM(J127,Q127)</f>
        <v>67279674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6008280</v>
      </c>
      <c r="I128" s="114">
        <v>5716520</v>
      </c>
      <c r="J128" s="115">
        <f>SUM(H128:I128)</f>
        <v>11724800</v>
      </c>
      <c r="K128" s="116">
        <v>0</v>
      </c>
      <c r="L128" s="117">
        <v>28780830</v>
      </c>
      <c r="M128" s="117">
        <v>20019106</v>
      </c>
      <c r="N128" s="117">
        <v>13888092</v>
      </c>
      <c r="O128" s="117">
        <v>9898102</v>
      </c>
      <c r="P128" s="118">
        <v>5941204</v>
      </c>
      <c r="Q128" s="119">
        <f>SUM(K128:P128)</f>
        <v>78527334</v>
      </c>
      <c r="R128" s="120">
        <f>SUM(J128,Q128)</f>
        <v>90252134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1004688</v>
      </c>
      <c r="I129" s="114">
        <f>SUM(I130:I137)</f>
        <v>1174293</v>
      </c>
      <c r="J129" s="115">
        <f>SUM(J130:J137)</f>
        <v>2178981</v>
      </c>
      <c r="K129" s="116">
        <f aca="true" t="shared" si="22" ref="K129:R129">SUM(K131:K137)</f>
        <v>0</v>
      </c>
      <c r="L129" s="117">
        <f>SUM(L131:L137)</f>
        <v>47153178</v>
      </c>
      <c r="M129" s="117">
        <f t="shared" si="22"/>
        <v>62387919</v>
      </c>
      <c r="N129" s="117">
        <f t="shared" si="22"/>
        <v>75478239</v>
      </c>
      <c r="O129" s="117">
        <f t="shared" si="22"/>
        <v>57966921</v>
      </c>
      <c r="P129" s="118">
        <f t="shared" si="22"/>
        <v>29373669</v>
      </c>
      <c r="Q129" s="119">
        <f t="shared" si="22"/>
        <v>272359926</v>
      </c>
      <c r="R129" s="120">
        <f t="shared" si="22"/>
        <v>274538907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>SUM(K130:P130)</f>
        <v>0</v>
      </c>
      <c r="R130" s="195">
        <f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3" ref="J131:J137">SUM(H131:I131)</f>
        <v>0</v>
      </c>
      <c r="K131" s="156"/>
      <c r="L131" s="138">
        <v>46800</v>
      </c>
      <c r="M131" s="138">
        <v>120888</v>
      </c>
      <c r="N131" s="138">
        <v>29799</v>
      </c>
      <c r="O131" s="138">
        <v>18720</v>
      </c>
      <c r="P131" s="135">
        <v>46422</v>
      </c>
      <c r="Q131" s="136">
        <f aca="true" t="shared" si="24" ref="Q131:Q137">SUM(K131:P131)</f>
        <v>262629</v>
      </c>
      <c r="R131" s="139">
        <f aca="true" t="shared" si="25" ref="R131:R137">SUM(J131,Q131)</f>
        <v>262629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65241</v>
      </c>
      <c r="I132" s="135">
        <v>263808</v>
      </c>
      <c r="J132" s="150">
        <f t="shared" si="23"/>
        <v>329049</v>
      </c>
      <c r="K132" s="137">
        <v>0</v>
      </c>
      <c r="L132" s="138">
        <v>6205446</v>
      </c>
      <c r="M132" s="138">
        <v>8527509</v>
      </c>
      <c r="N132" s="138">
        <v>6422373</v>
      </c>
      <c r="O132" s="138">
        <v>5304690</v>
      </c>
      <c r="P132" s="135">
        <v>2436579</v>
      </c>
      <c r="Q132" s="136">
        <f t="shared" si="24"/>
        <v>28896597</v>
      </c>
      <c r="R132" s="139">
        <f t="shared" si="25"/>
        <v>29225646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939447</v>
      </c>
      <c r="I133" s="135">
        <v>910485</v>
      </c>
      <c r="J133" s="150">
        <f t="shared" si="23"/>
        <v>1849932</v>
      </c>
      <c r="K133" s="137">
        <v>0</v>
      </c>
      <c r="L133" s="138">
        <v>6177501</v>
      </c>
      <c r="M133" s="138">
        <v>8513361</v>
      </c>
      <c r="N133" s="138">
        <v>10012941</v>
      </c>
      <c r="O133" s="138">
        <v>11888406</v>
      </c>
      <c r="P133" s="135">
        <v>6847515</v>
      </c>
      <c r="Q133" s="136">
        <f t="shared" si="24"/>
        <v>43439724</v>
      </c>
      <c r="R133" s="139">
        <f t="shared" si="25"/>
        <v>45289656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3"/>
        <v>0</v>
      </c>
      <c r="K134" s="156"/>
      <c r="L134" s="138">
        <v>29725398</v>
      </c>
      <c r="M134" s="138">
        <v>40349097</v>
      </c>
      <c r="N134" s="138">
        <v>50657193</v>
      </c>
      <c r="O134" s="138">
        <v>34715718</v>
      </c>
      <c r="P134" s="135">
        <v>16848513</v>
      </c>
      <c r="Q134" s="136">
        <f t="shared" si="24"/>
        <v>172295919</v>
      </c>
      <c r="R134" s="139">
        <f t="shared" si="25"/>
        <v>172295919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3"/>
        <v>0</v>
      </c>
      <c r="K135" s="156"/>
      <c r="L135" s="138">
        <v>4998033</v>
      </c>
      <c r="M135" s="138">
        <v>4877064</v>
      </c>
      <c r="N135" s="138">
        <v>6511446</v>
      </c>
      <c r="O135" s="138">
        <v>5164794</v>
      </c>
      <c r="P135" s="135">
        <v>2516742</v>
      </c>
      <c r="Q135" s="136">
        <f t="shared" si="24"/>
        <v>24068079</v>
      </c>
      <c r="R135" s="139">
        <f t="shared" si="25"/>
        <v>24068079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3"/>
        <v>0</v>
      </c>
      <c r="K136" s="156"/>
      <c r="L136" s="138">
        <v>0</v>
      </c>
      <c r="M136" s="138">
        <v>0</v>
      </c>
      <c r="N136" s="138">
        <v>1844487</v>
      </c>
      <c r="O136" s="138">
        <v>874593</v>
      </c>
      <c r="P136" s="135">
        <v>677898</v>
      </c>
      <c r="Q136" s="136">
        <f>SUM(K136:P136)</f>
        <v>3396978</v>
      </c>
      <c r="R136" s="139">
        <f>SUM(J136,Q136)</f>
        <v>3396978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3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4"/>
        <v>0</v>
      </c>
      <c r="R137" s="186">
        <f t="shared" si="25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8394534</v>
      </c>
      <c r="M138" s="117">
        <f aca="true" t="shared" si="26" ref="M138:R138">SUM(M139:M141)</f>
        <v>23722485</v>
      </c>
      <c r="N138" s="117">
        <f t="shared" si="26"/>
        <v>74555732</v>
      </c>
      <c r="O138" s="117">
        <f t="shared" si="26"/>
        <v>179179531</v>
      </c>
      <c r="P138" s="118">
        <f t="shared" si="26"/>
        <v>363891158</v>
      </c>
      <c r="Q138" s="119">
        <f t="shared" si="26"/>
        <v>649743440</v>
      </c>
      <c r="R138" s="120">
        <f t="shared" si="26"/>
        <v>649743440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1048005</v>
      </c>
      <c r="M139" s="129">
        <v>5741815</v>
      </c>
      <c r="N139" s="129">
        <v>31433609</v>
      </c>
      <c r="O139" s="129">
        <v>71927287</v>
      </c>
      <c r="P139" s="126">
        <v>98430737</v>
      </c>
      <c r="Q139" s="127">
        <f>SUM(K139:P139)</f>
        <v>208581453</v>
      </c>
      <c r="R139" s="130">
        <f>SUM(J139,Q139)</f>
        <v>208581453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6613884</v>
      </c>
      <c r="M140" s="138">
        <v>16202702</v>
      </c>
      <c r="N140" s="138">
        <v>29709108</v>
      </c>
      <c r="O140" s="138">
        <v>31598091</v>
      </c>
      <c r="P140" s="135">
        <v>31051101</v>
      </c>
      <c r="Q140" s="136">
        <f>SUM(K140:P140)</f>
        <v>115174886</v>
      </c>
      <c r="R140" s="139">
        <f>SUM(J140,Q140)</f>
        <v>115174886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732645</v>
      </c>
      <c r="M141" s="146">
        <v>1777968</v>
      </c>
      <c r="N141" s="146">
        <v>13413015</v>
      </c>
      <c r="O141" s="146">
        <v>75654153</v>
      </c>
      <c r="P141" s="143">
        <v>234409320</v>
      </c>
      <c r="Q141" s="144">
        <f>SUM(K141:P141)</f>
        <v>325987101</v>
      </c>
      <c r="R141" s="147">
        <f>SUM(J141,Q141)</f>
        <v>325987101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7" ref="H142:R142">SUM(H109,H129,H138)</f>
        <v>36417753</v>
      </c>
      <c r="I142" s="114">
        <f t="shared" si="27"/>
        <v>59291582</v>
      </c>
      <c r="J142" s="115">
        <f t="shared" si="27"/>
        <v>95709335</v>
      </c>
      <c r="K142" s="116">
        <f t="shared" si="27"/>
        <v>0</v>
      </c>
      <c r="L142" s="117">
        <f t="shared" si="27"/>
        <v>257970460</v>
      </c>
      <c r="M142" s="117">
        <f t="shared" si="27"/>
        <v>273043270</v>
      </c>
      <c r="N142" s="117">
        <f t="shared" si="27"/>
        <v>302997001</v>
      </c>
      <c r="O142" s="117">
        <f t="shared" si="27"/>
        <v>363072501</v>
      </c>
      <c r="P142" s="118">
        <f t="shared" si="27"/>
        <v>480634922</v>
      </c>
      <c r="Q142" s="119">
        <f t="shared" si="27"/>
        <v>1677718154</v>
      </c>
      <c r="R142" s="120">
        <f t="shared" si="27"/>
        <v>1773427489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Q12:R12"/>
    <mergeCell ref="B5:G5"/>
    <mergeCell ref="K22:R22"/>
    <mergeCell ref="B13:G13"/>
    <mergeCell ref="H32:J32"/>
    <mergeCell ref="Q42:Q43"/>
    <mergeCell ref="H42:J42"/>
    <mergeCell ref="K42:P42"/>
    <mergeCell ref="H4:I4"/>
    <mergeCell ref="B23:G24"/>
    <mergeCell ref="B32:G33"/>
    <mergeCell ref="K31:R31"/>
    <mergeCell ref="K32:Q32"/>
    <mergeCell ref="R32:R33"/>
    <mergeCell ref="B42:G43"/>
    <mergeCell ref="H107:J107"/>
    <mergeCell ref="K107:Q107"/>
    <mergeCell ref="R107:R108"/>
    <mergeCell ref="K58:P58"/>
    <mergeCell ref="B107:G108"/>
    <mergeCell ref="H68:J68"/>
    <mergeCell ref="K68:Q68"/>
    <mergeCell ref="B58:G59"/>
    <mergeCell ref="B50:G51"/>
    <mergeCell ref="P1:Q1"/>
    <mergeCell ref="I106:R106"/>
    <mergeCell ref="J1:O1"/>
    <mergeCell ref="R23:R24"/>
    <mergeCell ref="K23:Q23"/>
    <mergeCell ref="H23:J23"/>
    <mergeCell ref="R68:R69"/>
    <mergeCell ref="K5:L5"/>
    <mergeCell ref="R6:R7"/>
    <mergeCell ref="H5:I5"/>
    <mergeCell ref="B68:G69"/>
    <mergeCell ref="J41:Q41"/>
    <mergeCell ref="I67:R67"/>
    <mergeCell ref="H58:J58"/>
    <mergeCell ref="Q58:Q59"/>
    <mergeCell ref="J57:Q57"/>
    <mergeCell ref="J49:Q49"/>
    <mergeCell ref="Q50:Q51"/>
    <mergeCell ref="K50:P50"/>
    <mergeCell ref="H50:J50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Q12" sqref="Q12:R12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平成２６年（２０１４年）２月※</v>
      </c>
      <c r="J1" s="202" t="s">
        <v>0</v>
      </c>
      <c r="K1" s="203"/>
      <c r="L1" s="203"/>
      <c r="M1" s="203"/>
      <c r="N1" s="203"/>
      <c r="O1" s="204"/>
      <c r="P1" s="205">
        <v>41729</v>
      </c>
      <c r="Q1" s="205"/>
      <c r="R1" s="168" t="s">
        <v>65</v>
      </c>
    </row>
    <row r="2" spans="1:17" ht="16.5" customHeight="1" thickTop="1">
      <c r="A2" s="164">
        <v>26</v>
      </c>
      <c r="B2" s="164">
        <v>2014</v>
      </c>
      <c r="C2" s="164">
        <v>2</v>
      </c>
      <c r="D2" s="164">
        <v>1</v>
      </c>
      <c r="E2" s="164">
        <v>28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平成２６年（２０１４年）２月末日現在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44480</v>
      </c>
      <c r="K6" s="200"/>
      <c r="L6" s="199"/>
      <c r="Q6" s="199">
        <f>R18</f>
        <v>18357</v>
      </c>
      <c r="R6" s="224">
        <f>Q6/Q7</f>
        <v>0.2096768666689511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43069</v>
      </c>
      <c r="Q7" s="199">
        <f>I8</f>
        <v>87549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87549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平成２６年（２０１４年）２月末日現在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2959</v>
      </c>
      <c r="I14" s="32">
        <f>I15+I16</f>
        <v>2309</v>
      </c>
      <c r="J14" s="33">
        <f>SUM(H14:I14)</f>
        <v>5268</v>
      </c>
      <c r="K14" s="34">
        <f aca="true" t="shared" si="0" ref="K14:P14">K15+K16</f>
        <v>0</v>
      </c>
      <c r="L14" s="35">
        <f t="shared" si="0"/>
        <v>3852</v>
      </c>
      <c r="M14" s="35">
        <f t="shared" si="0"/>
        <v>2497</v>
      </c>
      <c r="N14" s="35">
        <f t="shared" si="0"/>
        <v>1984</v>
      </c>
      <c r="O14" s="35">
        <f t="shared" si="0"/>
        <v>2126</v>
      </c>
      <c r="P14" s="36">
        <f t="shared" si="0"/>
        <v>2212</v>
      </c>
      <c r="Q14" s="37">
        <f>SUM(K14:P14)</f>
        <v>12671</v>
      </c>
      <c r="R14" s="165">
        <f>SUM(J14,Q14)</f>
        <v>17939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450</v>
      </c>
      <c r="I15" s="42">
        <v>408</v>
      </c>
      <c r="J15" s="43">
        <f>SUM(H15:I15)</f>
        <v>858</v>
      </c>
      <c r="K15" s="44">
        <v>0</v>
      </c>
      <c r="L15" s="45">
        <v>513</v>
      </c>
      <c r="M15" s="45">
        <v>341</v>
      </c>
      <c r="N15" s="45">
        <v>243</v>
      </c>
      <c r="O15" s="45">
        <v>233</v>
      </c>
      <c r="P15" s="42">
        <v>239</v>
      </c>
      <c r="Q15" s="43">
        <f>SUM(K15:P15)</f>
        <v>1569</v>
      </c>
      <c r="R15" s="166">
        <f>SUM(J15,Q15)</f>
        <v>2427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2509</v>
      </c>
      <c r="I16" s="49">
        <v>1901</v>
      </c>
      <c r="J16" s="50">
        <f>SUM(H16:I16)</f>
        <v>4410</v>
      </c>
      <c r="K16" s="51">
        <v>0</v>
      </c>
      <c r="L16" s="52">
        <v>3339</v>
      </c>
      <c r="M16" s="52">
        <v>2156</v>
      </c>
      <c r="N16" s="52">
        <v>1741</v>
      </c>
      <c r="O16" s="52">
        <v>1893</v>
      </c>
      <c r="P16" s="49">
        <v>1973</v>
      </c>
      <c r="Q16" s="50">
        <f>SUM(K16:P16)</f>
        <v>11102</v>
      </c>
      <c r="R16" s="167">
        <f>SUM(J16,Q16)</f>
        <v>15512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43</v>
      </c>
      <c r="I17" s="32">
        <v>66</v>
      </c>
      <c r="J17" s="33">
        <f>SUM(H17:I17)</f>
        <v>109</v>
      </c>
      <c r="K17" s="34">
        <v>0</v>
      </c>
      <c r="L17" s="35">
        <v>94</v>
      </c>
      <c r="M17" s="35">
        <v>78</v>
      </c>
      <c r="N17" s="35">
        <v>37</v>
      </c>
      <c r="O17" s="35">
        <v>37</v>
      </c>
      <c r="P17" s="36">
        <v>63</v>
      </c>
      <c r="Q17" s="56">
        <f>SUM(K17:P17)</f>
        <v>309</v>
      </c>
      <c r="R17" s="57">
        <f>SUM(J17,Q17)</f>
        <v>418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3002</v>
      </c>
      <c r="I18" s="59">
        <f>I14+I17</f>
        <v>2375</v>
      </c>
      <c r="J18" s="60">
        <f>SUM(H18:I18)</f>
        <v>5377</v>
      </c>
      <c r="K18" s="61">
        <f aca="true" t="shared" si="1" ref="K18:P18">K14+K17</f>
        <v>0</v>
      </c>
      <c r="L18" s="62">
        <f t="shared" si="1"/>
        <v>3946</v>
      </c>
      <c r="M18" s="62">
        <f t="shared" si="1"/>
        <v>2575</v>
      </c>
      <c r="N18" s="62">
        <f t="shared" si="1"/>
        <v>2021</v>
      </c>
      <c r="O18" s="62">
        <f t="shared" si="1"/>
        <v>2163</v>
      </c>
      <c r="P18" s="59">
        <f t="shared" si="1"/>
        <v>2275</v>
      </c>
      <c r="Q18" s="60">
        <f>SUM(K18:P18)</f>
        <v>12980</v>
      </c>
      <c r="R18" s="63">
        <f>SUM(J18,Q18)</f>
        <v>18357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平成２６年（２０１４年）２月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1477</v>
      </c>
      <c r="I25" s="72">
        <v>1537</v>
      </c>
      <c r="J25" s="73">
        <f>SUM(H25:I25)</f>
        <v>3014</v>
      </c>
      <c r="K25" s="74">
        <v>0</v>
      </c>
      <c r="L25" s="75">
        <v>2737</v>
      </c>
      <c r="M25" s="75">
        <v>1800</v>
      </c>
      <c r="N25" s="75">
        <v>1146</v>
      </c>
      <c r="O25" s="75">
        <v>796</v>
      </c>
      <c r="P25" s="76">
        <v>439</v>
      </c>
      <c r="Q25" s="77">
        <f>SUM(K25:P25)</f>
        <v>6918</v>
      </c>
      <c r="R25" s="38">
        <f>SUM(J25,Q25)</f>
        <v>9932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20</v>
      </c>
      <c r="I26" s="79">
        <v>49</v>
      </c>
      <c r="J26" s="80">
        <f>SUM(H26:I26)</f>
        <v>69</v>
      </c>
      <c r="K26" s="81">
        <v>0</v>
      </c>
      <c r="L26" s="82">
        <v>57</v>
      </c>
      <c r="M26" s="82">
        <v>57</v>
      </c>
      <c r="N26" s="82">
        <v>23</v>
      </c>
      <c r="O26" s="82">
        <v>15</v>
      </c>
      <c r="P26" s="83">
        <v>23</v>
      </c>
      <c r="Q26" s="84">
        <f>SUM(K26:P26)</f>
        <v>175</v>
      </c>
      <c r="R26" s="53">
        <f>SUM(J26,Q26)</f>
        <v>244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1497</v>
      </c>
      <c r="I27" s="59">
        <f t="shared" si="2"/>
        <v>1586</v>
      </c>
      <c r="J27" s="60">
        <f t="shared" si="2"/>
        <v>3083</v>
      </c>
      <c r="K27" s="61">
        <f t="shared" si="2"/>
        <v>0</v>
      </c>
      <c r="L27" s="62">
        <f t="shared" si="2"/>
        <v>2794</v>
      </c>
      <c r="M27" s="62">
        <f t="shared" si="2"/>
        <v>1857</v>
      </c>
      <c r="N27" s="62">
        <f t="shared" si="2"/>
        <v>1169</v>
      </c>
      <c r="O27" s="62">
        <f t="shared" si="2"/>
        <v>811</v>
      </c>
      <c r="P27" s="59">
        <f t="shared" si="2"/>
        <v>462</v>
      </c>
      <c r="Q27" s="60">
        <f>SUM(K27:P27)</f>
        <v>7093</v>
      </c>
      <c r="R27" s="63">
        <f>SUM(J27,Q27)</f>
        <v>10176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平成２６年（２０１４年）２月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13</v>
      </c>
      <c r="I34" s="72">
        <v>10</v>
      </c>
      <c r="J34" s="73">
        <f>SUM(H34:I34)</f>
        <v>23</v>
      </c>
      <c r="K34" s="74">
        <v>0</v>
      </c>
      <c r="L34" s="75">
        <v>332</v>
      </c>
      <c r="M34" s="75">
        <v>351</v>
      </c>
      <c r="N34" s="75">
        <v>358</v>
      </c>
      <c r="O34" s="75">
        <v>264</v>
      </c>
      <c r="P34" s="76">
        <v>120</v>
      </c>
      <c r="Q34" s="86">
        <f>SUM(K34:P34)</f>
        <v>1425</v>
      </c>
      <c r="R34" s="87">
        <f>SUM(J34,Q34)</f>
        <v>1448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2</v>
      </c>
      <c r="M35" s="82">
        <v>2</v>
      </c>
      <c r="N35" s="82">
        <v>2</v>
      </c>
      <c r="O35" s="82">
        <v>1</v>
      </c>
      <c r="P35" s="83">
        <v>3</v>
      </c>
      <c r="Q35" s="88">
        <f>SUM(K35:P35)</f>
        <v>10</v>
      </c>
      <c r="R35" s="89">
        <f>SUM(J35,Q35)</f>
        <v>10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13</v>
      </c>
      <c r="I36" s="59">
        <f>I34+I35</f>
        <v>10</v>
      </c>
      <c r="J36" s="60">
        <f>SUM(H36:I36)</f>
        <v>23</v>
      </c>
      <c r="K36" s="61">
        <f aca="true" t="shared" si="3" ref="K36:P36">K34+K35</f>
        <v>0</v>
      </c>
      <c r="L36" s="62">
        <f t="shared" si="3"/>
        <v>334</v>
      </c>
      <c r="M36" s="62">
        <f t="shared" si="3"/>
        <v>353</v>
      </c>
      <c r="N36" s="62">
        <f t="shared" si="3"/>
        <v>360</v>
      </c>
      <c r="O36" s="62">
        <f t="shared" si="3"/>
        <v>265</v>
      </c>
      <c r="P36" s="59">
        <f t="shared" si="3"/>
        <v>123</v>
      </c>
      <c r="Q36" s="90">
        <f>SUM(K36:P36)</f>
        <v>1435</v>
      </c>
      <c r="R36" s="91">
        <f>SUM(J36,Q36)</f>
        <v>1458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平成２６年（２０１４年）２月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7</v>
      </c>
      <c r="L44" s="75">
        <v>29</v>
      </c>
      <c r="M44" s="75">
        <v>161</v>
      </c>
      <c r="N44" s="75">
        <v>380</v>
      </c>
      <c r="O44" s="76">
        <v>389</v>
      </c>
      <c r="P44" s="86">
        <f>SUM(K44:O44)</f>
        <v>966</v>
      </c>
      <c r="Q44" s="87">
        <f>SUM(J44,P44)</f>
        <v>966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2</v>
      </c>
      <c r="N45" s="82">
        <v>2</v>
      </c>
      <c r="O45" s="83">
        <v>6</v>
      </c>
      <c r="P45" s="88">
        <f>SUM(K45:O45)</f>
        <v>10</v>
      </c>
      <c r="Q45" s="89">
        <f>SUM(J45,P45)</f>
        <v>10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7</v>
      </c>
      <c r="L46" s="62">
        <f>L44+L45</f>
        <v>29</v>
      </c>
      <c r="M46" s="62">
        <f>M44+M45</f>
        <v>163</v>
      </c>
      <c r="N46" s="62">
        <f>N44+N45</f>
        <v>382</v>
      </c>
      <c r="O46" s="59">
        <f>O44+O45</f>
        <v>395</v>
      </c>
      <c r="P46" s="90">
        <f>SUM(K46:O46)</f>
        <v>976</v>
      </c>
      <c r="Q46" s="91">
        <f>SUM(J46,P46)</f>
        <v>976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平成２６年（２０１４年）２月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45</v>
      </c>
      <c r="L52" s="75">
        <v>67</v>
      </c>
      <c r="M52" s="75">
        <v>119</v>
      </c>
      <c r="N52" s="75">
        <v>124</v>
      </c>
      <c r="O52" s="76">
        <v>89</v>
      </c>
      <c r="P52" s="86">
        <f>SUM(K52:O52)</f>
        <v>444</v>
      </c>
      <c r="Q52" s="87">
        <f>SUM(J52,P52)</f>
        <v>444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0</v>
      </c>
      <c r="L53" s="82">
        <v>1</v>
      </c>
      <c r="M53" s="82">
        <v>1</v>
      </c>
      <c r="N53" s="82">
        <v>4</v>
      </c>
      <c r="O53" s="83">
        <v>0</v>
      </c>
      <c r="P53" s="88">
        <f>SUM(K53:O53)</f>
        <v>6</v>
      </c>
      <c r="Q53" s="89">
        <f>SUM(J53,P53)</f>
        <v>6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45</v>
      </c>
      <c r="L54" s="62">
        <f>L52+L53</f>
        <v>68</v>
      </c>
      <c r="M54" s="62">
        <f>M52+M53</f>
        <v>120</v>
      </c>
      <c r="N54" s="62">
        <f>N52+N53</f>
        <v>128</v>
      </c>
      <c r="O54" s="59">
        <f>O52+O53</f>
        <v>89</v>
      </c>
      <c r="P54" s="90">
        <f>SUM(K54:O54)</f>
        <v>450</v>
      </c>
      <c r="Q54" s="91">
        <f>SUM(J54,P54)</f>
        <v>450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平成２６年（２０１４年）２月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3</v>
      </c>
      <c r="L60" s="75">
        <v>6</v>
      </c>
      <c r="M60" s="75">
        <v>38</v>
      </c>
      <c r="N60" s="75">
        <v>235</v>
      </c>
      <c r="O60" s="76">
        <v>673</v>
      </c>
      <c r="P60" s="86">
        <f>SUM(K60:O60)</f>
        <v>955</v>
      </c>
      <c r="Q60" s="87">
        <f>SUM(J60,P60)</f>
        <v>955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0</v>
      </c>
      <c r="N61" s="82">
        <v>1</v>
      </c>
      <c r="O61" s="83">
        <v>12</v>
      </c>
      <c r="P61" s="88">
        <f>SUM(K61:O61)</f>
        <v>13</v>
      </c>
      <c r="Q61" s="89">
        <f>SUM(J61,P61)</f>
        <v>13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3</v>
      </c>
      <c r="L62" s="62">
        <f>L60+L61</f>
        <v>6</v>
      </c>
      <c r="M62" s="62">
        <f>M60+M61</f>
        <v>38</v>
      </c>
      <c r="N62" s="62">
        <f>N60+N61</f>
        <v>236</v>
      </c>
      <c r="O62" s="59">
        <f>O60+O61</f>
        <v>685</v>
      </c>
      <c r="P62" s="90">
        <f>SUM(K62:O62)</f>
        <v>968</v>
      </c>
      <c r="Q62" s="91">
        <f>SUM(J62,P62)</f>
        <v>968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平成２６年（２０１４年）２月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4" ref="H70:R70">SUM(H71,H77,H80,H84,H88:H89)</f>
        <v>3545</v>
      </c>
      <c r="I70" s="114">
        <f t="shared" si="4"/>
        <v>4112</v>
      </c>
      <c r="J70" s="115">
        <f t="shared" si="4"/>
        <v>7657</v>
      </c>
      <c r="K70" s="116">
        <f t="shared" si="4"/>
        <v>0</v>
      </c>
      <c r="L70" s="117">
        <f t="shared" si="4"/>
        <v>7756</v>
      </c>
      <c r="M70" s="117">
        <f t="shared" si="4"/>
        <v>5619</v>
      </c>
      <c r="N70" s="117">
        <f t="shared" si="4"/>
        <v>3785</v>
      </c>
      <c r="O70" s="117">
        <f t="shared" si="4"/>
        <v>2682</v>
      </c>
      <c r="P70" s="118">
        <f t="shared" si="4"/>
        <v>1818</v>
      </c>
      <c r="Q70" s="119">
        <f t="shared" si="4"/>
        <v>21660</v>
      </c>
      <c r="R70" s="120">
        <f t="shared" si="4"/>
        <v>29317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5" ref="H71:Q71">SUM(H72:H76)</f>
        <v>864</v>
      </c>
      <c r="I71" s="114">
        <f t="shared" si="5"/>
        <v>935</v>
      </c>
      <c r="J71" s="115">
        <f t="shared" si="5"/>
        <v>1799</v>
      </c>
      <c r="K71" s="116">
        <f t="shared" si="5"/>
        <v>0</v>
      </c>
      <c r="L71" s="117">
        <f t="shared" si="5"/>
        <v>1672</v>
      </c>
      <c r="M71" s="117">
        <f t="shared" si="5"/>
        <v>1122</v>
      </c>
      <c r="N71" s="117">
        <f t="shared" si="5"/>
        <v>779</v>
      </c>
      <c r="O71" s="117">
        <f t="shared" si="5"/>
        <v>607</v>
      </c>
      <c r="P71" s="118">
        <f t="shared" si="5"/>
        <v>588</v>
      </c>
      <c r="Q71" s="119">
        <f t="shared" si="5"/>
        <v>4768</v>
      </c>
      <c r="R71" s="120">
        <f aca="true" t="shared" si="6" ref="R71:R76">SUM(J71,Q71)</f>
        <v>6567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815</v>
      </c>
      <c r="I72" s="126">
        <v>849</v>
      </c>
      <c r="J72" s="127">
        <f>SUM(H72:I72)</f>
        <v>1664</v>
      </c>
      <c r="K72" s="128">
        <v>0</v>
      </c>
      <c r="L72" s="129">
        <v>1227</v>
      </c>
      <c r="M72" s="129">
        <v>755</v>
      </c>
      <c r="N72" s="129">
        <v>430</v>
      </c>
      <c r="O72" s="129">
        <v>275</v>
      </c>
      <c r="P72" s="126">
        <v>206</v>
      </c>
      <c r="Q72" s="127">
        <f>SUM(K72:P72)</f>
        <v>2893</v>
      </c>
      <c r="R72" s="130">
        <f t="shared" si="6"/>
        <v>4557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3</v>
      </c>
      <c r="N73" s="138">
        <v>3</v>
      </c>
      <c r="O73" s="138">
        <v>8</v>
      </c>
      <c r="P73" s="135">
        <v>36</v>
      </c>
      <c r="Q73" s="136">
        <f>SUM(K73:P73)</f>
        <v>50</v>
      </c>
      <c r="R73" s="139">
        <f t="shared" si="6"/>
        <v>50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19</v>
      </c>
      <c r="I74" s="135">
        <v>32</v>
      </c>
      <c r="J74" s="136">
        <f>SUM(H74:I74)</f>
        <v>51</v>
      </c>
      <c r="K74" s="137">
        <v>0</v>
      </c>
      <c r="L74" s="138">
        <v>178</v>
      </c>
      <c r="M74" s="138">
        <v>134</v>
      </c>
      <c r="N74" s="138">
        <v>90</v>
      </c>
      <c r="O74" s="138">
        <v>104</v>
      </c>
      <c r="P74" s="135">
        <v>110</v>
      </c>
      <c r="Q74" s="136">
        <f>SUM(K74:P74)</f>
        <v>616</v>
      </c>
      <c r="R74" s="139">
        <f t="shared" si="6"/>
        <v>667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3</v>
      </c>
      <c r="I75" s="135">
        <v>31</v>
      </c>
      <c r="J75" s="136">
        <f>SUM(H75:I75)</f>
        <v>34</v>
      </c>
      <c r="K75" s="137">
        <v>0</v>
      </c>
      <c r="L75" s="138">
        <v>69</v>
      </c>
      <c r="M75" s="138">
        <v>71</v>
      </c>
      <c r="N75" s="138">
        <v>66</v>
      </c>
      <c r="O75" s="138">
        <v>42</v>
      </c>
      <c r="P75" s="135">
        <v>41</v>
      </c>
      <c r="Q75" s="136">
        <f>SUM(K75:P75)</f>
        <v>289</v>
      </c>
      <c r="R75" s="139">
        <f t="shared" si="6"/>
        <v>323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27</v>
      </c>
      <c r="I76" s="143">
        <v>23</v>
      </c>
      <c r="J76" s="144">
        <f>SUM(H76:I76)</f>
        <v>50</v>
      </c>
      <c r="K76" s="145">
        <v>0</v>
      </c>
      <c r="L76" s="146">
        <v>198</v>
      </c>
      <c r="M76" s="146">
        <v>159</v>
      </c>
      <c r="N76" s="146">
        <v>190</v>
      </c>
      <c r="O76" s="146">
        <v>178</v>
      </c>
      <c r="P76" s="143">
        <v>195</v>
      </c>
      <c r="Q76" s="144">
        <f>SUM(K76:P76)</f>
        <v>920</v>
      </c>
      <c r="R76" s="147">
        <f t="shared" si="6"/>
        <v>970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7" ref="H77:R77">SUM(H78:H79)</f>
        <v>650</v>
      </c>
      <c r="I77" s="114">
        <f t="shared" si="7"/>
        <v>794</v>
      </c>
      <c r="J77" s="115">
        <f t="shared" si="7"/>
        <v>1444</v>
      </c>
      <c r="K77" s="116">
        <f t="shared" si="7"/>
        <v>0</v>
      </c>
      <c r="L77" s="117">
        <f t="shared" si="7"/>
        <v>2054</v>
      </c>
      <c r="M77" s="117">
        <f t="shared" si="7"/>
        <v>1394</v>
      </c>
      <c r="N77" s="117">
        <f t="shared" si="7"/>
        <v>854</v>
      </c>
      <c r="O77" s="117">
        <f t="shared" si="7"/>
        <v>533</v>
      </c>
      <c r="P77" s="118">
        <f t="shared" si="7"/>
        <v>309</v>
      </c>
      <c r="Q77" s="119">
        <f t="shared" si="7"/>
        <v>5144</v>
      </c>
      <c r="R77" s="120">
        <f t="shared" si="7"/>
        <v>6588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549</v>
      </c>
      <c r="I78" s="126">
        <v>616</v>
      </c>
      <c r="J78" s="148">
        <f>SUM(H78:I78)</f>
        <v>1165</v>
      </c>
      <c r="K78" s="128">
        <v>0</v>
      </c>
      <c r="L78" s="129">
        <v>1598</v>
      </c>
      <c r="M78" s="129">
        <v>969</v>
      </c>
      <c r="N78" s="129">
        <v>600</v>
      </c>
      <c r="O78" s="129">
        <v>367</v>
      </c>
      <c r="P78" s="126">
        <v>211</v>
      </c>
      <c r="Q78" s="127">
        <f>SUM(K78:P78)</f>
        <v>3745</v>
      </c>
      <c r="R78" s="130">
        <f>SUM(J78,Q78)</f>
        <v>4910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101</v>
      </c>
      <c r="I79" s="143">
        <v>178</v>
      </c>
      <c r="J79" s="149">
        <f>SUM(H79:I79)</f>
        <v>279</v>
      </c>
      <c r="K79" s="145">
        <v>0</v>
      </c>
      <c r="L79" s="146">
        <v>456</v>
      </c>
      <c r="M79" s="146">
        <v>425</v>
      </c>
      <c r="N79" s="146">
        <v>254</v>
      </c>
      <c r="O79" s="146">
        <v>166</v>
      </c>
      <c r="P79" s="143">
        <v>98</v>
      </c>
      <c r="Q79" s="144">
        <f>SUM(K79:P79)</f>
        <v>1399</v>
      </c>
      <c r="R79" s="147">
        <f>SUM(J79,Q79)</f>
        <v>1678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8" ref="H80:R80">SUM(H81:H83)</f>
        <v>8</v>
      </c>
      <c r="I80" s="114">
        <f t="shared" si="8"/>
        <v>9</v>
      </c>
      <c r="J80" s="115">
        <f t="shared" si="8"/>
        <v>17</v>
      </c>
      <c r="K80" s="116">
        <f t="shared" si="8"/>
        <v>0</v>
      </c>
      <c r="L80" s="117">
        <f t="shared" si="8"/>
        <v>142</v>
      </c>
      <c r="M80" s="117">
        <f t="shared" si="8"/>
        <v>185</v>
      </c>
      <c r="N80" s="117">
        <f t="shared" si="8"/>
        <v>245</v>
      </c>
      <c r="O80" s="117">
        <f t="shared" si="8"/>
        <v>172</v>
      </c>
      <c r="P80" s="118">
        <f t="shared" si="8"/>
        <v>104</v>
      </c>
      <c r="Q80" s="119">
        <f t="shared" si="8"/>
        <v>848</v>
      </c>
      <c r="R80" s="120">
        <f t="shared" si="8"/>
        <v>865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7</v>
      </c>
      <c r="I81" s="126">
        <v>8</v>
      </c>
      <c r="J81" s="148">
        <f>SUM(H81:I81)</f>
        <v>15</v>
      </c>
      <c r="K81" s="128">
        <v>0</v>
      </c>
      <c r="L81" s="129">
        <v>113</v>
      </c>
      <c r="M81" s="129">
        <v>141</v>
      </c>
      <c r="N81" s="129">
        <v>179</v>
      </c>
      <c r="O81" s="129">
        <v>118</v>
      </c>
      <c r="P81" s="126">
        <v>74</v>
      </c>
      <c r="Q81" s="127">
        <f>SUM(K81:P81)</f>
        <v>625</v>
      </c>
      <c r="R81" s="130">
        <f>SUM(J81,Q81)</f>
        <v>640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1</v>
      </c>
      <c r="I82" s="135">
        <v>1</v>
      </c>
      <c r="J82" s="150">
        <f>SUM(H82:I82)</f>
        <v>2</v>
      </c>
      <c r="K82" s="137">
        <v>0</v>
      </c>
      <c r="L82" s="138">
        <v>25</v>
      </c>
      <c r="M82" s="138">
        <v>42</v>
      </c>
      <c r="N82" s="138">
        <v>65</v>
      </c>
      <c r="O82" s="138">
        <v>50</v>
      </c>
      <c r="P82" s="135">
        <v>29</v>
      </c>
      <c r="Q82" s="136">
        <f>SUM(K82:P82)</f>
        <v>211</v>
      </c>
      <c r="R82" s="139">
        <f>SUM(J82,Q82)</f>
        <v>213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4</v>
      </c>
      <c r="M83" s="146">
        <v>2</v>
      </c>
      <c r="N83" s="146">
        <v>1</v>
      </c>
      <c r="O83" s="146">
        <v>4</v>
      </c>
      <c r="P83" s="143">
        <v>1</v>
      </c>
      <c r="Q83" s="144">
        <f>SUM(K83:P83)</f>
        <v>12</v>
      </c>
      <c r="R83" s="147">
        <f>SUM(J83,Q83)</f>
        <v>12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9" ref="H84:R84">SUM(H85:H87)</f>
        <v>534</v>
      </c>
      <c r="I84" s="114">
        <f t="shared" si="9"/>
        <v>789</v>
      </c>
      <c r="J84" s="115">
        <f t="shared" si="9"/>
        <v>1323</v>
      </c>
      <c r="K84" s="116">
        <f t="shared" si="9"/>
        <v>0</v>
      </c>
      <c r="L84" s="117">
        <f t="shared" si="9"/>
        <v>1133</v>
      </c>
      <c r="M84" s="117">
        <f t="shared" si="9"/>
        <v>1115</v>
      </c>
      <c r="N84" s="117">
        <f t="shared" si="9"/>
        <v>813</v>
      </c>
      <c r="O84" s="117">
        <f t="shared" si="9"/>
        <v>631</v>
      </c>
      <c r="P84" s="118">
        <f t="shared" si="9"/>
        <v>396</v>
      </c>
      <c r="Q84" s="119">
        <f t="shared" si="9"/>
        <v>4088</v>
      </c>
      <c r="R84" s="120">
        <f t="shared" si="9"/>
        <v>5411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479</v>
      </c>
      <c r="I85" s="126">
        <v>743</v>
      </c>
      <c r="J85" s="148">
        <f>SUM(H85:I85)</f>
        <v>1222</v>
      </c>
      <c r="K85" s="128">
        <v>0</v>
      </c>
      <c r="L85" s="129">
        <v>1065</v>
      </c>
      <c r="M85" s="129">
        <v>1077</v>
      </c>
      <c r="N85" s="129">
        <v>787</v>
      </c>
      <c r="O85" s="129">
        <v>610</v>
      </c>
      <c r="P85" s="126">
        <v>381</v>
      </c>
      <c r="Q85" s="127">
        <f>SUM(K85:P85)</f>
        <v>3920</v>
      </c>
      <c r="R85" s="130">
        <f>SUM(J85,Q85)</f>
        <v>5142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23</v>
      </c>
      <c r="I86" s="135">
        <v>25</v>
      </c>
      <c r="J86" s="150">
        <f>SUM(H86:I86)</f>
        <v>48</v>
      </c>
      <c r="K86" s="137">
        <v>0</v>
      </c>
      <c r="L86" s="138">
        <v>30</v>
      </c>
      <c r="M86" s="138">
        <v>16</v>
      </c>
      <c r="N86" s="138">
        <v>14</v>
      </c>
      <c r="O86" s="138">
        <v>14</v>
      </c>
      <c r="P86" s="135">
        <v>7</v>
      </c>
      <c r="Q86" s="136">
        <f>SUM(K86:P86)</f>
        <v>81</v>
      </c>
      <c r="R86" s="139">
        <f>SUM(J86,Q86)</f>
        <v>129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32</v>
      </c>
      <c r="I87" s="143">
        <v>21</v>
      </c>
      <c r="J87" s="149">
        <f>SUM(H87:I87)</f>
        <v>53</v>
      </c>
      <c r="K87" s="145">
        <v>0</v>
      </c>
      <c r="L87" s="146">
        <v>38</v>
      </c>
      <c r="M87" s="146">
        <v>22</v>
      </c>
      <c r="N87" s="146">
        <v>12</v>
      </c>
      <c r="O87" s="146">
        <v>7</v>
      </c>
      <c r="P87" s="143">
        <v>8</v>
      </c>
      <c r="Q87" s="144">
        <f>SUM(K87:P87)</f>
        <v>87</v>
      </c>
      <c r="R87" s="147">
        <f>SUM(J87,Q87)</f>
        <v>140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30</v>
      </c>
      <c r="I88" s="114">
        <v>16</v>
      </c>
      <c r="J88" s="115">
        <f>SUM(H88:I88)</f>
        <v>46</v>
      </c>
      <c r="K88" s="116">
        <v>0</v>
      </c>
      <c r="L88" s="117">
        <v>130</v>
      </c>
      <c r="M88" s="117">
        <v>84</v>
      </c>
      <c r="N88" s="117">
        <v>79</v>
      </c>
      <c r="O88" s="117">
        <v>84</v>
      </c>
      <c r="P88" s="118">
        <v>32</v>
      </c>
      <c r="Q88" s="119">
        <f>SUM(K88:P88)</f>
        <v>409</v>
      </c>
      <c r="R88" s="120">
        <f>SUM(J88,Q88)</f>
        <v>455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1459</v>
      </c>
      <c r="I89" s="114">
        <v>1569</v>
      </c>
      <c r="J89" s="115">
        <f>SUM(H89:I89)</f>
        <v>3028</v>
      </c>
      <c r="K89" s="116">
        <v>0</v>
      </c>
      <c r="L89" s="117">
        <v>2625</v>
      </c>
      <c r="M89" s="117">
        <v>1719</v>
      </c>
      <c r="N89" s="117">
        <v>1015</v>
      </c>
      <c r="O89" s="117">
        <v>655</v>
      </c>
      <c r="P89" s="118">
        <v>389</v>
      </c>
      <c r="Q89" s="119">
        <f>SUM(K89:P89)</f>
        <v>6403</v>
      </c>
      <c r="R89" s="120">
        <f>SUM(J89,Q89)</f>
        <v>9431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10" ref="H90:R90">SUM(H91:H98)</f>
        <v>13</v>
      </c>
      <c r="I90" s="114">
        <f t="shared" si="10"/>
        <v>10</v>
      </c>
      <c r="J90" s="115">
        <f t="shared" si="10"/>
        <v>23</v>
      </c>
      <c r="K90" s="116">
        <f t="shared" si="10"/>
        <v>0</v>
      </c>
      <c r="L90" s="117">
        <f t="shared" si="10"/>
        <v>337</v>
      </c>
      <c r="M90" s="117">
        <f t="shared" si="10"/>
        <v>355</v>
      </c>
      <c r="N90" s="117">
        <f t="shared" si="10"/>
        <v>368</v>
      </c>
      <c r="O90" s="117">
        <f t="shared" si="10"/>
        <v>269</v>
      </c>
      <c r="P90" s="118">
        <f t="shared" si="10"/>
        <v>124</v>
      </c>
      <c r="Q90" s="119">
        <f t="shared" si="10"/>
        <v>1453</v>
      </c>
      <c r="R90" s="120">
        <f t="shared" si="10"/>
        <v>1476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1" ref="Q91:Q98">SUM(K91:P91)</f>
        <v>0</v>
      </c>
      <c r="R91" s="130">
        <f aca="true" t="shared" si="12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3" ref="J92:J98">SUM(H92:I92)</f>
        <v>0</v>
      </c>
      <c r="K92" s="175"/>
      <c r="L92" s="172">
        <v>8</v>
      </c>
      <c r="M92" s="172">
        <v>3</v>
      </c>
      <c r="N92" s="172">
        <v>4</v>
      </c>
      <c r="O92" s="172">
        <v>1</v>
      </c>
      <c r="P92" s="171">
        <v>3</v>
      </c>
      <c r="Q92" s="173">
        <f>SUM(K92:P92)</f>
        <v>19</v>
      </c>
      <c r="R92" s="174">
        <f>SUM(J92,Q92)</f>
        <v>19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2</v>
      </c>
      <c r="I93" s="135">
        <v>3</v>
      </c>
      <c r="J93" s="150">
        <f t="shared" si="13"/>
        <v>5</v>
      </c>
      <c r="K93" s="137">
        <v>0</v>
      </c>
      <c r="L93" s="138">
        <v>76</v>
      </c>
      <c r="M93" s="138">
        <v>82</v>
      </c>
      <c r="N93" s="138">
        <v>56</v>
      </c>
      <c r="O93" s="138">
        <v>41</v>
      </c>
      <c r="P93" s="135">
        <v>15</v>
      </c>
      <c r="Q93" s="136">
        <f t="shared" si="11"/>
        <v>270</v>
      </c>
      <c r="R93" s="139">
        <f t="shared" si="12"/>
        <v>275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11</v>
      </c>
      <c r="I94" s="135">
        <v>7</v>
      </c>
      <c r="J94" s="150">
        <f t="shared" si="13"/>
        <v>18</v>
      </c>
      <c r="K94" s="137">
        <v>0</v>
      </c>
      <c r="L94" s="138">
        <v>68</v>
      </c>
      <c r="M94" s="138">
        <v>64</v>
      </c>
      <c r="N94" s="138">
        <v>52</v>
      </c>
      <c r="O94" s="138">
        <v>46</v>
      </c>
      <c r="P94" s="135">
        <v>22</v>
      </c>
      <c r="Q94" s="136">
        <f t="shared" si="11"/>
        <v>252</v>
      </c>
      <c r="R94" s="139">
        <f t="shared" si="12"/>
        <v>270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3"/>
        <v>0</v>
      </c>
      <c r="K95" s="156"/>
      <c r="L95" s="138">
        <v>150</v>
      </c>
      <c r="M95" s="138">
        <v>176</v>
      </c>
      <c r="N95" s="138">
        <v>221</v>
      </c>
      <c r="O95" s="138">
        <v>141</v>
      </c>
      <c r="P95" s="135">
        <v>66</v>
      </c>
      <c r="Q95" s="136">
        <f t="shared" si="11"/>
        <v>754</v>
      </c>
      <c r="R95" s="139">
        <f t="shared" si="12"/>
        <v>754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3"/>
        <v>0</v>
      </c>
      <c r="K96" s="156"/>
      <c r="L96" s="138">
        <v>35</v>
      </c>
      <c r="M96" s="138">
        <v>29</v>
      </c>
      <c r="N96" s="138">
        <v>28</v>
      </c>
      <c r="O96" s="138">
        <v>34</v>
      </c>
      <c r="P96" s="135">
        <v>13</v>
      </c>
      <c r="Q96" s="136">
        <f t="shared" si="11"/>
        <v>139</v>
      </c>
      <c r="R96" s="139">
        <f t="shared" si="12"/>
        <v>139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3"/>
        <v>0</v>
      </c>
      <c r="K97" s="156"/>
      <c r="L97" s="138">
        <v>0</v>
      </c>
      <c r="M97" s="138">
        <v>1</v>
      </c>
      <c r="N97" s="138">
        <v>7</v>
      </c>
      <c r="O97" s="138">
        <v>6</v>
      </c>
      <c r="P97" s="135">
        <v>5</v>
      </c>
      <c r="Q97" s="136">
        <f>SUM(K97:P97)</f>
        <v>19</v>
      </c>
      <c r="R97" s="139">
        <f>SUM(J97,Q97)</f>
        <v>19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3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1"/>
        <v>0</v>
      </c>
      <c r="R98" s="186">
        <f t="shared" si="12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4" ref="L99:R99">SUM(L100:L102)</f>
        <v>55</v>
      </c>
      <c r="M99" s="117">
        <f t="shared" si="14"/>
        <v>107</v>
      </c>
      <c r="N99" s="117">
        <f t="shared" si="14"/>
        <v>327</v>
      </c>
      <c r="O99" s="117">
        <f t="shared" si="14"/>
        <v>754</v>
      </c>
      <c r="P99" s="118">
        <f t="shared" si="14"/>
        <v>1176</v>
      </c>
      <c r="Q99" s="119">
        <f t="shared" si="14"/>
        <v>2419</v>
      </c>
      <c r="R99" s="120">
        <f t="shared" si="14"/>
        <v>2419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7</v>
      </c>
      <c r="M100" s="129">
        <v>29</v>
      </c>
      <c r="N100" s="129">
        <v>167</v>
      </c>
      <c r="O100" s="129">
        <v>384</v>
      </c>
      <c r="P100" s="126">
        <v>398</v>
      </c>
      <c r="Q100" s="127">
        <f>SUM(K100:P100)</f>
        <v>985</v>
      </c>
      <c r="R100" s="130">
        <f>SUM(J100,Q100)</f>
        <v>985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45</v>
      </c>
      <c r="M101" s="138">
        <v>70</v>
      </c>
      <c r="N101" s="138">
        <v>122</v>
      </c>
      <c r="O101" s="138">
        <v>130</v>
      </c>
      <c r="P101" s="135">
        <v>90</v>
      </c>
      <c r="Q101" s="136">
        <f>SUM(K101:P101)</f>
        <v>457</v>
      </c>
      <c r="R101" s="139">
        <f>SUM(J101,Q101)</f>
        <v>457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3</v>
      </c>
      <c r="M102" s="146">
        <v>8</v>
      </c>
      <c r="N102" s="146">
        <v>38</v>
      </c>
      <c r="O102" s="146">
        <v>240</v>
      </c>
      <c r="P102" s="143">
        <v>688</v>
      </c>
      <c r="Q102" s="144">
        <f>SUM(K102:P102)</f>
        <v>977</v>
      </c>
      <c r="R102" s="147">
        <f>SUM(J102,Q102)</f>
        <v>977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5" ref="H103:R103">SUM(H70,H90,H99)</f>
        <v>3558</v>
      </c>
      <c r="I103" s="114">
        <f t="shared" si="15"/>
        <v>4122</v>
      </c>
      <c r="J103" s="115">
        <f t="shared" si="15"/>
        <v>7680</v>
      </c>
      <c r="K103" s="116">
        <f t="shared" si="15"/>
        <v>0</v>
      </c>
      <c r="L103" s="117">
        <f t="shared" si="15"/>
        <v>8148</v>
      </c>
      <c r="M103" s="117">
        <f t="shared" si="15"/>
        <v>6081</v>
      </c>
      <c r="N103" s="117">
        <f t="shared" si="15"/>
        <v>4480</v>
      </c>
      <c r="O103" s="117">
        <f t="shared" si="15"/>
        <v>3705</v>
      </c>
      <c r="P103" s="118">
        <f t="shared" si="15"/>
        <v>3118</v>
      </c>
      <c r="Q103" s="119">
        <f t="shared" si="15"/>
        <v>25532</v>
      </c>
      <c r="R103" s="120">
        <f t="shared" si="15"/>
        <v>33212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平成２６年（２０１４年）２月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6" ref="H109:R109">SUM(H110,H116,H119,H123,H127:H128)</f>
        <v>39493906</v>
      </c>
      <c r="I109" s="114">
        <f t="shared" si="16"/>
        <v>66519908</v>
      </c>
      <c r="J109" s="115">
        <f t="shared" si="16"/>
        <v>106013814</v>
      </c>
      <c r="K109" s="116">
        <f t="shared" si="16"/>
        <v>0</v>
      </c>
      <c r="L109" s="117">
        <f t="shared" si="16"/>
        <v>231017112</v>
      </c>
      <c r="M109" s="117">
        <f t="shared" si="16"/>
        <v>201104904</v>
      </c>
      <c r="N109" s="117">
        <f t="shared" si="16"/>
        <v>173184638</v>
      </c>
      <c r="O109" s="117">
        <f t="shared" si="16"/>
        <v>140943607</v>
      </c>
      <c r="P109" s="118">
        <f t="shared" si="16"/>
        <v>96209776</v>
      </c>
      <c r="Q109" s="119">
        <f t="shared" si="16"/>
        <v>842460037</v>
      </c>
      <c r="R109" s="120">
        <f t="shared" si="16"/>
        <v>948473851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7" ref="H110:Q110">SUM(H111:H115)</f>
        <v>12712425</v>
      </c>
      <c r="I110" s="114">
        <f t="shared" si="17"/>
        <v>18926361</v>
      </c>
      <c r="J110" s="115">
        <f t="shared" si="17"/>
        <v>31638786</v>
      </c>
      <c r="K110" s="116">
        <f t="shared" si="17"/>
        <v>0</v>
      </c>
      <c r="L110" s="117">
        <f t="shared" si="17"/>
        <v>40860698</v>
      </c>
      <c r="M110" s="117">
        <f t="shared" si="17"/>
        <v>34801178</v>
      </c>
      <c r="N110" s="117">
        <f t="shared" si="17"/>
        <v>30568675</v>
      </c>
      <c r="O110" s="117">
        <f t="shared" si="17"/>
        <v>27235578</v>
      </c>
      <c r="P110" s="118">
        <f t="shared" si="17"/>
        <v>27586110</v>
      </c>
      <c r="Q110" s="119">
        <f t="shared" si="17"/>
        <v>161052239</v>
      </c>
      <c r="R110" s="120">
        <f aca="true" t="shared" si="18" ref="R110:R115">SUM(J110,Q110)</f>
        <v>192691025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12028794</v>
      </c>
      <c r="I111" s="126">
        <v>16665120</v>
      </c>
      <c r="J111" s="127">
        <f>SUM(H111:I111)</f>
        <v>28693914</v>
      </c>
      <c r="K111" s="128">
        <v>0</v>
      </c>
      <c r="L111" s="129">
        <v>31266023</v>
      </c>
      <c r="M111" s="129">
        <v>26139587</v>
      </c>
      <c r="N111" s="129">
        <v>23569159</v>
      </c>
      <c r="O111" s="129">
        <v>20346384</v>
      </c>
      <c r="P111" s="126">
        <v>17467019</v>
      </c>
      <c r="Q111" s="127">
        <f>SUM(K111:P111)</f>
        <v>118788172</v>
      </c>
      <c r="R111" s="130">
        <f t="shared" si="18"/>
        <v>147482086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126639</v>
      </c>
      <c r="N112" s="138">
        <v>92511</v>
      </c>
      <c r="O112" s="138">
        <v>206163</v>
      </c>
      <c r="P112" s="135">
        <v>2042091</v>
      </c>
      <c r="Q112" s="136">
        <f>SUM(K112:P112)</f>
        <v>2467404</v>
      </c>
      <c r="R112" s="139">
        <f t="shared" si="18"/>
        <v>2467404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419535</v>
      </c>
      <c r="I113" s="135">
        <v>857439</v>
      </c>
      <c r="J113" s="136">
        <f>SUM(H113:I113)</f>
        <v>1276974</v>
      </c>
      <c r="K113" s="137">
        <v>0</v>
      </c>
      <c r="L113" s="138">
        <v>5380929</v>
      </c>
      <c r="M113" s="138">
        <v>4389507</v>
      </c>
      <c r="N113" s="138">
        <v>2943918</v>
      </c>
      <c r="O113" s="138">
        <v>3688830</v>
      </c>
      <c r="P113" s="135">
        <v>5226804</v>
      </c>
      <c r="Q113" s="136">
        <f>SUM(K113:P113)</f>
        <v>21629988</v>
      </c>
      <c r="R113" s="139">
        <f t="shared" si="18"/>
        <v>22906962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89082</v>
      </c>
      <c r="I114" s="135">
        <v>1226052</v>
      </c>
      <c r="J114" s="136">
        <f>SUM(H114:I114)</f>
        <v>1315134</v>
      </c>
      <c r="K114" s="137">
        <v>0</v>
      </c>
      <c r="L114" s="138">
        <v>2745360</v>
      </c>
      <c r="M114" s="138">
        <v>2968830</v>
      </c>
      <c r="N114" s="138">
        <v>2493801</v>
      </c>
      <c r="O114" s="138">
        <v>1752561</v>
      </c>
      <c r="P114" s="135">
        <v>1506717</v>
      </c>
      <c r="Q114" s="136">
        <f>SUM(K114:P114)</f>
        <v>11467269</v>
      </c>
      <c r="R114" s="139">
        <f t="shared" si="18"/>
        <v>12782403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175014</v>
      </c>
      <c r="I115" s="143">
        <v>177750</v>
      </c>
      <c r="J115" s="144">
        <f>SUM(H115:I115)</f>
        <v>352764</v>
      </c>
      <c r="K115" s="145">
        <v>0</v>
      </c>
      <c r="L115" s="146">
        <v>1468386</v>
      </c>
      <c r="M115" s="146">
        <v>1176615</v>
      </c>
      <c r="N115" s="146">
        <v>1469286</v>
      </c>
      <c r="O115" s="146">
        <v>1241640</v>
      </c>
      <c r="P115" s="143">
        <v>1343479</v>
      </c>
      <c r="Q115" s="144">
        <f>SUM(K115:P115)</f>
        <v>6699406</v>
      </c>
      <c r="R115" s="147">
        <f t="shared" si="18"/>
        <v>7052170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9" ref="H116:R116">SUM(H117:H118)</f>
        <v>13601040</v>
      </c>
      <c r="I116" s="114">
        <f t="shared" si="19"/>
        <v>32718393</v>
      </c>
      <c r="J116" s="115">
        <f t="shared" si="19"/>
        <v>46319433</v>
      </c>
      <c r="K116" s="116">
        <f t="shared" si="19"/>
        <v>0</v>
      </c>
      <c r="L116" s="117">
        <f t="shared" si="19"/>
        <v>122799944</v>
      </c>
      <c r="M116" s="117">
        <f t="shared" si="19"/>
        <v>109520061</v>
      </c>
      <c r="N116" s="117">
        <f t="shared" si="19"/>
        <v>84759177</v>
      </c>
      <c r="O116" s="117">
        <f t="shared" si="19"/>
        <v>63320905</v>
      </c>
      <c r="P116" s="118">
        <f t="shared" si="19"/>
        <v>39078999</v>
      </c>
      <c r="Q116" s="119">
        <f t="shared" si="19"/>
        <v>419479086</v>
      </c>
      <c r="R116" s="120">
        <f t="shared" si="19"/>
        <v>465798519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11115240</v>
      </c>
      <c r="I117" s="126">
        <v>24454332</v>
      </c>
      <c r="J117" s="148">
        <f>SUM(H117:I117)</f>
        <v>35569572</v>
      </c>
      <c r="K117" s="128">
        <v>0</v>
      </c>
      <c r="L117" s="129">
        <v>94296012</v>
      </c>
      <c r="M117" s="129">
        <v>76098319</v>
      </c>
      <c r="N117" s="129">
        <v>60751173</v>
      </c>
      <c r="O117" s="129">
        <v>44420671</v>
      </c>
      <c r="P117" s="126">
        <v>27619245</v>
      </c>
      <c r="Q117" s="127">
        <f>SUM(K117:P117)</f>
        <v>303185420</v>
      </c>
      <c r="R117" s="130">
        <f>SUM(J117,Q117)</f>
        <v>338754992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2485800</v>
      </c>
      <c r="I118" s="143">
        <v>8264061</v>
      </c>
      <c r="J118" s="149">
        <f>SUM(H118:I118)</f>
        <v>10749861</v>
      </c>
      <c r="K118" s="145">
        <v>0</v>
      </c>
      <c r="L118" s="146">
        <v>28503932</v>
      </c>
      <c r="M118" s="146">
        <v>33421742</v>
      </c>
      <c r="N118" s="146">
        <v>24008004</v>
      </c>
      <c r="O118" s="146">
        <v>18900234</v>
      </c>
      <c r="P118" s="143">
        <v>11459754</v>
      </c>
      <c r="Q118" s="144">
        <f>SUM(K118:P118)</f>
        <v>116293666</v>
      </c>
      <c r="R118" s="147">
        <f>SUM(J118,Q118)</f>
        <v>127043527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20" ref="H119:R119">SUM(H120:H122)</f>
        <v>185427</v>
      </c>
      <c r="I119" s="114">
        <f t="shared" si="20"/>
        <v>188366</v>
      </c>
      <c r="J119" s="115">
        <f t="shared" si="20"/>
        <v>373793</v>
      </c>
      <c r="K119" s="116">
        <f t="shared" si="20"/>
        <v>0</v>
      </c>
      <c r="L119" s="117">
        <f t="shared" si="20"/>
        <v>6497154</v>
      </c>
      <c r="M119" s="117">
        <f t="shared" si="20"/>
        <v>10166562</v>
      </c>
      <c r="N119" s="117">
        <f t="shared" si="20"/>
        <v>17860067</v>
      </c>
      <c r="O119" s="117">
        <f t="shared" si="20"/>
        <v>14135382</v>
      </c>
      <c r="P119" s="118">
        <f t="shared" si="20"/>
        <v>8762634</v>
      </c>
      <c r="Q119" s="119">
        <f t="shared" si="20"/>
        <v>57421799</v>
      </c>
      <c r="R119" s="120">
        <f t="shared" si="20"/>
        <v>57795592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162576</v>
      </c>
      <c r="I120" s="126">
        <v>166937</v>
      </c>
      <c r="J120" s="148">
        <f>SUM(H120:I120)</f>
        <v>329513</v>
      </c>
      <c r="K120" s="128">
        <v>0</v>
      </c>
      <c r="L120" s="129">
        <v>4999707</v>
      </c>
      <c r="M120" s="129">
        <v>7522578</v>
      </c>
      <c r="N120" s="129">
        <v>12480164</v>
      </c>
      <c r="O120" s="129">
        <v>9404757</v>
      </c>
      <c r="P120" s="126">
        <v>6302367</v>
      </c>
      <c r="Q120" s="127">
        <f>SUM(K120:P120)</f>
        <v>40709573</v>
      </c>
      <c r="R120" s="130">
        <f>SUM(J120,Q120)</f>
        <v>41039086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22851</v>
      </c>
      <c r="I121" s="135">
        <v>21429</v>
      </c>
      <c r="J121" s="150">
        <f>SUM(H121:I121)</f>
        <v>44280</v>
      </c>
      <c r="K121" s="137">
        <v>0</v>
      </c>
      <c r="L121" s="138">
        <v>1330965</v>
      </c>
      <c r="M121" s="138">
        <v>2526930</v>
      </c>
      <c r="N121" s="138">
        <v>5309352</v>
      </c>
      <c r="O121" s="138">
        <v>4538439</v>
      </c>
      <c r="P121" s="135">
        <v>2396835</v>
      </c>
      <c r="Q121" s="136">
        <f>SUM(K121:P121)</f>
        <v>16102521</v>
      </c>
      <c r="R121" s="139">
        <f>SUM(J121,Q121)</f>
        <v>16146801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166482</v>
      </c>
      <c r="M122" s="146">
        <v>117054</v>
      </c>
      <c r="N122" s="146">
        <v>70551</v>
      </c>
      <c r="O122" s="146">
        <v>192186</v>
      </c>
      <c r="P122" s="143">
        <v>63432</v>
      </c>
      <c r="Q122" s="144">
        <f>SUM(K122:P122)</f>
        <v>609705</v>
      </c>
      <c r="R122" s="147">
        <f>SUM(J122,Q122)</f>
        <v>609705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1" ref="H123:R123">SUM(H124:H126)</f>
        <v>5211761</v>
      </c>
      <c r="I123" s="114">
        <f t="shared" si="21"/>
        <v>6069525</v>
      </c>
      <c r="J123" s="115">
        <f t="shared" si="21"/>
        <v>11281286</v>
      </c>
      <c r="K123" s="116">
        <f t="shared" si="21"/>
        <v>0</v>
      </c>
      <c r="L123" s="117">
        <f t="shared" si="21"/>
        <v>9309530</v>
      </c>
      <c r="M123" s="117">
        <f t="shared" si="21"/>
        <v>11864443</v>
      </c>
      <c r="N123" s="117">
        <f t="shared" si="21"/>
        <v>9460018</v>
      </c>
      <c r="O123" s="117">
        <f t="shared" si="21"/>
        <v>9129030</v>
      </c>
      <c r="P123" s="118">
        <f t="shared" si="21"/>
        <v>7707036</v>
      </c>
      <c r="Q123" s="119">
        <f t="shared" si="21"/>
        <v>47470057</v>
      </c>
      <c r="R123" s="120">
        <f t="shared" si="21"/>
        <v>58751343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2421260</v>
      </c>
      <c r="I124" s="126">
        <v>4347365</v>
      </c>
      <c r="J124" s="148">
        <f>SUM(H124:I124)</f>
        <v>6768625</v>
      </c>
      <c r="K124" s="128">
        <v>0</v>
      </c>
      <c r="L124" s="129">
        <v>6639440</v>
      </c>
      <c r="M124" s="129">
        <v>10324242</v>
      </c>
      <c r="N124" s="129">
        <v>8534052</v>
      </c>
      <c r="O124" s="129">
        <v>8091603</v>
      </c>
      <c r="P124" s="126">
        <v>6886836</v>
      </c>
      <c r="Q124" s="127">
        <f>SUM(K124:P124)</f>
        <v>40476173</v>
      </c>
      <c r="R124" s="130">
        <f>SUM(J124,Q124)</f>
        <v>47244798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452998</v>
      </c>
      <c r="I125" s="135">
        <v>410687</v>
      </c>
      <c r="J125" s="150">
        <f>SUM(H125:I125)</f>
        <v>863685</v>
      </c>
      <c r="K125" s="137">
        <v>0</v>
      </c>
      <c r="L125" s="138">
        <v>645012</v>
      </c>
      <c r="M125" s="138">
        <v>435021</v>
      </c>
      <c r="N125" s="138">
        <v>454974</v>
      </c>
      <c r="O125" s="138">
        <v>416971</v>
      </c>
      <c r="P125" s="135">
        <v>168817</v>
      </c>
      <c r="Q125" s="136">
        <f>SUM(K125:P125)</f>
        <v>2120795</v>
      </c>
      <c r="R125" s="139">
        <f>SUM(J125,Q125)</f>
        <v>2984480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2337503</v>
      </c>
      <c r="I126" s="143">
        <v>1311473</v>
      </c>
      <c r="J126" s="149">
        <f>SUM(H126:I126)</f>
        <v>3648976</v>
      </c>
      <c r="K126" s="145">
        <v>0</v>
      </c>
      <c r="L126" s="146">
        <v>2025078</v>
      </c>
      <c r="M126" s="146">
        <v>1105180</v>
      </c>
      <c r="N126" s="146">
        <v>470992</v>
      </c>
      <c r="O126" s="146">
        <v>620456</v>
      </c>
      <c r="P126" s="143">
        <v>651383</v>
      </c>
      <c r="Q126" s="144">
        <f>SUM(K126:P126)</f>
        <v>4873089</v>
      </c>
      <c r="R126" s="147">
        <f>SUM(J126,Q126)</f>
        <v>8522065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1622173</v>
      </c>
      <c r="I127" s="114">
        <v>1969983</v>
      </c>
      <c r="J127" s="115">
        <f>SUM(H127:I127)</f>
        <v>3592156</v>
      </c>
      <c r="K127" s="116">
        <v>0</v>
      </c>
      <c r="L127" s="117">
        <v>20206087</v>
      </c>
      <c r="M127" s="117">
        <v>14351596</v>
      </c>
      <c r="N127" s="117">
        <v>15070185</v>
      </c>
      <c r="O127" s="117">
        <v>17144630</v>
      </c>
      <c r="P127" s="118">
        <v>7098884</v>
      </c>
      <c r="Q127" s="119">
        <f>SUM(K127:P127)</f>
        <v>73871382</v>
      </c>
      <c r="R127" s="120">
        <f>SUM(J127,Q127)</f>
        <v>77463538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6161080</v>
      </c>
      <c r="I128" s="114">
        <v>6647280</v>
      </c>
      <c r="J128" s="115">
        <f>SUM(H128:I128)</f>
        <v>12808360</v>
      </c>
      <c r="K128" s="116">
        <v>0</v>
      </c>
      <c r="L128" s="117">
        <v>31343699</v>
      </c>
      <c r="M128" s="117">
        <v>20401064</v>
      </c>
      <c r="N128" s="117">
        <v>15466516</v>
      </c>
      <c r="O128" s="117">
        <v>9978082</v>
      </c>
      <c r="P128" s="118">
        <v>5976113</v>
      </c>
      <c r="Q128" s="119">
        <f>SUM(K128:P128)</f>
        <v>83165474</v>
      </c>
      <c r="R128" s="120">
        <f>SUM(J128,Q128)</f>
        <v>95973834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499140</v>
      </c>
      <c r="I129" s="114">
        <f>SUM(I130:I137)</f>
        <v>762759</v>
      </c>
      <c r="J129" s="115">
        <f>SUM(J130:J137)</f>
        <v>1261899</v>
      </c>
      <c r="K129" s="116">
        <f aca="true" t="shared" si="22" ref="K129:R129">SUM(K131:K137)</f>
        <v>0</v>
      </c>
      <c r="L129" s="117">
        <f>SUM(L131:L137)</f>
        <v>56569932</v>
      </c>
      <c r="M129" s="117">
        <f t="shared" si="22"/>
        <v>67574124</v>
      </c>
      <c r="N129" s="117">
        <f t="shared" si="22"/>
        <v>80667342</v>
      </c>
      <c r="O129" s="117">
        <f t="shared" si="22"/>
        <v>60062589</v>
      </c>
      <c r="P129" s="118">
        <f t="shared" si="22"/>
        <v>29442330</v>
      </c>
      <c r="Q129" s="119">
        <f t="shared" si="22"/>
        <v>294316317</v>
      </c>
      <c r="R129" s="120">
        <f t="shared" si="22"/>
        <v>295578216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f>SUM(H130:I130)</f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>SUM(K130:P130)</f>
        <v>0</v>
      </c>
      <c r="R130" s="195">
        <f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3" ref="J131:J137">SUM(H131:I131)</f>
        <v>0</v>
      </c>
      <c r="K131" s="156"/>
      <c r="L131" s="138">
        <v>59472</v>
      </c>
      <c r="M131" s="138">
        <v>72225</v>
      </c>
      <c r="N131" s="138">
        <v>107379</v>
      </c>
      <c r="O131" s="138">
        <v>9360</v>
      </c>
      <c r="P131" s="135">
        <v>28080</v>
      </c>
      <c r="Q131" s="136">
        <f aca="true" t="shared" si="24" ref="Q131:Q137">SUM(K131:P131)</f>
        <v>276516</v>
      </c>
      <c r="R131" s="139">
        <f aca="true" t="shared" si="25" ref="R131:R137">SUM(J131,Q131)</f>
        <v>276516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49905</v>
      </c>
      <c r="I132" s="135">
        <v>223389</v>
      </c>
      <c r="J132" s="150">
        <f t="shared" si="23"/>
        <v>273294</v>
      </c>
      <c r="K132" s="137">
        <v>0</v>
      </c>
      <c r="L132" s="138">
        <v>8417691</v>
      </c>
      <c r="M132" s="138">
        <v>9737433</v>
      </c>
      <c r="N132" s="138">
        <v>8266446</v>
      </c>
      <c r="O132" s="138">
        <v>5478750</v>
      </c>
      <c r="P132" s="135">
        <v>2153943</v>
      </c>
      <c r="Q132" s="136">
        <f t="shared" si="24"/>
        <v>34054263</v>
      </c>
      <c r="R132" s="139">
        <f t="shared" si="25"/>
        <v>34327557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449235</v>
      </c>
      <c r="I133" s="135">
        <v>539370</v>
      </c>
      <c r="J133" s="150">
        <f t="shared" si="23"/>
        <v>988605</v>
      </c>
      <c r="K133" s="137">
        <v>0</v>
      </c>
      <c r="L133" s="138">
        <v>7387155</v>
      </c>
      <c r="M133" s="138">
        <v>9842796</v>
      </c>
      <c r="N133" s="138">
        <v>10990719</v>
      </c>
      <c r="O133" s="138">
        <v>10896030</v>
      </c>
      <c r="P133" s="135">
        <v>5919453</v>
      </c>
      <c r="Q133" s="136">
        <f t="shared" si="24"/>
        <v>45036153</v>
      </c>
      <c r="R133" s="139">
        <f t="shared" si="25"/>
        <v>46024758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3"/>
        <v>0</v>
      </c>
      <c r="K134" s="156"/>
      <c r="L134" s="138">
        <v>35268921</v>
      </c>
      <c r="M134" s="138">
        <v>42770682</v>
      </c>
      <c r="N134" s="138">
        <v>54456786</v>
      </c>
      <c r="O134" s="138">
        <v>35300421</v>
      </c>
      <c r="P134" s="135">
        <v>17225919</v>
      </c>
      <c r="Q134" s="136">
        <f t="shared" si="24"/>
        <v>185022729</v>
      </c>
      <c r="R134" s="139">
        <f t="shared" si="25"/>
        <v>185022729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3"/>
        <v>0</v>
      </c>
      <c r="K135" s="156"/>
      <c r="L135" s="138">
        <v>5436693</v>
      </c>
      <c r="M135" s="138">
        <v>4951665</v>
      </c>
      <c r="N135" s="138">
        <v>5512905</v>
      </c>
      <c r="O135" s="138">
        <v>7214499</v>
      </c>
      <c r="P135" s="135">
        <v>3057930</v>
      </c>
      <c r="Q135" s="136">
        <f t="shared" si="24"/>
        <v>26173692</v>
      </c>
      <c r="R135" s="139">
        <f t="shared" si="25"/>
        <v>26173692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3"/>
        <v>0</v>
      </c>
      <c r="K136" s="156"/>
      <c r="L136" s="138">
        <v>0</v>
      </c>
      <c r="M136" s="138">
        <v>199323</v>
      </c>
      <c r="N136" s="138">
        <v>1333107</v>
      </c>
      <c r="O136" s="138">
        <v>1163529</v>
      </c>
      <c r="P136" s="135">
        <v>1057005</v>
      </c>
      <c r="Q136" s="136">
        <f>SUM(K136:P136)</f>
        <v>3752964</v>
      </c>
      <c r="R136" s="139">
        <f>SUM(J136,Q136)</f>
        <v>3752964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3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4"/>
        <v>0</v>
      </c>
      <c r="R137" s="186">
        <f t="shared" si="25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11811928</v>
      </c>
      <c r="M138" s="117">
        <f aca="true" t="shared" si="26" ref="M138:R138">SUM(M139:M141)</f>
        <v>25625034</v>
      </c>
      <c r="N138" s="117">
        <f t="shared" si="26"/>
        <v>83269294</v>
      </c>
      <c r="O138" s="117">
        <f t="shared" si="26"/>
        <v>219436779</v>
      </c>
      <c r="P138" s="118">
        <f t="shared" si="26"/>
        <v>398368212</v>
      </c>
      <c r="Q138" s="119">
        <f t="shared" si="26"/>
        <v>738511247</v>
      </c>
      <c r="R138" s="120">
        <f t="shared" si="26"/>
        <v>738511247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1442002</v>
      </c>
      <c r="M139" s="129">
        <v>6058125</v>
      </c>
      <c r="N139" s="129">
        <v>39106906</v>
      </c>
      <c r="O139" s="129">
        <v>98102683</v>
      </c>
      <c r="P139" s="126">
        <v>106956335</v>
      </c>
      <c r="Q139" s="127">
        <f>SUM(K139:P139)</f>
        <v>251666051</v>
      </c>
      <c r="R139" s="130">
        <f>SUM(J139,Q139)</f>
        <v>251666051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9632142</v>
      </c>
      <c r="M140" s="138">
        <v>17421120</v>
      </c>
      <c r="N140" s="138">
        <v>31272183</v>
      </c>
      <c r="O140" s="138">
        <v>35193260</v>
      </c>
      <c r="P140" s="135">
        <v>27015351</v>
      </c>
      <c r="Q140" s="136">
        <f>SUM(K140:P140)</f>
        <v>120534056</v>
      </c>
      <c r="R140" s="139">
        <f>SUM(J140,Q140)</f>
        <v>120534056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737784</v>
      </c>
      <c r="M141" s="146">
        <v>2145789</v>
      </c>
      <c r="N141" s="146">
        <v>12890205</v>
      </c>
      <c r="O141" s="146">
        <v>86140836</v>
      </c>
      <c r="P141" s="143">
        <v>264396526</v>
      </c>
      <c r="Q141" s="144">
        <f>SUM(K141:P141)</f>
        <v>366311140</v>
      </c>
      <c r="R141" s="147">
        <f>SUM(J141,Q141)</f>
        <v>366311140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7" ref="H142:R142">SUM(H109,H129,H138)</f>
        <v>39993046</v>
      </c>
      <c r="I142" s="114">
        <f t="shared" si="27"/>
        <v>67282667</v>
      </c>
      <c r="J142" s="115">
        <f t="shared" si="27"/>
        <v>107275713</v>
      </c>
      <c r="K142" s="116">
        <f t="shared" si="27"/>
        <v>0</v>
      </c>
      <c r="L142" s="117">
        <f t="shared" si="27"/>
        <v>299398972</v>
      </c>
      <c r="M142" s="117">
        <f t="shared" si="27"/>
        <v>294304062</v>
      </c>
      <c r="N142" s="117">
        <f t="shared" si="27"/>
        <v>337121274</v>
      </c>
      <c r="O142" s="117">
        <f t="shared" si="27"/>
        <v>420442975</v>
      </c>
      <c r="P142" s="118">
        <f t="shared" si="27"/>
        <v>524020318</v>
      </c>
      <c r="Q142" s="119">
        <f t="shared" si="27"/>
        <v>1875287601</v>
      </c>
      <c r="R142" s="120">
        <f t="shared" si="27"/>
        <v>1982563314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P1:Q1"/>
    <mergeCell ref="J1:O1"/>
    <mergeCell ref="I106:R106"/>
    <mergeCell ref="K32:Q32"/>
    <mergeCell ref="R68:R69"/>
    <mergeCell ref="K23:Q23"/>
    <mergeCell ref="Q50:Q51"/>
    <mergeCell ref="H23:J23"/>
    <mergeCell ref="K22:R22"/>
    <mergeCell ref="J41:Q41"/>
    <mergeCell ref="B5:G5"/>
    <mergeCell ref="B13:G13"/>
    <mergeCell ref="H5:I5"/>
    <mergeCell ref="Q12:R12"/>
    <mergeCell ref="K5:L5"/>
    <mergeCell ref="R6:R7"/>
    <mergeCell ref="B68:G69"/>
    <mergeCell ref="K107:Q107"/>
    <mergeCell ref="B58:G59"/>
    <mergeCell ref="B107:G108"/>
    <mergeCell ref="H68:J68"/>
    <mergeCell ref="K68:Q68"/>
    <mergeCell ref="H107:J107"/>
    <mergeCell ref="Q58:Q59"/>
    <mergeCell ref="B23:G24"/>
    <mergeCell ref="B32:G33"/>
    <mergeCell ref="B42:G43"/>
    <mergeCell ref="H42:J42"/>
    <mergeCell ref="B50:G51"/>
    <mergeCell ref="H50:J50"/>
    <mergeCell ref="J49:Q49"/>
    <mergeCell ref="K42:P42"/>
    <mergeCell ref="K50:P50"/>
    <mergeCell ref="Q42:Q43"/>
    <mergeCell ref="J57:Q57"/>
    <mergeCell ref="I67:R67"/>
    <mergeCell ref="R107:R108"/>
    <mergeCell ref="H58:J58"/>
    <mergeCell ref="K58:P58"/>
    <mergeCell ref="H4:I4"/>
    <mergeCell ref="K31:R31"/>
    <mergeCell ref="H32:J32"/>
    <mergeCell ref="R23:R24"/>
    <mergeCell ref="R32:R33"/>
  </mergeCells>
  <printOptions/>
  <pageMargins left="0.35433070866141736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平成２６年（２０１４年）１月※</v>
      </c>
      <c r="J1" s="202" t="s">
        <v>0</v>
      </c>
      <c r="K1" s="203"/>
      <c r="L1" s="203"/>
      <c r="M1" s="203"/>
      <c r="N1" s="203"/>
      <c r="O1" s="204"/>
      <c r="P1" s="205">
        <v>41699</v>
      </c>
      <c r="Q1" s="205"/>
      <c r="R1" s="168" t="s">
        <v>65</v>
      </c>
    </row>
    <row r="2" spans="1:17" ht="16.5" customHeight="1" thickTop="1">
      <c r="A2" s="164">
        <v>26</v>
      </c>
      <c r="B2" s="164">
        <v>2014</v>
      </c>
      <c r="C2" s="164">
        <v>1</v>
      </c>
      <c r="D2" s="164">
        <v>1</v>
      </c>
      <c r="E2" s="164">
        <v>31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平成２６年（２０１４年）１月末日現在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44293</v>
      </c>
      <c r="K6" s="200"/>
      <c r="L6" s="199"/>
      <c r="Q6" s="199">
        <f>R18</f>
        <v>18296</v>
      </c>
      <c r="R6" s="224">
        <f>Q6/Q7</f>
        <v>0.20959538102002476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42999</v>
      </c>
      <c r="Q7" s="199">
        <f>I8</f>
        <v>87292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87292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平成２６年（２０１４年）１月末日現在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2919</v>
      </c>
      <c r="I14" s="32">
        <f>I15+I16</f>
        <v>2291</v>
      </c>
      <c r="J14" s="33">
        <f>SUM(H14:I14)</f>
        <v>5210</v>
      </c>
      <c r="K14" s="34">
        <f aca="true" t="shared" si="0" ref="K14:P14">K15+K16</f>
        <v>0</v>
      </c>
      <c r="L14" s="35">
        <f t="shared" si="0"/>
        <v>3859</v>
      </c>
      <c r="M14" s="35">
        <f t="shared" si="0"/>
        <v>2483</v>
      </c>
      <c r="N14" s="35">
        <f t="shared" si="0"/>
        <v>1981</v>
      </c>
      <c r="O14" s="35">
        <f t="shared" si="0"/>
        <v>2125</v>
      </c>
      <c r="P14" s="36">
        <f t="shared" si="0"/>
        <v>2217</v>
      </c>
      <c r="Q14" s="37">
        <f>SUM(K14:P14)</f>
        <v>12665</v>
      </c>
      <c r="R14" s="165">
        <f>SUM(J14,Q14)</f>
        <v>17875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444</v>
      </c>
      <c r="I15" s="42">
        <v>406</v>
      </c>
      <c r="J15" s="43">
        <f>SUM(H15:I15)</f>
        <v>850</v>
      </c>
      <c r="K15" s="44">
        <v>0</v>
      </c>
      <c r="L15" s="45">
        <v>521</v>
      </c>
      <c r="M15" s="45">
        <v>344</v>
      </c>
      <c r="N15" s="45">
        <v>242</v>
      </c>
      <c r="O15" s="45">
        <v>244</v>
      </c>
      <c r="P15" s="42">
        <v>244</v>
      </c>
      <c r="Q15" s="43">
        <f>SUM(K15:P15)</f>
        <v>1595</v>
      </c>
      <c r="R15" s="166">
        <f>SUM(J15,Q15)</f>
        <v>2445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2475</v>
      </c>
      <c r="I16" s="49">
        <v>1885</v>
      </c>
      <c r="J16" s="50">
        <f>SUM(H16:I16)</f>
        <v>4360</v>
      </c>
      <c r="K16" s="51">
        <v>0</v>
      </c>
      <c r="L16" s="52">
        <v>3338</v>
      </c>
      <c r="M16" s="52">
        <v>2139</v>
      </c>
      <c r="N16" s="52">
        <v>1739</v>
      </c>
      <c r="O16" s="52">
        <v>1881</v>
      </c>
      <c r="P16" s="49">
        <v>1973</v>
      </c>
      <c r="Q16" s="50">
        <f>SUM(K16:P16)</f>
        <v>11070</v>
      </c>
      <c r="R16" s="167">
        <f>SUM(J16,Q16)</f>
        <v>15430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41</v>
      </c>
      <c r="I17" s="32">
        <v>68</v>
      </c>
      <c r="J17" s="33">
        <f>SUM(H17:I17)</f>
        <v>109</v>
      </c>
      <c r="K17" s="34">
        <v>0</v>
      </c>
      <c r="L17" s="35">
        <v>92</v>
      </c>
      <c r="M17" s="35">
        <v>80</v>
      </c>
      <c r="N17" s="35">
        <v>39</v>
      </c>
      <c r="O17" s="35">
        <v>36</v>
      </c>
      <c r="P17" s="36">
        <v>65</v>
      </c>
      <c r="Q17" s="56">
        <f>SUM(K17:P17)</f>
        <v>312</v>
      </c>
      <c r="R17" s="57">
        <f>SUM(J17,Q17)</f>
        <v>421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2960</v>
      </c>
      <c r="I18" s="59">
        <f>I14+I17</f>
        <v>2359</v>
      </c>
      <c r="J18" s="60">
        <f>SUM(H18:I18)</f>
        <v>5319</v>
      </c>
      <c r="K18" s="61">
        <f aca="true" t="shared" si="1" ref="K18:P18">K14+K17</f>
        <v>0</v>
      </c>
      <c r="L18" s="62">
        <f t="shared" si="1"/>
        <v>3951</v>
      </c>
      <c r="M18" s="62">
        <f t="shared" si="1"/>
        <v>2563</v>
      </c>
      <c r="N18" s="62">
        <f t="shared" si="1"/>
        <v>2020</v>
      </c>
      <c r="O18" s="62">
        <f t="shared" si="1"/>
        <v>2161</v>
      </c>
      <c r="P18" s="59">
        <f t="shared" si="1"/>
        <v>2282</v>
      </c>
      <c r="Q18" s="60">
        <f>SUM(K18:P18)</f>
        <v>12977</v>
      </c>
      <c r="R18" s="63">
        <f>SUM(J18,Q18)</f>
        <v>18296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平成２６年（２０１４年）１月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1469</v>
      </c>
      <c r="I25" s="72">
        <v>1519</v>
      </c>
      <c r="J25" s="73">
        <f>SUM(H25:I25)</f>
        <v>2988</v>
      </c>
      <c r="K25" s="74">
        <v>0</v>
      </c>
      <c r="L25" s="75">
        <v>2740</v>
      </c>
      <c r="M25" s="75">
        <v>1820</v>
      </c>
      <c r="N25" s="75">
        <v>1147</v>
      </c>
      <c r="O25" s="75">
        <v>813</v>
      </c>
      <c r="P25" s="76">
        <v>446</v>
      </c>
      <c r="Q25" s="77">
        <f>SUM(K25:P25)</f>
        <v>6966</v>
      </c>
      <c r="R25" s="38">
        <f>SUM(J25,Q25)</f>
        <v>9954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20</v>
      </c>
      <c r="I26" s="79">
        <v>51</v>
      </c>
      <c r="J26" s="80">
        <f>SUM(H26:I26)</f>
        <v>71</v>
      </c>
      <c r="K26" s="81">
        <v>0</v>
      </c>
      <c r="L26" s="82">
        <v>54</v>
      </c>
      <c r="M26" s="82">
        <v>63</v>
      </c>
      <c r="N26" s="82">
        <v>22</v>
      </c>
      <c r="O26" s="82">
        <v>17</v>
      </c>
      <c r="P26" s="83">
        <v>23</v>
      </c>
      <c r="Q26" s="84">
        <f>SUM(K26:P26)</f>
        <v>179</v>
      </c>
      <c r="R26" s="53">
        <f>SUM(J26,Q26)</f>
        <v>250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1489</v>
      </c>
      <c r="I27" s="59">
        <f t="shared" si="2"/>
        <v>1570</v>
      </c>
      <c r="J27" s="60">
        <f t="shared" si="2"/>
        <v>3059</v>
      </c>
      <c r="K27" s="61">
        <f t="shared" si="2"/>
        <v>0</v>
      </c>
      <c r="L27" s="62">
        <f t="shared" si="2"/>
        <v>2794</v>
      </c>
      <c r="M27" s="62">
        <f t="shared" si="2"/>
        <v>1883</v>
      </c>
      <c r="N27" s="62">
        <f t="shared" si="2"/>
        <v>1169</v>
      </c>
      <c r="O27" s="62">
        <f t="shared" si="2"/>
        <v>830</v>
      </c>
      <c r="P27" s="59">
        <f t="shared" si="2"/>
        <v>469</v>
      </c>
      <c r="Q27" s="60">
        <f>SUM(K27:P27)</f>
        <v>7145</v>
      </c>
      <c r="R27" s="63">
        <f>SUM(J27,Q27)</f>
        <v>10204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平成２６年（２０１４年）１月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13</v>
      </c>
      <c r="I34" s="72">
        <v>12</v>
      </c>
      <c r="J34" s="73">
        <f>SUM(H34:I34)</f>
        <v>25</v>
      </c>
      <c r="K34" s="74">
        <v>0</v>
      </c>
      <c r="L34" s="75">
        <v>323</v>
      </c>
      <c r="M34" s="75">
        <v>361</v>
      </c>
      <c r="N34" s="75">
        <v>360</v>
      </c>
      <c r="O34" s="75">
        <v>274</v>
      </c>
      <c r="P34" s="76">
        <v>119</v>
      </c>
      <c r="Q34" s="86">
        <f>SUM(K34:P34)</f>
        <v>1437</v>
      </c>
      <c r="R34" s="87">
        <f>SUM(J34,Q34)</f>
        <v>1462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2</v>
      </c>
      <c r="M35" s="82">
        <v>3</v>
      </c>
      <c r="N35" s="82">
        <v>3</v>
      </c>
      <c r="O35" s="82">
        <v>1</v>
      </c>
      <c r="P35" s="83">
        <v>2</v>
      </c>
      <c r="Q35" s="88">
        <f>SUM(K35:P35)</f>
        <v>11</v>
      </c>
      <c r="R35" s="89">
        <f>SUM(J35,Q35)</f>
        <v>11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13</v>
      </c>
      <c r="I36" s="59">
        <f>I34+I35</f>
        <v>12</v>
      </c>
      <c r="J36" s="60">
        <f>SUM(H36:I36)</f>
        <v>25</v>
      </c>
      <c r="K36" s="61">
        <f aca="true" t="shared" si="3" ref="K36:P36">K34+K35</f>
        <v>0</v>
      </c>
      <c r="L36" s="62">
        <f t="shared" si="3"/>
        <v>325</v>
      </c>
      <c r="M36" s="62">
        <f t="shared" si="3"/>
        <v>364</v>
      </c>
      <c r="N36" s="62">
        <f t="shared" si="3"/>
        <v>363</v>
      </c>
      <c r="O36" s="62">
        <f t="shared" si="3"/>
        <v>275</v>
      </c>
      <c r="P36" s="59">
        <f t="shared" si="3"/>
        <v>121</v>
      </c>
      <c r="Q36" s="90">
        <f>SUM(K36:P36)</f>
        <v>1448</v>
      </c>
      <c r="R36" s="91">
        <f>SUM(J36,Q36)</f>
        <v>1473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平成２６年（２０１４年）１月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9</v>
      </c>
      <c r="L44" s="75">
        <v>29</v>
      </c>
      <c r="M44" s="75">
        <v>157</v>
      </c>
      <c r="N44" s="75">
        <v>387</v>
      </c>
      <c r="O44" s="76">
        <v>389</v>
      </c>
      <c r="P44" s="86">
        <f>SUM(K44:O44)</f>
        <v>971</v>
      </c>
      <c r="Q44" s="87">
        <f>SUM(J44,P44)</f>
        <v>971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2</v>
      </c>
      <c r="N45" s="82">
        <v>2</v>
      </c>
      <c r="O45" s="83">
        <v>5</v>
      </c>
      <c r="P45" s="88">
        <f>SUM(K45:O45)</f>
        <v>9</v>
      </c>
      <c r="Q45" s="89">
        <f>SUM(J45,P45)</f>
        <v>9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9</v>
      </c>
      <c r="L46" s="62">
        <f>L44+L45</f>
        <v>29</v>
      </c>
      <c r="M46" s="62">
        <f>M44+M45</f>
        <v>159</v>
      </c>
      <c r="N46" s="62">
        <f>N44+N45</f>
        <v>389</v>
      </c>
      <c r="O46" s="59">
        <f>O44+O45</f>
        <v>394</v>
      </c>
      <c r="P46" s="90">
        <f>SUM(K46:O46)</f>
        <v>980</v>
      </c>
      <c r="Q46" s="91">
        <f>SUM(J46,P46)</f>
        <v>980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平成２６年（２０１４年）１月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44</v>
      </c>
      <c r="L52" s="75">
        <v>70</v>
      </c>
      <c r="M52" s="75">
        <v>115</v>
      </c>
      <c r="N52" s="75">
        <v>125</v>
      </c>
      <c r="O52" s="76">
        <v>94</v>
      </c>
      <c r="P52" s="86">
        <f>SUM(K52:O52)</f>
        <v>448</v>
      </c>
      <c r="Q52" s="87">
        <f>SUM(J52,P52)</f>
        <v>448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1</v>
      </c>
      <c r="L53" s="82">
        <v>1</v>
      </c>
      <c r="M53" s="82">
        <v>2</v>
      </c>
      <c r="N53" s="82">
        <v>2</v>
      </c>
      <c r="O53" s="83">
        <v>0</v>
      </c>
      <c r="P53" s="88">
        <f>SUM(K53:O53)</f>
        <v>6</v>
      </c>
      <c r="Q53" s="89">
        <f>SUM(J53,P53)</f>
        <v>6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45</v>
      </c>
      <c r="L54" s="62">
        <f>L52+L53</f>
        <v>71</v>
      </c>
      <c r="M54" s="62">
        <f>M52+M53</f>
        <v>117</v>
      </c>
      <c r="N54" s="62">
        <f>N52+N53</f>
        <v>127</v>
      </c>
      <c r="O54" s="59">
        <f>O52+O53</f>
        <v>94</v>
      </c>
      <c r="P54" s="90">
        <f>SUM(K54:O54)</f>
        <v>454</v>
      </c>
      <c r="Q54" s="91">
        <f>SUM(J54,P54)</f>
        <v>454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平成２６年（２０１４年）１月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3</v>
      </c>
      <c r="L60" s="75">
        <v>6</v>
      </c>
      <c r="M60" s="75">
        <v>37</v>
      </c>
      <c r="N60" s="75">
        <v>248</v>
      </c>
      <c r="O60" s="76">
        <v>668</v>
      </c>
      <c r="P60" s="86">
        <f>SUM(K60:O60)</f>
        <v>962</v>
      </c>
      <c r="Q60" s="87">
        <f>SUM(J60,P60)</f>
        <v>962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1</v>
      </c>
      <c r="N61" s="82">
        <v>1</v>
      </c>
      <c r="O61" s="83">
        <v>12</v>
      </c>
      <c r="P61" s="88">
        <f>SUM(K61:O61)</f>
        <v>14</v>
      </c>
      <c r="Q61" s="89">
        <f>SUM(J61,P61)</f>
        <v>14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3</v>
      </c>
      <c r="L62" s="62">
        <f>L60+L61</f>
        <v>6</v>
      </c>
      <c r="M62" s="62">
        <f>M60+M61</f>
        <v>38</v>
      </c>
      <c r="N62" s="62">
        <f>N60+N61</f>
        <v>249</v>
      </c>
      <c r="O62" s="59">
        <f>O60+O61</f>
        <v>680</v>
      </c>
      <c r="P62" s="90">
        <f>SUM(K62:O62)</f>
        <v>976</v>
      </c>
      <c r="Q62" s="91">
        <f>SUM(J62,P62)</f>
        <v>976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平成２６年（２０１４年）１月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4" ref="H70:R70">SUM(H71,H77,H80,H84,H88:H89)</f>
        <v>3521</v>
      </c>
      <c r="I70" s="114">
        <f t="shared" si="4"/>
        <v>4050</v>
      </c>
      <c r="J70" s="115">
        <f t="shared" si="4"/>
        <v>7571</v>
      </c>
      <c r="K70" s="116">
        <f t="shared" si="4"/>
        <v>0</v>
      </c>
      <c r="L70" s="117">
        <f t="shared" si="4"/>
        <v>7713</v>
      </c>
      <c r="M70" s="117">
        <f t="shared" si="4"/>
        <v>5730</v>
      </c>
      <c r="N70" s="117">
        <f t="shared" si="4"/>
        <v>3786</v>
      </c>
      <c r="O70" s="117">
        <f t="shared" si="4"/>
        <v>2728</v>
      </c>
      <c r="P70" s="118">
        <f t="shared" si="4"/>
        <v>1824</v>
      </c>
      <c r="Q70" s="119">
        <f t="shared" si="4"/>
        <v>21781</v>
      </c>
      <c r="R70" s="120">
        <f t="shared" si="4"/>
        <v>29352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5" ref="H71:Q71">SUM(H72:H76)</f>
        <v>859</v>
      </c>
      <c r="I71" s="114">
        <f t="shared" si="5"/>
        <v>917</v>
      </c>
      <c r="J71" s="115">
        <f t="shared" si="5"/>
        <v>1776</v>
      </c>
      <c r="K71" s="116">
        <f t="shared" si="5"/>
        <v>0</v>
      </c>
      <c r="L71" s="117">
        <f t="shared" si="5"/>
        <v>1675</v>
      </c>
      <c r="M71" s="117">
        <f t="shared" si="5"/>
        <v>1167</v>
      </c>
      <c r="N71" s="117">
        <f t="shared" si="5"/>
        <v>791</v>
      </c>
      <c r="O71" s="117">
        <f t="shared" si="5"/>
        <v>629</v>
      </c>
      <c r="P71" s="118">
        <f t="shared" si="5"/>
        <v>586</v>
      </c>
      <c r="Q71" s="119">
        <f t="shared" si="5"/>
        <v>4848</v>
      </c>
      <c r="R71" s="120">
        <f aca="true" t="shared" si="6" ref="R71:R76">SUM(J71,Q71)</f>
        <v>6624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815</v>
      </c>
      <c r="I72" s="126">
        <v>841</v>
      </c>
      <c r="J72" s="148">
        <f>SUM(H72:I72)</f>
        <v>1656</v>
      </c>
      <c r="K72" s="128">
        <v>0</v>
      </c>
      <c r="L72" s="129">
        <v>1228</v>
      </c>
      <c r="M72" s="129">
        <v>764</v>
      </c>
      <c r="N72" s="129">
        <v>442</v>
      </c>
      <c r="O72" s="129">
        <v>297</v>
      </c>
      <c r="P72" s="126">
        <v>209</v>
      </c>
      <c r="Q72" s="127">
        <f>SUM(K72:P72)</f>
        <v>2940</v>
      </c>
      <c r="R72" s="130">
        <f t="shared" si="6"/>
        <v>4596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1</v>
      </c>
      <c r="N73" s="138">
        <v>3</v>
      </c>
      <c r="O73" s="138">
        <v>6</v>
      </c>
      <c r="P73" s="135">
        <v>39</v>
      </c>
      <c r="Q73" s="136">
        <f>SUM(K73:P73)</f>
        <v>49</v>
      </c>
      <c r="R73" s="139">
        <f t="shared" si="6"/>
        <v>49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15</v>
      </c>
      <c r="I74" s="135">
        <v>25</v>
      </c>
      <c r="J74" s="136">
        <f>SUM(H74:I74)</f>
        <v>40</v>
      </c>
      <c r="K74" s="137">
        <v>0</v>
      </c>
      <c r="L74" s="138">
        <v>174</v>
      </c>
      <c r="M74" s="138">
        <v>138</v>
      </c>
      <c r="N74" s="138">
        <v>83</v>
      </c>
      <c r="O74" s="138">
        <v>98</v>
      </c>
      <c r="P74" s="135">
        <v>111</v>
      </c>
      <c r="Q74" s="136">
        <f>SUM(K74:P74)</f>
        <v>604</v>
      </c>
      <c r="R74" s="139">
        <f t="shared" si="6"/>
        <v>644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2</v>
      </c>
      <c r="I75" s="135">
        <v>29</v>
      </c>
      <c r="J75" s="136">
        <f>SUM(H75:I75)</f>
        <v>31</v>
      </c>
      <c r="K75" s="137">
        <v>0</v>
      </c>
      <c r="L75" s="138">
        <v>74</v>
      </c>
      <c r="M75" s="138">
        <v>75</v>
      </c>
      <c r="N75" s="138">
        <v>71</v>
      </c>
      <c r="O75" s="138">
        <v>47</v>
      </c>
      <c r="P75" s="135">
        <v>43</v>
      </c>
      <c r="Q75" s="136">
        <f>SUM(K75:P75)</f>
        <v>310</v>
      </c>
      <c r="R75" s="139">
        <f t="shared" si="6"/>
        <v>341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27</v>
      </c>
      <c r="I76" s="143">
        <v>22</v>
      </c>
      <c r="J76" s="144">
        <f>SUM(H76:I76)</f>
        <v>49</v>
      </c>
      <c r="K76" s="145">
        <v>0</v>
      </c>
      <c r="L76" s="146">
        <v>199</v>
      </c>
      <c r="M76" s="146">
        <v>189</v>
      </c>
      <c r="N76" s="146">
        <v>192</v>
      </c>
      <c r="O76" s="146">
        <v>181</v>
      </c>
      <c r="P76" s="143">
        <v>184</v>
      </c>
      <c r="Q76" s="144">
        <f>SUM(K76:P76)</f>
        <v>945</v>
      </c>
      <c r="R76" s="147">
        <f t="shared" si="6"/>
        <v>994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7" ref="H77:R77">SUM(H78:H79)</f>
        <v>649</v>
      </c>
      <c r="I77" s="114">
        <f t="shared" si="7"/>
        <v>776</v>
      </c>
      <c r="J77" s="115">
        <f t="shared" si="7"/>
        <v>1425</v>
      </c>
      <c r="K77" s="116">
        <f t="shared" si="7"/>
        <v>0</v>
      </c>
      <c r="L77" s="117">
        <f t="shared" si="7"/>
        <v>2038</v>
      </c>
      <c r="M77" s="117">
        <f t="shared" si="7"/>
        <v>1426</v>
      </c>
      <c r="N77" s="117">
        <f t="shared" si="7"/>
        <v>863</v>
      </c>
      <c r="O77" s="117">
        <f t="shared" si="7"/>
        <v>533</v>
      </c>
      <c r="P77" s="118">
        <f t="shared" si="7"/>
        <v>313</v>
      </c>
      <c r="Q77" s="119">
        <f t="shared" si="7"/>
        <v>5173</v>
      </c>
      <c r="R77" s="120">
        <f t="shared" si="7"/>
        <v>6598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544</v>
      </c>
      <c r="I78" s="126">
        <v>597</v>
      </c>
      <c r="J78" s="148">
        <f>SUM(H78:I78)</f>
        <v>1141</v>
      </c>
      <c r="K78" s="128">
        <v>0</v>
      </c>
      <c r="L78" s="129">
        <v>1584</v>
      </c>
      <c r="M78" s="129">
        <v>988</v>
      </c>
      <c r="N78" s="129">
        <v>602</v>
      </c>
      <c r="O78" s="129">
        <v>363</v>
      </c>
      <c r="P78" s="126">
        <v>209</v>
      </c>
      <c r="Q78" s="127">
        <f>SUM(K78:P78)</f>
        <v>3746</v>
      </c>
      <c r="R78" s="130">
        <f>SUM(J78,Q78)</f>
        <v>4887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105</v>
      </c>
      <c r="I79" s="143">
        <v>179</v>
      </c>
      <c r="J79" s="149">
        <f>SUM(H79:I79)</f>
        <v>284</v>
      </c>
      <c r="K79" s="145">
        <v>0</v>
      </c>
      <c r="L79" s="146">
        <v>454</v>
      </c>
      <c r="M79" s="146">
        <v>438</v>
      </c>
      <c r="N79" s="146">
        <v>261</v>
      </c>
      <c r="O79" s="146">
        <v>170</v>
      </c>
      <c r="P79" s="143">
        <v>104</v>
      </c>
      <c r="Q79" s="144">
        <f>SUM(K79:P79)</f>
        <v>1427</v>
      </c>
      <c r="R79" s="147">
        <f>SUM(J79,Q79)</f>
        <v>1711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8" ref="H80:R80">SUM(H81:H83)</f>
        <v>7</v>
      </c>
      <c r="I80" s="114">
        <f t="shared" si="8"/>
        <v>8</v>
      </c>
      <c r="J80" s="115">
        <f t="shared" si="8"/>
        <v>15</v>
      </c>
      <c r="K80" s="116">
        <f t="shared" si="8"/>
        <v>0</v>
      </c>
      <c r="L80" s="117">
        <f t="shared" si="8"/>
        <v>144</v>
      </c>
      <c r="M80" s="117">
        <f t="shared" si="8"/>
        <v>186</v>
      </c>
      <c r="N80" s="117">
        <f t="shared" si="8"/>
        <v>246</v>
      </c>
      <c r="O80" s="117">
        <f t="shared" si="8"/>
        <v>171</v>
      </c>
      <c r="P80" s="118">
        <f t="shared" si="8"/>
        <v>109</v>
      </c>
      <c r="Q80" s="119">
        <f t="shared" si="8"/>
        <v>856</v>
      </c>
      <c r="R80" s="120">
        <f t="shared" si="8"/>
        <v>871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6</v>
      </c>
      <c r="I81" s="126">
        <v>7</v>
      </c>
      <c r="J81" s="148">
        <f>SUM(H81:I81)</f>
        <v>13</v>
      </c>
      <c r="K81" s="128">
        <v>0</v>
      </c>
      <c r="L81" s="129">
        <v>118</v>
      </c>
      <c r="M81" s="129">
        <v>138</v>
      </c>
      <c r="N81" s="129">
        <v>175</v>
      </c>
      <c r="O81" s="129">
        <v>117</v>
      </c>
      <c r="P81" s="126">
        <v>78</v>
      </c>
      <c r="Q81" s="127">
        <f>SUM(K81:P81)</f>
        <v>626</v>
      </c>
      <c r="R81" s="130">
        <f>SUM(J81,Q81)</f>
        <v>639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1</v>
      </c>
      <c r="I82" s="135">
        <v>1</v>
      </c>
      <c r="J82" s="150">
        <f>SUM(H82:I82)</f>
        <v>2</v>
      </c>
      <c r="K82" s="137">
        <v>0</v>
      </c>
      <c r="L82" s="138">
        <v>24</v>
      </c>
      <c r="M82" s="138">
        <v>46</v>
      </c>
      <c r="N82" s="138">
        <v>69</v>
      </c>
      <c r="O82" s="138">
        <v>51</v>
      </c>
      <c r="P82" s="135">
        <v>30</v>
      </c>
      <c r="Q82" s="136">
        <f>SUM(K82:P82)</f>
        <v>220</v>
      </c>
      <c r="R82" s="139">
        <f>SUM(J82,Q82)</f>
        <v>222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2</v>
      </c>
      <c r="M83" s="146">
        <v>2</v>
      </c>
      <c r="N83" s="146">
        <v>2</v>
      </c>
      <c r="O83" s="146">
        <v>3</v>
      </c>
      <c r="P83" s="143">
        <v>1</v>
      </c>
      <c r="Q83" s="144">
        <f>SUM(K83:P83)</f>
        <v>10</v>
      </c>
      <c r="R83" s="147">
        <f>SUM(J83,Q83)</f>
        <v>10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9" ref="H84:R84">SUM(H85:H87)</f>
        <v>516</v>
      </c>
      <c r="I84" s="114">
        <f t="shared" si="9"/>
        <v>779</v>
      </c>
      <c r="J84" s="115">
        <f t="shared" si="9"/>
        <v>1295</v>
      </c>
      <c r="K84" s="116">
        <f t="shared" si="9"/>
        <v>0</v>
      </c>
      <c r="L84" s="117">
        <f t="shared" si="9"/>
        <v>1105</v>
      </c>
      <c r="M84" s="117">
        <f t="shared" si="9"/>
        <v>1125</v>
      </c>
      <c r="N84" s="117">
        <f t="shared" si="9"/>
        <v>789</v>
      </c>
      <c r="O84" s="117">
        <f t="shared" si="9"/>
        <v>642</v>
      </c>
      <c r="P84" s="118">
        <f t="shared" si="9"/>
        <v>389</v>
      </c>
      <c r="Q84" s="119">
        <f t="shared" si="9"/>
        <v>4050</v>
      </c>
      <c r="R84" s="120">
        <f t="shared" si="9"/>
        <v>5345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464</v>
      </c>
      <c r="I85" s="126">
        <v>719</v>
      </c>
      <c r="J85" s="148">
        <f>SUM(H85:I85)</f>
        <v>1183</v>
      </c>
      <c r="K85" s="128">
        <v>0</v>
      </c>
      <c r="L85" s="129">
        <v>1043</v>
      </c>
      <c r="M85" s="129">
        <v>1080</v>
      </c>
      <c r="N85" s="129">
        <v>764</v>
      </c>
      <c r="O85" s="129">
        <v>623</v>
      </c>
      <c r="P85" s="126">
        <v>384</v>
      </c>
      <c r="Q85" s="127">
        <f>SUM(K85:P85)</f>
        <v>3894</v>
      </c>
      <c r="R85" s="130">
        <f>SUM(J85,Q85)</f>
        <v>5077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27</v>
      </c>
      <c r="I86" s="135">
        <v>33</v>
      </c>
      <c r="J86" s="150">
        <f>SUM(H86:I86)</f>
        <v>60</v>
      </c>
      <c r="K86" s="137">
        <v>0</v>
      </c>
      <c r="L86" s="138">
        <v>36</v>
      </c>
      <c r="M86" s="138">
        <v>24</v>
      </c>
      <c r="N86" s="138">
        <v>17</v>
      </c>
      <c r="O86" s="138">
        <v>13</v>
      </c>
      <c r="P86" s="135">
        <v>3</v>
      </c>
      <c r="Q86" s="136">
        <f>SUM(K86:P86)</f>
        <v>93</v>
      </c>
      <c r="R86" s="139">
        <f>SUM(J86,Q86)</f>
        <v>153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25</v>
      </c>
      <c r="I87" s="143">
        <v>27</v>
      </c>
      <c r="J87" s="149">
        <f>SUM(H87:I87)</f>
        <v>52</v>
      </c>
      <c r="K87" s="145">
        <v>0</v>
      </c>
      <c r="L87" s="146">
        <v>26</v>
      </c>
      <c r="M87" s="146">
        <v>21</v>
      </c>
      <c r="N87" s="146">
        <v>8</v>
      </c>
      <c r="O87" s="146">
        <v>6</v>
      </c>
      <c r="P87" s="143">
        <v>2</v>
      </c>
      <c r="Q87" s="144">
        <f>SUM(K87:P87)</f>
        <v>63</v>
      </c>
      <c r="R87" s="147">
        <f>SUM(J87,Q87)</f>
        <v>115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30</v>
      </c>
      <c r="I88" s="114">
        <v>15</v>
      </c>
      <c r="J88" s="115">
        <f>SUM(H88:I88)</f>
        <v>45</v>
      </c>
      <c r="K88" s="116">
        <v>0</v>
      </c>
      <c r="L88" s="117">
        <v>128</v>
      </c>
      <c r="M88" s="117">
        <v>88</v>
      </c>
      <c r="N88" s="117">
        <v>78</v>
      </c>
      <c r="O88" s="117">
        <v>82</v>
      </c>
      <c r="P88" s="118">
        <v>27</v>
      </c>
      <c r="Q88" s="119">
        <f>SUM(K88:P88)</f>
        <v>403</v>
      </c>
      <c r="R88" s="120">
        <f>SUM(J88,Q88)</f>
        <v>448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1460</v>
      </c>
      <c r="I89" s="114">
        <v>1555</v>
      </c>
      <c r="J89" s="115">
        <v>3015</v>
      </c>
      <c r="K89" s="116">
        <v>0</v>
      </c>
      <c r="L89" s="117">
        <v>2623</v>
      </c>
      <c r="M89" s="117">
        <v>1738</v>
      </c>
      <c r="N89" s="117">
        <v>1019</v>
      </c>
      <c r="O89" s="117">
        <v>671</v>
      </c>
      <c r="P89" s="118">
        <v>400</v>
      </c>
      <c r="Q89" s="119">
        <f>SUM(K89:P89)</f>
        <v>6451</v>
      </c>
      <c r="R89" s="120">
        <f>SUM(J89,Q89)</f>
        <v>9466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10" ref="H90:R90">SUM(H91:H98)</f>
        <v>13</v>
      </c>
      <c r="I90" s="114">
        <f t="shared" si="10"/>
        <v>13</v>
      </c>
      <c r="J90" s="115">
        <f t="shared" si="10"/>
        <v>26</v>
      </c>
      <c r="K90" s="116">
        <f t="shared" si="10"/>
        <v>0</v>
      </c>
      <c r="L90" s="117">
        <f t="shared" si="10"/>
        <v>326</v>
      </c>
      <c r="M90" s="117">
        <f t="shared" si="10"/>
        <v>371</v>
      </c>
      <c r="N90" s="117">
        <f t="shared" si="10"/>
        <v>363</v>
      </c>
      <c r="O90" s="117">
        <f t="shared" si="10"/>
        <v>278</v>
      </c>
      <c r="P90" s="118">
        <f t="shared" si="10"/>
        <v>121</v>
      </c>
      <c r="Q90" s="119">
        <f t="shared" si="10"/>
        <v>1459</v>
      </c>
      <c r="R90" s="120">
        <f t="shared" si="10"/>
        <v>1485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1" ref="Q91:Q98">SUM(K91:P91)</f>
        <v>0</v>
      </c>
      <c r="R91" s="130">
        <f aca="true" t="shared" si="12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3" ref="J92:J98">SUM(H92:I92)</f>
        <v>0</v>
      </c>
      <c r="K92" s="175"/>
      <c r="L92" s="172">
        <v>5</v>
      </c>
      <c r="M92" s="172">
        <v>8</v>
      </c>
      <c r="N92" s="172">
        <v>4</v>
      </c>
      <c r="O92" s="172">
        <v>1</v>
      </c>
      <c r="P92" s="171">
        <v>3</v>
      </c>
      <c r="Q92" s="173">
        <f>SUM(K92:P92)</f>
        <v>21</v>
      </c>
      <c r="R92" s="174">
        <f>SUM(J92,Q92)</f>
        <v>21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2</v>
      </c>
      <c r="I93" s="135">
        <v>4</v>
      </c>
      <c r="J93" s="150">
        <f t="shared" si="13"/>
        <v>6</v>
      </c>
      <c r="K93" s="137">
        <v>0</v>
      </c>
      <c r="L93" s="138">
        <v>80</v>
      </c>
      <c r="M93" s="138">
        <v>86</v>
      </c>
      <c r="N93" s="138">
        <v>55</v>
      </c>
      <c r="O93" s="138">
        <v>45</v>
      </c>
      <c r="P93" s="135">
        <v>13</v>
      </c>
      <c r="Q93" s="136">
        <f t="shared" si="11"/>
        <v>279</v>
      </c>
      <c r="R93" s="139">
        <f t="shared" si="12"/>
        <v>285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11</v>
      </c>
      <c r="I94" s="135">
        <v>9</v>
      </c>
      <c r="J94" s="150">
        <f t="shared" si="13"/>
        <v>20</v>
      </c>
      <c r="K94" s="137">
        <v>0</v>
      </c>
      <c r="L94" s="138">
        <v>57</v>
      </c>
      <c r="M94" s="138">
        <v>65</v>
      </c>
      <c r="N94" s="138">
        <v>40</v>
      </c>
      <c r="O94" s="138">
        <v>45</v>
      </c>
      <c r="P94" s="135">
        <v>19</v>
      </c>
      <c r="Q94" s="136">
        <f t="shared" si="11"/>
        <v>226</v>
      </c>
      <c r="R94" s="139">
        <f t="shared" si="12"/>
        <v>246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3"/>
        <v>0</v>
      </c>
      <c r="K95" s="156"/>
      <c r="L95" s="138">
        <v>150</v>
      </c>
      <c r="M95" s="138">
        <v>180</v>
      </c>
      <c r="N95" s="138">
        <v>228</v>
      </c>
      <c r="O95" s="138">
        <v>149</v>
      </c>
      <c r="P95" s="135">
        <v>66</v>
      </c>
      <c r="Q95" s="136">
        <f t="shared" si="11"/>
        <v>773</v>
      </c>
      <c r="R95" s="139">
        <f t="shared" si="12"/>
        <v>773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3"/>
        <v>0</v>
      </c>
      <c r="K96" s="156"/>
      <c r="L96" s="138">
        <v>34</v>
      </c>
      <c r="M96" s="138">
        <v>31</v>
      </c>
      <c r="N96" s="138">
        <v>28</v>
      </c>
      <c r="O96" s="138">
        <v>33</v>
      </c>
      <c r="P96" s="135">
        <v>15</v>
      </c>
      <c r="Q96" s="136">
        <f t="shared" si="11"/>
        <v>141</v>
      </c>
      <c r="R96" s="139">
        <f t="shared" si="12"/>
        <v>141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3"/>
        <v>0</v>
      </c>
      <c r="K97" s="156"/>
      <c r="L97" s="138">
        <v>0</v>
      </c>
      <c r="M97" s="138">
        <v>1</v>
      </c>
      <c r="N97" s="138">
        <v>8</v>
      </c>
      <c r="O97" s="138">
        <v>5</v>
      </c>
      <c r="P97" s="135">
        <v>5</v>
      </c>
      <c r="Q97" s="136">
        <f>SUM(K97:P97)</f>
        <v>19</v>
      </c>
      <c r="R97" s="139">
        <f>SUM(J97,Q97)</f>
        <v>19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3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1"/>
        <v>0</v>
      </c>
      <c r="R98" s="186">
        <f t="shared" si="12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4" ref="L99:R99">SUM(L100:L102)</f>
        <v>56</v>
      </c>
      <c r="M99" s="117">
        <f t="shared" si="14"/>
        <v>107</v>
      </c>
      <c r="N99" s="117">
        <f t="shared" si="14"/>
        <v>314</v>
      </c>
      <c r="O99" s="117">
        <f t="shared" si="14"/>
        <v>768</v>
      </c>
      <c r="P99" s="118">
        <f t="shared" si="14"/>
        <v>1185</v>
      </c>
      <c r="Q99" s="119">
        <f t="shared" si="14"/>
        <v>2430</v>
      </c>
      <c r="R99" s="120">
        <f t="shared" si="14"/>
        <v>2430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8</v>
      </c>
      <c r="M100" s="129">
        <v>29</v>
      </c>
      <c r="N100" s="129">
        <v>159</v>
      </c>
      <c r="O100" s="129">
        <v>391</v>
      </c>
      <c r="P100" s="126">
        <v>396</v>
      </c>
      <c r="Q100" s="127">
        <f>SUM(K100:P100)</f>
        <v>983</v>
      </c>
      <c r="R100" s="130">
        <f>SUM(J100,Q100)</f>
        <v>983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45</v>
      </c>
      <c r="M101" s="138">
        <v>72</v>
      </c>
      <c r="N101" s="138">
        <v>117</v>
      </c>
      <c r="O101" s="138">
        <v>127</v>
      </c>
      <c r="P101" s="135">
        <v>97</v>
      </c>
      <c r="Q101" s="136">
        <f>SUM(K101:P101)</f>
        <v>458</v>
      </c>
      <c r="R101" s="139">
        <f>SUM(J101,Q101)</f>
        <v>458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3</v>
      </c>
      <c r="M102" s="146">
        <v>6</v>
      </c>
      <c r="N102" s="146">
        <v>38</v>
      </c>
      <c r="O102" s="146">
        <v>250</v>
      </c>
      <c r="P102" s="143">
        <v>692</v>
      </c>
      <c r="Q102" s="144">
        <f>SUM(K102:P102)</f>
        <v>989</v>
      </c>
      <c r="R102" s="147">
        <f>SUM(J102,Q102)</f>
        <v>989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5" ref="H103:R103">SUM(H70,H90,H99)</f>
        <v>3534</v>
      </c>
      <c r="I103" s="114">
        <f t="shared" si="15"/>
        <v>4063</v>
      </c>
      <c r="J103" s="115">
        <f t="shared" si="15"/>
        <v>7597</v>
      </c>
      <c r="K103" s="116">
        <f t="shared" si="15"/>
        <v>0</v>
      </c>
      <c r="L103" s="117">
        <f t="shared" si="15"/>
        <v>8095</v>
      </c>
      <c r="M103" s="117">
        <f t="shared" si="15"/>
        <v>6208</v>
      </c>
      <c r="N103" s="117">
        <f t="shared" si="15"/>
        <v>4463</v>
      </c>
      <c r="O103" s="117">
        <f t="shared" si="15"/>
        <v>3774</v>
      </c>
      <c r="P103" s="118">
        <f t="shared" si="15"/>
        <v>3130</v>
      </c>
      <c r="Q103" s="119">
        <f t="shared" si="15"/>
        <v>25670</v>
      </c>
      <c r="R103" s="120">
        <f t="shared" si="15"/>
        <v>33267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平成２６年（２０１４年）１月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6" ref="H109:R109">SUM(H110,H116,H119,H123,H127:H128)</f>
        <v>39043100</v>
      </c>
      <c r="I109" s="114">
        <f t="shared" si="16"/>
        <v>65514163</v>
      </c>
      <c r="J109" s="115">
        <f t="shared" si="16"/>
        <v>104557263</v>
      </c>
      <c r="K109" s="116">
        <f t="shared" si="16"/>
        <v>0</v>
      </c>
      <c r="L109" s="117">
        <f t="shared" si="16"/>
        <v>233435165</v>
      </c>
      <c r="M109" s="117">
        <f t="shared" si="16"/>
        <v>207530721</v>
      </c>
      <c r="N109" s="117">
        <f t="shared" si="16"/>
        <v>175661481</v>
      </c>
      <c r="O109" s="117">
        <f t="shared" si="16"/>
        <v>144474172</v>
      </c>
      <c r="P109" s="118">
        <f t="shared" si="16"/>
        <v>96674532</v>
      </c>
      <c r="Q109" s="119">
        <f t="shared" si="16"/>
        <v>857776071</v>
      </c>
      <c r="R109" s="120">
        <f t="shared" si="16"/>
        <v>962333334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7" ref="H110:Q110">SUM(H111:H115)</f>
        <v>12510951</v>
      </c>
      <c r="I110" s="114">
        <f t="shared" si="17"/>
        <v>18415584</v>
      </c>
      <c r="J110" s="115">
        <f t="shared" si="17"/>
        <v>30926535</v>
      </c>
      <c r="K110" s="116">
        <f t="shared" si="17"/>
        <v>0</v>
      </c>
      <c r="L110" s="117">
        <f t="shared" si="17"/>
        <v>41418432</v>
      </c>
      <c r="M110" s="117">
        <f t="shared" si="17"/>
        <v>35762000</v>
      </c>
      <c r="N110" s="117">
        <f t="shared" si="17"/>
        <v>30813025</v>
      </c>
      <c r="O110" s="117">
        <f t="shared" si="17"/>
        <v>27940399</v>
      </c>
      <c r="P110" s="118">
        <f t="shared" si="17"/>
        <v>28001235</v>
      </c>
      <c r="Q110" s="119">
        <f t="shared" si="17"/>
        <v>163935091</v>
      </c>
      <c r="R110" s="120">
        <f aca="true" t="shared" si="18" ref="R110:R115">SUM(J110,Q110)</f>
        <v>194861626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11986107</v>
      </c>
      <c r="I111" s="126">
        <v>16431993</v>
      </c>
      <c r="J111" s="127">
        <f>SUM(H111:I111)</f>
        <v>28418100</v>
      </c>
      <c r="K111" s="128">
        <v>0</v>
      </c>
      <c r="L111" s="129">
        <v>31794255</v>
      </c>
      <c r="M111" s="129">
        <v>26632265</v>
      </c>
      <c r="N111" s="129">
        <v>23755360</v>
      </c>
      <c r="O111" s="129">
        <v>21062914</v>
      </c>
      <c r="P111" s="126">
        <v>17652081</v>
      </c>
      <c r="Q111" s="127">
        <f>SUM(K111:P111)</f>
        <v>120896875</v>
      </c>
      <c r="R111" s="130">
        <f t="shared" si="18"/>
        <v>149314975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46692</v>
      </c>
      <c r="N112" s="138">
        <v>115407</v>
      </c>
      <c r="O112" s="138">
        <v>148887</v>
      </c>
      <c r="P112" s="135">
        <v>2211345</v>
      </c>
      <c r="Q112" s="136">
        <f>SUM(K112:P112)</f>
        <v>2522331</v>
      </c>
      <c r="R112" s="139">
        <f t="shared" si="18"/>
        <v>2522331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266472</v>
      </c>
      <c r="I113" s="135">
        <v>670860</v>
      </c>
      <c r="J113" s="136">
        <f>SUM(H113:I113)</f>
        <v>937332</v>
      </c>
      <c r="K113" s="137">
        <v>0</v>
      </c>
      <c r="L113" s="138">
        <v>5112783</v>
      </c>
      <c r="M113" s="138">
        <v>4572000</v>
      </c>
      <c r="N113" s="138">
        <v>2733426</v>
      </c>
      <c r="O113" s="138">
        <v>3480858</v>
      </c>
      <c r="P113" s="135">
        <v>5162562</v>
      </c>
      <c r="Q113" s="136">
        <f>SUM(K113:P113)</f>
        <v>21061629</v>
      </c>
      <c r="R113" s="139">
        <f t="shared" si="18"/>
        <v>21998961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67122</v>
      </c>
      <c r="I114" s="135">
        <v>1111401</v>
      </c>
      <c r="J114" s="136">
        <f>SUM(H114:I114)</f>
        <v>1178523</v>
      </c>
      <c r="K114" s="137">
        <v>0</v>
      </c>
      <c r="L114" s="138">
        <v>3032703</v>
      </c>
      <c r="M114" s="138">
        <v>3073788</v>
      </c>
      <c r="N114" s="138">
        <v>2720709</v>
      </c>
      <c r="O114" s="138">
        <v>1980486</v>
      </c>
      <c r="P114" s="135">
        <v>1631367</v>
      </c>
      <c r="Q114" s="136">
        <f>SUM(K114:P114)</f>
        <v>12439053</v>
      </c>
      <c r="R114" s="139">
        <f t="shared" si="18"/>
        <v>13617576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191250</v>
      </c>
      <c r="I115" s="143">
        <v>201330</v>
      </c>
      <c r="J115" s="144">
        <f>SUM(H115:I115)</f>
        <v>392580</v>
      </c>
      <c r="K115" s="145">
        <v>0</v>
      </c>
      <c r="L115" s="146">
        <v>1478691</v>
      </c>
      <c r="M115" s="146">
        <v>1437255</v>
      </c>
      <c r="N115" s="146">
        <v>1488123</v>
      </c>
      <c r="O115" s="146">
        <v>1267254</v>
      </c>
      <c r="P115" s="143">
        <v>1343880</v>
      </c>
      <c r="Q115" s="144">
        <f>SUM(K115:P115)</f>
        <v>7015203</v>
      </c>
      <c r="R115" s="147">
        <f t="shared" si="18"/>
        <v>7407783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9" ref="H116:R116">SUM(H117:H118)</f>
        <v>13579791</v>
      </c>
      <c r="I116" s="114">
        <f t="shared" si="19"/>
        <v>31774590</v>
      </c>
      <c r="J116" s="115">
        <f t="shared" si="19"/>
        <v>45354381</v>
      </c>
      <c r="K116" s="116">
        <f t="shared" si="19"/>
        <v>0</v>
      </c>
      <c r="L116" s="117">
        <f t="shared" si="19"/>
        <v>125854374</v>
      </c>
      <c r="M116" s="117">
        <f t="shared" si="19"/>
        <v>114244854</v>
      </c>
      <c r="N116" s="117">
        <f t="shared" si="19"/>
        <v>88431118</v>
      </c>
      <c r="O116" s="117">
        <f t="shared" si="19"/>
        <v>65715924</v>
      </c>
      <c r="P116" s="118">
        <f t="shared" si="19"/>
        <v>39555216</v>
      </c>
      <c r="Q116" s="119">
        <f t="shared" si="19"/>
        <v>433801486</v>
      </c>
      <c r="R116" s="120">
        <f t="shared" si="19"/>
        <v>479155867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10995135</v>
      </c>
      <c r="I117" s="126">
        <v>23385366</v>
      </c>
      <c r="J117" s="148">
        <f>SUM(H117:I117)</f>
        <v>34380501</v>
      </c>
      <c r="K117" s="128">
        <v>0</v>
      </c>
      <c r="L117" s="129">
        <v>96789524</v>
      </c>
      <c r="M117" s="129">
        <v>78745098</v>
      </c>
      <c r="N117" s="129">
        <v>62595754</v>
      </c>
      <c r="O117" s="129">
        <v>46016076</v>
      </c>
      <c r="P117" s="126">
        <v>27445842</v>
      </c>
      <c r="Q117" s="127">
        <f>SUM(K117:P117)</f>
        <v>311592294</v>
      </c>
      <c r="R117" s="130">
        <f>SUM(J117,Q117)</f>
        <v>345972795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2584656</v>
      </c>
      <c r="I118" s="143">
        <v>8389224</v>
      </c>
      <c r="J118" s="149">
        <f>SUM(H118:I118)</f>
        <v>10973880</v>
      </c>
      <c r="K118" s="145">
        <v>0</v>
      </c>
      <c r="L118" s="146">
        <v>29064850</v>
      </c>
      <c r="M118" s="146">
        <v>35499756</v>
      </c>
      <c r="N118" s="146">
        <v>25835364</v>
      </c>
      <c r="O118" s="146">
        <v>19699848</v>
      </c>
      <c r="P118" s="143">
        <v>12109374</v>
      </c>
      <c r="Q118" s="144">
        <f>SUM(K118:P118)</f>
        <v>122209192</v>
      </c>
      <c r="R118" s="147">
        <f>SUM(J118,Q118)</f>
        <v>133183072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20" ref="H119:R119">SUM(H120:H122)</f>
        <v>153747</v>
      </c>
      <c r="I119" s="114">
        <f t="shared" si="20"/>
        <v>188244</v>
      </c>
      <c r="J119" s="115">
        <f t="shared" si="20"/>
        <v>341991</v>
      </c>
      <c r="K119" s="116">
        <f t="shared" si="20"/>
        <v>0</v>
      </c>
      <c r="L119" s="117">
        <f t="shared" si="20"/>
        <v>6483375</v>
      </c>
      <c r="M119" s="117">
        <f t="shared" si="20"/>
        <v>10434577</v>
      </c>
      <c r="N119" s="117">
        <f t="shared" si="20"/>
        <v>16923642</v>
      </c>
      <c r="O119" s="117">
        <f t="shared" si="20"/>
        <v>14701087</v>
      </c>
      <c r="P119" s="118">
        <f t="shared" si="20"/>
        <v>9515034</v>
      </c>
      <c r="Q119" s="119">
        <f t="shared" si="20"/>
        <v>58057715</v>
      </c>
      <c r="R119" s="120">
        <f t="shared" si="20"/>
        <v>58399706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130896</v>
      </c>
      <c r="I120" s="126">
        <v>166815</v>
      </c>
      <c r="J120" s="148">
        <f>SUM(H120:I120)</f>
        <v>297711</v>
      </c>
      <c r="K120" s="128">
        <v>0</v>
      </c>
      <c r="L120" s="129">
        <v>4898493</v>
      </c>
      <c r="M120" s="129">
        <v>7564450</v>
      </c>
      <c r="N120" s="129">
        <v>11750415</v>
      </c>
      <c r="O120" s="129">
        <v>10004752</v>
      </c>
      <c r="P120" s="126">
        <v>6644736</v>
      </c>
      <c r="Q120" s="127">
        <f>SUM(K120:P120)</f>
        <v>40862846</v>
      </c>
      <c r="R120" s="130">
        <f>SUM(J120,Q120)</f>
        <v>41160557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22851</v>
      </c>
      <c r="I121" s="135">
        <v>21429</v>
      </c>
      <c r="J121" s="150">
        <f>SUM(H121:I121)</f>
        <v>44280</v>
      </c>
      <c r="K121" s="137">
        <v>0</v>
      </c>
      <c r="L121" s="138">
        <v>1462914</v>
      </c>
      <c r="M121" s="138">
        <v>2789415</v>
      </c>
      <c r="N121" s="138">
        <v>5059512</v>
      </c>
      <c r="O121" s="138">
        <v>4520295</v>
      </c>
      <c r="P121" s="135">
        <v>2797515</v>
      </c>
      <c r="Q121" s="136">
        <f>SUM(K121:P121)</f>
        <v>16629651</v>
      </c>
      <c r="R121" s="139">
        <f>SUM(J121,Q121)</f>
        <v>16673931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121968</v>
      </c>
      <c r="M122" s="146">
        <v>80712</v>
      </c>
      <c r="N122" s="146">
        <v>113715</v>
      </c>
      <c r="O122" s="146">
        <v>176040</v>
      </c>
      <c r="P122" s="143">
        <v>72783</v>
      </c>
      <c r="Q122" s="144">
        <f>SUM(K122:P122)</f>
        <v>565218</v>
      </c>
      <c r="R122" s="147">
        <f>SUM(J122,Q122)</f>
        <v>565218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1" ref="H123:R123">SUM(H124:H126)</f>
        <v>5076902</v>
      </c>
      <c r="I123" s="114">
        <f t="shared" si="21"/>
        <v>6669027</v>
      </c>
      <c r="J123" s="115">
        <f t="shared" si="21"/>
        <v>11745929</v>
      </c>
      <c r="K123" s="116">
        <f t="shared" si="21"/>
        <v>0</v>
      </c>
      <c r="L123" s="117">
        <f t="shared" si="21"/>
        <v>8945570</v>
      </c>
      <c r="M123" s="117">
        <f t="shared" si="21"/>
        <v>12122614</v>
      </c>
      <c r="N123" s="117">
        <f t="shared" si="21"/>
        <v>9072984</v>
      </c>
      <c r="O123" s="117">
        <f t="shared" si="21"/>
        <v>9166873</v>
      </c>
      <c r="P123" s="118">
        <f t="shared" si="21"/>
        <v>7365620</v>
      </c>
      <c r="Q123" s="119">
        <f t="shared" si="21"/>
        <v>46673661</v>
      </c>
      <c r="R123" s="120">
        <f t="shared" si="21"/>
        <v>58419590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2430590</v>
      </c>
      <c r="I124" s="126">
        <v>4232237</v>
      </c>
      <c r="J124" s="148">
        <f>SUM(H124:I124)</f>
        <v>6662827</v>
      </c>
      <c r="K124" s="128">
        <v>0</v>
      </c>
      <c r="L124" s="129">
        <v>6594350</v>
      </c>
      <c r="M124" s="129">
        <v>10002177</v>
      </c>
      <c r="N124" s="129">
        <v>8419950</v>
      </c>
      <c r="O124" s="129">
        <v>8292573</v>
      </c>
      <c r="P124" s="126">
        <v>6966675</v>
      </c>
      <c r="Q124" s="127">
        <f>SUM(K124:P124)</f>
        <v>40275725</v>
      </c>
      <c r="R124" s="130">
        <f>SUM(J124,Q124)</f>
        <v>46938552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497464</v>
      </c>
      <c r="I125" s="135">
        <v>745074</v>
      </c>
      <c r="J125" s="150">
        <f>SUM(H125:I125)</f>
        <v>1242538</v>
      </c>
      <c r="K125" s="137">
        <v>0</v>
      </c>
      <c r="L125" s="138">
        <v>810225</v>
      </c>
      <c r="M125" s="138">
        <v>571233</v>
      </c>
      <c r="N125" s="138">
        <v>391256</v>
      </c>
      <c r="O125" s="138">
        <v>392635</v>
      </c>
      <c r="P125" s="135">
        <v>183224</v>
      </c>
      <c r="Q125" s="136">
        <f>SUM(K125:P125)</f>
        <v>2348573</v>
      </c>
      <c r="R125" s="139">
        <f>SUM(J125,Q125)</f>
        <v>3591111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2148848</v>
      </c>
      <c r="I126" s="143">
        <v>1691716</v>
      </c>
      <c r="J126" s="149">
        <f>SUM(H126:I126)</f>
        <v>3840564</v>
      </c>
      <c r="K126" s="145">
        <v>0</v>
      </c>
      <c r="L126" s="146">
        <v>1540995</v>
      </c>
      <c r="M126" s="146">
        <v>1549204</v>
      </c>
      <c r="N126" s="146">
        <v>261778</v>
      </c>
      <c r="O126" s="146">
        <v>481665</v>
      </c>
      <c r="P126" s="143">
        <v>215721</v>
      </c>
      <c r="Q126" s="144">
        <f>SUM(K126:P126)</f>
        <v>4049363</v>
      </c>
      <c r="R126" s="147">
        <f>SUM(J126,Q126)</f>
        <v>7889927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1499509</v>
      </c>
      <c r="I127" s="114">
        <v>1835118</v>
      </c>
      <c r="J127" s="115">
        <f>SUM(H127:I127)</f>
        <v>3334627</v>
      </c>
      <c r="K127" s="116">
        <v>0</v>
      </c>
      <c r="L127" s="117">
        <v>19426118</v>
      </c>
      <c r="M127" s="117">
        <v>14347752</v>
      </c>
      <c r="N127" s="117">
        <v>14988146</v>
      </c>
      <c r="O127" s="117">
        <v>16709351</v>
      </c>
      <c r="P127" s="118">
        <v>6159364</v>
      </c>
      <c r="Q127" s="119">
        <f>SUM(K127:P127)</f>
        <v>71630731</v>
      </c>
      <c r="R127" s="120">
        <f>SUM(J127,Q127)</f>
        <v>74965358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6222200</v>
      </c>
      <c r="I128" s="114">
        <v>6631600</v>
      </c>
      <c r="J128" s="115">
        <f>SUM(H128:I128)</f>
        <v>12853800</v>
      </c>
      <c r="K128" s="116">
        <v>0</v>
      </c>
      <c r="L128" s="117">
        <v>31307296</v>
      </c>
      <c r="M128" s="117">
        <v>20618924</v>
      </c>
      <c r="N128" s="117">
        <v>15432566</v>
      </c>
      <c r="O128" s="117">
        <v>10240538</v>
      </c>
      <c r="P128" s="118">
        <v>6078063</v>
      </c>
      <c r="Q128" s="119">
        <f>SUM(K128:P128)</f>
        <v>83677387</v>
      </c>
      <c r="R128" s="120">
        <f>SUM(J128,Q128)</f>
        <v>96531187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508167</v>
      </c>
      <c r="I129" s="114">
        <f>SUM(I130:I137)</f>
        <v>935919</v>
      </c>
      <c r="J129" s="115">
        <f>SUM(J130:J137)</f>
        <v>1444086</v>
      </c>
      <c r="K129" s="116">
        <f aca="true" t="shared" si="22" ref="K129:R129">SUM(K131:K137)</f>
        <v>0</v>
      </c>
      <c r="L129" s="117">
        <f>SUM(L131:L137)</f>
        <v>54469296</v>
      </c>
      <c r="M129" s="117">
        <f t="shared" si="22"/>
        <v>67734828</v>
      </c>
      <c r="N129" s="117">
        <f t="shared" si="22"/>
        <v>78697935</v>
      </c>
      <c r="O129" s="117">
        <f t="shared" si="22"/>
        <v>60579072</v>
      </c>
      <c r="P129" s="118">
        <f t="shared" si="22"/>
        <v>27778716</v>
      </c>
      <c r="Q129" s="119">
        <f t="shared" si="22"/>
        <v>289259847</v>
      </c>
      <c r="R129" s="120">
        <f t="shared" si="22"/>
        <v>290703933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f>SUM(H130:I130)</f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>SUM(K130:P130)</f>
        <v>0</v>
      </c>
      <c r="R130" s="195">
        <f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3" ref="J131:J137">SUM(H131:I131)</f>
        <v>0</v>
      </c>
      <c r="K131" s="156"/>
      <c r="L131" s="138">
        <v>46800</v>
      </c>
      <c r="M131" s="138">
        <v>122697</v>
      </c>
      <c r="N131" s="138">
        <v>158877</v>
      </c>
      <c r="O131" s="138">
        <v>9360</v>
      </c>
      <c r="P131" s="135">
        <v>28080</v>
      </c>
      <c r="Q131" s="136">
        <f aca="true" t="shared" si="24" ref="Q131:Q137">SUM(K131:P131)</f>
        <v>365814</v>
      </c>
      <c r="R131" s="139">
        <f aca="true" t="shared" si="25" ref="R131:R137">SUM(J131,Q131)</f>
        <v>365814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49905</v>
      </c>
      <c r="I132" s="135">
        <v>307944</v>
      </c>
      <c r="J132" s="150">
        <f t="shared" si="23"/>
        <v>357849</v>
      </c>
      <c r="K132" s="137">
        <v>0</v>
      </c>
      <c r="L132" s="138">
        <v>8611425</v>
      </c>
      <c r="M132" s="138">
        <v>10040688</v>
      </c>
      <c r="N132" s="138">
        <v>7938054</v>
      </c>
      <c r="O132" s="138">
        <v>5217336</v>
      </c>
      <c r="P132" s="135">
        <v>2125215</v>
      </c>
      <c r="Q132" s="136">
        <f t="shared" si="24"/>
        <v>33932718</v>
      </c>
      <c r="R132" s="139">
        <f t="shared" si="25"/>
        <v>34290567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458262</v>
      </c>
      <c r="I133" s="135">
        <v>627975</v>
      </c>
      <c r="J133" s="150">
        <f t="shared" si="23"/>
        <v>1086237</v>
      </c>
      <c r="K133" s="137">
        <v>0</v>
      </c>
      <c r="L133" s="138">
        <v>6541137</v>
      </c>
      <c r="M133" s="138">
        <v>9960174</v>
      </c>
      <c r="N133" s="138">
        <v>8702451</v>
      </c>
      <c r="O133" s="138">
        <v>10779867</v>
      </c>
      <c r="P133" s="135">
        <v>5065011</v>
      </c>
      <c r="Q133" s="136">
        <f t="shared" si="24"/>
        <v>41048640</v>
      </c>
      <c r="R133" s="139">
        <f t="shared" si="25"/>
        <v>42134877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3"/>
        <v>0</v>
      </c>
      <c r="K134" s="156"/>
      <c r="L134" s="138">
        <v>34093449</v>
      </c>
      <c r="M134" s="138">
        <v>42271623</v>
      </c>
      <c r="N134" s="138">
        <v>55328949</v>
      </c>
      <c r="O134" s="138">
        <v>36897750</v>
      </c>
      <c r="P134" s="135">
        <v>16311159</v>
      </c>
      <c r="Q134" s="136">
        <f t="shared" si="24"/>
        <v>184902930</v>
      </c>
      <c r="R134" s="139">
        <f t="shared" si="25"/>
        <v>184902930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3"/>
        <v>0</v>
      </c>
      <c r="K135" s="156"/>
      <c r="L135" s="138">
        <v>5176485</v>
      </c>
      <c r="M135" s="138">
        <v>5146749</v>
      </c>
      <c r="N135" s="138">
        <v>5009472</v>
      </c>
      <c r="O135" s="138">
        <v>6625746</v>
      </c>
      <c r="P135" s="135">
        <v>3259755</v>
      </c>
      <c r="Q135" s="136">
        <f t="shared" si="24"/>
        <v>25218207</v>
      </c>
      <c r="R135" s="139">
        <f t="shared" si="25"/>
        <v>25218207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3"/>
        <v>0</v>
      </c>
      <c r="K136" s="156"/>
      <c r="L136" s="138">
        <v>0</v>
      </c>
      <c r="M136" s="138">
        <v>192897</v>
      </c>
      <c r="N136" s="138">
        <v>1560132</v>
      </c>
      <c r="O136" s="138">
        <v>1049013</v>
      </c>
      <c r="P136" s="135">
        <v>989496</v>
      </c>
      <c r="Q136" s="136">
        <f>SUM(K136:P136)</f>
        <v>3791538</v>
      </c>
      <c r="R136" s="139">
        <f>SUM(J136,Q136)</f>
        <v>3791538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3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4"/>
        <v>0</v>
      </c>
      <c r="R137" s="186">
        <f t="shared" si="25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11515731</v>
      </c>
      <c r="M138" s="117">
        <f aca="true" t="shared" si="26" ref="M138:R138">SUM(M139:M141)</f>
        <v>23715909</v>
      </c>
      <c r="N138" s="117">
        <f t="shared" si="26"/>
        <v>76999354</v>
      </c>
      <c r="O138" s="117">
        <f t="shared" si="26"/>
        <v>214458864</v>
      </c>
      <c r="P138" s="118">
        <f t="shared" si="26"/>
        <v>384761917</v>
      </c>
      <c r="Q138" s="119">
        <f t="shared" si="26"/>
        <v>711451775</v>
      </c>
      <c r="R138" s="120">
        <f t="shared" si="26"/>
        <v>711451775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1569183</v>
      </c>
      <c r="M139" s="129">
        <v>6105816</v>
      </c>
      <c r="N139" s="129">
        <v>35836900</v>
      </c>
      <c r="O139" s="129">
        <v>93819813</v>
      </c>
      <c r="P139" s="126">
        <v>103117838</v>
      </c>
      <c r="Q139" s="127">
        <f>SUM(K139:P139)</f>
        <v>240449550</v>
      </c>
      <c r="R139" s="130">
        <f>SUM(J139,Q139)</f>
        <v>240449550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9230139</v>
      </c>
      <c r="M140" s="138">
        <v>16045614</v>
      </c>
      <c r="N140" s="138">
        <v>28513305</v>
      </c>
      <c r="O140" s="138">
        <v>34544826</v>
      </c>
      <c r="P140" s="135">
        <v>26813853</v>
      </c>
      <c r="Q140" s="136">
        <f>SUM(K140:P140)</f>
        <v>115147737</v>
      </c>
      <c r="R140" s="139">
        <f>SUM(J140,Q140)</f>
        <v>115147737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716409</v>
      </c>
      <c r="M141" s="146">
        <v>1564479</v>
      </c>
      <c r="N141" s="146">
        <v>12649149</v>
      </c>
      <c r="O141" s="146">
        <v>86094225</v>
      </c>
      <c r="P141" s="143">
        <v>254830226</v>
      </c>
      <c r="Q141" s="144">
        <f>SUM(K141:P141)</f>
        <v>355854488</v>
      </c>
      <c r="R141" s="147">
        <f>SUM(J141,Q141)</f>
        <v>355854488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7" ref="H142:R142">SUM(H109,H129,H138)</f>
        <v>39551267</v>
      </c>
      <c r="I142" s="114">
        <f t="shared" si="27"/>
        <v>66450082</v>
      </c>
      <c r="J142" s="115">
        <f t="shared" si="27"/>
        <v>106001349</v>
      </c>
      <c r="K142" s="116">
        <f t="shared" si="27"/>
        <v>0</v>
      </c>
      <c r="L142" s="117">
        <f t="shared" si="27"/>
        <v>299420192</v>
      </c>
      <c r="M142" s="117">
        <f t="shared" si="27"/>
        <v>298981458</v>
      </c>
      <c r="N142" s="117">
        <f t="shared" si="27"/>
        <v>331358770</v>
      </c>
      <c r="O142" s="117">
        <f t="shared" si="27"/>
        <v>419512108</v>
      </c>
      <c r="P142" s="118">
        <f t="shared" si="27"/>
        <v>509215165</v>
      </c>
      <c r="Q142" s="119">
        <f t="shared" si="27"/>
        <v>1858487693</v>
      </c>
      <c r="R142" s="120">
        <f t="shared" si="27"/>
        <v>1964489042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H32:J32"/>
    <mergeCell ref="K32:Q32"/>
    <mergeCell ref="I67:R67"/>
    <mergeCell ref="R107:R108"/>
    <mergeCell ref="H58:J58"/>
    <mergeCell ref="K58:P58"/>
    <mergeCell ref="H107:J107"/>
    <mergeCell ref="K50:P50"/>
    <mergeCell ref="B23:G24"/>
    <mergeCell ref="B32:G33"/>
    <mergeCell ref="B42:G43"/>
    <mergeCell ref="B5:G5"/>
    <mergeCell ref="B13:G13"/>
    <mergeCell ref="H23:J23"/>
    <mergeCell ref="J41:Q41"/>
    <mergeCell ref="K31:R31"/>
    <mergeCell ref="R23:R24"/>
    <mergeCell ref="R32:R33"/>
    <mergeCell ref="B58:G59"/>
    <mergeCell ref="H42:J42"/>
    <mergeCell ref="J57:Q57"/>
    <mergeCell ref="B50:G51"/>
    <mergeCell ref="H50:J50"/>
    <mergeCell ref="J49:Q49"/>
    <mergeCell ref="Q50:Q51"/>
    <mergeCell ref="K42:P42"/>
    <mergeCell ref="Q58:Q59"/>
    <mergeCell ref="Q42:Q43"/>
    <mergeCell ref="B107:G108"/>
    <mergeCell ref="H68:J68"/>
    <mergeCell ref="K68:Q68"/>
    <mergeCell ref="R68:R69"/>
    <mergeCell ref="B68:G69"/>
    <mergeCell ref="K107:Q107"/>
    <mergeCell ref="J1:O1"/>
    <mergeCell ref="P1:Q1"/>
    <mergeCell ref="I106:R106"/>
    <mergeCell ref="Q12:R12"/>
    <mergeCell ref="K5:L5"/>
    <mergeCell ref="R6:R7"/>
    <mergeCell ref="K23:Q23"/>
    <mergeCell ref="K22:R22"/>
    <mergeCell ref="H4:I4"/>
    <mergeCell ref="H5:I5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P2" sqref="P2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平成２５年（２０１３年）１２月※</v>
      </c>
      <c r="J1" s="202" t="s">
        <v>0</v>
      </c>
      <c r="K1" s="203"/>
      <c r="L1" s="203"/>
      <c r="M1" s="203"/>
      <c r="N1" s="203"/>
      <c r="O1" s="204"/>
      <c r="P1" s="205">
        <v>41671</v>
      </c>
      <c r="Q1" s="205"/>
      <c r="R1" s="168" t="s">
        <v>65</v>
      </c>
    </row>
    <row r="2" spans="1:17" ht="16.5" customHeight="1" thickTop="1">
      <c r="A2" s="164">
        <v>25</v>
      </c>
      <c r="B2" s="164">
        <v>2013</v>
      </c>
      <c r="C2" s="164">
        <v>12</v>
      </c>
      <c r="D2" s="164">
        <v>1</v>
      </c>
      <c r="E2" s="164">
        <v>31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平成２５年（２０１３年）１２月末日現在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44084</v>
      </c>
      <c r="K6" s="200"/>
      <c r="L6" s="199"/>
      <c r="Q6" s="199">
        <f>R18</f>
        <v>18348</v>
      </c>
      <c r="R6" s="224">
        <f>Q6/Q7</f>
        <v>0.21091594629391208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42908</v>
      </c>
      <c r="Q7" s="199">
        <f>I8</f>
        <v>86992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86992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平成２５年（２０１３年）１２月末日現在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2923</v>
      </c>
      <c r="I14" s="32">
        <f>I15+I16</f>
        <v>2299</v>
      </c>
      <c r="J14" s="33">
        <f>SUM(H14:I14)</f>
        <v>5222</v>
      </c>
      <c r="K14" s="34">
        <f aca="true" t="shared" si="0" ref="K14:P14">K15+K16</f>
        <v>0</v>
      </c>
      <c r="L14" s="35">
        <f t="shared" si="0"/>
        <v>3871</v>
      </c>
      <c r="M14" s="35">
        <f t="shared" si="0"/>
        <v>2481</v>
      </c>
      <c r="N14" s="35">
        <f t="shared" si="0"/>
        <v>1958</v>
      </c>
      <c r="O14" s="35">
        <f t="shared" si="0"/>
        <v>2129</v>
      </c>
      <c r="P14" s="36">
        <f t="shared" si="0"/>
        <v>2256</v>
      </c>
      <c r="Q14" s="37">
        <f>SUM(K14:P14)</f>
        <v>12695</v>
      </c>
      <c r="R14" s="165">
        <f>SUM(J14,Q14)</f>
        <v>17917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452</v>
      </c>
      <c r="I15" s="42">
        <v>414</v>
      </c>
      <c r="J15" s="43">
        <f>SUM(H15:I15)</f>
        <v>866</v>
      </c>
      <c r="K15" s="44">
        <v>0</v>
      </c>
      <c r="L15" s="45">
        <v>532</v>
      </c>
      <c r="M15" s="45">
        <v>346</v>
      </c>
      <c r="N15" s="45">
        <v>241</v>
      </c>
      <c r="O15" s="45">
        <v>251</v>
      </c>
      <c r="P15" s="42">
        <v>245</v>
      </c>
      <c r="Q15" s="43">
        <f>SUM(K15:P15)</f>
        <v>1615</v>
      </c>
      <c r="R15" s="166">
        <f>SUM(J15,Q15)</f>
        <v>2481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2471</v>
      </c>
      <c r="I16" s="49">
        <v>1885</v>
      </c>
      <c r="J16" s="50">
        <f>SUM(H16:I16)</f>
        <v>4356</v>
      </c>
      <c r="K16" s="51">
        <v>0</v>
      </c>
      <c r="L16" s="52">
        <v>3339</v>
      </c>
      <c r="M16" s="52">
        <v>2135</v>
      </c>
      <c r="N16" s="52">
        <v>1717</v>
      </c>
      <c r="O16" s="52">
        <v>1878</v>
      </c>
      <c r="P16" s="49">
        <v>2011</v>
      </c>
      <c r="Q16" s="50">
        <f>SUM(K16:P16)</f>
        <v>11080</v>
      </c>
      <c r="R16" s="167">
        <f>SUM(J16,Q16)</f>
        <v>15436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42</v>
      </c>
      <c r="I17" s="32">
        <v>69</v>
      </c>
      <c r="J17" s="33">
        <f>SUM(H17:I17)</f>
        <v>111</v>
      </c>
      <c r="K17" s="34">
        <v>0</v>
      </c>
      <c r="L17" s="35">
        <v>94</v>
      </c>
      <c r="M17" s="35">
        <v>84</v>
      </c>
      <c r="N17" s="35">
        <v>41</v>
      </c>
      <c r="O17" s="35">
        <v>37</v>
      </c>
      <c r="P17" s="36">
        <v>64</v>
      </c>
      <c r="Q17" s="56">
        <f>SUM(K17:P17)</f>
        <v>320</v>
      </c>
      <c r="R17" s="57">
        <f>SUM(J17,Q17)</f>
        <v>431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2965</v>
      </c>
      <c r="I18" s="59">
        <f>I14+I17</f>
        <v>2368</v>
      </c>
      <c r="J18" s="60">
        <f>SUM(H18:I18)</f>
        <v>5333</v>
      </c>
      <c r="K18" s="61">
        <f aca="true" t="shared" si="1" ref="K18:P18">K14+K17</f>
        <v>0</v>
      </c>
      <c r="L18" s="62">
        <f t="shared" si="1"/>
        <v>3965</v>
      </c>
      <c r="M18" s="62">
        <f t="shared" si="1"/>
        <v>2565</v>
      </c>
      <c r="N18" s="62">
        <f t="shared" si="1"/>
        <v>1999</v>
      </c>
      <c r="O18" s="62">
        <f t="shared" si="1"/>
        <v>2166</v>
      </c>
      <c r="P18" s="59">
        <f t="shared" si="1"/>
        <v>2320</v>
      </c>
      <c r="Q18" s="60">
        <f>SUM(K18:P18)</f>
        <v>13015</v>
      </c>
      <c r="R18" s="63">
        <f>SUM(J18,Q18)</f>
        <v>18348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平成２５年（２０１３年）１２月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1490</v>
      </c>
      <c r="I25" s="72">
        <v>1479</v>
      </c>
      <c r="J25" s="73">
        <f>SUM(H25:I25)</f>
        <v>2969</v>
      </c>
      <c r="K25" s="74">
        <v>0</v>
      </c>
      <c r="L25" s="75">
        <v>2729</v>
      </c>
      <c r="M25" s="75">
        <v>1809</v>
      </c>
      <c r="N25" s="75">
        <v>1140</v>
      </c>
      <c r="O25" s="75">
        <v>811</v>
      </c>
      <c r="P25" s="76">
        <v>436</v>
      </c>
      <c r="Q25" s="77">
        <f>SUM(K25:P25)</f>
        <v>6925</v>
      </c>
      <c r="R25" s="38">
        <f>SUM(J25,Q25)</f>
        <v>9894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19</v>
      </c>
      <c r="I26" s="79">
        <v>52</v>
      </c>
      <c r="J26" s="80">
        <f>SUM(H26:I26)</f>
        <v>71</v>
      </c>
      <c r="K26" s="81">
        <v>0</v>
      </c>
      <c r="L26" s="82">
        <v>50</v>
      </c>
      <c r="M26" s="82">
        <v>65</v>
      </c>
      <c r="N26" s="82">
        <v>26</v>
      </c>
      <c r="O26" s="82">
        <v>18</v>
      </c>
      <c r="P26" s="83">
        <v>22</v>
      </c>
      <c r="Q26" s="84">
        <f>SUM(K26:P26)</f>
        <v>181</v>
      </c>
      <c r="R26" s="53">
        <f>SUM(J26,Q26)</f>
        <v>252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1509</v>
      </c>
      <c r="I27" s="59">
        <f t="shared" si="2"/>
        <v>1531</v>
      </c>
      <c r="J27" s="60">
        <f t="shared" si="2"/>
        <v>3040</v>
      </c>
      <c r="K27" s="61">
        <f t="shared" si="2"/>
        <v>0</v>
      </c>
      <c r="L27" s="62">
        <f t="shared" si="2"/>
        <v>2779</v>
      </c>
      <c r="M27" s="62">
        <f t="shared" si="2"/>
        <v>1874</v>
      </c>
      <c r="N27" s="62">
        <f t="shared" si="2"/>
        <v>1166</v>
      </c>
      <c r="O27" s="62">
        <f t="shared" si="2"/>
        <v>829</v>
      </c>
      <c r="P27" s="59">
        <f t="shared" si="2"/>
        <v>458</v>
      </c>
      <c r="Q27" s="60">
        <f>SUM(K27:P27)</f>
        <v>7106</v>
      </c>
      <c r="R27" s="63">
        <f>SUM(J27,Q27)</f>
        <v>10146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平成２５年（２０１３年）１２月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13</v>
      </c>
      <c r="I34" s="72">
        <v>10</v>
      </c>
      <c r="J34" s="73">
        <f>SUM(H34:I34)</f>
        <v>23</v>
      </c>
      <c r="K34" s="74">
        <v>0</v>
      </c>
      <c r="L34" s="75">
        <v>315</v>
      </c>
      <c r="M34" s="75">
        <v>349</v>
      </c>
      <c r="N34" s="75">
        <v>364</v>
      </c>
      <c r="O34" s="75">
        <v>273</v>
      </c>
      <c r="P34" s="76">
        <v>121</v>
      </c>
      <c r="Q34" s="86">
        <f>SUM(K34:P34)</f>
        <v>1422</v>
      </c>
      <c r="R34" s="87">
        <f>SUM(J34,Q34)</f>
        <v>1445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2</v>
      </c>
      <c r="M35" s="82">
        <v>2</v>
      </c>
      <c r="N35" s="82">
        <v>3</v>
      </c>
      <c r="O35" s="82">
        <v>1</v>
      </c>
      <c r="P35" s="83">
        <v>2</v>
      </c>
      <c r="Q35" s="88">
        <f>SUM(K35:P35)</f>
        <v>10</v>
      </c>
      <c r="R35" s="89">
        <f>SUM(J35,Q35)</f>
        <v>10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13</v>
      </c>
      <c r="I36" s="59">
        <f>I34+I35</f>
        <v>10</v>
      </c>
      <c r="J36" s="60">
        <f>SUM(H36:I36)</f>
        <v>23</v>
      </c>
      <c r="K36" s="61">
        <f aca="true" t="shared" si="3" ref="K36:P36">K34+K35</f>
        <v>0</v>
      </c>
      <c r="L36" s="62">
        <f t="shared" si="3"/>
        <v>317</v>
      </c>
      <c r="M36" s="62">
        <f t="shared" si="3"/>
        <v>351</v>
      </c>
      <c r="N36" s="62">
        <f t="shared" si="3"/>
        <v>367</v>
      </c>
      <c r="O36" s="62">
        <f t="shared" si="3"/>
        <v>274</v>
      </c>
      <c r="P36" s="59">
        <f t="shared" si="3"/>
        <v>123</v>
      </c>
      <c r="Q36" s="90">
        <f>SUM(K36:P36)</f>
        <v>1432</v>
      </c>
      <c r="R36" s="91">
        <f>SUM(J36,Q36)</f>
        <v>1455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平成２５年（２０１３年）１２月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7</v>
      </c>
      <c r="L44" s="75">
        <v>32</v>
      </c>
      <c r="M44" s="75">
        <v>152</v>
      </c>
      <c r="N44" s="75">
        <v>384</v>
      </c>
      <c r="O44" s="76">
        <v>395</v>
      </c>
      <c r="P44" s="86">
        <f>SUM(K44:O44)</f>
        <v>970</v>
      </c>
      <c r="Q44" s="87">
        <f>SUM(J44,P44)</f>
        <v>970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2</v>
      </c>
      <c r="N45" s="82">
        <v>2</v>
      </c>
      <c r="O45" s="83">
        <v>5</v>
      </c>
      <c r="P45" s="88">
        <f>SUM(K45:O45)</f>
        <v>9</v>
      </c>
      <c r="Q45" s="89">
        <f>SUM(J45,P45)</f>
        <v>9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7</v>
      </c>
      <c r="L46" s="62">
        <f>L44+L45</f>
        <v>32</v>
      </c>
      <c r="M46" s="62">
        <f>M44+M45</f>
        <v>154</v>
      </c>
      <c r="N46" s="62">
        <f>N44+N45</f>
        <v>386</v>
      </c>
      <c r="O46" s="59">
        <f>O44+O45</f>
        <v>400</v>
      </c>
      <c r="P46" s="90">
        <f>SUM(K46:O46)</f>
        <v>979</v>
      </c>
      <c r="Q46" s="91">
        <f>SUM(J46,P46)</f>
        <v>979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平成２５年（２０１３年）１２月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40</v>
      </c>
      <c r="L52" s="75">
        <v>79</v>
      </c>
      <c r="M52" s="75">
        <v>118</v>
      </c>
      <c r="N52" s="75">
        <v>127</v>
      </c>
      <c r="O52" s="76">
        <v>94</v>
      </c>
      <c r="P52" s="86">
        <f>SUM(K52:O52)</f>
        <v>458</v>
      </c>
      <c r="Q52" s="87">
        <f>SUM(J52,P52)</f>
        <v>458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0</v>
      </c>
      <c r="L53" s="82">
        <v>1</v>
      </c>
      <c r="M53" s="82">
        <v>2</v>
      </c>
      <c r="N53" s="82">
        <v>2</v>
      </c>
      <c r="O53" s="83">
        <v>0</v>
      </c>
      <c r="P53" s="88">
        <f>SUM(K53:O53)</f>
        <v>5</v>
      </c>
      <c r="Q53" s="89">
        <f>SUM(J53,P53)</f>
        <v>5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40</v>
      </c>
      <c r="L54" s="62">
        <f>L52+L53</f>
        <v>80</v>
      </c>
      <c r="M54" s="62">
        <f>M52+M53</f>
        <v>120</v>
      </c>
      <c r="N54" s="62">
        <f>N52+N53</f>
        <v>129</v>
      </c>
      <c r="O54" s="59">
        <f>O52+O53</f>
        <v>94</v>
      </c>
      <c r="P54" s="90">
        <f>SUM(K54:O54)</f>
        <v>463</v>
      </c>
      <c r="Q54" s="91">
        <f>SUM(J54,P54)</f>
        <v>463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平成２５年（２０１３年）１２月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3</v>
      </c>
      <c r="L60" s="75">
        <v>7</v>
      </c>
      <c r="M60" s="75">
        <v>40</v>
      </c>
      <c r="N60" s="75">
        <v>246</v>
      </c>
      <c r="O60" s="76">
        <v>650</v>
      </c>
      <c r="P60" s="86">
        <f>SUM(K60:O60)</f>
        <v>946</v>
      </c>
      <c r="Q60" s="87">
        <f>SUM(J60,P60)</f>
        <v>946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1</v>
      </c>
      <c r="N61" s="82">
        <v>2</v>
      </c>
      <c r="O61" s="83">
        <v>12</v>
      </c>
      <c r="P61" s="88">
        <f>SUM(K61:O61)</f>
        <v>15</v>
      </c>
      <c r="Q61" s="89">
        <f>SUM(J61,P61)</f>
        <v>15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3</v>
      </c>
      <c r="L62" s="62">
        <f>L60+L61</f>
        <v>7</v>
      </c>
      <c r="M62" s="62">
        <f>M60+M61</f>
        <v>41</v>
      </c>
      <c r="N62" s="62">
        <f>N60+N61</f>
        <v>248</v>
      </c>
      <c r="O62" s="59">
        <f>O60+O61</f>
        <v>662</v>
      </c>
      <c r="P62" s="90">
        <f>SUM(K62:O62)</f>
        <v>961</v>
      </c>
      <c r="Q62" s="91">
        <f>SUM(J62,P62)</f>
        <v>961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平成２５年（２０１３年）１２月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4" ref="H70:R70">SUM(H71,H77,H80,H84,H88:H89)</f>
        <v>3550</v>
      </c>
      <c r="I70" s="114">
        <f t="shared" si="4"/>
        <v>3951</v>
      </c>
      <c r="J70" s="115">
        <f t="shared" si="4"/>
        <v>7501</v>
      </c>
      <c r="K70" s="116">
        <f t="shared" si="4"/>
        <v>0</v>
      </c>
      <c r="L70" s="117">
        <f t="shared" si="4"/>
        <v>7658</v>
      </c>
      <c r="M70" s="117">
        <f t="shared" si="4"/>
        <v>5670</v>
      </c>
      <c r="N70" s="117">
        <f t="shared" si="4"/>
        <v>3786</v>
      </c>
      <c r="O70" s="117">
        <f t="shared" si="4"/>
        <v>2736</v>
      </c>
      <c r="P70" s="118">
        <f t="shared" si="4"/>
        <v>1810</v>
      </c>
      <c r="Q70" s="119">
        <f t="shared" si="4"/>
        <v>21660</v>
      </c>
      <c r="R70" s="120">
        <f t="shared" si="4"/>
        <v>29161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5" ref="H71:Q71">SUM(H72:H76)</f>
        <v>885</v>
      </c>
      <c r="I71" s="114">
        <f t="shared" si="5"/>
        <v>912</v>
      </c>
      <c r="J71" s="115">
        <f t="shared" si="5"/>
        <v>1797</v>
      </c>
      <c r="K71" s="116">
        <f t="shared" si="5"/>
        <v>0</v>
      </c>
      <c r="L71" s="117">
        <f t="shared" si="5"/>
        <v>1678</v>
      </c>
      <c r="M71" s="117">
        <f t="shared" si="5"/>
        <v>1132</v>
      </c>
      <c r="N71" s="117">
        <f t="shared" si="5"/>
        <v>811</v>
      </c>
      <c r="O71" s="117">
        <f t="shared" si="5"/>
        <v>624</v>
      </c>
      <c r="P71" s="118">
        <f t="shared" si="5"/>
        <v>568</v>
      </c>
      <c r="Q71" s="119">
        <f t="shared" si="5"/>
        <v>4813</v>
      </c>
      <c r="R71" s="120">
        <f aca="true" t="shared" si="6" ref="R71:R76">SUM(J71,Q71)</f>
        <v>6610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833</v>
      </c>
      <c r="I72" s="126">
        <v>841</v>
      </c>
      <c r="J72" s="127">
        <f>SUM(H72:I72)</f>
        <v>1674</v>
      </c>
      <c r="K72" s="128">
        <v>0</v>
      </c>
      <c r="L72" s="129">
        <v>1235</v>
      </c>
      <c r="M72" s="129">
        <v>755</v>
      </c>
      <c r="N72" s="129">
        <v>448</v>
      </c>
      <c r="O72" s="129">
        <v>286</v>
      </c>
      <c r="P72" s="126">
        <v>206</v>
      </c>
      <c r="Q72" s="127">
        <f>SUM(K72:P72)</f>
        <v>2930</v>
      </c>
      <c r="R72" s="130">
        <f t="shared" si="6"/>
        <v>4604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1</v>
      </c>
      <c r="N73" s="138">
        <v>3</v>
      </c>
      <c r="O73" s="138">
        <v>7</v>
      </c>
      <c r="P73" s="135">
        <v>38</v>
      </c>
      <c r="Q73" s="136">
        <f>SUM(K73:P73)</f>
        <v>49</v>
      </c>
      <c r="R73" s="139">
        <f t="shared" si="6"/>
        <v>49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17</v>
      </c>
      <c r="I74" s="135">
        <v>25</v>
      </c>
      <c r="J74" s="136">
        <f>SUM(H74:I74)</f>
        <v>42</v>
      </c>
      <c r="K74" s="137">
        <v>0</v>
      </c>
      <c r="L74" s="138">
        <v>171</v>
      </c>
      <c r="M74" s="138">
        <v>135</v>
      </c>
      <c r="N74" s="138">
        <v>91</v>
      </c>
      <c r="O74" s="138">
        <v>100</v>
      </c>
      <c r="P74" s="135">
        <v>104</v>
      </c>
      <c r="Q74" s="136">
        <f>SUM(K74:P74)</f>
        <v>601</v>
      </c>
      <c r="R74" s="139">
        <f t="shared" si="6"/>
        <v>643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2</v>
      </c>
      <c r="I75" s="135">
        <v>29</v>
      </c>
      <c r="J75" s="136">
        <f>SUM(H75:I75)</f>
        <v>31</v>
      </c>
      <c r="K75" s="137">
        <v>0</v>
      </c>
      <c r="L75" s="138">
        <v>77</v>
      </c>
      <c r="M75" s="138">
        <v>72</v>
      </c>
      <c r="N75" s="138">
        <v>74</v>
      </c>
      <c r="O75" s="138">
        <v>45</v>
      </c>
      <c r="P75" s="135">
        <v>38</v>
      </c>
      <c r="Q75" s="136">
        <f>SUM(K75:P75)</f>
        <v>306</v>
      </c>
      <c r="R75" s="139">
        <f t="shared" si="6"/>
        <v>337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33</v>
      </c>
      <c r="I76" s="143">
        <v>17</v>
      </c>
      <c r="J76" s="144">
        <f>SUM(H76:I76)</f>
        <v>50</v>
      </c>
      <c r="K76" s="145">
        <v>0</v>
      </c>
      <c r="L76" s="146">
        <v>195</v>
      </c>
      <c r="M76" s="146">
        <v>169</v>
      </c>
      <c r="N76" s="146">
        <v>195</v>
      </c>
      <c r="O76" s="146">
        <v>186</v>
      </c>
      <c r="P76" s="143">
        <v>182</v>
      </c>
      <c r="Q76" s="144">
        <f>SUM(K76:P76)</f>
        <v>927</v>
      </c>
      <c r="R76" s="147">
        <f t="shared" si="6"/>
        <v>977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7" ref="H77:R77">SUM(H78:H79)</f>
        <v>648</v>
      </c>
      <c r="I77" s="114">
        <f t="shared" si="7"/>
        <v>753</v>
      </c>
      <c r="J77" s="115">
        <f t="shared" si="7"/>
        <v>1401</v>
      </c>
      <c r="K77" s="116">
        <f t="shared" si="7"/>
        <v>0</v>
      </c>
      <c r="L77" s="117">
        <f t="shared" si="7"/>
        <v>2026</v>
      </c>
      <c r="M77" s="117">
        <f t="shared" si="7"/>
        <v>1430</v>
      </c>
      <c r="N77" s="117">
        <f t="shared" si="7"/>
        <v>857</v>
      </c>
      <c r="O77" s="117">
        <f t="shared" si="7"/>
        <v>541</v>
      </c>
      <c r="P77" s="118">
        <f t="shared" si="7"/>
        <v>316</v>
      </c>
      <c r="Q77" s="119">
        <f t="shared" si="7"/>
        <v>5170</v>
      </c>
      <c r="R77" s="120">
        <f t="shared" si="7"/>
        <v>6571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543</v>
      </c>
      <c r="I78" s="126">
        <v>578</v>
      </c>
      <c r="J78" s="148">
        <f>SUM(H78:I78)</f>
        <v>1121</v>
      </c>
      <c r="K78" s="128">
        <v>0</v>
      </c>
      <c r="L78" s="129">
        <v>1569</v>
      </c>
      <c r="M78" s="129">
        <v>994</v>
      </c>
      <c r="N78" s="129">
        <v>596</v>
      </c>
      <c r="O78" s="129">
        <v>366</v>
      </c>
      <c r="P78" s="126">
        <v>216</v>
      </c>
      <c r="Q78" s="127">
        <f>SUM(K78:P78)</f>
        <v>3741</v>
      </c>
      <c r="R78" s="130">
        <f>SUM(J78,Q78)</f>
        <v>4862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105</v>
      </c>
      <c r="I79" s="143">
        <v>175</v>
      </c>
      <c r="J79" s="149">
        <f>SUM(H79:I79)</f>
        <v>280</v>
      </c>
      <c r="K79" s="145">
        <v>0</v>
      </c>
      <c r="L79" s="146">
        <v>457</v>
      </c>
      <c r="M79" s="146">
        <v>436</v>
      </c>
      <c r="N79" s="146">
        <v>261</v>
      </c>
      <c r="O79" s="146">
        <v>175</v>
      </c>
      <c r="P79" s="143">
        <v>100</v>
      </c>
      <c r="Q79" s="144">
        <f>SUM(K79:P79)</f>
        <v>1429</v>
      </c>
      <c r="R79" s="147">
        <f>SUM(J79,Q79)</f>
        <v>1709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8" ref="H80:R80">SUM(H81:H83)</f>
        <v>5</v>
      </c>
      <c r="I80" s="114">
        <f t="shared" si="8"/>
        <v>7</v>
      </c>
      <c r="J80" s="115">
        <f t="shared" si="8"/>
        <v>12</v>
      </c>
      <c r="K80" s="116">
        <f t="shared" si="8"/>
        <v>0</v>
      </c>
      <c r="L80" s="117">
        <f t="shared" si="8"/>
        <v>141</v>
      </c>
      <c r="M80" s="117">
        <f t="shared" si="8"/>
        <v>186</v>
      </c>
      <c r="N80" s="117">
        <f t="shared" si="8"/>
        <v>233</v>
      </c>
      <c r="O80" s="117">
        <f t="shared" si="8"/>
        <v>174</v>
      </c>
      <c r="P80" s="118">
        <f t="shared" si="8"/>
        <v>111</v>
      </c>
      <c r="Q80" s="119">
        <f t="shared" si="8"/>
        <v>845</v>
      </c>
      <c r="R80" s="120">
        <f t="shared" si="8"/>
        <v>857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4</v>
      </c>
      <c r="I81" s="126">
        <v>6</v>
      </c>
      <c r="J81" s="148">
        <f>SUM(H81:I81)</f>
        <v>10</v>
      </c>
      <c r="K81" s="128">
        <v>0</v>
      </c>
      <c r="L81" s="129">
        <v>111</v>
      </c>
      <c r="M81" s="129">
        <v>139</v>
      </c>
      <c r="N81" s="129">
        <v>167</v>
      </c>
      <c r="O81" s="129">
        <v>120</v>
      </c>
      <c r="P81" s="126">
        <v>80</v>
      </c>
      <c r="Q81" s="127">
        <f>SUM(K81:P81)</f>
        <v>617</v>
      </c>
      <c r="R81" s="130">
        <f>SUM(J81,Q81)</f>
        <v>627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1</v>
      </c>
      <c r="I82" s="135">
        <v>1</v>
      </c>
      <c r="J82" s="150">
        <f>SUM(H82:I82)</f>
        <v>2</v>
      </c>
      <c r="K82" s="137">
        <v>0</v>
      </c>
      <c r="L82" s="138">
        <v>28</v>
      </c>
      <c r="M82" s="138">
        <v>45</v>
      </c>
      <c r="N82" s="138">
        <v>64</v>
      </c>
      <c r="O82" s="138">
        <v>51</v>
      </c>
      <c r="P82" s="135">
        <v>30</v>
      </c>
      <c r="Q82" s="136">
        <f>SUM(K82:P82)</f>
        <v>218</v>
      </c>
      <c r="R82" s="139">
        <f>SUM(J82,Q82)</f>
        <v>220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2</v>
      </c>
      <c r="M83" s="146">
        <v>2</v>
      </c>
      <c r="N83" s="146">
        <v>2</v>
      </c>
      <c r="O83" s="146">
        <v>3</v>
      </c>
      <c r="P83" s="143">
        <v>1</v>
      </c>
      <c r="Q83" s="144">
        <f>SUM(K83:P83)</f>
        <v>10</v>
      </c>
      <c r="R83" s="147">
        <f>SUM(J83,Q83)</f>
        <v>10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9" ref="H84:R84">SUM(H85:H87)</f>
        <v>509</v>
      </c>
      <c r="I84" s="114">
        <f t="shared" si="9"/>
        <v>746</v>
      </c>
      <c r="J84" s="115">
        <f t="shared" si="9"/>
        <v>1255</v>
      </c>
      <c r="K84" s="116">
        <f t="shared" si="9"/>
        <v>0</v>
      </c>
      <c r="L84" s="117">
        <f t="shared" si="9"/>
        <v>1093</v>
      </c>
      <c r="M84" s="117">
        <f t="shared" si="9"/>
        <v>1117</v>
      </c>
      <c r="N84" s="117">
        <f t="shared" si="9"/>
        <v>795</v>
      </c>
      <c r="O84" s="117">
        <f t="shared" si="9"/>
        <v>651</v>
      </c>
      <c r="P84" s="118">
        <f t="shared" si="9"/>
        <v>395</v>
      </c>
      <c r="Q84" s="119">
        <f t="shared" si="9"/>
        <v>4051</v>
      </c>
      <c r="R84" s="120">
        <f t="shared" si="9"/>
        <v>5306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458</v>
      </c>
      <c r="I85" s="126">
        <v>705</v>
      </c>
      <c r="J85" s="148">
        <f>SUM(H85:I85)</f>
        <v>1163</v>
      </c>
      <c r="K85" s="128">
        <v>0</v>
      </c>
      <c r="L85" s="129">
        <v>1026</v>
      </c>
      <c r="M85" s="129">
        <v>1073</v>
      </c>
      <c r="N85" s="129">
        <v>768</v>
      </c>
      <c r="O85" s="129">
        <v>627</v>
      </c>
      <c r="P85" s="126">
        <v>384</v>
      </c>
      <c r="Q85" s="127">
        <f>SUM(K85:P85)</f>
        <v>3878</v>
      </c>
      <c r="R85" s="130">
        <f>SUM(J85,Q85)</f>
        <v>5041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21</v>
      </c>
      <c r="I86" s="135">
        <v>19</v>
      </c>
      <c r="J86" s="150">
        <f>SUM(H86:I86)</f>
        <v>40</v>
      </c>
      <c r="K86" s="137">
        <v>0</v>
      </c>
      <c r="L86" s="138">
        <v>29</v>
      </c>
      <c r="M86" s="138">
        <v>15</v>
      </c>
      <c r="N86" s="138">
        <v>12</v>
      </c>
      <c r="O86" s="138">
        <v>16</v>
      </c>
      <c r="P86" s="135">
        <v>7</v>
      </c>
      <c r="Q86" s="136">
        <f>SUM(K86:P86)</f>
        <v>79</v>
      </c>
      <c r="R86" s="139">
        <f>SUM(J86,Q86)</f>
        <v>119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30</v>
      </c>
      <c r="I87" s="143">
        <v>22</v>
      </c>
      <c r="J87" s="149">
        <f>SUM(H87:I87)</f>
        <v>52</v>
      </c>
      <c r="K87" s="145">
        <v>0</v>
      </c>
      <c r="L87" s="146">
        <v>38</v>
      </c>
      <c r="M87" s="146">
        <v>29</v>
      </c>
      <c r="N87" s="146">
        <v>15</v>
      </c>
      <c r="O87" s="146">
        <v>8</v>
      </c>
      <c r="P87" s="143">
        <v>4</v>
      </c>
      <c r="Q87" s="144">
        <f>SUM(K87:P87)</f>
        <v>94</v>
      </c>
      <c r="R87" s="147">
        <f>SUM(J87,Q87)</f>
        <v>146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29</v>
      </c>
      <c r="I88" s="114">
        <v>16</v>
      </c>
      <c r="J88" s="115">
        <f>SUM(H88:I88)</f>
        <v>45</v>
      </c>
      <c r="K88" s="116">
        <v>0</v>
      </c>
      <c r="L88" s="117">
        <v>132</v>
      </c>
      <c r="M88" s="117">
        <v>89</v>
      </c>
      <c r="N88" s="117">
        <v>74</v>
      </c>
      <c r="O88" s="117">
        <v>77</v>
      </c>
      <c r="P88" s="118">
        <v>26</v>
      </c>
      <c r="Q88" s="119">
        <f>SUM(K88:P88)</f>
        <v>398</v>
      </c>
      <c r="R88" s="120">
        <f>SUM(J88,Q88)</f>
        <v>443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1474</v>
      </c>
      <c r="I89" s="114">
        <v>1517</v>
      </c>
      <c r="J89" s="115">
        <f>SUM(H89:I89)</f>
        <v>2991</v>
      </c>
      <c r="K89" s="116">
        <v>0</v>
      </c>
      <c r="L89" s="117">
        <v>2588</v>
      </c>
      <c r="M89" s="117">
        <v>1716</v>
      </c>
      <c r="N89" s="117">
        <v>1016</v>
      </c>
      <c r="O89" s="117">
        <v>669</v>
      </c>
      <c r="P89" s="118">
        <v>394</v>
      </c>
      <c r="Q89" s="119">
        <f>SUM(K89:P89)</f>
        <v>6383</v>
      </c>
      <c r="R89" s="120">
        <f>SUM(J89,Q89)</f>
        <v>9374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10" ref="H90:R90">SUM(H91:H98)</f>
        <v>13</v>
      </c>
      <c r="I90" s="114">
        <f t="shared" si="10"/>
        <v>10</v>
      </c>
      <c r="J90" s="115">
        <f t="shared" si="10"/>
        <v>23</v>
      </c>
      <c r="K90" s="116">
        <f t="shared" si="10"/>
        <v>0</v>
      </c>
      <c r="L90" s="117">
        <f t="shared" si="10"/>
        <v>323</v>
      </c>
      <c r="M90" s="117">
        <f t="shared" si="10"/>
        <v>353</v>
      </c>
      <c r="N90" s="117">
        <f t="shared" si="10"/>
        <v>367</v>
      </c>
      <c r="O90" s="117">
        <f t="shared" si="10"/>
        <v>277</v>
      </c>
      <c r="P90" s="118">
        <f t="shared" si="10"/>
        <v>126</v>
      </c>
      <c r="Q90" s="119">
        <f t="shared" si="10"/>
        <v>1446</v>
      </c>
      <c r="R90" s="120">
        <f t="shared" si="10"/>
        <v>1469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1" ref="Q91:Q98">SUM(K91:P91)</f>
        <v>0</v>
      </c>
      <c r="R91" s="130">
        <f aca="true" t="shared" si="12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3" ref="J92:J98">SUM(H92:I92)</f>
        <v>0</v>
      </c>
      <c r="K92" s="175"/>
      <c r="L92" s="172">
        <v>5</v>
      </c>
      <c r="M92" s="172">
        <v>8</v>
      </c>
      <c r="N92" s="172">
        <v>5</v>
      </c>
      <c r="O92" s="172">
        <v>2</v>
      </c>
      <c r="P92" s="171">
        <v>3</v>
      </c>
      <c r="Q92" s="173">
        <f t="shared" si="11"/>
        <v>23</v>
      </c>
      <c r="R92" s="174">
        <f t="shared" si="12"/>
        <v>23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2</v>
      </c>
      <c r="I93" s="135">
        <v>3</v>
      </c>
      <c r="J93" s="150">
        <f t="shared" si="13"/>
        <v>5</v>
      </c>
      <c r="K93" s="137">
        <v>0</v>
      </c>
      <c r="L93" s="138">
        <v>80</v>
      </c>
      <c r="M93" s="138">
        <v>79</v>
      </c>
      <c r="N93" s="138">
        <v>59</v>
      </c>
      <c r="O93" s="138">
        <v>42</v>
      </c>
      <c r="P93" s="135">
        <v>13</v>
      </c>
      <c r="Q93" s="136">
        <f t="shared" si="11"/>
        <v>273</v>
      </c>
      <c r="R93" s="139">
        <f t="shared" si="12"/>
        <v>278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11</v>
      </c>
      <c r="I94" s="135">
        <v>7</v>
      </c>
      <c r="J94" s="150">
        <f t="shared" si="13"/>
        <v>18</v>
      </c>
      <c r="K94" s="137">
        <v>0</v>
      </c>
      <c r="L94" s="138">
        <v>58</v>
      </c>
      <c r="M94" s="138">
        <v>59</v>
      </c>
      <c r="N94" s="138">
        <v>40</v>
      </c>
      <c r="O94" s="138">
        <v>45</v>
      </c>
      <c r="P94" s="135">
        <v>20</v>
      </c>
      <c r="Q94" s="136">
        <f t="shared" si="11"/>
        <v>222</v>
      </c>
      <c r="R94" s="139">
        <f t="shared" si="12"/>
        <v>240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3"/>
        <v>0</v>
      </c>
      <c r="K95" s="156"/>
      <c r="L95" s="138">
        <v>146</v>
      </c>
      <c r="M95" s="138">
        <v>177</v>
      </c>
      <c r="N95" s="138">
        <v>228</v>
      </c>
      <c r="O95" s="138">
        <v>147</v>
      </c>
      <c r="P95" s="135">
        <v>70</v>
      </c>
      <c r="Q95" s="136">
        <f t="shared" si="11"/>
        <v>768</v>
      </c>
      <c r="R95" s="139">
        <f t="shared" si="12"/>
        <v>768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3"/>
        <v>0</v>
      </c>
      <c r="K96" s="156"/>
      <c r="L96" s="138">
        <v>34</v>
      </c>
      <c r="M96" s="138">
        <v>29</v>
      </c>
      <c r="N96" s="138">
        <v>27</v>
      </c>
      <c r="O96" s="138">
        <v>34</v>
      </c>
      <c r="P96" s="135">
        <v>15</v>
      </c>
      <c r="Q96" s="136">
        <f t="shared" si="11"/>
        <v>139</v>
      </c>
      <c r="R96" s="139">
        <f t="shared" si="12"/>
        <v>139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3"/>
        <v>0</v>
      </c>
      <c r="K97" s="156"/>
      <c r="L97" s="138">
        <v>0</v>
      </c>
      <c r="M97" s="138">
        <v>1</v>
      </c>
      <c r="N97" s="138">
        <v>8</v>
      </c>
      <c r="O97" s="138">
        <v>7</v>
      </c>
      <c r="P97" s="135">
        <v>5</v>
      </c>
      <c r="Q97" s="136">
        <f t="shared" si="11"/>
        <v>21</v>
      </c>
      <c r="R97" s="139">
        <f t="shared" si="12"/>
        <v>21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3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1"/>
        <v>0</v>
      </c>
      <c r="R98" s="186">
        <f t="shared" si="12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4" ref="L99:R99">SUM(L100:L102)</f>
        <v>50</v>
      </c>
      <c r="M99" s="117">
        <f t="shared" si="14"/>
        <v>120</v>
      </c>
      <c r="N99" s="117">
        <f t="shared" si="14"/>
        <v>320</v>
      </c>
      <c r="O99" s="117">
        <f t="shared" si="14"/>
        <v>764</v>
      </c>
      <c r="P99" s="118">
        <f t="shared" si="14"/>
        <v>1166</v>
      </c>
      <c r="Q99" s="119">
        <f t="shared" si="14"/>
        <v>2420</v>
      </c>
      <c r="R99" s="120">
        <f t="shared" si="14"/>
        <v>2420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7</v>
      </c>
      <c r="M100" s="129">
        <v>32</v>
      </c>
      <c r="N100" s="129">
        <v>157</v>
      </c>
      <c r="O100" s="129">
        <v>385</v>
      </c>
      <c r="P100" s="126">
        <v>398</v>
      </c>
      <c r="Q100" s="127">
        <f>SUM(K100:P100)</f>
        <v>979</v>
      </c>
      <c r="R100" s="130">
        <f>SUM(J100,Q100)</f>
        <v>979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40</v>
      </c>
      <c r="M101" s="138">
        <v>81</v>
      </c>
      <c r="N101" s="138">
        <v>122</v>
      </c>
      <c r="O101" s="138">
        <v>128</v>
      </c>
      <c r="P101" s="135">
        <v>94</v>
      </c>
      <c r="Q101" s="136">
        <f>SUM(K101:P101)</f>
        <v>465</v>
      </c>
      <c r="R101" s="139">
        <f>SUM(J101,Q101)</f>
        <v>465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3</v>
      </c>
      <c r="M102" s="146">
        <v>7</v>
      </c>
      <c r="N102" s="146">
        <v>41</v>
      </c>
      <c r="O102" s="146">
        <v>251</v>
      </c>
      <c r="P102" s="143">
        <v>674</v>
      </c>
      <c r="Q102" s="144">
        <f>SUM(K102:P102)</f>
        <v>976</v>
      </c>
      <c r="R102" s="147">
        <f>SUM(J102,Q102)</f>
        <v>976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5" ref="H103:R103">SUM(H70,H90,H99)</f>
        <v>3563</v>
      </c>
      <c r="I103" s="114">
        <f t="shared" si="15"/>
        <v>3961</v>
      </c>
      <c r="J103" s="115">
        <f t="shared" si="15"/>
        <v>7524</v>
      </c>
      <c r="K103" s="116">
        <f t="shared" si="15"/>
        <v>0</v>
      </c>
      <c r="L103" s="117">
        <f t="shared" si="15"/>
        <v>8031</v>
      </c>
      <c r="M103" s="117">
        <f t="shared" si="15"/>
        <v>6143</v>
      </c>
      <c r="N103" s="117">
        <f t="shared" si="15"/>
        <v>4473</v>
      </c>
      <c r="O103" s="117">
        <f t="shared" si="15"/>
        <v>3777</v>
      </c>
      <c r="P103" s="118">
        <f t="shared" si="15"/>
        <v>3102</v>
      </c>
      <c r="Q103" s="119">
        <f t="shared" si="15"/>
        <v>25526</v>
      </c>
      <c r="R103" s="120">
        <f t="shared" si="15"/>
        <v>33050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平成２５年（２０１３年）１２月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6" ref="H109:R109">SUM(H110,H116,H119,H123,H127:H128)</f>
        <v>39343979</v>
      </c>
      <c r="I109" s="114">
        <f t="shared" si="16"/>
        <v>63603919</v>
      </c>
      <c r="J109" s="115">
        <f t="shared" si="16"/>
        <v>102947898</v>
      </c>
      <c r="K109" s="116">
        <f t="shared" si="16"/>
        <v>0</v>
      </c>
      <c r="L109" s="117">
        <f t="shared" si="16"/>
        <v>240867898</v>
      </c>
      <c r="M109" s="117">
        <f t="shared" si="16"/>
        <v>213028603</v>
      </c>
      <c r="N109" s="117">
        <f t="shared" si="16"/>
        <v>179941159</v>
      </c>
      <c r="O109" s="117">
        <f t="shared" si="16"/>
        <v>146606404</v>
      </c>
      <c r="P109" s="118">
        <f t="shared" si="16"/>
        <v>100640600</v>
      </c>
      <c r="Q109" s="119">
        <f t="shared" si="16"/>
        <v>881084664</v>
      </c>
      <c r="R109" s="120">
        <f t="shared" si="16"/>
        <v>984032562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7" ref="H110:Q110">SUM(H111:H115)</f>
        <v>13017033</v>
      </c>
      <c r="I110" s="114">
        <f t="shared" si="17"/>
        <v>18276399</v>
      </c>
      <c r="J110" s="115">
        <f t="shared" si="17"/>
        <v>31293432</v>
      </c>
      <c r="K110" s="116">
        <f t="shared" si="17"/>
        <v>0</v>
      </c>
      <c r="L110" s="117">
        <f t="shared" si="17"/>
        <v>43763895</v>
      </c>
      <c r="M110" s="117">
        <f t="shared" si="17"/>
        <v>36452562</v>
      </c>
      <c r="N110" s="117">
        <f t="shared" si="17"/>
        <v>32954142</v>
      </c>
      <c r="O110" s="117">
        <f t="shared" si="17"/>
        <v>28242309</v>
      </c>
      <c r="P110" s="118">
        <f t="shared" si="17"/>
        <v>29015559</v>
      </c>
      <c r="Q110" s="119">
        <f t="shared" si="17"/>
        <v>170428467</v>
      </c>
      <c r="R110" s="120">
        <f aca="true" t="shared" si="18" ref="R110:R115">SUM(J110,Q110)</f>
        <v>201721899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12369619</v>
      </c>
      <c r="I111" s="126">
        <v>16365600</v>
      </c>
      <c r="J111" s="127">
        <f>SUM(H111:I111)</f>
        <v>28735219</v>
      </c>
      <c r="K111" s="128">
        <v>0</v>
      </c>
      <c r="L111" s="129">
        <v>33434856</v>
      </c>
      <c r="M111" s="129">
        <v>27028365</v>
      </c>
      <c r="N111" s="129">
        <v>24851937</v>
      </c>
      <c r="O111" s="129">
        <v>20876547</v>
      </c>
      <c r="P111" s="126">
        <v>18742383</v>
      </c>
      <c r="Q111" s="127">
        <f>SUM(K111:P111)</f>
        <v>124934088</v>
      </c>
      <c r="R111" s="130">
        <f t="shared" si="18"/>
        <v>153669307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58365</v>
      </c>
      <c r="N112" s="138">
        <v>138537</v>
      </c>
      <c r="O112" s="138">
        <v>274869</v>
      </c>
      <c r="P112" s="135">
        <v>2279304</v>
      </c>
      <c r="Q112" s="136">
        <f>SUM(K112:P112)</f>
        <v>2751075</v>
      </c>
      <c r="R112" s="139">
        <f t="shared" si="18"/>
        <v>2751075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322631</v>
      </c>
      <c r="I113" s="135">
        <v>655821</v>
      </c>
      <c r="J113" s="136">
        <f>SUM(H113:I113)</f>
        <v>978452</v>
      </c>
      <c r="K113" s="137">
        <v>0</v>
      </c>
      <c r="L113" s="138">
        <v>5364837</v>
      </c>
      <c r="M113" s="138">
        <v>4796496</v>
      </c>
      <c r="N113" s="138">
        <v>3237228</v>
      </c>
      <c r="O113" s="138">
        <v>3603186</v>
      </c>
      <c r="P113" s="135">
        <v>5099796</v>
      </c>
      <c r="Q113" s="136">
        <f>SUM(K113:P113)</f>
        <v>22101543</v>
      </c>
      <c r="R113" s="139">
        <f t="shared" si="18"/>
        <v>23079995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67122</v>
      </c>
      <c r="I114" s="135">
        <v>1098918</v>
      </c>
      <c r="J114" s="136">
        <f>SUM(H114:I114)</f>
        <v>1166040</v>
      </c>
      <c r="K114" s="137">
        <v>0</v>
      </c>
      <c r="L114" s="138">
        <v>3494547</v>
      </c>
      <c r="M114" s="138">
        <v>3274578</v>
      </c>
      <c r="N114" s="138">
        <v>3214215</v>
      </c>
      <c r="O114" s="138">
        <v>2174823</v>
      </c>
      <c r="P114" s="135">
        <v>1540944</v>
      </c>
      <c r="Q114" s="136">
        <f>SUM(K114:P114)</f>
        <v>13699107</v>
      </c>
      <c r="R114" s="139">
        <f t="shared" si="18"/>
        <v>14865147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257661</v>
      </c>
      <c r="I115" s="143">
        <v>156060</v>
      </c>
      <c r="J115" s="144">
        <f>SUM(H115:I115)</f>
        <v>413721</v>
      </c>
      <c r="K115" s="145">
        <v>0</v>
      </c>
      <c r="L115" s="146">
        <v>1469655</v>
      </c>
      <c r="M115" s="146">
        <v>1294758</v>
      </c>
      <c r="N115" s="146">
        <v>1512225</v>
      </c>
      <c r="O115" s="146">
        <v>1312884</v>
      </c>
      <c r="P115" s="143">
        <v>1353132</v>
      </c>
      <c r="Q115" s="144">
        <f>SUM(K115:P115)</f>
        <v>6942654</v>
      </c>
      <c r="R115" s="147">
        <f t="shared" si="18"/>
        <v>7356375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9" ref="H116:R116">SUM(H117:H118)</f>
        <v>13580901</v>
      </c>
      <c r="I116" s="114">
        <f t="shared" si="19"/>
        <v>30955131</v>
      </c>
      <c r="J116" s="115">
        <f t="shared" si="19"/>
        <v>44536032</v>
      </c>
      <c r="K116" s="116">
        <f t="shared" si="19"/>
        <v>0</v>
      </c>
      <c r="L116" s="117">
        <f t="shared" si="19"/>
        <v>130653540</v>
      </c>
      <c r="M116" s="117">
        <f t="shared" si="19"/>
        <v>119209536</v>
      </c>
      <c r="N116" s="117">
        <f t="shared" si="19"/>
        <v>92016089</v>
      </c>
      <c r="O116" s="117">
        <f t="shared" si="19"/>
        <v>68190689</v>
      </c>
      <c r="P116" s="118">
        <f t="shared" si="19"/>
        <v>42400557</v>
      </c>
      <c r="Q116" s="119">
        <f t="shared" si="19"/>
        <v>452470411</v>
      </c>
      <c r="R116" s="120">
        <f t="shared" si="19"/>
        <v>497006443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11001024</v>
      </c>
      <c r="I117" s="126">
        <v>22816251</v>
      </c>
      <c r="J117" s="148">
        <f>SUM(H117:I117)</f>
        <v>33817275</v>
      </c>
      <c r="K117" s="128">
        <v>0</v>
      </c>
      <c r="L117" s="129">
        <v>100030439</v>
      </c>
      <c r="M117" s="129">
        <v>82963737</v>
      </c>
      <c r="N117" s="129">
        <v>64075697</v>
      </c>
      <c r="O117" s="129">
        <v>47322074</v>
      </c>
      <c r="P117" s="126">
        <v>30068910</v>
      </c>
      <c r="Q117" s="127">
        <f>SUM(K117:P117)</f>
        <v>324460857</v>
      </c>
      <c r="R117" s="130">
        <f>SUM(J117,Q117)</f>
        <v>358278132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2579877</v>
      </c>
      <c r="I118" s="143">
        <v>8138880</v>
      </c>
      <c r="J118" s="149">
        <f>SUM(H118:I118)</f>
        <v>10718757</v>
      </c>
      <c r="K118" s="145">
        <v>0</v>
      </c>
      <c r="L118" s="146">
        <v>30623101</v>
      </c>
      <c r="M118" s="146">
        <v>36245799</v>
      </c>
      <c r="N118" s="146">
        <v>27940392</v>
      </c>
      <c r="O118" s="146">
        <v>20868615</v>
      </c>
      <c r="P118" s="143">
        <v>12331647</v>
      </c>
      <c r="Q118" s="144">
        <f>SUM(K118:P118)</f>
        <v>128009554</v>
      </c>
      <c r="R118" s="147">
        <f>SUM(J118,Q118)</f>
        <v>138728311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20" ref="H119:R119">SUM(H120:H122)</f>
        <v>110448</v>
      </c>
      <c r="I119" s="114">
        <f t="shared" si="20"/>
        <v>198999</v>
      </c>
      <c r="J119" s="115">
        <f t="shared" si="20"/>
        <v>309447</v>
      </c>
      <c r="K119" s="116">
        <f t="shared" si="20"/>
        <v>0</v>
      </c>
      <c r="L119" s="117">
        <f t="shared" si="20"/>
        <v>6787647</v>
      </c>
      <c r="M119" s="117">
        <f t="shared" si="20"/>
        <v>10246500</v>
      </c>
      <c r="N119" s="117">
        <f t="shared" si="20"/>
        <v>15914876</v>
      </c>
      <c r="O119" s="117">
        <f t="shared" si="20"/>
        <v>14542034</v>
      </c>
      <c r="P119" s="118">
        <f t="shared" si="20"/>
        <v>9891333</v>
      </c>
      <c r="Q119" s="119">
        <f t="shared" si="20"/>
        <v>57382390</v>
      </c>
      <c r="R119" s="120">
        <f t="shared" si="20"/>
        <v>57691837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87597</v>
      </c>
      <c r="I120" s="126">
        <v>177570</v>
      </c>
      <c r="J120" s="148">
        <f>SUM(H120:I120)</f>
        <v>265167</v>
      </c>
      <c r="K120" s="128">
        <v>0</v>
      </c>
      <c r="L120" s="129">
        <v>5250708</v>
      </c>
      <c r="M120" s="129">
        <v>7723017</v>
      </c>
      <c r="N120" s="129">
        <v>11181776</v>
      </c>
      <c r="O120" s="129">
        <v>9599288</v>
      </c>
      <c r="P120" s="126">
        <v>7070103</v>
      </c>
      <c r="Q120" s="127">
        <f>SUM(K120:P120)</f>
        <v>40824892</v>
      </c>
      <c r="R120" s="130">
        <f>SUM(J120,Q120)</f>
        <v>41090059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22851</v>
      </c>
      <c r="I121" s="135">
        <v>21429</v>
      </c>
      <c r="J121" s="150">
        <f>SUM(H121:I121)</f>
        <v>44280</v>
      </c>
      <c r="K121" s="137">
        <v>0</v>
      </c>
      <c r="L121" s="138">
        <v>1431576</v>
      </c>
      <c r="M121" s="138">
        <v>2423925</v>
      </c>
      <c r="N121" s="138">
        <v>4571460</v>
      </c>
      <c r="O121" s="138">
        <v>4749219</v>
      </c>
      <c r="P121" s="135">
        <v>2774754</v>
      </c>
      <c r="Q121" s="136">
        <f>SUM(K121:P121)</f>
        <v>15950934</v>
      </c>
      <c r="R121" s="139">
        <f>SUM(J121,Q121)</f>
        <v>15995214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105363</v>
      </c>
      <c r="M122" s="146">
        <v>99558</v>
      </c>
      <c r="N122" s="146">
        <v>161640</v>
      </c>
      <c r="O122" s="146">
        <v>193527</v>
      </c>
      <c r="P122" s="143">
        <v>46476</v>
      </c>
      <c r="Q122" s="144">
        <f>SUM(K122:P122)</f>
        <v>606564</v>
      </c>
      <c r="R122" s="147">
        <f>SUM(J122,Q122)</f>
        <v>606564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1" ref="H123:R123">SUM(H124:H126)</f>
        <v>4766970</v>
      </c>
      <c r="I123" s="114">
        <f t="shared" si="21"/>
        <v>5741756</v>
      </c>
      <c r="J123" s="115">
        <f t="shared" si="21"/>
        <v>10508726</v>
      </c>
      <c r="K123" s="116">
        <f t="shared" si="21"/>
        <v>0</v>
      </c>
      <c r="L123" s="117">
        <f t="shared" si="21"/>
        <v>8606666</v>
      </c>
      <c r="M123" s="117">
        <f t="shared" si="21"/>
        <v>12273071</v>
      </c>
      <c r="N123" s="117">
        <f t="shared" si="21"/>
        <v>9673996</v>
      </c>
      <c r="O123" s="117">
        <f t="shared" si="21"/>
        <v>9154961</v>
      </c>
      <c r="P123" s="118">
        <f t="shared" si="21"/>
        <v>7421150</v>
      </c>
      <c r="Q123" s="119">
        <f t="shared" si="21"/>
        <v>47129844</v>
      </c>
      <c r="R123" s="120">
        <f t="shared" si="21"/>
        <v>57638570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2299865</v>
      </c>
      <c r="I124" s="126">
        <v>4242740</v>
      </c>
      <c r="J124" s="148">
        <f>SUM(H124:I124)</f>
        <v>6542605</v>
      </c>
      <c r="K124" s="128">
        <v>0</v>
      </c>
      <c r="L124" s="129">
        <v>6203480</v>
      </c>
      <c r="M124" s="129">
        <v>10100898</v>
      </c>
      <c r="N124" s="129">
        <v>8598105</v>
      </c>
      <c r="O124" s="129">
        <v>8433522</v>
      </c>
      <c r="P124" s="126">
        <v>6945498</v>
      </c>
      <c r="Q124" s="127">
        <f>SUM(K124:P124)</f>
        <v>40281503</v>
      </c>
      <c r="R124" s="130">
        <f>SUM(J124,Q124)</f>
        <v>46824108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389394</v>
      </c>
      <c r="I125" s="135">
        <v>326189</v>
      </c>
      <c r="J125" s="150">
        <f>SUM(H125:I125)</f>
        <v>715583</v>
      </c>
      <c r="K125" s="137">
        <v>0</v>
      </c>
      <c r="L125" s="138">
        <v>644085</v>
      </c>
      <c r="M125" s="138">
        <v>362801</v>
      </c>
      <c r="N125" s="138">
        <v>195174</v>
      </c>
      <c r="O125" s="138">
        <v>394024</v>
      </c>
      <c r="P125" s="135">
        <v>147476</v>
      </c>
      <c r="Q125" s="136">
        <f>SUM(K125:P125)</f>
        <v>1743560</v>
      </c>
      <c r="R125" s="139">
        <f>SUM(J125,Q125)</f>
        <v>2459143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2077711</v>
      </c>
      <c r="I126" s="143">
        <v>1172827</v>
      </c>
      <c r="J126" s="149">
        <f>SUM(H126:I126)</f>
        <v>3250538</v>
      </c>
      <c r="K126" s="145">
        <v>0</v>
      </c>
      <c r="L126" s="146">
        <v>1759101</v>
      </c>
      <c r="M126" s="146">
        <v>1809372</v>
      </c>
      <c r="N126" s="146">
        <v>880717</v>
      </c>
      <c r="O126" s="146">
        <v>327415</v>
      </c>
      <c r="P126" s="143">
        <v>328176</v>
      </c>
      <c r="Q126" s="144">
        <f>SUM(K126:P126)</f>
        <v>5104781</v>
      </c>
      <c r="R126" s="147">
        <f>SUM(J126,Q126)</f>
        <v>8355319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1636747</v>
      </c>
      <c r="I127" s="114">
        <v>2016594</v>
      </c>
      <c r="J127" s="115">
        <f>SUM(H127:I127)</f>
        <v>3653341</v>
      </c>
      <c r="K127" s="116">
        <v>0</v>
      </c>
      <c r="L127" s="117">
        <v>20590585</v>
      </c>
      <c r="M127" s="117">
        <v>14924601</v>
      </c>
      <c r="N127" s="117">
        <v>13989635</v>
      </c>
      <c r="O127" s="117">
        <v>16310843</v>
      </c>
      <c r="P127" s="118">
        <v>6145838</v>
      </c>
      <c r="Q127" s="119">
        <f>SUM(K127:P127)</f>
        <v>71961502</v>
      </c>
      <c r="R127" s="120">
        <f>SUM(J127,Q127)</f>
        <v>75614843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6231880</v>
      </c>
      <c r="I128" s="114">
        <v>6415040</v>
      </c>
      <c r="J128" s="115">
        <f>SUM(H128:I128)</f>
        <v>12646920</v>
      </c>
      <c r="K128" s="116">
        <v>0</v>
      </c>
      <c r="L128" s="117">
        <v>30465565</v>
      </c>
      <c r="M128" s="117">
        <v>19922333</v>
      </c>
      <c r="N128" s="117">
        <v>15392421</v>
      </c>
      <c r="O128" s="117">
        <v>10165568</v>
      </c>
      <c r="P128" s="118">
        <v>5766163</v>
      </c>
      <c r="Q128" s="119">
        <f>SUM(K128:P128)</f>
        <v>81712050</v>
      </c>
      <c r="R128" s="120">
        <f>SUM(J128,Q128)</f>
        <v>94358970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510723</v>
      </c>
      <c r="I129" s="114">
        <f>SUM(I130:I137)</f>
        <v>715095</v>
      </c>
      <c r="J129" s="115">
        <f>SUM(J130:J137)</f>
        <v>1225818</v>
      </c>
      <c r="K129" s="116">
        <f aca="true" t="shared" si="22" ref="K129:R129">SUM(K131:K137)</f>
        <v>0</v>
      </c>
      <c r="L129" s="117">
        <f t="shared" si="22"/>
        <v>54911727</v>
      </c>
      <c r="M129" s="117">
        <f t="shared" si="22"/>
        <v>67512240</v>
      </c>
      <c r="N129" s="117">
        <f t="shared" si="22"/>
        <v>82107324</v>
      </c>
      <c r="O129" s="117">
        <f t="shared" si="22"/>
        <v>63156438</v>
      </c>
      <c r="P129" s="118">
        <f t="shared" si="22"/>
        <v>30303702</v>
      </c>
      <c r="Q129" s="119">
        <f t="shared" si="22"/>
        <v>297991431</v>
      </c>
      <c r="R129" s="120">
        <f t="shared" si="22"/>
        <v>299217249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 aca="true" t="shared" si="23" ref="Q130:Q137">SUM(K130:P130)</f>
        <v>0</v>
      </c>
      <c r="R130" s="195">
        <f aca="true" t="shared" si="24" ref="R130:R137"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5" ref="J131:J137">SUM(H131:I131)</f>
        <v>0</v>
      </c>
      <c r="K131" s="156"/>
      <c r="L131" s="138">
        <v>44235</v>
      </c>
      <c r="M131" s="138">
        <v>117207</v>
      </c>
      <c r="N131" s="138">
        <v>177453</v>
      </c>
      <c r="O131" s="138">
        <v>24264</v>
      </c>
      <c r="P131" s="135">
        <v>33624</v>
      </c>
      <c r="Q131" s="136">
        <f t="shared" si="23"/>
        <v>396783</v>
      </c>
      <c r="R131" s="139">
        <f t="shared" si="24"/>
        <v>396783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33408</v>
      </c>
      <c r="I132" s="135">
        <v>231471</v>
      </c>
      <c r="J132" s="150">
        <f t="shared" si="25"/>
        <v>264879</v>
      </c>
      <c r="K132" s="137">
        <v>0</v>
      </c>
      <c r="L132" s="138">
        <v>8739270</v>
      </c>
      <c r="M132" s="138">
        <v>9775539</v>
      </c>
      <c r="N132" s="138">
        <v>8891199</v>
      </c>
      <c r="O132" s="138">
        <v>5942475</v>
      </c>
      <c r="P132" s="135">
        <v>2252178</v>
      </c>
      <c r="Q132" s="136">
        <f t="shared" si="23"/>
        <v>35600661</v>
      </c>
      <c r="R132" s="139">
        <f t="shared" si="24"/>
        <v>35865540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477315</v>
      </c>
      <c r="I133" s="135">
        <v>483624</v>
      </c>
      <c r="J133" s="150">
        <f t="shared" si="25"/>
        <v>960939</v>
      </c>
      <c r="K133" s="137">
        <v>0</v>
      </c>
      <c r="L133" s="138">
        <v>6467328</v>
      </c>
      <c r="M133" s="138">
        <v>9288225</v>
      </c>
      <c r="N133" s="138">
        <v>8928495</v>
      </c>
      <c r="O133" s="138">
        <v>10829070</v>
      </c>
      <c r="P133" s="135">
        <v>5479128</v>
      </c>
      <c r="Q133" s="136">
        <f t="shared" si="23"/>
        <v>40992246</v>
      </c>
      <c r="R133" s="139">
        <f t="shared" si="24"/>
        <v>41953185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5"/>
        <v>0</v>
      </c>
      <c r="K134" s="156"/>
      <c r="L134" s="138">
        <v>34293906</v>
      </c>
      <c r="M134" s="138">
        <v>43165044</v>
      </c>
      <c r="N134" s="138">
        <v>57227283</v>
      </c>
      <c r="O134" s="138">
        <v>37849896</v>
      </c>
      <c r="P134" s="135">
        <v>18066888</v>
      </c>
      <c r="Q134" s="136">
        <f t="shared" si="23"/>
        <v>190603017</v>
      </c>
      <c r="R134" s="139">
        <f t="shared" si="24"/>
        <v>190603017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5"/>
        <v>0</v>
      </c>
      <c r="K135" s="156"/>
      <c r="L135" s="138">
        <v>5366988</v>
      </c>
      <c r="M135" s="138">
        <v>4970331</v>
      </c>
      <c r="N135" s="138">
        <v>5151006</v>
      </c>
      <c r="O135" s="138">
        <v>7102935</v>
      </c>
      <c r="P135" s="135">
        <v>3506733</v>
      </c>
      <c r="Q135" s="136">
        <f t="shared" si="23"/>
        <v>26097993</v>
      </c>
      <c r="R135" s="139">
        <f t="shared" si="24"/>
        <v>26097993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5"/>
        <v>0</v>
      </c>
      <c r="K136" s="156"/>
      <c r="L136" s="138">
        <v>0</v>
      </c>
      <c r="M136" s="138">
        <v>195894</v>
      </c>
      <c r="N136" s="138">
        <v>1731888</v>
      </c>
      <c r="O136" s="138">
        <v>1407798</v>
      </c>
      <c r="P136" s="135">
        <v>965151</v>
      </c>
      <c r="Q136" s="136">
        <f t="shared" si="23"/>
        <v>4300731</v>
      </c>
      <c r="R136" s="139">
        <f t="shared" si="24"/>
        <v>4300731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5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3"/>
        <v>0</v>
      </c>
      <c r="R137" s="186">
        <f t="shared" si="24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 aca="true" t="shared" si="26" ref="L138:R138">SUM(L139:L141)</f>
        <v>11030224</v>
      </c>
      <c r="M138" s="117">
        <f t="shared" si="26"/>
        <v>27166517</v>
      </c>
      <c r="N138" s="117">
        <f t="shared" si="26"/>
        <v>80206873</v>
      </c>
      <c r="O138" s="117">
        <f t="shared" si="26"/>
        <v>220055795</v>
      </c>
      <c r="P138" s="118">
        <f t="shared" si="26"/>
        <v>396287553</v>
      </c>
      <c r="Q138" s="119">
        <f t="shared" si="26"/>
        <v>734746962</v>
      </c>
      <c r="R138" s="120">
        <f t="shared" si="26"/>
        <v>734746962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1439905</v>
      </c>
      <c r="M139" s="129">
        <v>6897168</v>
      </c>
      <c r="N139" s="129">
        <v>36743353</v>
      </c>
      <c r="O139" s="129">
        <v>96033185</v>
      </c>
      <c r="P139" s="126">
        <v>107627922</v>
      </c>
      <c r="Q139" s="127">
        <f>SUM(K139:P139)</f>
        <v>248741533</v>
      </c>
      <c r="R139" s="130">
        <f>SUM(J139,Q139)</f>
        <v>248741533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8848170</v>
      </c>
      <c r="M140" s="138">
        <v>18423800</v>
      </c>
      <c r="N140" s="138">
        <v>30483288</v>
      </c>
      <c r="O140" s="138">
        <v>34474275</v>
      </c>
      <c r="P140" s="135">
        <v>26510120</v>
      </c>
      <c r="Q140" s="136">
        <f>SUM(K140:P140)</f>
        <v>118739653</v>
      </c>
      <c r="R140" s="139">
        <f>SUM(J140,Q140)</f>
        <v>118739653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742149</v>
      </c>
      <c r="M141" s="146">
        <v>1845549</v>
      </c>
      <c r="N141" s="146">
        <v>12980232</v>
      </c>
      <c r="O141" s="146">
        <v>89548335</v>
      </c>
      <c r="P141" s="143">
        <v>262149511</v>
      </c>
      <c r="Q141" s="144">
        <f>SUM(K141:P141)</f>
        <v>367265776</v>
      </c>
      <c r="R141" s="147">
        <f>SUM(J141,Q141)</f>
        <v>367265776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7" ref="H142:R142">SUM(H109,H129,H138)</f>
        <v>39854702</v>
      </c>
      <c r="I142" s="114">
        <f t="shared" si="27"/>
        <v>64319014</v>
      </c>
      <c r="J142" s="115">
        <f t="shared" si="27"/>
        <v>104173716</v>
      </c>
      <c r="K142" s="116">
        <f t="shared" si="27"/>
        <v>0</v>
      </c>
      <c r="L142" s="117">
        <f t="shared" si="27"/>
        <v>306809849</v>
      </c>
      <c r="M142" s="117">
        <f t="shared" si="27"/>
        <v>307707360</v>
      </c>
      <c r="N142" s="117">
        <f t="shared" si="27"/>
        <v>342255356</v>
      </c>
      <c r="O142" s="117">
        <f t="shared" si="27"/>
        <v>429818637</v>
      </c>
      <c r="P142" s="118">
        <f t="shared" si="27"/>
        <v>527231855</v>
      </c>
      <c r="Q142" s="119">
        <f t="shared" si="27"/>
        <v>1913823057</v>
      </c>
      <c r="R142" s="120">
        <f t="shared" si="27"/>
        <v>2017996773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J1:O1"/>
    <mergeCell ref="P1:Q1"/>
    <mergeCell ref="I106:R106"/>
    <mergeCell ref="Q12:R12"/>
    <mergeCell ref="K5:L5"/>
    <mergeCell ref="R6:R7"/>
    <mergeCell ref="K23:Q23"/>
    <mergeCell ref="K22:R22"/>
    <mergeCell ref="H4:I4"/>
    <mergeCell ref="H5:I5"/>
    <mergeCell ref="Q58:Q59"/>
    <mergeCell ref="Q42:Q43"/>
    <mergeCell ref="B107:G108"/>
    <mergeCell ref="H68:J68"/>
    <mergeCell ref="K68:Q68"/>
    <mergeCell ref="R68:R69"/>
    <mergeCell ref="B68:G69"/>
    <mergeCell ref="K107:Q107"/>
    <mergeCell ref="B42:G43"/>
    <mergeCell ref="B5:G5"/>
    <mergeCell ref="B13:G13"/>
    <mergeCell ref="B58:G59"/>
    <mergeCell ref="H42:J42"/>
    <mergeCell ref="J57:Q57"/>
    <mergeCell ref="B50:G51"/>
    <mergeCell ref="H50:J50"/>
    <mergeCell ref="J49:Q49"/>
    <mergeCell ref="Q50:Q51"/>
    <mergeCell ref="H23:J23"/>
    <mergeCell ref="J41:Q41"/>
    <mergeCell ref="K31:R31"/>
    <mergeCell ref="R23:R24"/>
    <mergeCell ref="B23:G24"/>
    <mergeCell ref="B32:G33"/>
    <mergeCell ref="K50:P50"/>
    <mergeCell ref="R32:R33"/>
    <mergeCell ref="H32:J32"/>
    <mergeCell ref="K32:Q32"/>
    <mergeCell ref="I67:R67"/>
    <mergeCell ref="R107:R108"/>
    <mergeCell ref="H58:J58"/>
    <mergeCell ref="K58:P58"/>
    <mergeCell ref="H107:J107"/>
    <mergeCell ref="K42:P42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平成２５年（２０１３年）１１月※</v>
      </c>
      <c r="J1" s="202" t="s">
        <v>0</v>
      </c>
      <c r="K1" s="203"/>
      <c r="L1" s="203"/>
      <c r="M1" s="203"/>
      <c r="N1" s="203"/>
      <c r="O1" s="204"/>
      <c r="P1" s="205">
        <v>41645</v>
      </c>
      <c r="Q1" s="205"/>
      <c r="R1" s="168" t="s">
        <v>65</v>
      </c>
    </row>
    <row r="2" spans="1:17" ht="16.5" customHeight="1" thickTop="1">
      <c r="A2" s="164">
        <v>25</v>
      </c>
      <c r="B2" s="164">
        <v>2013</v>
      </c>
      <c r="C2" s="164">
        <v>11</v>
      </c>
      <c r="D2" s="164">
        <v>1</v>
      </c>
      <c r="E2" s="164">
        <v>30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平成２５年（２０１３年）１１月末日現在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43839</v>
      </c>
      <c r="K6" s="200"/>
      <c r="L6" s="199"/>
      <c r="Q6" s="199">
        <f>R18</f>
        <v>18350</v>
      </c>
      <c r="R6" s="224">
        <f>Q6/Q7</f>
        <v>0.21151518644458533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42916</v>
      </c>
      <c r="Q7" s="199">
        <f>I8</f>
        <v>86755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86755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平成２５年（２０１３年）１１月末日現在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v>2919</v>
      </c>
      <c r="I14" s="32">
        <v>2261</v>
      </c>
      <c r="J14" s="33">
        <f>SUM(H14:I14)</f>
        <v>5180</v>
      </c>
      <c r="K14" s="34">
        <f>K15+K16</f>
        <v>0</v>
      </c>
      <c r="L14" s="35">
        <v>3848</v>
      </c>
      <c r="M14" s="35">
        <v>2474</v>
      </c>
      <c r="N14" s="35">
        <v>1984</v>
      </c>
      <c r="O14" s="35">
        <v>2162</v>
      </c>
      <c r="P14" s="36">
        <v>2269</v>
      </c>
      <c r="Q14" s="37">
        <f>SUM(K14:P14)</f>
        <v>12737</v>
      </c>
      <c r="R14" s="165">
        <f>SUM(J14,Q14)</f>
        <v>17917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449</v>
      </c>
      <c r="I15" s="42">
        <v>406</v>
      </c>
      <c r="J15" s="43">
        <f>SUM(H15:I15)</f>
        <v>855</v>
      </c>
      <c r="K15" s="44">
        <v>0</v>
      </c>
      <c r="L15" s="45">
        <v>525</v>
      </c>
      <c r="M15" s="45">
        <v>342</v>
      </c>
      <c r="N15" s="45">
        <v>247</v>
      </c>
      <c r="O15" s="45">
        <v>253</v>
      </c>
      <c r="P15" s="42">
        <v>239</v>
      </c>
      <c r="Q15" s="43">
        <f>SUM(K15:P15)</f>
        <v>1606</v>
      </c>
      <c r="R15" s="166">
        <f>SUM(J15,Q15)</f>
        <v>2461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2470</v>
      </c>
      <c r="I16" s="49">
        <v>1855</v>
      </c>
      <c r="J16" s="50">
        <f>SUM(H16:I16)</f>
        <v>4325</v>
      </c>
      <c r="K16" s="51">
        <v>0</v>
      </c>
      <c r="L16" s="52">
        <v>3323</v>
      </c>
      <c r="M16" s="52">
        <v>2132</v>
      </c>
      <c r="N16" s="52">
        <v>1737</v>
      </c>
      <c r="O16" s="52">
        <v>1909</v>
      </c>
      <c r="P16" s="49">
        <v>2030</v>
      </c>
      <c r="Q16" s="50">
        <f>SUM(K16:P16)</f>
        <v>11131</v>
      </c>
      <c r="R16" s="167">
        <f>SUM(J16,Q16)</f>
        <v>15456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40</v>
      </c>
      <c r="I17" s="32">
        <v>75</v>
      </c>
      <c r="J17" s="33">
        <f>SUM(H17:I17)</f>
        <v>115</v>
      </c>
      <c r="K17" s="34">
        <v>0</v>
      </c>
      <c r="L17" s="35">
        <v>88</v>
      </c>
      <c r="M17" s="35">
        <v>85</v>
      </c>
      <c r="N17" s="35">
        <v>41</v>
      </c>
      <c r="O17" s="35">
        <v>39</v>
      </c>
      <c r="P17" s="36">
        <v>65</v>
      </c>
      <c r="Q17" s="56">
        <f>SUM(K17:P17)</f>
        <v>318</v>
      </c>
      <c r="R17" s="57">
        <f>SUM(J17,Q17)</f>
        <v>433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2959</v>
      </c>
      <c r="I18" s="59">
        <f>I14+I17</f>
        <v>2336</v>
      </c>
      <c r="J18" s="60">
        <f>SUM(H18:I18)</f>
        <v>5295</v>
      </c>
      <c r="K18" s="61">
        <f aca="true" t="shared" si="0" ref="K18:P18">K14+K17</f>
        <v>0</v>
      </c>
      <c r="L18" s="62">
        <f t="shared" si="0"/>
        <v>3936</v>
      </c>
      <c r="M18" s="62">
        <f t="shared" si="0"/>
        <v>2559</v>
      </c>
      <c r="N18" s="62">
        <f t="shared" si="0"/>
        <v>2025</v>
      </c>
      <c r="O18" s="62">
        <f t="shared" si="0"/>
        <v>2201</v>
      </c>
      <c r="P18" s="59">
        <f t="shared" si="0"/>
        <v>2334</v>
      </c>
      <c r="Q18" s="60">
        <f>SUM(K18:P18)</f>
        <v>13055</v>
      </c>
      <c r="R18" s="63">
        <f>SUM(J18,Q18)</f>
        <v>18350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平成２５年（２０１３年）１１月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1496</v>
      </c>
      <c r="I25" s="72">
        <v>1449</v>
      </c>
      <c r="J25" s="73">
        <f>SUM(H25:I25)</f>
        <v>2945</v>
      </c>
      <c r="K25" s="74">
        <v>0</v>
      </c>
      <c r="L25" s="75">
        <v>2675</v>
      </c>
      <c r="M25" s="75">
        <v>1811</v>
      </c>
      <c r="N25" s="75">
        <v>1138</v>
      </c>
      <c r="O25" s="75">
        <v>803</v>
      </c>
      <c r="P25" s="76">
        <v>430</v>
      </c>
      <c r="Q25" s="77">
        <f>SUM(K25:P25)</f>
        <v>6857</v>
      </c>
      <c r="R25" s="38">
        <f>SUM(J25,Q25)</f>
        <v>9802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20</v>
      </c>
      <c r="I26" s="79">
        <v>54</v>
      </c>
      <c r="J26" s="80">
        <f>SUM(H26:I26)</f>
        <v>74</v>
      </c>
      <c r="K26" s="81">
        <v>0</v>
      </c>
      <c r="L26" s="82">
        <v>56</v>
      </c>
      <c r="M26" s="82">
        <v>64</v>
      </c>
      <c r="N26" s="82">
        <v>24</v>
      </c>
      <c r="O26" s="82">
        <v>18</v>
      </c>
      <c r="P26" s="83">
        <v>23</v>
      </c>
      <c r="Q26" s="84">
        <f>SUM(K26:P26)</f>
        <v>185</v>
      </c>
      <c r="R26" s="53">
        <f>SUM(J26,Q26)</f>
        <v>259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1" ref="H27:P27">H25+H26</f>
        <v>1516</v>
      </c>
      <c r="I27" s="59">
        <f t="shared" si="1"/>
        <v>1503</v>
      </c>
      <c r="J27" s="60">
        <f t="shared" si="1"/>
        <v>3019</v>
      </c>
      <c r="K27" s="61">
        <f t="shared" si="1"/>
        <v>0</v>
      </c>
      <c r="L27" s="62">
        <f t="shared" si="1"/>
        <v>2731</v>
      </c>
      <c r="M27" s="62">
        <f t="shared" si="1"/>
        <v>1875</v>
      </c>
      <c r="N27" s="62">
        <f t="shared" si="1"/>
        <v>1162</v>
      </c>
      <c r="O27" s="62">
        <f t="shared" si="1"/>
        <v>821</v>
      </c>
      <c r="P27" s="59">
        <f t="shared" si="1"/>
        <v>453</v>
      </c>
      <c r="Q27" s="60">
        <f>SUM(K27:P27)</f>
        <v>7042</v>
      </c>
      <c r="R27" s="63">
        <f>SUM(J27,Q27)</f>
        <v>10061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平成２５年（２０１３年）１１月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14</v>
      </c>
      <c r="I34" s="72">
        <v>11</v>
      </c>
      <c r="J34" s="73">
        <f>SUM(H34:I34)</f>
        <v>25</v>
      </c>
      <c r="K34" s="74">
        <v>0</v>
      </c>
      <c r="L34" s="75">
        <v>308</v>
      </c>
      <c r="M34" s="75">
        <v>344</v>
      </c>
      <c r="N34" s="75">
        <v>365</v>
      </c>
      <c r="O34" s="75">
        <v>278</v>
      </c>
      <c r="P34" s="76">
        <v>122</v>
      </c>
      <c r="Q34" s="86">
        <f>SUM(K34:P34)</f>
        <v>1417</v>
      </c>
      <c r="R34" s="87">
        <f>SUM(J34,Q34)</f>
        <v>1442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1</v>
      </c>
      <c r="M35" s="82">
        <v>2</v>
      </c>
      <c r="N35" s="82">
        <v>3</v>
      </c>
      <c r="O35" s="82">
        <v>2</v>
      </c>
      <c r="P35" s="83">
        <v>2</v>
      </c>
      <c r="Q35" s="88">
        <f>SUM(K35:P35)</f>
        <v>10</v>
      </c>
      <c r="R35" s="89">
        <f>SUM(J35,Q35)</f>
        <v>10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14</v>
      </c>
      <c r="I36" s="59">
        <f>I34+I35</f>
        <v>11</v>
      </c>
      <c r="J36" s="60">
        <f>SUM(H36:I36)</f>
        <v>25</v>
      </c>
      <c r="K36" s="61">
        <f aca="true" t="shared" si="2" ref="K36:P36">K34+K35</f>
        <v>0</v>
      </c>
      <c r="L36" s="62">
        <f t="shared" si="2"/>
        <v>309</v>
      </c>
      <c r="M36" s="62">
        <f t="shared" si="2"/>
        <v>346</v>
      </c>
      <c r="N36" s="62">
        <f t="shared" si="2"/>
        <v>368</v>
      </c>
      <c r="O36" s="62">
        <f t="shared" si="2"/>
        <v>280</v>
      </c>
      <c r="P36" s="59">
        <f t="shared" si="2"/>
        <v>124</v>
      </c>
      <c r="Q36" s="90">
        <f>SUM(K36:P36)</f>
        <v>1427</v>
      </c>
      <c r="R36" s="91">
        <f>SUM(J36,Q36)</f>
        <v>1452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平成２５年（２０１３年）１１月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7</v>
      </c>
      <c r="L44" s="75">
        <v>31</v>
      </c>
      <c r="M44" s="75">
        <v>155</v>
      </c>
      <c r="N44" s="75">
        <v>378</v>
      </c>
      <c r="O44" s="76">
        <v>407</v>
      </c>
      <c r="P44" s="86">
        <f>SUM(K44:O44)</f>
        <v>978</v>
      </c>
      <c r="Q44" s="87">
        <f>SUM(J44,P44)</f>
        <v>978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2</v>
      </c>
      <c r="N45" s="82">
        <v>2</v>
      </c>
      <c r="O45" s="83">
        <v>5</v>
      </c>
      <c r="P45" s="88">
        <f>SUM(K45:O45)</f>
        <v>9</v>
      </c>
      <c r="Q45" s="89">
        <f>SUM(J45,P45)</f>
        <v>9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7</v>
      </c>
      <c r="L46" s="62">
        <f>L44+L45</f>
        <v>31</v>
      </c>
      <c r="M46" s="62">
        <f>M44+M45</f>
        <v>157</v>
      </c>
      <c r="N46" s="62">
        <f>N44+N45</f>
        <v>380</v>
      </c>
      <c r="O46" s="59">
        <f>O44+O45</f>
        <v>412</v>
      </c>
      <c r="P46" s="90">
        <f>SUM(K46:O46)</f>
        <v>987</v>
      </c>
      <c r="Q46" s="91">
        <f>SUM(J46,P46)</f>
        <v>987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平成２５年（２０１３年）１１月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41</v>
      </c>
      <c r="L52" s="75">
        <v>78</v>
      </c>
      <c r="M52" s="75">
        <v>120</v>
      </c>
      <c r="N52" s="75">
        <v>129</v>
      </c>
      <c r="O52" s="76">
        <v>92</v>
      </c>
      <c r="P52" s="86">
        <f>SUM(K52:O52)</f>
        <v>460</v>
      </c>
      <c r="Q52" s="87">
        <f>SUM(J52,P52)</f>
        <v>460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0</v>
      </c>
      <c r="L53" s="82">
        <v>1</v>
      </c>
      <c r="M53" s="82">
        <v>2</v>
      </c>
      <c r="N53" s="82">
        <v>3</v>
      </c>
      <c r="O53" s="83">
        <v>0</v>
      </c>
      <c r="P53" s="88">
        <f>SUM(K53:O53)</f>
        <v>6</v>
      </c>
      <c r="Q53" s="89">
        <f>SUM(J53,P53)</f>
        <v>6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41</v>
      </c>
      <c r="L54" s="62">
        <f>L52+L53</f>
        <v>79</v>
      </c>
      <c r="M54" s="62">
        <f>M52+M53</f>
        <v>122</v>
      </c>
      <c r="N54" s="62">
        <f>N52+N53</f>
        <v>132</v>
      </c>
      <c r="O54" s="59">
        <f>O52+O53</f>
        <v>92</v>
      </c>
      <c r="P54" s="90">
        <f>SUM(K54:O54)</f>
        <v>466</v>
      </c>
      <c r="Q54" s="91">
        <f>SUM(J54,P54)</f>
        <v>466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平成２５年（２０１３年）１１月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3</v>
      </c>
      <c r="L60" s="75">
        <v>8</v>
      </c>
      <c r="M60" s="75">
        <v>40</v>
      </c>
      <c r="N60" s="75">
        <v>242</v>
      </c>
      <c r="O60" s="76">
        <v>648</v>
      </c>
      <c r="P60" s="86">
        <f>SUM(K60:O60)</f>
        <v>941</v>
      </c>
      <c r="Q60" s="87">
        <f>SUM(J60,P60)</f>
        <v>941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1</v>
      </c>
      <c r="N61" s="82">
        <v>2</v>
      </c>
      <c r="O61" s="83">
        <v>13</v>
      </c>
      <c r="P61" s="88">
        <f>SUM(K61:O61)</f>
        <v>16</v>
      </c>
      <c r="Q61" s="89">
        <f>SUM(J61,P61)</f>
        <v>16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3</v>
      </c>
      <c r="L62" s="62">
        <f>L60+L61</f>
        <v>8</v>
      </c>
      <c r="M62" s="62">
        <f>M60+M61</f>
        <v>41</v>
      </c>
      <c r="N62" s="62">
        <f>N60+N61</f>
        <v>244</v>
      </c>
      <c r="O62" s="59">
        <f>O60+O61</f>
        <v>661</v>
      </c>
      <c r="P62" s="90">
        <f>SUM(K62:O62)</f>
        <v>957</v>
      </c>
      <c r="Q62" s="91">
        <f>SUM(J62,P62)</f>
        <v>957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平成２５年（２０１３年）１１月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3" ref="H70:R70">SUM(H71,H77,H80,H84,H88:H89)</f>
        <v>3578</v>
      </c>
      <c r="I70" s="114">
        <f t="shared" si="3"/>
        <v>3882</v>
      </c>
      <c r="J70" s="115">
        <f t="shared" si="3"/>
        <v>7460</v>
      </c>
      <c r="K70" s="116">
        <f t="shared" si="3"/>
        <v>0</v>
      </c>
      <c r="L70" s="117">
        <f t="shared" si="3"/>
        <v>7497</v>
      </c>
      <c r="M70" s="117">
        <f t="shared" si="3"/>
        <v>5678</v>
      </c>
      <c r="N70" s="117">
        <f t="shared" si="3"/>
        <v>3705</v>
      </c>
      <c r="O70" s="117">
        <f t="shared" si="3"/>
        <v>2703</v>
      </c>
      <c r="P70" s="118">
        <f t="shared" si="3"/>
        <v>1779</v>
      </c>
      <c r="Q70" s="119">
        <f t="shared" si="3"/>
        <v>21362</v>
      </c>
      <c r="R70" s="120">
        <f t="shared" si="3"/>
        <v>28822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4" ref="H71:Q71">SUM(H72:H76)</f>
        <v>897</v>
      </c>
      <c r="I71" s="114">
        <f t="shared" si="4"/>
        <v>904</v>
      </c>
      <c r="J71" s="115">
        <f t="shared" si="4"/>
        <v>1801</v>
      </c>
      <c r="K71" s="116">
        <f t="shared" si="4"/>
        <v>0</v>
      </c>
      <c r="L71" s="117">
        <f t="shared" si="4"/>
        <v>1654</v>
      </c>
      <c r="M71" s="117">
        <f t="shared" si="4"/>
        <v>1143</v>
      </c>
      <c r="N71" s="117">
        <f t="shared" si="4"/>
        <v>797</v>
      </c>
      <c r="O71" s="117">
        <f t="shared" si="4"/>
        <v>609</v>
      </c>
      <c r="P71" s="118">
        <f t="shared" si="4"/>
        <v>565</v>
      </c>
      <c r="Q71" s="119">
        <f t="shared" si="4"/>
        <v>4768</v>
      </c>
      <c r="R71" s="120">
        <f aca="true" t="shared" si="5" ref="R71:R76">SUM(J71,Q71)</f>
        <v>6569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843</v>
      </c>
      <c r="I72" s="126">
        <v>822</v>
      </c>
      <c r="J72" s="127">
        <f>SUM(H72:I72)</f>
        <v>1665</v>
      </c>
      <c r="K72" s="128">
        <v>0</v>
      </c>
      <c r="L72" s="129">
        <v>1236</v>
      </c>
      <c r="M72" s="129">
        <v>765</v>
      </c>
      <c r="N72" s="129">
        <v>454</v>
      </c>
      <c r="O72" s="129">
        <v>294</v>
      </c>
      <c r="P72" s="126">
        <v>201</v>
      </c>
      <c r="Q72" s="127">
        <f>SUM(K72:P72)</f>
        <v>2950</v>
      </c>
      <c r="R72" s="130">
        <f t="shared" si="5"/>
        <v>4615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1</v>
      </c>
      <c r="N73" s="138">
        <v>3</v>
      </c>
      <c r="O73" s="138">
        <v>9</v>
      </c>
      <c r="P73" s="135">
        <v>41</v>
      </c>
      <c r="Q73" s="136">
        <f>SUM(K73:P73)</f>
        <v>54</v>
      </c>
      <c r="R73" s="139">
        <f t="shared" si="5"/>
        <v>54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16</v>
      </c>
      <c r="I74" s="135">
        <v>26</v>
      </c>
      <c r="J74" s="136">
        <f>SUM(H74:I74)</f>
        <v>42</v>
      </c>
      <c r="K74" s="137">
        <v>0</v>
      </c>
      <c r="L74" s="138">
        <v>162</v>
      </c>
      <c r="M74" s="138">
        <v>142</v>
      </c>
      <c r="N74" s="138">
        <v>90</v>
      </c>
      <c r="O74" s="138">
        <v>97</v>
      </c>
      <c r="P74" s="135">
        <v>101</v>
      </c>
      <c r="Q74" s="136">
        <f>SUM(K74:P74)</f>
        <v>592</v>
      </c>
      <c r="R74" s="139">
        <f t="shared" si="5"/>
        <v>634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2</v>
      </c>
      <c r="I75" s="135">
        <v>33</v>
      </c>
      <c r="J75" s="136">
        <f>SUM(H75:I75)</f>
        <v>35</v>
      </c>
      <c r="K75" s="137">
        <v>0</v>
      </c>
      <c r="L75" s="138">
        <v>75</v>
      </c>
      <c r="M75" s="138">
        <v>68</v>
      </c>
      <c r="N75" s="138">
        <v>70</v>
      </c>
      <c r="O75" s="138">
        <v>41</v>
      </c>
      <c r="P75" s="135">
        <v>34</v>
      </c>
      <c r="Q75" s="136">
        <f>SUM(K75:P75)</f>
        <v>288</v>
      </c>
      <c r="R75" s="139">
        <f t="shared" si="5"/>
        <v>323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36</v>
      </c>
      <c r="I76" s="143">
        <v>23</v>
      </c>
      <c r="J76" s="144">
        <v>59</v>
      </c>
      <c r="K76" s="145">
        <v>0</v>
      </c>
      <c r="L76" s="146">
        <v>181</v>
      </c>
      <c r="M76" s="146">
        <v>167</v>
      </c>
      <c r="N76" s="146">
        <v>180</v>
      </c>
      <c r="O76" s="146">
        <v>168</v>
      </c>
      <c r="P76" s="143">
        <v>188</v>
      </c>
      <c r="Q76" s="144">
        <f>SUM(K76:P76)</f>
        <v>884</v>
      </c>
      <c r="R76" s="147">
        <f t="shared" si="5"/>
        <v>943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6" ref="H77:R77">SUM(H78:H79)</f>
        <v>653</v>
      </c>
      <c r="I77" s="114">
        <f t="shared" si="6"/>
        <v>728</v>
      </c>
      <c r="J77" s="115">
        <f t="shared" si="6"/>
        <v>1381</v>
      </c>
      <c r="K77" s="116">
        <f t="shared" si="6"/>
        <v>0</v>
      </c>
      <c r="L77" s="117">
        <f t="shared" si="6"/>
        <v>1970</v>
      </c>
      <c r="M77" s="117">
        <f t="shared" si="6"/>
        <v>1418</v>
      </c>
      <c r="N77" s="117">
        <f t="shared" si="6"/>
        <v>840</v>
      </c>
      <c r="O77" s="117">
        <f t="shared" si="6"/>
        <v>539</v>
      </c>
      <c r="P77" s="118">
        <f t="shared" si="6"/>
        <v>314</v>
      </c>
      <c r="Q77" s="119">
        <f t="shared" si="6"/>
        <v>5081</v>
      </c>
      <c r="R77" s="120">
        <f t="shared" si="6"/>
        <v>6462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549</v>
      </c>
      <c r="I78" s="126">
        <v>566</v>
      </c>
      <c r="J78" s="148">
        <f>SUM(H78:I78)</f>
        <v>1115</v>
      </c>
      <c r="K78" s="128">
        <v>0</v>
      </c>
      <c r="L78" s="129">
        <v>1502</v>
      </c>
      <c r="M78" s="129">
        <v>1000</v>
      </c>
      <c r="N78" s="129">
        <v>599</v>
      </c>
      <c r="O78" s="129">
        <v>368</v>
      </c>
      <c r="P78" s="126">
        <v>215</v>
      </c>
      <c r="Q78" s="127">
        <f>SUM(K78:P78)</f>
        <v>3684</v>
      </c>
      <c r="R78" s="130">
        <f>SUM(J78,Q78)</f>
        <v>4799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104</v>
      </c>
      <c r="I79" s="143">
        <v>162</v>
      </c>
      <c r="J79" s="149">
        <f>SUM(H79:I79)</f>
        <v>266</v>
      </c>
      <c r="K79" s="145">
        <v>0</v>
      </c>
      <c r="L79" s="146">
        <v>468</v>
      </c>
      <c r="M79" s="146">
        <v>418</v>
      </c>
      <c r="N79" s="146">
        <v>241</v>
      </c>
      <c r="O79" s="146">
        <v>171</v>
      </c>
      <c r="P79" s="143">
        <v>99</v>
      </c>
      <c r="Q79" s="144">
        <f>SUM(K79:P79)</f>
        <v>1397</v>
      </c>
      <c r="R79" s="147">
        <f>SUM(J79,Q79)</f>
        <v>1663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7" ref="H80:R80">SUM(H81:H83)</f>
        <v>5</v>
      </c>
      <c r="I80" s="114">
        <f t="shared" si="7"/>
        <v>12</v>
      </c>
      <c r="J80" s="115">
        <f t="shared" si="7"/>
        <v>17</v>
      </c>
      <c r="K80" s="116">
        <f t="shared" si="7"/>
        <v>0</v>
      </c>
      <c r="L80" s="117">
        <f t="shared" si="7"/>
        <v>126</v>
      </c>
      <c r="M80" s="117">
        <f t="shared" si="7"/>
        <v>175</v>
      </c>
      <c r="N80" s="117">
        <f t="shared" si="7"/>
        <v>215</v>
      </c>
      <c r="O80" s="117">
        <f t="shared" si="7"/>
        <v>159</v>
      </c>
      <c r="P80" s="118">
        <f t="shared" si="7"/>
        <v>101</v>
      </c>
      <c r="Q80" s="119">
        <f t="shared" si="7"/>
        <v>776</v>
      </c>
      <c r="R80" s="120">
        <f t="shared" si="7"/>
        <v>793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4</v>
      </c>
      <c r="I81" s="126">
        <v>11</v>
      </c>
      <c r="J81" s="148">
        <f>SUM(H81:I81)</f>
        <v>15</v>
      </c>
      <c r="K81" s="128">
        <v>0</v>
      </c>
      <c r="L81" s="129">
        <v>100</v>
      </c>
      <c r="M81" s="129">
        <v>127</v>
      </c>
      <c r="N81" s="129">
        <v>154</v>
      </c>
      <c r="O81" s="129">
        <v>114</v>
      </c>
      <c r="P81" s="126">
        <v>70</v>
      </c>
      <c r="Q81" s="127">
        <f>SUM(K81:P81)</f>
        <v>565</v>
      </c>
      <c r="R81" s="130">
        <f>SUM(J81,Q81)</f>
        <v>580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1</v>
      </c>
      <c r="I82" s="135">
        <v>1</v>
      </c>
      <c r="J82" s="150">
        <f>SUM(H82:I82)</f>
        <v>2</v>
      </c>
      <c r="K82" s="137">
        <v>0</v>
      </c>
      <c r="L82" s="138">
        <v>23</v>
      </c>
      <c r="M82" s="138">
        <v>47</v>
      </c>
      <c r="N82" s="138">
        <v>60</v>
      </c>
      <c r="O82" s="138">
        <v>41</v>
      </c>
      <c r="P82" s="135">
        <v>30</v>
      </c>
      <c r="Q82" s="136">
        <f>SUM(K82:P82)</f>
        <v>201</v>
      </c>
      <c r="R82" s="139">
        <f>SUM(J82,Q82)</f>
        <v>203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3</v>
      </c>
      <c r="M83" s="146">
        <v>1</v>
      </c>
      <c r="N83" s="146">
        <v>1</v>
      </c>
      <c r="O83" s="146">
        <v>4</v>
      </c>
      <c r="P83" s="143">
        <v>1</v>
      </c>
      <c r="Q83" s="144">
        <f>SUM(K83:P83)</f>
        <v>10</v>
      </c>
      <c r="R83" s="147">
        <f>SUM(J83,Q83)</f>
        <v>10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8" ref="H84:R84">SUM(H85:H87)</f>
        <v>511</v>
      </c>
      <c r="I84" s="114">
        <f t="shared" si="8"/>
        <v>728</v>
      </c>
      <c r="J84" s="115">
        <f t="shared" si="8"/>
        <v>1239</v>
      </c>
      <c r="K84" s="116">
        <f t="shared" si="8"/>
        <v>0</v>
      </c>
      <c r="L84" s="117">
        <f t="shared" si="8"/>
        <v>1061</v>
      </c>
      <c r="M84" s="117">
        <f t="shared" si="8"/>
        <v>1124</v>
      </c>
      <c r="N84" s="117">
        <f t="shared" si="8"/>
        <v>772</v>
      </c>
      <c r="O84" s="117">
        <f t="shared" si="8"/>
        <v>645</v>
      </c>
      <c r="P84" s="118">
        <f t="shared" si="8"/>
        <v>380</v>
      </c>
      <c r="Q84" s="119">
        <f t="shared" si="8"/>
        <v>3982</v>
      </c>
      <c r="R84" s="120">
        <f t="shared" si="8"/>
        <v>5221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463</v>
      </c>
      <c r="I85" s="126">
        <v>692</v>
      </c>
      <c r="J85" s="148">
        <f>SUM(H85:I85)</f>
        <v>1155</v>
      </c>
      <c r="K85" s="128">
        <v>0</v>
      </c>
      <c r="L85" s="129">
        <v>1009</v>
      </c>
      <c r="M85" s="129">
        <v>1084</v>
      </c>
      <c r="N85" s="129">
        <v>750</v>
      </c>
      <c r="O85" s="129">
        <v>626</v>
      </c>
      <c r="P85" s="126">
        <v>373</v>
      </c>
      <c r="Q85" s="127">
        <f>SUM(K85:P85)</f>
        <v>3842</v>
      </c>
      <c r="R85" s="130">
        <f>SUM(J85,Q85)</f>
        <v>4997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29</v>
      </c>
      <c r="I86" s="135">
        <v>23</v>
      </c>
      <c r="J86" s="150">
        <f>SUM(H86:I86)</f>
        <v>52</v>
      </c>
      <c r="K86" s="137">
        <v>0</v>
      </c>
      <c r="L86" s="138">
        <v>26</v>
      </c>
      <c r="M86" s="138">
        <v>20</v>
      </c>
      <c r="N86" s="138">
        <v>11</v>
      </c>
      <c r="O86" s="138">
        <v>14</v>
      </c>
      <c r="P86" s="135">
        <v>5</v>
      </c>
      <c r="Q86" s="136">
        <f>SUM(K86:P86)</f>
        <v>76</v>
      </c>
      <c r="R86" s="139">
        <f>SUM(J86,Q86)</f>
        <v>128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19</v>
      </c>
      <c r="I87" s="143">
        <v>13</v>
      </c>
      <c r="J87" s="149">
        <f>SUM(H87:I87)</f>
        <v>32</v>
      </c>
      <c r="K87" s="145">
        <v>0</v>
      </c>
      <c r="L87" s="146">
        <v>26</v>
      </c>
      <c r="M87" s="146">
        <v>20</v>
      </c>
      <c r="N87" s="146">
        <v>11</v>
      </c>
      <c r="O87" s="146">
        <v>5</v>
      </c>
      <c r="P87" s="143">
        <v>2</v>
      </c>
      <c r="Q87" s="144">
        <f>SUM(K87:P87)</f>
        <v>64</v>
      </c>
      <c r="R87" s="147">
        <f>SUM(J87,Q87)</f>
        <v>96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31</v>
      </c>
      <c r="I88" s="114">
        <v>19</v>
      </c>
      <c r="J88" s="115">
        <f>SUM(H88:I88)</f>
        <v>50</v>
      </c>
      <c r="K88" s="116">
        <v>0</v>
      </c>
      <c r="L88" s="117">
        <v>123</v>
      </c>
      <c r="M88" s="117">
        <v>87</v>
      </c>
      <c r="N88" s="117">
        <v>74</v>
      </c>
      <c r="O88" s="117">
        <v>79</v>
      </c>
      <c r="P88" s="118">
        <v>28</v>
      </c>
      <c r="Q88" s="119">
        <f>SUM(K88:P88)</f>
        <v>391</v>
      </c>
      <c r="R88" s="120">
        <f>SUM(J88,Q88)</f>
        <v>441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1481</v>
      </c>
      <c r="I89" s="114">
        <v>1491</v>
      </c>
      <c r="J89" s="115">
        <f>SUM(H89:I89)</f>
        <v>2972</v>
      </c>
      <c r="K89" s="116">
        <v>0</v>
      </c>
      <c r="L89" s="117">
        <v>2563</v>
      </c>
      <c r="M89" s="117">
        <v>1731</v>
      </c>
      <c r="N89" s="117">
        <v>1007</v>
      </c>
      <c r="O89" s="117">
        <v>672</v>
      </c>
      <c r="P89" s="118">
        <v>391</v>
      </c>
      <c r="Q89" s="119">
        <f>SUM(K89:P89)</f>
        <v>6364</v>
      </c>
      <c r="R89" s="120">
        <f>SUM(J89,Q89)</f>
        <v>9336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9" ref="H90:R90">SUM(H91:H98)</f>
        <v>14</v>
      </c>
      <c r="I90" s="114">
        <f t="shared" si="9"/>
        <v>12</v>
      </c>
      <c r="J90" s="115">
        <f t="shared" si="9"/>
        <v>26</v>
      </c>
      <c r="K90" s="116">
        <f t="shared" si="9"/>
        <v>0</v>
      </c>
      <c r="L90" s="117">
        <f t="shared" si="9"/>
        <v>313</v>
      </c>
      <c r="M90" s="117">
        <f t="shared" si="9"/>
        <v>352</v>
      </c>
      <c r="N90" s="117">
        <f t="shared" si="9"/>
        <v>372</v>
      </c>
      <c r="O90" s="117">
        <f t="shared" si="9"/>
        <v>281</v>
      </c>
      <c r="P90" s="118">
        <f t="shared" si="9"/>
        <v>123</v>
      </c>
      <c r="Q90" s="119">
        <f t="shared" si="9"/>
        <v>1441</v>
      </c>
      <c r="R90" s="120">
        <f t="shared" si="9"/>
        <v>1467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0" ref="Q91:Q98">SUM(K91:P91)</f>
        <v>0</v>
      </c>
      <c r="R91" s="130">
        <f aca="true" t="shared" si="11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2" ref="J92:J98">SUM(H92:I92)</f>
        <v>0</v>
      </c>
      <c r="K92" s="175"/>
      <c r="L92" s="172">
        <v>4</v>
      </c>
      <c r="M92" s="172">
        <v>7</v>
      </c>
      <c r="N92" s="172">
        <v>5</v>
      </c>
      <c r="O92" s="172">
        <v>2</v>
      </c>
      <c r="P92" s="171">
        <v>3</v>
      </c>
      <c r="Q92" s="173">
        <f>SUM(K92:P92)</f>
        <v>21</v>
      </c>
      <c r="R92" s="174">
        <f>SUM(J92,Q92)</f>
        <v>21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2</v>
      </c>
      <c r="I93" s="135">
        <v>3</v>
      </c>
      <c r="J93" s="150">
        <f t="shared" si="12"/>
        <v>5</v>
      </c>
      <c r="K93" s="137">
        <v>0</v>
      </c>
      <c r="L93" s="138">
        <v>77</v>
      </c>
      <c r="M93" s="138">
        <v>82</v>
      </c>
      <c r="N93" s="138">
        <v>61</v>
      </c>
      <c r="O93" s="138">
        <v>48</v>
      </c>
      <c r="P93" s="135">
        <v>13</v>
      </c>
      <c r="Q93" s="136">
        <f t="shared" si="10"/>
        <v>281</v>
      </c>
      <c r="R93" s="139">
        <f t="shared" si="11"/>
        <v>286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12</v>
      </c>
      <c r="I94" s="135">
        <v>9</v>
      </c>
      <c r="J94" s="150">
        <f t="shared" si="12"/>
        <v>21</v>
      </c>
      <c r="K94" s="137">
        <v>0</v>
      </c>
      <c r="L94" s="138">
        <v>56</v>
      </c>
      <c r="M94" s="138">
        <v>59</v>
      </c>
      <c r="N94" s="138">
        <v>39</v>
      </c>
      <c r="O94" s="138">
        <v>47</v>
      </c>
      <c r="P94" s="135">
        <v>19</v>
      </c>
      <c r="Q94" s="136">
        <f t="shared" si="10"/>
        <v>220</v>
      </c>
      <c r="R94" s="139">
        <f t="shared" si="11"/>
        <v>241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2"/>
        <v>0</v>
      </c>
      <c r="K95" s="156"/>
      <c r="L95" s="138">
        <v>143</v>
      </c>
      <c r="M95" s="138">
        <v>173</v>
      </c>
      <c r="N95" s="138">
        <v>229</v>
      </c>
      <c r="O95" s="138">
        <v>147</v>
      </c>
      <c r="P95" s="135">
        <v>72</v>
      </c>
      <c r="Q95" s="136">
        <f t="shared" si="10"/>
        <v>764</v>
      </c>
      <c r="R95" s="139">
        <f t="shared" si="11"/>
        <v>764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2"/>
        <v>0</v>
      </c>
      <c r="K96" s="156"/>
      <c r="L96" s="138">
        <v>33</v>
      </c>
      <c r="M96" s="138">
        <v>30</v>
      </c>
      <c r="N96" s="138">
        <v>30</v>
      </c>
      <c r="O96" s="138">
        <v>31</v>
      </c>
      <c r="P96" s="135">
        <v>11</v>
      </c>
      <c r="Q96" s="136">
        <f t="shared" si="10"/>
        <v>135</v>
      </c>
      <c r="R96" s="139">
        <f t="shared" si="11"/>
        <v>135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2"/>
        <v>0</v>
      </c>
      <c r="K97" s="156"/>
      <c r="L97" s="138">
        <v>0</v>
      </c>
      <c r="M97" s="138">
        <v>1</v>
      </c>
      <c r="N97" s="138">
        <v>8</v>
      </c>
      <c r="O97" s="138">
        <v>6</v>
      </c>
      <c r="P97" s="135">
        <v>5</v>
      </c>
      <c r="Q97" s="136">
        <f>SUM(K97:P97)</f>
        <v>20</v>
      </c>
      <c r="R97" s="139">
        <f>SUM(J97,Q97)</f>
        <v>20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2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0"/>
        <v>0</v>
      </c>
      <c r="R98" s="186">
        <f t="shared" si="11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3" ref="L99:R99">SUM(L100:L102)</f>
        <v>51</v>
      </c>
      <c r="M99" s="117">
        <f t="shared" si="13"/>
        <v>121</v>
      </c>
      <c r="N99" s="117">
        <f t="shared" si="13"/>
        <v>321</v>
      </c>
      <c r="O99" s="117">
        <f t="shared" si="13"/>
        <v>764</v>
      </c>
      <c r="P99" s="118">
        <f t="shared" si="13"/>
        <v>1174</v>
      </c>
      <c r="Q99" s="119">
        <f t="shared" si="13"/>
        <v>2431</v>
      </c>
      <c r="R99" s="120">
        <f t="shared" si="13"/>
        <v>2431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7</v>
      </c>
      <c r="M100" s="129">
        <v>31</v>
      </c>
      <c r="N100" s="129">
        <v>157</v>
      </c>
      <c r="O100" s="129">
        <v>384</v>
      </c>
      <c r="P100" s="126">
        <v>415</v>
      </c>
      <c r="Q100" s="127">
        <f>SUM(K100:P100)</f>
        <v>994</v>
      </c>
      <c r="R100" s="130">
        <f>SUM(J100,Q100)</f>
        <v>994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41</v>
      </c>
      <c r="M101" s="138">
        <v>82</v>
      </c>
      <c r="N101" s="138">
        <v>122</v>
      </c>
      <c r="O101" s="138">
        <v>134</v>
      </c>
      <c r="P101" s="135">
        <v>93</v>
      </c>
      <c r="Q101" s="136">
        <f>SUM(K101:P101)</f>
        <v>472</v>
      </c>
      <c r="R101" s="139">
        <f>SUM(J101,Q101)</f>
        <v>472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3</v>
      </c>
      <c r="M102" s="146">
        <v>8</v>
      </c>
      <c r="N102" s="146">
        <v>42</v>
      </c>
      <c r="O102" s="146">
        <v>246</v>
      </c>
      <c r="P102" s="143">
        <v>666</v>
      </c>
      <c r="Q102" s="144">
        <f>SUM(K102:P102)</f>
        <v>965</v>
      </c>
      <c r="R102" s="147">
        <f>SUM(J102,Q102)</f>
        <v>965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4" ref="H103:R103">SUM(H70,H90,H99)</f>
        <v>3592</v>
      </c>
      <c r="I103" s="114">
        <f t="shared" si="14"/>
        <v>3894</v>
      </c>
      <c r="J103" s="115">
        <f t="shared" si="14"/>
        <v>7486</v>
      </c>
      <c r="K103" s="116">
        <f t="shared" si="14"/>
        <v>0</v>
      </c>
      <c r="L103" s="117">
        <f t="shared" si="14"/>
        <v>7861</v>
      </c>
      <c r="M103" s="117">
        <f t="shared" si="14"/>
        <v>6151</v>
      </c>
      <c r="N103" s="117">
        <f t="shared" si="14"/>
        <v>4398</v>
      </c>
      <c r="O103" s="117">
        <f t="shared" si="14"/>
        <v>3748</v>
      </c>
      <c r="P103" s="118">
        <f t="shared" si="14"/>
        <v>3076</v>
      </c>
      <c r="Q103" s="119">
        <f t="shared" si="14"/>
        <v>25234</v>
      </c>
      <c r="R103" s="120">
        <f t="shared" si="14"/>
        <v>32720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平成２５年（２０１３年）１１月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5" ref="H109:R109">SUM(H110,H116,H119,H123,H127:H128)</f>
        <v>39007381</v>
      </c>
      <c r="I109" s="114">
        <f t="shared" si="15"/>
        <v>62611862</v>
      </c>
      <c r="J109" s="115">
        <f t="shared" si="15"/>
        <v>101619243</v>
      </c>
      <c r="K109" s="116">
        <f t="shared" si="15"/>
        <v>0</v>
      </c>
      <c r="L109" s="117">
        <f t="shared" si="15"/>
        <v>224433982</v>
      </c>
      <c r="M109" s="117">
        <f t="shared" si="15"/>
        <v>204013740</v>
      </c>
      <c r="N109" s="117">
        <f t="shared" si="15"/>
        <v>169562462</v>
      </c>
      <c r="O109" s="117">
        <f t="shared" si="15"/>
        <v>140515080</v>
      </c>
      <c r="P109" s="118">
        <f t="shared" si="15"/>
        <v>94349355</v>
      </c>
      <c r="Q109" s="119">
        <f t="shared" si="15"/>
        <v>832874619</v>
      </c>
      <c r="R109" s="120">
        <f t="shared" si="15"/>
        <v>934493862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6" ref="H110:Q110">SUM(H111:H115)</f>
        <v>13104944</v>
      </c>
      <c r="I110" s="114">
        <f t="shared" si="16"/>
        <v>18432639</v>
      </c>
      <c r="J110" s="115">
        <f t="shared" si="16"/>
        <v>31537583</v>
      </c>
      <c r="K110" s="116">
        <f t="shared" si="16"/>
        <v>0</v>
      </c>
      <c r="L110" s="117">
        <f t="shared" si="16"/>
        <v>40054436</v>
      </c>
      <c r="M110" s="117">
        <f t="shared" si="16"/>
        <v>35904327</v>
      </c>
      <c r="N110" s="117">
        <f t="shared" si="16"/>
        <v>30043924</v>
      </c>
      <c r="O110" s="117">
        <f t="shared" si="16"/>
        <v>27852539</v>
      </c>
      <c r="P110" s="118">
        <f t="shared" si="16"/>
        <v>26223186</v>
      </c>
      <c r="Q110" s="119">
        <f t="shared" si="16"/>
        <v>160078412</v>
      </c>
      <c r="R110" s="120">
        <f aca="true" t="shared" si="17" ref="R110:R115">SUM(J110,Q110)</f>
        <v>191615995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12503064</v>
      </c>
      <c r="I111" s="126">
        <v>16390836</v>
      </c>
      <c r="J111" s="127">
        <f>SUM(H111:I111)</f>
        <v>28893900</v>
      </c>
      <c r="K111" s="128">
        <v>0</v>
      </c>
      <c r="L111" s="129">
        <v>31081994</v>
      </c>
      <c r="M111" s="129">
        <v>26878884</v>
      </c>
      <c r="N111" s="129">
        <v>23265970</v>
      </c>
      <c r="O111" s="129">
        <v>21256520</v>
      </c>
      <c r="P111" s="126">
        <v>16980861</v>
      </c>
      <c r="Q111" s="127">
        <f>SUM(K111:P111)</f>
        <v>119464229</v>
      </c>
      <c r="R111" s="130">
        <f t="shared" si="17"/>
        <v>148358129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46692</v>
      </c>
      <c r="N112" s="138">
        <v>138312</v>
      </c>
      <c r="O112" s="138">
        <v>325710</v>
      </c>
      <c r="P112" s="135">
        <v>2087919</v>
      </c>
      <c r="Q112" s="136">
        <f>SUM(K112:P112)</f>
        <v>2598633</v>
      </c>
      <c r="R112" s="139">
        <f t="shared" si="17"/>
        <v>2598633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296330</v>
      </c>
      <c r="I113" s="135">
        <v>610542</v>
      </c>
      <c r="J113" s="136">
        <f>SUM(H113:I113)</f>
        <v>906872</v>
      </c>
      <c r="K113" s="137">
        <v>0</v>
      </c>
      <c r="L113" s="138">
        <v>4524111</v>
      </c>
      <c r="M113" s="138">
        <v>4711815</v>
      </c>
      <c r="N113" s="138">
        <v>2625552</v>
      </c>
      <c r="O113" s="138">
        <v>3367791</v>
      </c>
      <c r="P113" s="135">
        <v>4529718</v>
      </c>
      <c r="Q113" s="136">
        <f>SUM(K113:P113)</f>
        <v>19758987</v>
      </c>
      <c r="R113" s="139">
        <f t="shared" si="17"/>
        <v>20665859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67500</v>
      </c>
      <c r="I114" s="135">
        <v>1224081</v>
      </c>
      <c r="J114" s="136">
        <f>SUM(H114:I114)</f>
        <v>1291581</v>
      </c>
      <c r="K114" s="137">
        <v>0</v>
      </c>
      <c r="L114" s="138">
        <v>3089781</v>
      </c>
      <c r="M114" s="138">
        <v>2981475</v>
      </c>
      <c r="N114" s="138">
        <v>2678481</v>
      </c>
      <c r="O114" s="138">
        <v>1797057</v>
      </c>
      <c r="P114" s="135">
        <v>1225629</v>
      </c>
      <c r="Q114" s="136">
        <f>SUM(K114:P114)</f>
        <v>11772423</v>
      </c>
      <c r="R114" s="139">
        <f t="shared" si="17"/>
        <v>13064004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238050</v>
      </c>
      <c r="I115" s="143">
        <v>207180</v>
      </c>
      <c r="J115" s="144">
        <f>SUM(H115:I115)</f>
        <v>445230</v>
      </c>
      <c r="K115" s="145">
        <v>0</v>
      </c>
      <c r="L115" s="146">
        <v>1358550</v>
      </c>
      <c r="M115" s="146">
        <v>1285461</v>
      </c>
      <c r="N115" s="146">
        <v>1335609</v>
      </c>
      <c r="O115" s="146">
        <v>1105461</v>
      </c>
      <c r="P115" s="143">
        <v>1399059</v>
      </c>
      <c r="Q115" s="144">
        <f>SUM(K115:P115)</f>
        <v>6484140</v>
      </c>
      <c r="R115" s="147">
        <f t="shared" si="17"/>
        <v>6929370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8" ref="H116:R116">SUM(H117:H118)</f>
        <v>13770232</v>
      </c>
      <c r="I116" s="114">
        <f t="shared" si="18"/>
        <v>29845413</v>
      </c>
      <c r="J116" s="115">
        <f t="shared" si="18"/>
        <v>43615645</v>
      </c>
      <c r="K116" s="116">
        <f t="shared" si="18"/>
        <v>0</v>
      </c>
      <c r="L116" s="117">
        <f t="shared" si="18"/>
        <v>120797688</v>
      </c>
      <c r="M116" s="117">
        <f t="shared" si="18"/>
        <v>112552876</v>
      </c>
      <c r="N116" s="117">
        <f t="shared" si="18"/>
        <v>85104953</v>
      </c>
      <c r="O116" s="117">
        <f t="shared" si="18"/>
        <v>63160131</v>
      </c>
      <c r="P116" s="118">
        <f t="shared" si="18"/>
        <v>39893589</v>
      </c>
      <c r="Q116" s="119">
        <f t="shared" si="18"/>
        <v>421509237</v>
      </c>
      <c r="R116" s="120">
        <f t="shared" si="18"/>
        <v>465124882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11179897</v>
      </c>
      <c r="I117" s="126">
        <v>22291254</v>
      </c>
      <c r="J117" s="148">
        <f>SUM(H117:I117)</f>
        <v>33471151</v>
      </c>
      <c r="K117" s="128">
        <v>0</v>
      </c>
      <c r="L117" s="129">
        <v>91864499</v>
      </c>
      <c r="M117" s="129">
        <v>80015883</v>
      </c>
      <c r="N117" s="129">
        <v>61405712</v>
      </c>
      <c r="O117" s="129">
        <v>44710779</v>
      </c>
      <c r="P117" s="126">
        <v>28356651</v>
      </c>
      <c r="Q117" s="127">
        <f>SUM(K117:P117)</f>
        <v>306353524</v>
      </c>
      <c r="R117" s="130">
        <f>SUM(J117,Q117)</f>
        <v>339824675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2590335</v>
      </c>
      <c r="I118" s="143">
        <v>7554159</v>
      </c>
      <c r="J118" s="149">
        <f>SUM(H118:I118)</f>
        <v>10144494</v>
      </c>
      <c r="K118" s="145">
        <v>0</v>
      </c>
      <c r="L118" s="146">
        <v>28933189</v>
      </c>
      <c r="M118" s="146">
        <v>32536993</v>
      </c>
      <c r="N118" s="146">
        <v>23699241</v>
      </c>
      <c r="O118" s="146">
        <v>18449352</v>
      </c>
      <c r="P118" s="143">
        <v>11536938</v>
      </c>
      <c r="Q118" s="144">
        <f>SUM(K118:P118)</f>
        <v>115155713</v>
      </c>
      <c r="R118" s="147">
        <f>SUM(J118,Q118)</f>
        <v>125300207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19" ref="H119:R119">SUM(H120:H122)</f>
        <v>100701</v>
      </c>
      <c r="I119" s="114">
        <f t="shared" si="19"/>
        <v>345528</v>
      </c>
      <c r="J119" s="115">
        <f t="shared" si="19"/>
        <v>446229</v>
      </c>
      <c r="K119" s="116">
        <f t="shared" si="19"/>
        <v>0</v>
      </c>
      <c r="L119" s="117">
        <f t="shared" si="19"/>
        <v>5881095</v>
      </c>
      <c r="M119" s="117">
        <f t="shared" si="19"/>
        <v>9415444</v>
      </c>
      <c r="N119" s="117">
        <f t="shared" si="19"/>
        <v>16712417</v>
      </c>
      <c r="O119" s="117">
        <f t="shared" si="19"/>
        <v>13746069</v>
      </c>
      <c r="P119" s="118">
        <f t="shared" si="19"/>
        <v>8861031</v>
      </c>
      <c r="Q119" s="119">
        <f t="shared" si="19"/>
        <v>54616056</v>
      </c>
      <c r="R119" s="120">
        <f t="shared" si="19"/>
        <v>55062285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84348</v>
      </c>
      <c r="I120" s="126">
        <v>324099</v>
      </c>
      <c r="J120" s="148">
        <f>SUM(H120:I120)</f>
        <v>408447</v>
      </c>
      <c r="K120" s="128">
        <v>0</v>
      </c>
      <c r="L120" s="129">
        <v>4537692</v>
      </c>
      <c r="M120" s="129">
        <v>6711376</v>
      </c>
      <c r="N120" s="129">
        <v>12113750</v>
      </c>
      <c r="O120" s="129">
        <v>9362727</v>
      </c>
      <c r="P120" s="126">
        <v>6381612</v>
      </c>
      <c r="Q120" s="127">
        <f>SUM(K120:P120)</f>
        <v>39107157</v>
      </c>
      <c r="R120" s="130">
        <f>SUM(J120,Q120)</f>
        <v>39515604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16353</v>
      </c>
      <c r="I121" s="135">
        <v>21429</v>
      </c>
      <c r="J121" s="150">
        <f>SUM(H121:I121)</f>
        <v>37782</v>
      </c>
      <c r="K121" s="137">
        <v>0</v>
      </c>
      <c r="L121" s="138">
        <v>1192860</v>
      </c>
      <c r="M121" s="138">
        <v>2661507</v>
      </c>
      <c r="N121" s="138">
        <v>4540473</v>
      </c>
      <c r="O121" s="138">
        <v>4118814</v>
      </c>
      <c r="P121" s="135">
        <v>2418453</v>
      </c>
      <c r="Q121" s="136">
        <f>SUM(K121:P121)</f>
        <v>14932107</v>
      </c>
      <c r="R121" s="139">
        <f>SUM(J121,Q121)</f>
        <v>14969889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150543</v>
      </c>
      <c r="M122" s="146">
        <v>42561</v>
      </c>
      <c r="N122" s="146">
        <v>58194</v>
      </c>
      <c r="O122" s="146">
        <v>264528</v>
      </c>
      <c r="P122" s="143">
        <v>60966</v>
      </c>
      <c r="Q122" s="144">
        <f>SUM(K122:P122)</f>
        <v>576792</v>
      </c>
      <c r="R122" s="147">
        <f>SUM(J122,Q122)</f>
        <v>576792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0" ref="H123:R123">SUM(H124:H126)</f>
        <v>4068544</v>
      </c>
      <c r="I123" s="114">
        <f t="shared" si="20"/>
        <v>5285186</v>
      </c>
      <c r="J123" s="115">
        <f t="shared" si="20"/>
        <v>9353730</v>
      </c>
      <c r="K123" s="116">
        <f t="shared" si="20"/>
        <v>0</v>
      </c>
      <c r="L123" s="117">
        <f t="shared" si="20"/>
        <v>8483859</v>
      </c>
      <c r="M123" s="117">
        <f t="shared" si="20"/>
        <v>11430570</v>
      </c>
      <c r="N123" s="117">
        <f t="shared" si="20"/>
        <v>9224100</v>
      </c>
      <c r="O123" s="117">
        <f t="shared" si="20"/>
        <v>9067806</v>
      </c>
      <c r="P123" s="118">
        <f t="shared" si="20"/>
        <v>6920121</v>
      </c>
      <c r="Q123" s="119">
        <f t="shared" si="20"/>
        <v>45126456</v>
      </c>
      <c r="R123" s="120">
        <f t="shared" si="20"/>
        <v>54480186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2289610</v>
      </c>
      <c r="I124" s="126">
        <v>4210165</v>
      </c>
      <c r="J124" s="148">
        <f>SUM(H124:I124)</f>
        <v>6499775</v>
      </c>
      <c r="K124" s="128">
        <v>0</v>
      </c>
      <c r="L124" s="129">
        <v>6299870</v>
      </c>
      <c r="M124" s="129">
        <v>10090269</v>
      </c>
      <c r="N124" s="129">
        <v>8442297</v>
      </c>
      <c r="O124" s="129">
        <v>8325531</v>
      </c>
      <c r="P124" s="126">
        <v>6705513</v>
      </c>
      <c r="Q124" s="127">
        <f>SUM(K124:P124)</f>
        <v>39863480</v>
      </c>
      <c r="R124" s="130">
        <f>SUM(J124,Q124)</f>
        <v>46363255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422142</v>
      </c>
      <c r="I125" s="135">
        <v>339114</v>
      </c>
      <c r="J125" s="150">
        <f>SUM(H125:I125)</f>
        <v>761256</v>
      </c>
      <c r="K125" s="137">
        <v>0</v>
      </c>
      <c r="L125" s="138">
        <v>460929</v>
      </c>
      <c r="M125" s="138">
        <v>434386</v>
      </c>
      <c r="N125" s="138">
        <v>242110</v>
      </c>
      <c r="O125" s="138">
        <v>407911</v>
      </c>
      <c r="P125" s="135">
        <v>88451</v>
      </c>
      <c r="Q125" s="136">
        <f>SUM(K125:P125)</f>
        <v>1633787</v>
      </c>
      <c r="R125" s="139">
        <f>SUM(J125,Q125)</f>
        <v>2395043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1356792</v>
      </c>
      <c r="I126" s="143">
        <v>735907</v>
      </c>
      <c r="J126" s="149">
        <f>SUM(H126:I126)</f>
        <v>2092699</v>
      </c>
      <c r="K126" s="145">
        <v>0</v>
      </c>
      <c r="L126" s="146">
        <v>1723060</v>
      </c>
      <c r="M126" s="146">
        <v>905915</v>
      </c>
      <c r="N126" s="146">
        <v>539693</v>
      </c>
      <c r="O126" s="146">
        <v>334364</v>
      </c>
      <c r="P126" s="143">
        <v>126157</v>
      </c>
      <c r="Q126" s="144">
        <f>SUM(K126:P126)</f>
        <v>3629189</v>
      </c>
      <c r="R126" s="147">
        <f>SUM(J126,Q126)</f>
        <v>5721888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1699240</v>
      </c>
      <c r="I127" s="114">
        <v>2335176</v>
      </c>
      <c r="J127" s="115">
        <f>SUM(H127:I127)</f>
        <v>4034416</v>
      </c>
      <c r="K127" s="116">
        <v>0</v>
      </c>
      <c r="L127" s="117">
        <v>18797959</v>
      </c>
      <c r="M127" s="117">
        <v>14228640</v>
      </c>
      <c r="N127" s="117">
        <v>13232475</v>
      </c>
      <c r="O127" s="117">
        <v>16415384</v>
      </c>
      <c r="P127" s="118">
        <v>6498415</v>
      </c>
      <c r="Q127" s="119">
        <f>SUM(K127:P127)</f>
        <v>69172873</v>
      </c>
      <c r="R127" s="120">
        <f>SUM(J127,Q127)</f>
        <v>73207289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6263720</v>
      </c>
      <c r="I128" s="114">
        <v>6367920</v>
      </c>
      <c r="J128" s="115">
        <f>SUM(H128:I128)</f>
        <v>12631640</v>
      </c>
      <c r="K128" s="116">
        <v>0</v>
      </c>
      <c r="L128" s="117">
        <v>30418945</v>
      </c>
      <c r="M128" s="117">
        <v>20481883</v>
      </c>
      <c r="N128" s="117">
        <v>15244593</v>
      </c>
      <c r="O128" s="117">
        <v>10273151</v>
      </c>
      <c r="P128" s="118">
        <v>5953013</v>
      </c>
      <c r="Q128" s="119">
        <f>SUM(K128:P128)</f>
        <v>82371585</v>
      </c>
      <c r="R128" s="120">
        <f>SUM(J128,Q128)</f>
        <v>95003225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536022</v>
      </c>
      <c r="I129" s="114">
        <f>SUM(I130:I137)</f>
        <v>849096</v>
      </c>
      <c r="J129" s="115">
        <f>SUM(J130:J137)</f>
        <v>1385118</v>
      </c>
      <c r="K129" s="116">
        <f aca="true" t="shared" si="21" ref="K129:R129">SUM(K131:K137)</f>
        <v>0</v>
      </c>
      <c r="L129" s="117">
        <f>SUM(L131:L137)</f>
        <v>51579333</v>
      </c>
      <c r="M129" s="117">
        <f t="shared" si="21"/>
        <v>65131479</v>
      </c>
      <c r="N129" s="117">
        <f t="shared" si="21"/>
        <v>81054414</v>
      </c>
      <c r="O129" s="117">
        <f t="shared" si="21"/>
        <v>61435215</v>
      </c>
      <c r="P129" s="118">
        <f t="shared" si="21"/>
        <v>28765485</v>
      </c>
      <c r="Q129" s="119">
        <f t="shared" si="21"/>
        <v>287965926</v>
      </c>
      <c r="R129" s="120">
        <f t="shared" si="21"/>
        <v>289351044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>SUM(K130:P130)</f>
        <v>0</v>
      </c>
      <c r="R130" s="195">
        <f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2" ref="J131:J137">SUM(H131:I131)</f>
        <v>0</v>
      </c>
      <c r="K131" s="156"/>
      <c r="L131" s="138">
        <v>37440</v>
      </c>
      <c r="M131" s="138">
        <v>113337</v>
      </c>
      <c r="N131" s="138">
        <v>79182</v>
      </c>
      <c r="O131" s="138">
        <v>18720</v>
      </c>
      <c r="P131" s="135">
        <v>28080</v>
      </c>
      <c r="Q131" s="136">
        <f aca="true" t="shared" si="23" ref="Q131:Q137">SUM(K131:P131)</f>
        <v>276759</v>
      </c>
      <c r="R131" s="139">
        <f aca="true" t="shared" si="24" ref="R131:R137">SUM(J131,Q131)</f>
        <v>276759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28179</v>
      </c>
      <c r="I132" s="135">
        <v>231471</v>
      </c>
      <c r="J132" s="150">
        <f t="shared" si="22"/>
        <v>259650</v>
      </c>
      <c r="K132" s="137">
        <v>0</v>
      </c>
      <c r="L132" s="138">
        <v>8180856</v>
      </c>
      <c r="M132" s="138">
        <v>9951930</v>
      </c>
      <c r="N132" s="138">
        <v>8978544</v>
      </c>
      <c r="O132" s="138">
        <v>5974596</v>
      </c>
      <c r="P132" s="135">
        <v>2070063</v>
      </c>
      <c r="Q132" s="136">
        <f t="shared" si="23"/>
        <v>35155989</v>
      </c>
      <c r="R132" s="139">
        <f t="shared" si="24"/>
        <v>35415639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507843</v>
      </c>
      <c r="I133" s="135">
        <v>617625</v>
      </c>
      <c r="J133" s="150">
        <f t="shared" si="22"/>
        <v>1125468</v>
      </c>
      <c r="K133" s="137">
        <v>0</v>
      </c>
      <c r="L133" s="138">
        <v>6310827</v>
      </c>
      <c r="M133" s="138">
        <v>8920080</v>
      </c>
      <c r="N133" s="138">
        <v>8482923</v>
      </c>
      <c r="O133" s="138">
        <v>11713275</v>
      </c>
      <c r="P133" s="135">
        <v>5040243</v>
      </c>
      <c r="Q133" s="136">
        <f t="shared" si="23"/>
        <v>40467348</v>
      </c>
      <c r="R133" s="139">
        <f t="shared" si="24"/>
        <v>41592816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2"/>
        <v>0</v>
      </c>
      <c r="K134" s="156"/>
      <c r="L134" s="138">
        <v>32313150</v>
      </c>
      <c r="M134" s="138">
        <v>41247333</v>
      </c>
      <c r="N134" s="138">
        <v>56066778</v>
      </c>
      <c r="O134" s="138">
        <v>36670212</v>
      </c>
      <c r="P134" s="135">
        <v>18059886</v>
      </c>
      <c r="Q134" s="136">
        <f t="shared" si="23"/>
        <v>184357359</v>
      </c>
      <c r="R134" s="139">
        <f t="shared" si="24"/>
        <v>184357359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2"/>
        <v>0</v>
      </c>
      <c r="K135" s="156"/>
      <c r="L135" s="138">
        <v>4737060</v>
      </c>
      <c r="M135" s="138">
        <v>4709223</v>
      </c>
      <c r="N135" s="138">
        <v>5770971</v>
      </c>
      <c r="O135" s="138">
        <v>5905764</v>
      </c>
      <c r="P135" s="135">
        <v>2557494</v>
      </c>
      <c r="Q135" s="136">
        <f t="shared" si="23"/>
        <v>23680512</v>
      </c>
      <c r="R135" s="139">
        <f t="shared" si="24"/>
        <v>23680512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2"/>
        <v>0</v>
      </c>
      <c r="K136" s="156"/>
      <c r="L136" s="138">
        <v>0</v>
      </c>
      <c r="M136" s="138">
        <v>189576</v>
      </c>
      <c r="N136" s="138">
        <v>1676016</v>
      </c>
      <c r="O136" s="138">
        <v>1152648</v>
      </c>
      <c r="P136" s="135">
        <v>1009719</v>
      </c>
      <c r="Q136" s="136">
        <f>SUM(K136:P136)</f>
        <v>4027959</v>
      </c>
      <c r="R136" s="139">
        <f>SUM(J136,Q136)</f>
        <v>4027959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2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3"/>
        <v>0</v>
      </c>
      <c r="R137" s="186">
        <f t="shared" si="24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10386573</v>
      </c>
      <c r="M138" s="117">
        <f aca="true" t="shared" si="25" ref="M138:R138">SUM(M139:M141)</f>
        <v>27363500</v>
      </c>
      <c r="N138" s="117">
        <f t="shared" si="25"/>
        <v>78659881</v>
      </c>
      <c r="O138" s="117">
        <f t="shared" si="25"/>
        <v>215230100</v>
      </c>
      <c r="P138" s="118">
        <f t="shared" si="25"/>
        <v>383542758</v>
      </c>
      <c r="Q138" s="119">
        <f t="shared" si="25"/>
        <v>715182812</v>
      </c>
      <c r="R138" s="120">
        <f t="shared" si="25"/>
        <v>715182812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1256514</v>
      </c>
      <c r="M139" s="129">
        <v>6350751</v>
      </c>
      <c r="N139" s="129">
        <v>35405098</v>
      </c>
      <c r="O139" s="129">
        <v>94217936</v>
      </c>
      <c r="P139" s="126">
        <v>109027496</v>
      </c>
      <c r="Q139" s="127">
        <f>SUM(K139:P139)</f>
        <v>246257795</v>
      </c>
      <c r="R139" s="130">
        <f>SUM(J139,Q139)</f>
        <v>246257795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8417592</v>
      </c>
      <c r="M140" s="138">
        <v>19182077</v>
      </c>
      <c r="N140" s="138">
        <v>29602575</v>
      </c>
      <c r="O140" s="138">
        <v>35300520</v>
      </c>
      <c r="P140" s="135">
        <v>26171724</v>
      </c>
      <c r="Q140" s="136">
        <f>SUM(K140:P140)</f>
        <v>118674488</v>
      </c>
      <c r="R140" s="139">
        <f>SUM(J140,Q140)</f>
        <v>118674488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712467</v>
      </c>
      <c r="M141" s="146">
        <v>1830672</v>
      </c>
      <c r="N141" s="146">
        <v>13652208</v>
      </c>
      <c r="O141" s="146">
        <v>85711644</v>
      </c>
      <c r="P141" s="143">
        <v>248343538</v>
      </c>
      <c r="Q141" s="144">
        <f>SUM(K141:P141)</f>
        <v>350250529</v>
      </c>
      <c r="R141" s="147">
        <f>SUM(J141,Q141)</f>
        <v>350250529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6" ref="H142:R142">SUM(H109,H129,H138)</f>
        <v>39543403</v>
      </c>
      <c r="I142" s="114">
        <f t="shared" si="26"/>
        <v>63460958</v>
      </c>
      <c r="J142" s="115">
        <f t="shared" si="26"/>
        <v>103004361</v>
      </c>
      <c r="K142" s="116">
        <f t="shared" si="26"/>
        <v>0</v>
      </c>
      <c r="L142" s="117">
        <f t="shared" si="26"/>
        <v>286399888</v>
      </c>
      <c r="M142" s="117">
        <f t="shared" si="26"/>
        <v>296508719</v>
      </c>
      <c r="N142" s="117">
        <f t="shared" si="26"/>
        <v>329276757</v>
      </c>
      <c r="O142" s="117">
        <f t="shared" si="26"/>
        <v>417180395</v>
      </c>
      <c r="P142" s="118">
        <f t="shared" si="26"/>
        <v>506657598</v>
      </c>
      <c r="Q142" s="119">
        <f t="shared" si="26"/>
        <v>1836023357</v>
      </c>
      <c r="R142" s="120">
        <f t="shared" si="26"/>
        <v>1939027718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J1:O1"/>
    <mergeCell ref="P1:Q1"/>
    <mergeCell ref="I106:R106"/>
    <mergeCell ref="Q12:R12"/>
    <mergeCell ref="K5:L5"/>
    <mergeCell ref="R6:R7"/>
    <mergeCell ref="K23:Q23"/>
    <mergeCell ref="K22:R22"/>
    <mergeCell ref="H4:I4"/>
    <mergeCell ref="I67:R67"/>
    <mergeCell ref="B107:G108"/>
    <mergeCell ref="H68:J68"/>
    <mergeCell ref="K68:Q68"/>
    <mergeCell ref="R68:R69"/>
    <mergeCell ref="B68:G69"/>
    <mergeCell ref="K107:Q107"/>
    <mergeCell ref="R107:R108"/>
    <mergeCell ref="B58:G59"/>
    <mergeCell ref="H42:J42"/>
    <mergeCell ref="J57:Q57"/>
    <mergeCell ref="B50:G51"/>
    <mergeCell ref="H50:J50"/>
    <mergeCell ref="J49:Q49"/>
    <mergeCell ref="Q50:Q51"/>
    <mergeCell ref="K42:P42"/>
    <mergeCell ref="Q58:Q59"/>
    <mergeCell ref="Q42:Q43"/>
    <mergeCell ref="H32:J32"/>
    <mergeCell ref="K32:Q32"/>
    <mergeCell ref="B23:G24"/>
    <mergeCell ref="B32:G33"/>
    <mergeCell ref="B42:G43"/>
    <mergeCell ref="B5:G5"/>
    <mergeCell ref="B13:G13"/>
    <mergeCell ref="H58:J58"/>
    <mergeCell ref="K58:P58"/>
    <mergeCell ref="H107:J107"/>
    <mergeCell ref="K50:P50"/>
    <mergeCell ref="H5:I5"/>
    <mergeCell ref="H23:J23"/>
    <mergeCell ref="J41:Q41"/>
    <mergeCell ref="K31:R31"/>
    <mergeCell ref="R23:R24"/>
    <mergeCell ref="R32:R33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R10" sqref="R10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平成２５年（２０１３年）１０月※</v>
      </c>
      <c r="J1" s="202" t="s">
        <v>0</v>
      </c>
      <c r="K1" s="203"/>
      <c r="L1" s="203"/>
      <c r="M1" s="203"/>
      <c r="N1" s="203"/>
      <c r="O1" s="204"/>
      <c r="P1" s="205">
        <v>41610</v>
      </c>
      <c r="Q1" s="205"/>
      <c r="R1" s="168" t="s">
        <v>65</v>
      </c>
    </row>
    <row r="2" spans="1:17" ht="16.5" customHeight="1" thickTop="1">
      <c r="A2" s="164">
        <v>25</v>
      </c>
      <c r="B2" s="164">
        <v>2013</v>
      </c>
      <c r="C2" s="164">
        <v>10</v>
      </c>
      <c r="D2" s="164">
        <v>1</v>
      </c>
      <c r="E2" s="164">
        <v>31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平成２５年（２０１３年）１０月末日現在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43595</v>
      </c>
      <c r="K6" s="200"/>
      <c r="L6" s="199"/>
      <c r="Q6" s="199">
        <f>R18</f>
        <v>18271</v>
      </c>
      <c r="R6" s="224">
        <f>Q6/Q7</f>
        <v>0.21135982416565446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42850</v>
      </c>
      <c r="Q7" s="199">
        <f>I8</f>
        <v>86445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86445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平成２５年（２０１３年）１０月末日現在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2890</v>
      </c>
      <c r="I14" s="32">
        <f>I15+I16</f>
        <v>2224</v>
      </c>
      <c r="J14" s="33">
        <f>SUM(H14:I14)</f>
        <v>5114</v>
      </c>
      <c r="K14" s="34">
        <f aca="true" t="shared" si="0" ref="K14:P14">K15+K16</f>
        <v>0</v>
      </c>
      <c r="L14" s="35">
        <f t="shared" si="0"/>
        <v>3850</v>
      </c>
      <c r="M14" s="35">
        <f t="shared" si="0"/>
        <v>2451</v>
      </c>
      <c r="N14" s="35">
        <f t="shared" si="0"/>
        <v>1978</v>
      </c>
      <c r="O14" s="35">
        <f t="shared" si="0"/>
        <v>2159</v>
      </c>
      <c r="P14" s="36">
        <f t="shared" si="0"/>
        <v>2289</v>
      </c>
      <c r="Q14" s="37">
        <f>SUM(K14:P14)</f>
        <v>12727</v>
      </c>
      <c r="R14" s="165">
        <f>SUM(J14,Q14)</f>
        <v>17841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454</v>
      </c>
      <c r="I15" s="42">
        <v>396</v>
      </c>
      <c r="J15" s="43">
        <f>SUM(H15:I15)</f>
        <v>850</v>
      </c>
      <c r="K15" s="44">
        <v>0</v>
      </c>
      <c r="L15" s="45">
        <v>520</v>
      </c>
      <c r="M15" s="45">
        <v>341</v>
      </c>
      <c r="N15" s="45">
        <v>243</v>
      </c>
      <c r="O15" s="45">
        <v>258</v>
      </c>
      <c r="P15" s="42">
        <v>245</v>
      </c>
      <c r="Q15" s="43">
        <f>SUM(K15:P15)</f>
        <v>1607</v>
      </c>
      <c r="R15" s="166">
        <f>SUM(J15,Q15)</f>
        <v>2457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2436</v>
      </c>
      <c r="I16" s="49">
        <v>1828</v>
      </c>
      <c r="J16" s="50">
        <f>SUM(H16:I16)</f>
        <v>4264</v>
      </c>
      <c r="K16" s="51">
        <v>0</v>
      </c>
      <c r="L16" s="52">
        <v>3330</v>
      </c>
      <c r="M16" s="52">
        <v>2110</v>
      </c>
      <c r="N16" s="52">
        <v>1735</v>
      </c>
      <c r="O16" s="52">
        <v>1901</v>
      </c>
      <c r="P16" s="49">
        <v>2044</v>
      </c>
      <c r="Q16" s="50">
        <f>SUM(K16:P16)</f>
        <v>11120</v>
      </c>
      <c r="R16" s="167">
        <f>SUM(J16,Q16)</f>
        <v>15384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39</v>
      </c>
      <c r="I17" s="32">
        <v>77</v>
      </c>
      <c r="J17" s="33">
        <f>SUM(H17:I17)</f>
        <v>116</v>
      </c>
      <c r="K17" s="34">
        <v>0</v>
      </c>
      <c r="L17" s="35">
        <v>83</v>
      </c>
      <c r="M17" s="35">
        <v>86</v>
      </c>
      <c r="N17" s="35">
        <v>41</v>
      </c>
      <c r="O17" s="35">
        <v>41</v>
      </c>
      <c r="P17" s="36">
        <v>63</v>
      </c>
      <c r="Q17" s="56">
        <f>SUM(K17:P17)</f>
        <v>314</v>
      </c>
      <c r="R17" s="57">
        <f>SUM(J17,Q17)</f>
        <v>430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2929</v>
      </c>
      <c r="I18" s="59">
        <f>I14+I17</f>
        <v>2301</v>
      </c>
      <c r="J18" s="60">
        <f>SUM(H18:I18)</f>
        <v>5230</v>
      </c>
      <c r="K18" s="61">
        <f aca="true" t="shared" si="1" ref="K18:P18">K14+K17</f>
        <v>0</v>
      </c>
      <c r="L18" s="62">
        <f t="shared" si="1"/>
        <v>3933</v>
      </c>
      <c r="M18" s="62">
        <f t="shared" si="1"/>
        <v>2537</v>
      </c>
      <c r="N18" s="62">
        <f t="shared" si="1"/>
        <v>2019</v>
      </c>
      <c r="O18" s="62">
        <f t="shared" si="1"/>
        <v>2200</v>
      </c>
      <c r="P18" s="59">
        <f t="shared" si="1"/>
        <v>2352</v>
      </c>
      <c r="Q18" s="60">
        <f>SUM(K18:P18)</f>
        <v>13041</v>
      </c>
      <c r="R18" s="63">
        <f>SUM(J18,Q18)</f>
        <v>18271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平成２５年（２０１３年）１０月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1500</v>
      </c>
      <c r="I25" s="72">
        <v>1413</v>
      </c>
      <c r="J25" s="73">
        <f>SUM(H25:I25)</f>
        <v>2913</v>
      </c>
      <c r="K25" s="74">
        <v>0</v>
      </c>
      <c r="L25" s="75">
        <v>2642</v>
      </c>
      <c r="M25" s="75">
        <v>1815</v>
      </c>
      <c r="N25" s="75">
        <v>1121</v>
      </c>
      <c r="O25" s="75">
        <v>794</v>
      </c>
      <c r="P25" s="76">
        <v>427</v>
      </c>
      <c r="Q25" s="77">
        <f>SUM(K25:P25)</f>
        <v>6799</v>
      </c>
      <c r="R25" s="38">
        <f>SUM(J25,Q25)</f>
        <v>9712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21</v>
      </c>
      <c r="I26" s="79">
        <v>52</v>
      </c>
      <c r="J26" s="80">
        <f>SUM(H26:I26)</f>
        <v>73</v>
      </c>
      <c r="K26" s="81">
        <v>0</v>
      </c>
      <c r="L26" s="82">
        <v>57</v>
      </c>
      <c r="M26" s="82">
        <v>59</v>
      </c>
      <c r="N26" s="82">
        <v>25</v>
      </c>
      <c r="O26" s="82">
        <v>18</v>
      </c>
      <c r="P26" s="83">
        <v>25</v>
      </c>
      <c r="Q26" s="84">
        <f>SUM(K26:P26)</f>
        <v>184</v>
      </c>
      <c r="R26" s="53">
        <f>SUM(J26,Q26)</f>
        <v>257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1521</v>
      </c>
      <c r="I27" s="59">
        <f t="shared" si="2"/>
        <v>1465</v>
      </c>
      <c r="J27" s="60">
        <f t="shared" si="2"/>
        <v>2986</v>
      </c>
      <c r="K27" s="61">
        <f t="shared" si="2"/>
        <v>0</v>
      </c>
      <c r="L27" s="62">
        <f t="shared" si="2"/>
        <v>2699</v>
      </c>
      <c r="M27" s="62">
        <f t="shared" si="2"/>
        <v>1874</v>
      </c>
      <c r="N27" s="62">
        <f t="shared" si="2"/>
        <v>1146</v>
      </c>
      <c r="O27" s="62">
        <f t="shared" si="2"/>
        <v>812</v>
      </c>
      <c r="P27" s="59">
        <f t="shared" si="2"/>
        <v>452</v>
      </c>
      <c r="Q27" s="60">
        <f>SUM(K27:P27)</f>
        <v>6983</v>
      </c>
      <c r="R27" s="63">
        <f>SUM(J27,Q27)</f>
        <v>9969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平成２５年（２０１３年）１０月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13</v>
      </c>
      <c r="I34" s="72">
        <v>11</v>
      </c>
      <c r="J34" s="73">
        <f>SUM(H34:I34)</f>
        <v>24</v>
      </c>
      <c r="K34" s="74">
        <v>0</v>
      </c>
      <c r="L34" s="75">
        <v>309</v>
      </c>
      <c r="M34" s="75">
        <v>336</v>
      </c>
      <c r="N34" s="75">
        <v>359</v>
      </c>
      <c r="O34" s="75">
        <v>286</v>
      </c>
      <c r="P34" s="76">
        <v>123</v>
      </c>
      <c r="Q34" s="86">
        <f>SUM(K34:P34)</f>
        <v>1413</v>
      </c>
      <c r="R34" s="87">
        <f>SUM(J34,Q34)</f>
        <v>1437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1</v>
      </c>
      <c r="J35" s="80">
        <f>SUM(H35:I35)</f>
        <v>1</v>
      </c>
      <c r="K35" s="81">
        <v>0</v>
      </c>
      <c r="L35" s="82">
        <v>1</v>
      </c>
      <c r="M35" s="82">
        <v>3</v>
      </c>
      <c r="N35" s="82">
        <v>3</v>
      </c>
      <c r="O35" s="82">
        <v>2</v>
      </c>
      <c r="P35" s="83">
        <v>2</v>
      </c>
      <c r="Q35" s="88">
        <f>SUM(K35:P35)</f>
        <v>11</v>
      </c>
      <c r="R35" s="89">
        <f>SUM(J35,Q35)</f>
        <v>12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13</v>
      </c>
      <c r="I36" s="59">
        <f>I34+I35</f>
        <v>12</v>
      </c>
      <c r="J36" s="60">
        <f>SUM(H36:I36)</f>
        <v>25</v>
      </c>
      <c r="K36" s="61">
        <f aca="true" t="shared" si="3" ref="K36:P36">K34+K35</f>
        <v>0</v>
      </c>
      <c r="L36" s="62">
        <f t="shared" si="3"/>
        <v>310</v>
      </c>
      <c r="M36" s="62">
        <f t="shared" si="3"/>
        <v>339</v>
      </c>
      <c r="N36" s="62">
        <f t="shared" si="3"/>
        <v>362</v>
      </c>
      <c r="O36" s="62">
        <f t="shared" si="3"/>
        <v>288</v>
      </c>
      <c r="P36" s="59">
        <f t="shared" si="3"/>
        <v>125</v>
      </c>
      <c r="Q36" s="90">
        <f>SUM(K36:P36)</f>
        <v>1424</v>
      </c>
      <c r="R36" s="91">
        <f>SUM(J36,Q36)</f>
        <v>1449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平成２５年（２０１３年）１０月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4</v>
      </c>
      <c r="L44" s="75">
        <v>33</v>
      </c>
      <c r="M44" s="75">
        <v>161</v>
      </c>
      <c r="N44" s="75">
        <v>371</v>
      </c>
      <c r="O44" s="76">
        <v>415</v>
      </c>
      <c r="P44" s="86">
        <f>SUM(K44:O44)</f>
        <v>984</v>
      </c>
      <c r="Q44" s="87">
        <f>SUM(J44,P44)</f>
        <v>984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2</v>
      </c>
      <c r="N45" s="82">
        <v>2</v>
      </c>
      <c r="O45" s="83">
        <v>5</v>
      </c>
      <c r="P45" s="88">
        <f>SUM(K45:O45)</f>
        <v>9</v>
      </c>
      <c r="Q45" s="89">
        <f>SUM(J45,P45)</f>
        <v>9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4</v>
      </c>
      <c r="L46" s="62">
        <f>L44+L45</f>
        <v>33</v>
      </c>
      <c r="M46" s="62">
        <f>M44+M45</f>
        <v>163</v>
      </c>
      <c r="N46" s="62">
        <f>N44+N45</f>
        <v>373</v>
      </c>
      <c r="O46" s="59">
        <f>O44+O45</f>
        <v>420</v>
      </c>
      <c r="P46" s="90">
        <f>SUM(K46:O46)</f>
        <v>993</v>
      </c>
      <c r="Q46" s="91">
        <f>SUM(J46,P46)</f>
        <v>993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平成２５年（２０１３年）１０月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38</v>
      </c>
      <c r="L52" s="75">
        <v>75</v>
      </c>
      <c r="M52" s="75">
        <v>115</v>
      </c>
      <c r="N52" s="75">
        <v>134</v>
      </c>
      <c r="O52" s="76">
        <v>91</v>
      </c>
      <c r="P52" s="86">
        <f>SUM(K52:O52)</f>
        <v>453</v>
      </c>
      <c r="Q52" s="87">
        <f>SUM(J52,P52)</f>
        <v>453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1</v>
      </c>
      <c r="L53" s="82">
        <v>1</v>
      </c>
      <c r="M53" s="82">
        <v>1</v>
      </c>
      <c r="N53" s="82">
        <v>2</v>
      </c>
      <c r="O53" s="83">
        <v>1</v>
      </c>
      <c r="P53" s="88">
        <f>SUM(K53:O53)</f>
        <v>6</v>
      </c>
      <c r="Q53" s="89">
        <f>SUM(J53,P53)</f>
        <v>6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39</v>
      </c>
      <c r="L54" s="62">
        <f>L52+L53</f>
        <v>76</v>
      </c>
      <c r="M54" s="62">
        <f>M52+M53</f>
        <v>116</v>
      </c>
      <c r="N54" s="62">
        <f>N52+N53</f>
        <v>136</v>
      </c>
      <c r="O54" s="59">
        <f>O52+O53</f>
        <v>92</v>
      </c>
      <c r="P54" s="90">
        <f>SUM(K54:O54)</f>
        <v>459</v>
      </c>
      <c r="Q54" s="91">
        <f>SUM(J54,P54)</f>
        <v>459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平成２５年（２０１３年）１０月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2</v>
      </c>
      <c r="L60" s="75">
        <v>11</v>
      </c>
      <c r="M60" s="75">
        <v>40</v>
      </c>
      <c r="N60" s="75">
        <v>243</v>
      </c>
      <c r="O60" s="76">
        <v>668</v>
      </c>
      <c r="P60" s="86">
        <f>SUM(K60:O60)</f>
        <v>964</v>
      </c>
      <c r="Q60" s="87">
        <f>SUM(J60,P60)</f>
        <v>964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1</v>
      </c>
      <c r="N61" s="82">
        <v>1</v>
      </c>
      <c r="O61" s="83">
        <v>14</v>
      </c>
      <c r="P61" s="88">
        <f>SUM(K61:O61)</f>
        <v>16</v>
      </c>
      <c r="Q61" s="89">
        <f>SUM(J61,P61)</f>
        <v>16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2</v>
      </c>
      <c r="L62" s="62">
        <f>L60+L61</f>
        <v>11</v>
      </c>
      <c r="M62" s="62">
        <f>M60+M61</f>
        <v>41</v>
      </c>
      <c r="N62" s="62">
        <f>N60+N61</f>
        <v>244</v>
      </c>
      <c r="O62" s="59">
        <f>O60+O61</f>
        <v>682</v>
      </c>
      <c r="P62" s="90">
        <f>SUM(K62:O62)</f>
        <v>980</v>
      </c>
      <c r="Q62" s="91">
        <f>SUM(J62,P62)</f>
        <v>980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平成２５年（２０１３年）１０月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4" ref="H70:R70">SUM(H71,H77,H80,H84,H88:H89)</f>
        <v>3592</v>
      </c>
      <c r="I70" s="114">
        <f t="shared" si="4"/>
        <v>3766</v>
      </c>
      <c r="J70" s="115">
        <f t="shared" si="4"/>
        <v>7358</v>
      </c>
      <c r="K70" s="116">
        <f t="shared" si="4"/>
        <v>0</v>
      </c>
      <c r="L70" s="117">
        <f t="shared" si="4"/>
        <v>7401</v>
      </c>
      <c r="M70" s="117">
        <f t="shared" si="4"/>
        <v>5700</v>
      </c>
      <c r="N70" s="117">
        <f t="shared" si="4"/>
        <v>3680</v>
      </c>
      <c r="O70" s="117">
        <f t="shared" si="4"/>
        <v>2635</v>
      </c>
      <c r="P70" s="118">
        <f t="shared" si="4"/>
        <v>1759</v>
      </c>
      <c r="Q70" s="119">
        <f t="shared" si="4"/>
        <v>21175</v>
      </c>
      <c r="R70" s="120">
        <f t="shared" si="4"/>
        <v>28533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5" ref="H71:Q71">SUM(H72:H76)</f>
        <v>901</v>
      </c>
      <c r="I71" s="114">
        <f t="shared" si="5"/>
        <v>880</v>
      </c>
      <c r="J71" s="115">
        <f t="shared" si="5"/>
        <v>1781</v>
      </c>
      <c r="K71" s="116">
        <f t="shared" si="5"/>
        <v>0</v>
      </c>
      <c r="L71" s="117">
        <f t="shared" si="5"/>
        <v>1621</v>
      </c>
      <c r="M71" s="117">
        <f t="shared" si="5"/>
        <v>1154</v>
      </c>
      <c r="N71" s="117">
        <f t="shared" si="5"/>
        <v>774</v>
      </c>
      <c r="O71" s="117">
        <f t="shared" si="5"/>
        <v>621</v>
      </c>
      <c r="P71" s="118">
        <f t="shared" si="5"/>
        <v>552</v>
      </c>
      <c r="Q71" s="119">
        <f t="shared" si="5"/>
        <v>4722</v>
      </c>
      <c r="R71" s="120">
        <f aca="true" t="shared" si="6" ref="R71:R76">SUM(J71,Q71)</f>
        <v>6503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852</v>
      </c>
      <c r="I72" s="126">
        <v>798</v>
      </c>
      <c r="J72" s="127">
        <f>SUM(H72:I72)</f>
        <v>1650</v>
      </c>
      <c r="K72" s="128">
        <v>0</v>
      </c>
      <c r="L72" s="129">
        <v>1200</v>
      </c>
      <c r="M72" s="129">
        <v>779</v>
      </c>
      <c r="N72" s="129">
        <v>448</v>
      </c>
      <c r="O72" s="129">
        <v>293</v>
      </c>
      <c r="P72" s="126">
        <v>194</v>
      </c>
      <c r="Q72" s="127">
        <f>SUM(K72:P72)</f>
        <v>2914</v>
      </c>
      <c r="R72" s="130">
        <f t="shared" si="6"/>
        <v>4564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1</v>
      </c>
      <c r="N73" s="138">
        <v>3</v>
      </c>
      <c r="O73" s="138">
        <v>6</v>
      </c>
      <c r="P73" s="135">
        <v>32</v>
      </c>
      <c r="Q73" s="136">
        <f>SUM(K73:P73)</f>
        <v>42</v>
      </c>
      <c r="R73" s="139">
        <f t="shared" si="6"/>
        <v>42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9</v>
      </c>
      <c r="I74" s="135">
        <v>21</v>
      </c>
      <c r="J74" s="136">
        <f>SUM(H74:I74)</f>
        <v>30</v>
      </c>
      <c r="K74" s="137">
        <v>0</v>
      </c>
      <c r="L74" s="138">
        <v>154</v>
      </c>
      <c r="M74" s="138">
        <v>141</v>
      </c>
      <c r="N74" s="138">
        <v>88</v>
      </c>
      <c r="O74" s="138">
        <v>105</v>
      </c>
      <c r="P74" s="135">
        <v>98</v>
      </c>
      <c r="Q74" s="136">
        <f>SUM(K74:P74)</f>
        <v>586</v>
      </c>
      <c r="R74" s="139">
        <f t="shared" si="6"/>
        <v>616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2</v>
      </c>
      <c r="I75" s="135">
        <v>28</v>
      </c>
      <c r="J75" s="136">
        <f>SUM(H75:I75)</f>
        <v>30</v>
      </c>
      <c r="K75" s="137">
        <v>0</v>
      </c>
      <c r="L75" s="138">
        <v>79</v>
      </c>
      <c r="M75" s="138">
        <v>66</v>
      </c>
      <c r="N75" s="138">
        <v>63</v>
      </c>
      <c r="O75" s="138">
        <v>43</v>
      </c>
      <c r="P75" s="135">
        <v>39</v>
      </c>
      <c r="Q75" s="136">
        <f>SUM(K75:P75)</f>
        <v>290</v>
      </c>
      <c r="R75" s="139">
        <f t="shared" si="6"/>
        <v>320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38</v>
      </c>
      <c r="I76" s="143">
        <v>33</v>
      </c>
      <c r="J76" s="144">
        <f>SUM(H76:I76)</f>
        <v>71</v>
      </c>
      <c r="K76" s="145">
        <v>0</v>
      </c>
      <c r="L76" s="146">
        <v>188</v>
      </c>
      <c r="M76" s="146">
        <v>167</v>
      </c>
      <c r="N76" s="146">
        <v>172</v>
      </c>
      <c r="O76" s="146">
        <v>174</v>
      </c>
      <c r="P76" s="143">
        <v>189</v>
      </c>
      <c r="Q76" s="144">
        <f>SUM(K76:P76)</f>
        <v>890</v>
      </c>
      <c r="R76" s="147">
        <f t="shared" si="6"/>
        <v>961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7" ref="H77:R77">SUM(H78:H79)</f>
        <v>650</v>
      </c>
      <c r="I77" s="114">
        <f t="shared" si="7"/>
        <v>692</v>
      </c>
      <c r="J77" s="115">
        <f t="shared" si="7"/>
        <v>1342</v>
      </c>
      <c r="K77" s="116">
        <f t="shared" si="7"/>
        <v>0</v>
      </c>
      <c r="L77" s="117">
        <f t="shared" si="7"/>
        <v>1924</v>
      </c>
      <c r="M77" s="117">
        <f t="shared" si="7"/>
        <v>1420</v>
      </c>
      <c r="N77" s="117">
        <f t="shared" si="7"/>
        <v>828</v>
      </c>
      <c r="O77" s="117">
        <f t="shared" si="7"/>
        <v>513</v>
      </c>
      <c r="P77" s="118">
        <f t="shared" si="7"/>
        <v>301</v>
      </c>
      <c r="Q77" s="119">
        <f t="shared" si="7"/>
        <v>4986</v>
      </c>
      <c r="R77" s="120">
        <f t="shared" si="7"/>
        <v>6328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545</v>
      </c>
      <c r="I78" s="126">
        <v>527</v>
      </c>
      <c r="J78" s="148">
        <f>SUM(H78:I78)</f>
        <v>1072</v>
      </c>
      <c r="K78" s="128">
        <v>0</v>
      </c>
      <c r="L78" s="129">
        <v>1450</v>
      </c>
      <c r="M78" s="129">
        <v>1002</v>
      </c>
      <c r="N78" s="129">
        <v>585</v>
      </c>
      <c r="O78" s="129">
        <v>351</v>
      </c>
      <c r="P78" s="126">
        <v>207</v>
      </c>
      <c r="Q78" s="127">
        <f>SUM(K78:P78)</f>
        <v>3595</v>
      </c>
      <c r="R78" s="130">
        <f>SUM(J78,Q78)</f>
        <v>4667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105</v>
      </c>
      <c r="I79" s="143">
        <v>165</v>
      </c>
      <c r="J79" s="149">
        <f>SUM(H79:I79)</f>
        <v>270</v>
      </c>
      <c r="K79" s="145">
        <v>0</v>
      </c>
      <c r="L79" s="146">
        <v>474</v>
      </c>
      <c r="M79" s="146">
        <v>418</v>
      </c>
      <c r="N79" s="146">
        <v>243</v>
      </c>
      <c r="O79" s="146">
        <v>162</v>
      </c>
      <c r="P79" s="143">
        <v>94</v>
      </c>
      <c r="Q79" s="144">
        <f>SUM(K79:P79)</f>
        <v>1391</v>
      </c>
      <c r="R79" s="147">
        <f>SUM(J79,Q79)</f>
        <v>1661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8" ref="H80:R80">SUM(H81:H83)</f>
        <v>5</v>
      </c>
      <c r="I80" s="114">
        <f t="shared" si="8"/>
        <v>12</v>
      </c>
      <c r="J80" s="115">
        <f t="shared" si="8"/>
        <v>17</v>
      </c>
      <c r="K80" s="116">
        <f t="shared" si="8"/>
        <v>0</v>
      </c>
      <c r="L80" s="117">
        <f t="shared" si="8"/>
        <v>139</v>
      </c>
      <c r="M80" s="117">
        <f t="shared" si="8"/>
        <v>189</v>
      </c>
      <c r="N80" s="117">
        <f t="shared" si="8"/>
        <v>240</v>
      </c>
      <c r="O80" s="117">
        <f t="shared" si="8"/>
        <v>151</v>
      </c>
      <c r="P80" s="118">
        <f t="shared" si="8"/>
        <v>114</v>
      </c>
      <c r="Q80" s="119">
        <f t="shared" si="8"/>
        <v>833</v>
      </c>
      <c r="R80" s="120">
        <f t="shared" si="8"/>
        <v>850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4</v>
      </c>
      <c r="I81" s="126">
        <v>9</v>
      </c>
      <c r="J81" s="148">
        <f>SUM(H81:I81)</f>
        <v>13</v>
      </c>
      <c r="K81" s="128">
        <v>0</v>
      </c>
      <c r="L81" s="129">
        <v>114</v>
      </c>
      <c r="M81" s="129">
        <v>137</v>
      </c>
      <c r="N81" s="129">
        <v>179</v>
      </c>
      <c r="O81" s="129">
        <v>108</v>
      </c>
      <c r="P81" s="126">
        <v>82</v>
      </c>
      <c r="Q81" s="127">
        <f>SUM(K81:P81)</f>
        <v>620</v>
      </c>
      <c r="R81" s="130">
        <f>SUM(J81,Q81)</f>
        <v>633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1</v>
      </c>
      <c r="I82" s="135">
        <v>3</v>
      </c>
      <c r="J82" s="150">
        <f>SUM(H82:I82)</f>
        <v>4</v>
      </c>
      <c r="K82" s="137">
        <v>0</v>
      </c>
      <c r="L82" s="138">
        <v>23</v>
      </c>
      <c r="M82" s="138">
        <v>51</v>
      </c>
      <c r="N82" s="138">
        <v>59</v>
      </c>
      <c r="O82" s="138">
        <v>40</v>
      </c>
      <c r="P82" s="135">
        <v>30</v>
      </c>
      <c r="Q82" s="136">
        <f>SUM(K82:P82)</f>
        <v>203</v>
      </c>
      <c r="R82" s="139">
        <f>SUM(J82,Q82)</f>
        <v>207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2</v>
      </c>
      <c r="M83" s="146">
        <v>1</v>
      </c>
      <c r="N83" s="146">
        <v>2</v>
      </c>
      <c r="O83" s="146">
        <v>3</v>
      </c>
      <c r="P83" s="143">
        <v>2</v>
      </c>
      <c r="Q83" s="144">
        <f>SUM(K83:P83)</f>
        <v>10</v>
      </c>
      <c r="R83" s="147">
        <f>SUM(J83,Q83)</f>
        <v>10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9" ref="H84:R84">SUM(H85:H87)</f>
        <v>520</v>
      </c>
      <c r="I84" s="114">
        <f t="shared" si="9"/>
        <v>718</v>
      </c>
      <c r="J84" s="115">
        <f t="shared" si="9"/>
        <v>1238</v>
      </c>
      <c r="K84" s="116">
        <f t="shared" si="9"/>
        <v>0</v>
      </c>
      <c r="L84" s="117">
        <f t="shared" si="9"/>
        <v>1062</v>
      </c>
      <c r="M84" s="117">
        <f t="shared" si="9"/>
        <v>1115</v>
      </c>
      <c r="N84" s="117">
        <f t="shared" si="9"/>
        <v>774</v>
      </c>
      <c r="O84" s="117">
        <f t="shared" si="9"/>
        <v>623</v>
      </c>
      <c r="P84" s="118">
        <f t="shared" si="9"/>
        <v>384</v>
      </c>
      <c r="Q84" s="119">
        <f t="shared" si="9"/>
        <v>3958</v>
      </c>
      <c r="R84" s="120">
        <f t="shared" si="9"/>
        <v>5196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463</v>
      </c>
      <c r="I85" s="126">
        <v>677</v>
      </c>
      <c r="J85" s="148">
        <f>SUM(H85:I85)</f>
        <v>1140</v>
      </c>
      <c r="K85" s="128">
        <v>0</v>
      </c>
      <c r="L85" s="129">
        <v>1003</v>
      </c>
      <c r="M85" s="129">
        <v>1069</v>
      </c>
      <c r="N85" s="129">
        <v>738</v>
      </c>
      <c r="O85" s="129">
        <v>604</v>
      </c>
      <c r="P85" s="126">
        <v>375</v>
      </c>
      <c r="Q85" s="127">
        <f>SUM(K85:P85)</f>
        <v>3789</v>
      </c>
      <c r="R85" s="130">
        <f>SUM(J85,Q85)</f>
        <v>4929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29</v>
      </c>
      <c r="I86" s="135">
        <v>17</v>
      </c>
      <c r="J86" s="150">
        <f>SUM(H86:I86)</f>
        <v>46</v>
      </c>
      <c r="K86" s="137">
        <v>0</v>
      </c>
      <c r="L86" s="138">
        <v>30</v>
      </c>
      <c r="M86" s="138">
        <v>29</v>
      </c>
      <c r="N86" s="138">
        <v>19</v>
      </c>
      <c r="O86" s="138">
        <v>12</v>
      </c>
      <c r="P86" s="135">
        <v>7</v>
      </c>
      <c r="Q86" s="136">
        <f>SUM(K86:P86)</f>
        <v>97</v>
      </c>
      <c r="R86" s="139">
        <f>SUM(J86,Q86)</f>
        <v>143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28</v>
      </c>
      <c r="I87" s="143">
        <v>24</v>
      </c>
      <c r="J87" s="149">
        <f>SUM(H87:I87)</f>
        <v>52</v>
      </c>
      <c r="K87" s="145">
        <v>0</v>
      </c>
      <c r="L87" s="146">
        <v>29</v>
      </c>
      <c r="M87" s="146">
        <v>17</v>
      </c>
      <c r="N87" s="146">
        <v>17</v>
      </c>
      <c r="O87" s="146">
        <v>7</v>
      </c>
      <c r="P87" s="143">
        <v>2</v>
      </c>
      <c r="Q87" s="144">
        <f>SUM(K87:P87)</f>
        <v>72</v>
      </c>
      <c r="R87" s="147">
        <f>SUM(J87,Q87)</f>
        <v>124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29</v>
      </c>
      <c r="I88" s="114">
        <v>19</v>
      </c>
      <c r="J88" s="115">
        <f>SUM(H88:I88)</f>
        <v>48</v>
      </c>
      <c r="K88" s="116">
        <v>0</v>
      </c>
      <c r="L88" s="117">
        <v>125</v>
      </c>
      <c r="M88" s="117">
        <v>81</v>
      </c>
      <c r="N88" s="117">
        <v>75</v>
      </c>
      <c r="O88" s="117">
        <v>77</v>
      </c>
      <c r="P88" s="118">
        <v>23</v>
      </c>
      <c r="Q88" s="119">
        <f>SUM(K88:P88)</f>
        <v>381</v>
      </c>
      <c r="R88" s="120">
        <f>SUM(J88,Q88)</f>
        <v>429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1487</v>
      </c>
      <c r="I89" s="114">
        <v>1445</v>
      </c>
      <c r="J89" s="115">
        <f>SUM(H89:I89)</f>
        <v>2932</v>
      </c>
      <c r="K89" s="116">
        <v>0</v>
      </c>
      <c r="L89" s="117">
        <v>2530</v>
      </c>
      <c r="M89" s="117">
        <v>1741</v>
      </c>
      <c r="N89" s="117">
        <v>989</v>
      </c>
      <c r="O89" s="117">
        <v>650</v>
      </c>
      <c r="P89" s="118">
        <v>385</v>
      </c>
      <c r="Q89" s="119">
        <f>SUM(K89:P89)</f>
        <v>6295</v>
      </c>
      <c r="R89" s="120">
        <f>SUM(J89,Q89)</f>
        <v>9227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10" ref="H90:R90">SUM(H91:H98)</f>
        <v>13</v>
      </c>
      <c r="I90" s="114">
        <f t="shared" si="10"/>
        <v>12</v>
      </c>
      <c r="J90" s="115">
        <f t="shared" si="10"/>
        <v>25</v>
      </c>
      <c r="K90" s="116">
        <f t="shared" si="10"/>
        <v>0</v>
      </c>
      <c r="L90" s="117">
        <f t="shared" si="10"/>
        <v>314</v>
      </c>
      <c r="M90" s="117">
        <f t="shared" si="10"/>
        <v>339</v>
      </c>
      <c r="N90" s="117">
        <f t="shared" si="10"/>
        <v>368</v>
      </c>
      <c r="O90" s="117">
        <f t="shared" si="10"/>
        <v>292</v>
      </c>
      <c r="P90" s="118">
        <f t="shared" si="10"/>
        <v>125</v>
      </c>
      <c r="Q90" s="119">
        <f t="shared" si="10"/>
        <v>1438</v>
      </c>
      <c r="R90" s="120">
        <f t="shared" si="10"/>
        <v>1463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1" ref="Q91:Q98">SUM(K91:P91)</f>
        <v>0</v>
      </c>
      <c r="R91" s="130">
        <f aca="true" t="shared" si="12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3" ref="J92:J98">SUM(H92:I92)</f>
        <v>0</v>
      </c>
      <c r="K92" s="175"/>
      <c r="L92" s="172">
        <v>4</v>
      </c>
      <c r="M92" s="172">
        <v>8</v>
      </c>
      <c r="N92" s="172">
        <v>4</v>
      </c>
      <c r="O92" s="172">
        <v>2</v>
      </c>
      <c r="P92" s="171">
        <v>3</v>
      </c>
      <c r="Q92" s="173">
        <f>SUM(K92:P92)</f>
        <v>21</v>
      </c>
      <c r="R92" s="174">
        <f>SUM(J92,Q92)</f>
        <v>21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2</v>
      </c>
      <c r="I93" s="135">
        <v>3</v>
      </c>
      <c r="J93" s="150">
        <f t="shared" si="13"/>
        <v>5</v>
      </c>
      <c r="K93" s="137">
        <v>0</v>
      </c>
      <c r="L93" s="138">
        <v>75</v>
      </c>
      <c r="M93" s="138">
        <v>80</v>
      </c>
      <c r="N93" s="138">
        <v>64</v>
      </c>
      <c r="O93" s="138">
        <v>46</v>
      </c>
      <c r="P93" s="135">
        <v>14</v>
      </c>
      <c r="Q93" s="136">
        <f t="shared" si="11"/>
        <v>279</v>
      </c>
      <c r="R93" s="139">
        <f t="shared" si="12"/>
        <v>284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11</v>
      </c>
      <c r="I94" s="135">
        <v>9</v>
      </c>
      <c r="J94" s="150">
        <f t="shared" si="13"/>
        <v>20</v>
      </c>
      <c r="K94" s="137">
        <v>0</v>
      </c>
      <c r="L94" s="138">
        <v>55</v>
      </c>
      <c r="M94" s="138">
        <v>53</v>
      </c>
      <c r="N94" s="138">
        <v>40</v>
      </c>
      <c r="O94" s="138">
        <v>49</v>
      </c>
      <c r="P94" s="135">
        <v>20</v>
      </c>
      <c r="Q94" s="136">
        <f t="shared" si="11"/>
        <v>217</v>
      </c>
      <c r="R94" s="139">
        <f t="shared" si="12"/>
        <v>237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3"/>
        <v>0</v>
      </c>
      <c r="K95" s="156"/>
      <c r="L95" s="138">
        <v>147</v>
      </c>
      <c r="M95" s="138">
        <v>170</v>
      </c>
      <c r="N95" s="138">
        <v>222</v>
      </c>
      <c r="O95" s="138">
        <v>158</v>
      </c>
      <c r="P95" s="135">
        <v>70</v>
      </c>
      <c r="Q95" s="136">
        <f t="shared" si="11"/>
        <v>767</v>
      </c>
      <c r="R95" s="139">
        <f t="shared" si="12"/>
        <v>767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3"/>
        <v>0</v>
      </c>
      <c r="K96" s="156"/>
      <c r="L96" s="138">
        <v>33</v>
      </c>
      <c r="M96" s="138">
        <v>27</v>
      </c>
      <c r="N96" s="138">
        <v>30</v>
      </c>
      <c r="O96" s="138">
        <v>31</v>
      </c>
      <c r="P96" s="135">
        <v>13</v>
      </c>
      <c r="Q96" s="136">
        <f t="shared" si="11"/>
        <v>134</v>
      </c>
      <c r="R96" s="139">
        <f t="shared" si="12"/>
        <v>134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3"/>
        <v>0</v>
      </c>
      <c r="K97" s="156"/>
      <c r="L97" s="138">
        <v>0</v>
      </c>
      <c r="M97" s="138">
        <v>1</v>
      </c>
      <c r="N97" s="138">
        <v>8</v>
      </c>
      <c r="O97" s="138">
        <v>6</v>
      </c>
      <c r="P97" s="135">
        <v>5</v>
      </c>
      <c r="Q97" s="136">
        <f>SUM(K97:P97)</f>
        <v>20</v>
      </c>
      <c r="R97" s="139">
        <f>SUM(J97,Q97)</f>
        <v>20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3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1"/>
        <v>0</v>
      </c>
      <c r="R98" s="186">
        <f t="shared" si="12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4" ref="L99:R99">SUM(L100:L102)</f>
        <v>46</v>
      </c>
      <c r="M99" s="117">
        <f t="shared" si="14"/>
        <v>119</v>
      </c>
      <c r="N99" s="117">
        <f t="shared" si="14"/>
        <v>326</v>
      </c>
      <c r="O99" s="117">
        <f t="shared" si="14"/>
        <v>769</v>
      </c>
      <c r="P99" s="118">
        <f t="shared" si="14"/>
        <v>1215</v>
      </c>
      <c r="Q99" s="119">
        <f t="shared" si="14"/>
        <v>2475</v>
      </c>
      <c r="R99" s="120">
        <f t="shared" si="14"/>
        <v>2475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4</v>
      </c>
      <c r="M100" s="129">
        <v>33</v>
      </c>
      <c r="N100" s="129">
        <v>163</v>
      </c>
      <c r="O100" s="129">
        <v>378</v>
      </c>
      <c r="P100" s="126">
        <v>432</v>
      </c>
      <c r="Q100" s="127">
        <f>SUM(K100:P100)</f>
        <v>1010</v>
      </c>
      <c r="R100" s="130">
        <f>SUM(J100,Q100)</f>
        <v>1010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40</v>
      </c>
      <c r="M101" s="138">
        <v>76</v>
      </c>
      <c r="N101" s="138">
        <v>119</v>
      </c>
      <c r="O101" s="138">
        <v>143</v>
      </c>
      <c r="P101" s="135">
        <v>92</v>
      </c>
      <c r="Q101" s="136">
        <f>SUM(K101:P101)</f>
        <v>470</v>
      </c>
      <c r="R101" s="139">
        <f>SUM(J101,Q101)</f>
        <v>470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2</v>
      </c>
      <c r="M102" s="146">
        <v>10</v>
      </c>
      <c r="N102" s="146">
        <v>44</v>
      </c>
      <c r="O102" s="146">
        <v>248</v>
      </c>
      <c r="P102" s="143">
        <v>691</v>
      </c>
      <c r="Q102" s="144">
        <f>SUM(K102:P102)</f>
        <v>995</v>
      </c>
      <c r="R102" s="147">
        <f>SUM(J102,Q102)</f>
        <v>995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5" ref="H103:R103">SUM(H70,H90,H99)</f>
        <v>3605</v>
      </c>
      <c r="I103" s="114">
        <f t="shared" si="15"/>
        <v>3778</v>
      </c>
      <c r="J103" s="115">
        <f t="shared" si="15"/>
        <v>7383</v>
      </c>
      <c r="K103" s="116">
        <f t="shared" si="15"/>
        <v>0</v>
      </c>
      <c r="L103" s="117">
        <f t="shared" si="15"/>
        <v>7761</v>
      </c>
      <c r="M103" s="117">
        <f t="shared" si="15"/>
        <v>6158</v>
      </c>
      <c r="N103" s="117">
        <f t="shared" si="15"/>
        <v>4374</v>
      </c>
      <c r="O103" s="117">
        <f t="shared" si="15"/>
        <v>3696</v>
      </c>
      <c r="P103" s="118">
        <f t="shared" si="15"/>
        <v>3099</v>
      </c>
      <c r="Q103" s="119">
        <f t="shared" si="15"/>
        <v>25088</v>
      </c>
      <c r="R103" s="120">
        <f t="shared" si="15"/>
        <v>32471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平成２５年（２０１３年）１０月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6" ref="H109:R109">SUM(H110,H116,H119,H123,H127:H128)</f>
        <v>39413846</v>
      </c>
      <c r="I109" s="114">
        <f t="shared" si="16"/>
        <v>61181911</v>
      </c>
      <c r="J109" s="115">
        <f t="shared" si="16"/>
        <v>100595757</v>
      </c>
      <c r="K109" s="116">
        <f t="shared" si="16"/>
        <v>0</v>
      </c>
      <c r="L109" s="117">
        <f t="shared" si="16"/>
        <v>231691522</v>
      </c>
      <c r="M109" s="117">
        <f t="shared" si="16"/>
        <v>216108173</v>
      </c>
      <c r="N109" s="117">
        <f t="shared" si="16"/>
        <v>173456354</v>
      </c>
      <c r="O109" s="117">
        <f t="shared" si="16"/>
        <v>141331612</v>
      </c>
      <c r="P109" s="118">
        <f t="shared" si="16"/>
        <v>93959598</v>
      </c>
      <c r="Q109" s="119">
        <f t="shared" si="16"/>
        <v>856547259</v>
      </c>
      <c r="R109" s="120">
        <f t="shared" si="16"/>
        <v>957143016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7" ref="H110:Q110">SUM(H111:H115)</f>
        <v>13276455</v>
      </c>
      <c r="I110" s="114">
        <f t="shared" si="17"/>
        <v>17741637</v>
      </c>
      <c r="J110" s="115">
        <f t="shared" si="17"/>
        <v>31018092</v>
      </c>
      <c r="K110" s="116">
        <f t="shared" si="17"/>
        <v>0</v>
      </c>
      <c r="L110" s="117">
        <f t="shared" si="17"/>
        <v>41531324</v>
      </c>
      <c r="M110" s="117">
        <f t="shared" si="17"/>
        <v>38226153</v>
      </c>
      <c r="N110" s="117">
        <f t="shared" si="17"/>
        <v>30672295</v>
      </c>
      <c r="O110" s="117">
        <f t="shared" si="17"/>
        <v>29127600</v>
      </c>
      <c r="P110" s="118">
        <f t="shared" si="17"/>
        <v>26615950</v>
      </c>
      <c r="Q110" s="119">
        <f t="shared" si="17"/>
        <v>166173322</v>
      </c>
      <c r="R110" s="120">
        <f aca="true" t="shared" si="18" ref="R110:R115">SUM(J110,Q110)</f>
        <v>197191414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12712749</v>
      </c>
      <c r="I111" s="126">
        <v>15689214</v>
      </c>
      <c r="J111" s="127">
        <f>SUM(H111:I111)</f>
        <v>28401963</v>
      </c>
      <c r="K111" s="128">
        <v>0</v>
      </c>
      <c r="L111" s="129">
        <v>31721171</v>
      </c>
      <c r="M111" s="129">
        <v>28758108</v>
      </c>
      <c r="N111" s="129">
        <v>23634502</v>
      </c>
      <c r="O111" s="129">
        <v>21889548</v>
      </c>
      <c r="P111" s="126">
        <v>17320093</v>
      </c>
      <c r="Q111" s="127">
        <f>SUM(K111:P111)</f>
        <v>123323422</v>
      </c>
      <c r="R111" s="130">
        <f t="shared" si="18"/>
        <v>151725385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35019</v>
      </c>
      <c r="N112" s="138">
        <v>185004</v>
      </c>
      <c r="O112" s="138">
        <v>263421</v>
      </c>
      <c r="P112" s="135">
        <v>1970118</v>
      </c>
      <c r="Q112" s="136">
        <f>SUM(K112:P112)</f>
        <v>2453562</v>
      </c>
      <c r="R112" s="139">
        <f t="shared" si="18"/>
        <v>2453562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181755</v>
      </c>
      <c r="I113" s="135">
        <v>596061</v>
      </c>
      <c r="J113" s="136">
        <f>SUM(H113:I113)</f>
        <v>777816</v>
      </c>
      <c r="K113" s="137">
        <v>0</v>
      </c>
      <c r="L113" s="138">
        <v>4778775</v>
      </c>
      <c r="M113" s="138">
        <v>5066253</v>
      </c>
      <c r="N113" s="138">
        <v>2705616</v>
      </c>
      <c r="O113" s="138">
        <v>3752433</v>
      </c>
      <c r="P113" s="135">
        <v>4400856</v>
      </c>
      <c r="Q113" s="136">
        <f>SUM(K113:P113)</f>
        <v>20703933</v>
      </c>
      <c r="R113" s="139">
        <f t="shared" si="18"/>
        <v>21481749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67230</v>
      </c>
      <c r="I114" s="135">
        <v>1192410</v>
      </c>
      <c r="J114" s="136">
        <f>SUM(H114:I114)</f>
        <v>1259640</v>
      </c>
      <c r="K114" s="137">
        <v>0</v>
      </c>
      <c r="L114" s="138">
        <v>3515805</v>
      </c>
      <c r="M114" s="138">
        <v>3100545</v>
      </c>
      <c r="N114" s="138">
        <v>2834748</v>
      </c>
      <c r="O114" s="138">
        <v>2029194</v>
      </c>
      <c r="P114" s="135">
        <v>1526229</v>
      </c>
      <c r="Q114" s="136">
        <f>SUM(K114:P114)</f>
        <v>13006521</v>
      </c>
      <c r="R114" s="139">
        <f t="shared" si="18"/>
        <v>14266161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314721</v>
      </c>
      <c r="I115" s="143">
        <v>263952</v>
      </c>
      <c r="J115" s="144">
        <f>SUM(H115:I115)</f>
        <v>578673</v>
      </c>
      <c r="K115" s="145">
        <v>0</v>
      </c>
      <c r="L115" s="146">
        <v>1515573</v>
      </c>
      <c r="M115" s="146">
        <v>1266228</v>
      </c>
      <c r="N115" s="146">
        <v>1312425</v>
      </c>
      <c r="O115" s="146">
        <v>1193004</v>
      </c>
      <c r="P115" s="143">
        <v>1398654</v>
      </c>
      <c r="Q115" s="144">
        <f>SUM(K115:P115)</f>
        <v>6685884</v>
      </c>
      <c r="R115" s="147">
        <f t="shared" si="18"/>
        <v>7264557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9" ref="H116:R116">SUM(H117:H118)</f>
        <v>13546114</v>
      </c>
      <c r="I116" s="114">
        <f t="shared" si="19"/>
        <v>28540238</v>
      </c>
      <c r="J116" s="115">
        <f t="shared" si="19"/>
        <v>42086352</v>
      </c>
      <c r="K116" s="116">
        <f t="shared" si="19"/>
        <v>0</v>
      </c>
      <c r="L116" s="117">
        <f t="shared" si="19"/>
        <v>126601026</v>
      </c>
      <c r="M116" s="117">
        <f t="shared" si="19"/>
        <v>120966002</v>
      </c>
      <c r="N116" s="117">
        <f t="shared" si="19"/>
        <v>86712636</v>
      </c>
      <c r="O116" s="117">
        <f t="shared" si="19"/>
        <v>64703785</v>
      </c>
      <c r="P116" s="118">
        <f t="shared" si="19"/>
        <v>39764880</v>
      </c>
      <c r="Q116" s="119">
        <f t="shared" si="19"/>
        <v>438748329</v>
      </c>
      <c r="R116" s="120">
        <f t="shared" si="19"/>
        <v>480834681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10982167</v>
      </c>
      <c r="I117" s="126">
        <v>20782418</v>
      </c>
      <c r="J117" s="148">
        <f>SUM(H117:I117)</f>
        <v>31764585</v>
      </c>
      <c r="K117" s="128">
        <v>0</v>
      </c>
      <c r="L117" s="129">
        <v>94177038</v>
      </c>
      <c r="M117" s="129">
        <v>85583348</v>
      </c>
      <c r="N117" s="129">
        <v>60845772</v>
      </c>
      <c r="O117" s="129">
        <v>45599521</v>
      </c>
      <c r="P117" s="126">
        <v>27195246</v>
      </c>
      <c r="Q117" s="127">
        <f>SUM(K117:P117)</f>
        <v>313400925</v>
      </c>
      <c r="R117" s="130">
        <f>SUM(J117,Q117)</f>
        <v>345165510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2563947</v>
      </c>
      <c r="I118" s="143">
        <v>7757820</v>
      </c>
      <c r="J118" s="149">
        <f>SUM(H118:I118)</f>
        <v>10321767</v>
      </c>
      <c r="K118" s="145">
        <v>0</v>
      </c>
      <c r="L118" s="146">
        <v>32423988</v>
      </c>
      <c r="M118" s="146">
        <v>35382654</v>
      </c>
      <c r="N118" s="146">
        <v>25866864</v>
      </c>
      <c r="O118" s="146">
        <v>19104264</v>
      </c>
      <c r="P118" s="143">
        <v>12569634</v>
      </c>
      <c r="Q118" s="144">
        <f>SUM(K118:P118)</f>
        <v>125347404</v>
      </c>
      <c r="R118" s="147">
        <f>SUM(J118,Q118)</f>
        <v>135669171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20" ref="H119:R119">SUM(H120:H122)</f>
        <v>95850</v>
      </c>
      <c r="I119" s="114">
        <f t="shared" si="20"/>
        <v>426591</v>
      </c>
      <c r="J119" s="115">
        <f t="shared" si="20"/>
        <v>522441</v>
      </c>
      <c r="K119" s="116">
        <f t="shared" si="20"/>
        <v>0</v>
      </c>
      <c r="L119" s="117">
        <f t="shared" si="20"/>
        <v>5876379</v>
      </c>
      <c r="M119" s="117">
        <f t="shared" si="20"/>
        <v>10068734</v>
      </c>
      <c r="N119" s="117">
        <f t="shared" si="20"/>
        <v>17442253</v>
      </c>
      <c r="O119" s="117">
        <f t="shared" si="20"/>
        <v>13293675</v>
      </c>
      <c r="P119" s="118">
        <f t="shared" si="20"/>
        <v>9437715</v>
      </c>
      <c r="Q119" s="119">
        <f t="shared" si="20"/>
        <v>56118756</v>
      </c>
      <c r="R119" s="120">
        <f t="shared" si="20"/>
        <v>56641197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79497</v>
      </c>
      <c r="I120" s="126">
        <v>307638</v>
      </c>
      <c r="J120" s="148">
        <f>SUM(H120:I120)</f>
        <v>387135</v>
      </c>
      <c r="K120" s="128">
        <v>0</v>
      </c>
      <c r="L120" s="129">
        <v>4798413</v>
      </c>
      <c r="M120" s="129">
        <v>7146317</v>
      </c>
      <c r="N120" s="129">
        <v>12833353</v>
      </c>
      <c r="O120" s="129">
        <v>9011502</v>
      </c>
      <c r="P120" s="126">
        <v>6921234</v>
      </c>
      <c r="Q120" s="127">
        <f>SUM(K120:P120)</f>
        <v>40710819</v>
      </c>
      <c r="R120" s="130">
        <f>SUM(J120,Q120)</f>
        <v>41097954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16353</v>
      </c>
      <c r="I121" s="135">
        <v>118953</v>
      </c>
      <c r="J121" s="150">
        <f>SUM(H121:I121)</f>
        <v>135306</v>
      </c>
      <c r="K121" s="137">
        <v>0</v>
      </c>
      <c r="L121" s="138">
        <v>973089</v>
      </c>
      <c r="M121" s="138">
        <v>2888577</v>
      </c>
      <c r="N121" s="138">
        <v>4522932</v>
      </c>
      <c r="O121" s="138">
        <v>4120794</v>
      </c>
      <c r="P121" s="135">
        <v>2345148</v>
      </c>
      <c r="Q121" s="136">
        <f>SUM(K121:P121)</f>
        <v>14850540</v>
      </c>
      <c r="R121" s="139">
        <f>SUM(J121,Q121)</f>
        <v>14985846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104877</v>
      </c>
      <c r="M122" s="146">
        <v>33840</v>
      </c>
      <c r="N122" s="146">
        <v>85968</v>
      </c>
      <c r="O122" s="146">
        <v>161379</v>
      </c>
      <c r="P122" s="143">
        <v>171333</v>
      </c>
      <c r="Q122" s="144">
        <f>SUM(K122:P122)</f>
        <v>557397</v>
      </c>
      <c r="R122" s="147">
        <f>SUM(J122,Q122)</f>
        <v>557397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1" ref="H123:R123">SUM(H124:H126)</f>
        <v>4558856</v>
      </c>
      <c r="I123" s="114">
        <f t="shared" si="21"/>
        <v>6000114</v>
      </c>
      <c r="J123" s="115">
        <f t="shared" si="21"/>
        <v>10558970</v>
      </c>
      <c r="K123" s="116">
        <f t="shared" si="21"/>
        <v>0</v>
      </c>
      <c r="L123" s="117">
        <f t="shared" si="21"/>
        <v>8354995</v>
      </c>
      <c r="M123" s="117">
        <f t="shared" si="21"/>
        <v>12057884</v>
      </c>
      <c r="N123" s="117">
        <f t="shared" si="21"/>
        <v>9580532</v>
      </c>
      <c r="O123" s="117">
        <f t="shared" si="21"/>
        <v>9008742</v>
      </c>
      <c r="P123" s="118">
        <f t="shared" si="21"/>
        <v>6971943</v>
      </c>
      <c r="Q123" s="119">
        <f t="shared" si="21"/>
        <v>45974096</v>
      </c>
      <c r="R123" s="120">
        <f t="shared" si="21"/>
        <v>56533066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2282160</v>
      </c>
      <c r="I124" s="126">
        <v>4068320</v>
      </c>
      <c r="J124" s="148">
        <f>SUM(H124:I124)</f>
        <v>6350480</v>
      </c>
      <c r="K124" s="128">
        <v>0</v>
      </c>
      <c r="L124" s="129">
        <v>6267011</v>
      </c>
      <c r="M124" s="129">
        <v>9873567</v>
      </c>
      <c r="N124" s="129">
        <v>8148231</v>
      </c>
      <c r="O124" s="129">
        <v>8136414</v>
      </c>
      <c r="P124" s="126">
        <v>6562530</v>
      </c>
      <c r="Q124" s="127">
        <f>SUM(K124:P124)</f>
        <v>38987753</v>
      </c>
      <c r="R124" s="130">
        <f>SUM(J124,Q124)</f>
        <v>45338233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479507</v>
      </c>
      <c r="I125" s="135">
        <v>304318</v>
      </c>
      <c r="J125" s="150">
        <f>SUM(H125:I125)</f>
        <v>783825</v>
      </c>
      <c r="K125" s="137">
        <v>0</v>
      </c>
      <c r="L125" s="138">
        <v>520471</v>
      </c>
      <c r="M125" s="138">
        <v>667662</v>
      </c>
      <c r="N125" s="138">
        <v>333868</v>
      </c>
      <c r="O125" s="138">
        <v>359189</v>
      </c>
      <c r="P125" s="135">
        <v>234872</v>
      </c>
      <c r="Q125" s="136">
        <f>SUM(K125:P125)</f>
        <v>2116062</v>
      </c>
      <c r="R125" s="139">
        <f>SUM(J125,Q125)</f>
        <v>2899887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1797189</v>
      </c>
      <c r="I126" s="143">
        <v>1627476</v>
      </c>
      <c r="J126" s="149">
        <f>SUM(H126:I126)</f>
        <v>3424665</v>
      </c>
      <c r="K126" s="145">
        <v>0</v>
      </c>
      <c r="L126" s="146">
        <v>1567513</v>
      </c>
      <c r="M126" s="146">
        <v>1516655</v>
      </c>
      <c r="N126" s="146">
        <v>1098433</v>
      </c>
      <c r="O126" s="146">
        <v>513139</v>
      </c>
      <c r="P126" s="143">
        <v>174541</v>
      </c>
      <c r="Q126" s="144">
        <f>SUM(K126:P126)</f>
        <v>4870281</v>
      </c>
      <c r="R126" s="147">
        <f>SUM(J126,Q126)</f>
        <v>8294946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1639131</v>
      </c>
      <c r="I127" s="114">
        <v>2372931</v>
      </c>
      <c r="J127" s="115">
        <f>SUM(H127:I127)</f>
        <v>4012062</v>
      </c>
      <c r="K127" s="116">
        <v>0</v>
      </c>
      <c r="L127" s="117">
        <v>19298352</v>
      </c>
      <c r="M127" s="117">
        <v>14067756</v>
      </c>
      <c r="N127" s="117">
        <v>14097069</v>
      </c>
      <c r="O127" s="117">
        <v>15322058</v>
      </c>
      <c r="P127" s="118">
        <v>5328597</v>
      </c>
      <c r="Q127" s="119">
        <f>SUM(K127:P127)</f>
        <v>68113832</v>
      </c>
      <c r="R127" s="120">
        <f>SUM(J127,Q127)</f>
        <v>72125894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6297440</v>
      </c>
      <c r="I128" s="114">
        <v>6100400</v>
      </c>
      <c r="J128" s="115">
        <f>SUM(H128:I128)</f>
        <v>12397840</v>
      </c>
      <c r="K128" s="116">
        <v>0</v>
      </c>
      <c r="L128" s="117">
        <v>30029446</v>
      </c>
      <c r="M128" s="117">
        <v>20721644</v>
      </c>
      <c r="N128" s="117">
        <v>14951569</v>
      </c>
      <c r="O128" s="117">
        <v>9875752</v>
      </c>
      <c r="P128" s="118">
        <v>5840513</v>
      </c>
      <c r="Q128" s="119">
        <f>SUM(K128:P128)</f>
        <v>81418924</v>
      </c>
      <c r="R128" s="120">
        <f>SUM(J128,Q128)</f>
        <v>93816764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501579</v>
      </c>
      <c r="I129" s="114">
        <f>SUM(I130:I137)</f>
        <v>938511</v>
      </c>
      <c r="J129" s="115">
        <f>SUM(J130:J137)</f>
        <v>1440090</v>
      </c>
      <c r="K129" s="116">
        <f aca="true" t="shared" si="22" ref="K129:R129">SUM(K131:K137)</f>
        <v>0</v>
      </c>
      <c r="L129" s="117">
        <f>SUM(L131:L137)</f>
        <v>53405721</v>
      </c>
      <c r="M129" s="117">
        <f t="shared" si="22"/>
        <v>65260404</v>
      </c>
      <c r="N129" s="117">
        <f t="shared" si="22"/>
        <v>81769608</v>
      </c>
      <c r="O129" s="117">
        <f t="shared" si="22"/>
        <v>66031983</v>
      </c>
      <c r="P129" s="118">
        <f t="shared" si="22"/>
        <v>30243384</v>
      </c>
      <c r="Q129" s="119">
        <f t="shared" si="22"/>
        <v>296711100</v>
      </c>
      <c r="R129" s="120">
        <f t="shared" si="22"/>
        <v>298151190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>SUM(K130:P130)</f>
        <v>0</v>
      </c>
      <c r="R130" s="195">
        <f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3" ref="J131:J137">SUM(H131:I131)</f>
        <v>0</v>
      </c>
      <c r="K131" s="156"/>
      <c r="L131" s="138">
        <v>37440</v>
      </c>
      <c r="M131" s="138">
        <v>119871</v>
      </c>
      <c r="N131" s="138">
        <v>69669</v>
      </c>
      <c r="O131" s="138">
        <v>18720</v>
      </c>
      <c r="P131" s="135">
        <v>33624</v>
      </c>
      <c r="Q131" s="136">
        <f aca="true" t="shared" si="24" ref="Q131:Q137">SUM(K131:P131)</f>
        <v>279324</v>
      </c>
      <c r="R131" s="139">
        <f aca="true" t="shared" si="25" ref="R131:R137">SUM(J131,Q131)</f>
        <v>279324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55134</v>
      </c>
      <c r="I132" s="135">
        <v>239553</v>
      </c>
      <c r="J132" s="150">
        <f t="shared" si="23"/>
        <v>294687</v>
      </c>
      <c r="K132" s="137">
        <v>0</v>
      </c>
      <c r="L132" s="138">
        <v>7884657</v>
      </c>
      <c r="M132" s="138">
        <v>9903591</v>
      </c>
      <c r="N132" s="138">
        <v>9302085</v>
      </c>
      <c r="O132" s="138">
        <v>6510843</v>
      </c>
      <c r="P132" s="135">
        <v>2197629</v>
      </c>
      <c r="Q132" s="136">
        <f t="shared" si="24"/>
        <v>35798805</v>
      </c>
      <c r="R132" s="139">
        <f t="shared" si="25"/>
        <v>36093492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446445</v>
      </c>
      <c r="I133" s="135">
        <v>698958</v>
      </c>
      <c r="J133" s="150">
        <f t="shared" si="23"/>
        <v>1145403</v>
      </c>
      <c r="K133" s="137">
        <v>0</v>
      </c>
      <c r="L133" s="138">
        <v>6218622</v>
      </c>
      <c r="M133" s="138">
        <v>8516331</v>
      </c>
      <c r="N133" s="138">
        <v>8721261</v>
      </c>
      <c r="O133" s="138">
        <v>11715156</v>
      </c>
      <c r="P133" s="135">
        <v>5277132</v>
      </c>
      <c r="Q133" s="136">
        <f t="shared" si="24"/>
        <v>40448502</v>
      </c>
      <c r="R133" s="139">
        <f t="shared" si="25"/>
        <v>41593905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3"/>
        <v>0</v>
      </c>
      <c r="K134" s="156"/>
      <c r="L134" s="138">
        <v>33970923</v>
      </c>
      <c r="M134" s="138">
        <v>41807898</v>
      </c>
      <c r="N134" s="138">
        <v>56114856</v>
      </c>
      <c r="O134" s="138">
        <v>40211361</v>
      </c>
      <c r="P134" s="135">
        <v>18633735</v>
      </c>
      <c r="Q134" s="136">
        <f t="shared" si="24"/>
        <v>190738773</v>
      </c>
      <c r="R134" s="139">
        <f t="shared" si="25"/>
        <v>190738773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3"/>
        <v>0</v>
      </c>
      <c r="K135" s="156"/>
      <c r="L135" s="138">
        <v>5294079</v>
      </c>
      <c r="M135" s="138">
        <v>4716819</v>
      </c>
      <c r="N135" s="138">
        <v>5829849</v>
      </c>
      <c r="O135" s="138">
        <v>6384816</v>
      </c>
      <c r="P135" s="135">
        <v>3058002</v>
      </c>
      <c r="Q135" s="136">
        <f t="shared" si="24"/>
        <v>25283565</v>
      </c>
      <c r="R135" s="139">
        <f t="shared" si="25"/>
        <v>25283565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3"/>
        <v>0</v>
      </c>
      <c r="K136" s="156"/>
      <c r="L136" s="138">
        <v>0</v>
      </c>
      <c r="M136" s="138">
        <v>195894</v>
      </c>
      <c r="N136" s="138">
        <v>1731888</v>
      </c>
      <c r="O136" s="138">
        <v>1191087</v>
      </c>
      <c r="P136" s="135">
        <v>1043262</v>
      </c>
      <c r="Q136" s="136">
        <f>SUM(K136:P136)</f>
        <v>4162131</v>
      </c>
      <c r="R136" s="139">
        <f>SUM(J136,Q136)</f>
        <v>4162131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3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4"/>
        <v>0</v>
      </c>
      <c r="R137" s="186">
        <f t="shared" si="25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11042464</v>
      </c>
      <c r="M138" s="117">
        <f aca="true" t="shared" si="26" ref="M138:R138">SUM(M139:M141)</f>
        <v>29199107</v>
      </c>
      <c r="N138" s="117">
        <f t="shared" si="26"/>
        <v>84386779</v>
      </c>
      <c r="O138" s="117">
        <f t="shared" si="26"/>
        <v>221393439</v>
      </c>
      <c r="P138" s="118">
        <f t="shared" si="26"/>
        <v>409087754</v>
      </c>
      <c r="Q138" s="119">
        <f t="shared" si="26"/>
        <v>755109543</v>
      </c>
      <c r="R138" s="120">
        <f t="shared" si="26"/>
        <v>755109543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844924</v>
      </c>
      <c r="M139" s="129">
        <v>6928650</v>
      </c>
      <c r="N139" s="129">
        <v>38023423</v>
      </c>
      <c r="O139" s="129">
        <v>94161420</v>
      </c>
      <c r="P139" s="126">
        <v>117106764</v>
      </c>
      <c r="Q139" s="127">
        <f>SUM(K139:P139)</f>
        <v>257065181</v>
      </c>
      <c r="R139" s="130">
        <f>SUM(J139,Q139)</f>
        <v>257065181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9698571</v>
      </c>
      <c r="M140" s="138">
        <v>19870094</v>
      </c>
      <c r="N140" s="138">
        <v>31356909</v>
      </c>
      <c r="O140" s="138">
        <v>39674196</v>
      </c>
      <c r="P140" s="135">
        <v>27688076</v>
      </c>
      <c r="Q140" s="136">
        <f>SUM(K140:P140)</f>
        <v>128287846</v>
      </c>
      <c r="R140" s="139">
        <f>SUM(J140,Q140)</f>
        <v>128287846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498969</v>
      </c>
      <c r="M141" s="146">
        <v>2400363</v>
      </c>
      <c r="N141" s="146">
        <v>15006447</v>
      </c>
      <c r="O141" s="146">
        <v>87557823</v>
      </c>
      <c r="P141" s="143">
        <v>264292914</v>
      </c>
      <c r="Q141" s="144">
        <f>SUM(K141:P141)</f>
        <v>369756516</v>
      </c>
      <c r="R141" s="147">
        <f>SUM(J141,Q141)</f>
        <v>369756516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7" ref="H142:R142">SUM(H109,H129,H138)</f>
        <v>39915425</v>
      </c>
      <c r="I142" s="114">
        <f t="shared" si="27"/>
        <v>62120422</v>
      </c>
      <c r="J142" s="115">
        <f t="shared" si="27"/>
        <v>102035847</v>
      </c>
      <c r="K142" s="116">
        <f t="shared" si="27"/>
        <v>0</v>
      </c>
      <c r="L142" s="117">
        <f t="shared" si="27"/>
        <v>296139707</v>
      </c>
      <c r="M142" s="117">
        <f t="shared" si="27"/>
        <v>310567684</v>
      </c>
      <c r="N142" s="117">
        <f t="shared" si="27"/>
        <v>339612741</v>
      </c>
      <c r="O142" s="117">
        <f t="shared" si="27"/>
        <v>428757034</v>
      </c>
      <c r="P142" s="118">
        <f t="shared" si="27"/>
        <v>533290736</v>
      </c>
      <c r="Q142" s="119">
        <f t="shared" si="27"/>
        <v>1908367902</v>
      </c>
      <c r="R142" s="120">
        <f t="shared" si="27"/>
        <v>2010403749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P1:Q1"/>
    <mergeCell ref="I106:R106"/>
    <mergeCell ref="J1:O1"/>
    <mergeCell ref="K23:Q23"/>
    <mergeCell ref="H23:J23"/>
    <mergeCell ref="K22:R22"/>
    <mergeCell ref="J41:Q41"/>
    <mergeCell ref="K50:P50"/>
    <mergeCell ref="R32:R33"/>
    <mergeCell ref="H5:I5"/>
    <mergeCell ref="K42:P42"/>
    <mergeCell ref="Q12:R12"/>
    <mergeCell ref="K5:L5"/>
    <mergeCell ref="R6:R7"/>
    <mergeCell ref="K32:Q32"/>
    <mergeCell ref="K31:R31"/>
    <mergeCell ref="R23:R24"/>
    <mergeCell ref="H68:J68"/>
    <mergeCell ref="K68:Q68"/>
    <mergeCell ref="J57:Q57"/>
    <mergeCell ref="B50:G51"/>
    <mergeCell ref="H50:J50"/>
    <mergeCell ref="J49:Q49"/>
    <mergeCell ref="Q50:Q51"/>
    <mergeCell ref="H42:J42"/>
    <mergeCell ref="B5:G5"/>
    <mergeCell ref="B13:G13"/>
    <mergeCell ref="R68:R69"/>
    <mergeCell ref="B68:G69"/>
    <mergeCell ref="K107:Q107"/>
    <mergeCell ref="H107:J107"/>
    <mergeCell ref="R107:R108"/>
    <mergeCell ref="Q42:Q43"/>
    <mergeCell ref="B107:G108"/>
    <mergeCell ref="I67:R67"/>
    <mergeCell ref="H58:J58"/>
    <mergeCell ref="K58:P58"/>
    <mergeCell ref="B58:G59"/>
    <mergeCell ref="Q58:Q59"/>
    <mergeCell ref="H4:I4"/>
    <mergeCell ref="B23:G24"/>
    <mergeCell ref="B32:G33"/>
    <mergeCell ref="B42:G43"/>
    <mergeCell ref="H32:J32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="90" zoomScaleNormal="55" zoomScaleSheetLayoutView="90" zoomScalePageLayoutView="0" workbookViewId="0" topLeftCell="A1">
      <selection activeCell="T12" sqref="T12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平成２５年（２０１３年）９月※</v>
      </c>
      <c r="J1" s="202" t="s">
        <v>0</v>
      </c>
      <c r="K1" s="203"/>
      <c r="L1" s="203"/>
      <c r="M1" s="203"/>
      <c r="N1" s="203"/>
      <c r="O1" s="204"/>
      <c r="P1" s="205">
        <v>41579</v>
      </c>
      <c r="Q1" s="205"/>
      <c r="R1" s="168" t="s">
        <v>65</v>
      </c>
    </row>
    <row r="2" spans="1:17" ht="16.5" customHeight="1" thickTop="1">
      <c r="A2" s="164">
        <v>25</v>
      </c>
      <c r="B2" s="164">
        <v>2013</v>
      </c>
      <c r="C2" s="164">
        <v>9</v>
      </c>
      <c r="D2" s="164">
        <v>1</v>
      </c>
      <c r="E2" s="164">
        <v>30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平成２５年（２０１３年）９月末日現在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43336</v>
      </c>
      <c r="K6" s="200"/>
      <c r="L6" s="199"/>
      <c r="Q6" s="199">
        <f>R18</f>
        <v>18215</v>
      </c>
      <c r="R6" s="224">
        <f>Q6/Q7</f>
        <v>0.21141636779367898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42821</v>
      </c>
      <c r="Q7" s="199">
        <f>I8</f>
        <v>86157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86157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平成２５年（２０１３年）９月末日現在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2889</v>
      </c>
      <c r="I14" s="32">
        <f>I15+I16</f>
        <v>2183</v>
      </c>
      <c r="J14" s="33">
        <f>SUM(H14:I14)</f>
        <v>5072</v>
      </c>
      <c r="K14" s="34">
        <f aca="true" t="shared" si="0" ref="K14:P14">K15+K16</f>
        <v>0</v>
      </c>
      <c r="L14" s="35">
        <f t="shared" si="0"/>
        <v>3816</v>
      </c>
      <c r="M14" s="35">
        <f t="shared" si="0"/>
        <v>2493</v>
      </c>
      <c r="N14" s="35">
        <f t="shared" si="0"/>
        <v>1958</v>
      </c>
      <c r="O14" s="35">
        <f t="shared" si="0"/>
        <v>2162</v>
      </c>
      <c r="P14" s="36">
        <f t="shared" si="0"/>
        <v>2285</v>
      </c>
      <c r="Q14" s="37">
        <f>SUM(K14:P14)</f>
        <v>12714</v>
      </c>
      <c r="R14" s="165">
        <f>SUM(J14,Q14)</f>
        <v>17786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446</v>
      </c>
      <c r="I15" s="42">
        <v>399</v>
      </c>
      <c r="J15" s="43">
        <f>SUM(H15:I15)</f>
        <v>845</v>
      </c>
      <c r="K15" s="44">
        <v>0</v>
      </c>
      <c r="L15" s="45">
        <v>517</v>
      </c>
      <c r="M15" s="45">
        <v>348</v>
      </c>
      <c r="N15" s="45">
        <v>244</v>
      </c>
      <c r="O15" s="45">
        <v>266</v>
      </c>
      <c r="P15" s="42">
        <v>244</v>
      </c>
      <c r="Q15" s="43">
        <f>SUM(K15:P15)</f>
        <v>1619</v>
      </c>
      <c r="R15" s="166">
        <f>SUM(J15,Q15)</f>
        <v>2464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2443</v>
      </c>
      <c r="I16" s="49">
        <v>1784</v>
      </c>
      <c r="J16" s="50">
        <f>SUM(H16:I16)</f>
        <v>4227</v>
      </c>
      <c r="K16" s="51">
        <v>0</v>
      </c>
      <c r="L16" s="52">
        <v>3299</v>
      </c>
      <c r="M16" s="52">
        <v>2145</v>
      </c>
      <c r="N16" s="52">
        <v>1714</v>
      </c>
      <c r="O16" s="52">
        <v>1896</v>
      </c>
      <c r="P16" s="49">
        <v>2041</v>
      </c>
      <c r="Q16" s="50">
        <f>SUM(K16:P16)</f>
        <v>11095</v>
      </c>
      <c r="R16" s="167">
        <f>SUM(J16,Q16)</f>
        <v>15322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39</v>
      </c>
      <c r="I17" s="32">
        <v>77</v>
      </c>
      <c r="J17" s="33">
        <f>SUM(H17:I17)</f>
        <v>116</v>
      </c>
      <c r="K17" s="34">
        <v>0</v>
      </c>
      <c r="L17" s="35">
        <v>80</v>
      </c>
      <c r="M17" s="35">
        <v>87</v>
      </c>
      <c r="N17" s="35">
        <v>38</v>
      </c>
      <c r="O17" s="35">
        <v>43</v>
      </c>
      <c r="P17" s="36">
        <v>65</v>
      </c>
      <c r="Q17" s="56">
        <f>SUM(K17:P17)</f>
        <v>313</v>
      </c>
      <c r="R17" s="57">
        <f>SUM(J17,Q17)</f>
        <v>429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2928</v>
      </c>
      <c r="I18" s="59">
        <f>I14+I17</f>
        <v>2260</v>
      </c>
      <c r="J18" s="60">
        <f>SUM(H18:I18)</f>
        <v>5188</v>
      </c>
      <c r="K18" s="61">
        <f aca="true" t="shared" si="1" ref="K18:P18">K14+K17</f>
        <v>0</v>
      </c>
      <c r="L18" s="62">
        <f t="shared" si="1"/>
        <v>3896</v>
      </c>
      <c r="M18" s="62">
        <f t="shared" si="1"/>
        <v>2580</v>
      </c>
      <c r="N18" s="62">
        <f t="shared" si="1"/>
        <v>1996</v>
      </c>
      <c r="O18" s="62">
        <f t="shared" si="1"/>
        <v>2205</v>
      </c>
      <c r="P18" s="59">
        <f t="shared" si="1"/>
        <v>2350</v>
      </c>
      <c r="Q18" s="60">
        <f>SUM(K18:P18)</f>
        <v>13027</v>
      </c>
      <c r="R18" s="63">
        <f>SUM(J18,Q18)</f>
        <v>18215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平成２５年（２０１３年）９月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1493</v>
      </c>
      <c r="I25" s="72">
        <v>1447</v>
      </c>
      <c r="J25" s="73">
        <f>SUM(H25:I25)</f>
        <v>2940</v>
      </c>
      <c r="K25" s="74">
        <v>0</v>
      </c>
      <c r="L25" s="75">
        <v>2641</v>
      </c>
      <c r="M25" s="75">
        <v>1796</v>
      </c>
      <c r="N25" s="75">
        <v>1134</v>
      </c>
      <c r="O25" s="75">
        <v>801</v>
      </c>
      <c r="P25" s="76">
        <v>440</v>
      </c>
      <c r="Q25" s="77">
        <f>SUM(K25:P25)</f>
        <v>6812</v>
      </c>
      <c r="R25" s="38">
        <f>SUM(J25,Q25)</f>
        <v>9752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23</v>
      </c>
      <c r="I26" s="79">
        <v>52</v>
      </c>
      <c r="J26" s="80">
        <v>75</v>
      </c>
      <c r="K26" s="81">
        <v>0</v>
      </c>
      <c r="L26" s="82">
        <v>61</v>
      </c>
      <c r="M26" s="82">
        <v>55</v>
      </c>
      <c r="N26" s="82">
        <v>24</v>
      </c>
      <c r="O26" s="82">
        <v>20</v>
      </c>
      <c r="P26" s="83">
        <v>24</v>
      </c>
      <c r="Q26" s="84">
        <f>SUM(K26:P26)</f>
        <v>184</v>
      </c>
      <c r="R26" s="53">
        <f>SUM(J26,Q26)</f>
        <v>259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1516</v>
      </c>
      <c r="I27" s="59">
        <f t="shared" si="2"/>
        <v>1499</v>
      </c>
      <c r="J27" s="60">
        <f t="shared" si="2"/>
        <v>3015</v>
      </c>
      <c r="K27" s="61">
        <f t="shared" si="2"/>
        <v>0</v>
      </c>
      <c r="L27" s="62">
        <f t="shared" si="2"/>
        <v>2702</v>
      </c>
      <c r="M27" s="62">
        <f t="shared" si="2"/>
        <v>1851</v>
      </c>
      <c r="N27" s="62">
        <f t="shared" si="2"/>
        <v>1158</v>
      </c>
      <c r="O27" s="62">
        <f t="shared" si="2"/>
        <v>821</v>
      </c>
      <c r="P27" s="59">
        <f t="shared" si="2"/>
        <v>464</v>
      </c>
      <c r="Q27" s="60">
        <f>SUM(K27:P27)</f>
        <v>6996</v>
      </c>
      <c r="R27" s="63">
        <f>SUM(J27,Q27)</f>
        <v>10011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平成２５年（２０１３年）９月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12</v>
      </c>
      <c r="I34" s="72">
        <v>16</v>
      </c>
      <c r="J34" s="73">
        <f>SUM(H34:I34)</f>
        <v>28</v>
      </c>
      <c r="K34" s="74">
        <v>0</v>
      </c>
      <c r="L34" s="75">
        <v>318</v>
      </c>
      <c r="M34" s="75">
        <v>346</v>
      </c>
      <c r="N34" s="75">
        <v>359</v>
      </c>
      <c r="O34" s="75">
        <v>272</v>
      </c>
      <c r="P34" s="76">
        <v>130</v>
      </c>
      <c r="Q34" s="86">
        <f>SUM(K34:P34)</f>
        <v>1425</v>
      </c>
      <c r="R34" s="87">
        <f>SUM(J34,Q34)</f>
        <v>1453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1</v>
      </c>
      <c r="J35" s="80">
        <f>SUM(H35:I35)</f>
        <v>1</v>
      </c>
      <c r="K35" s="81">
        <v>0</v>
      </c>
      <c r="L35" s="82">
        <v>1</v>
      </c>
      <c r="M35" s="82">
        <v>3</v>
      </c>
      <c r="N35" s="82">
        <v>3</v>
      </c>
      <c r="O35" s="82">
        <v>2</v>
      </c>
      <c r="P35" s="83">
        <v>3</v>
      </c>
      <c r="Q35" s="88">
        <f>SUM(K35:P35)</f>
        <v>12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12</v>
      </c>
      <c r="I36" s="59">
        <f>I34+I35</f>
        <v>17</v>
      </c>
      <c r="J36" s="60">
        <f>SUM(H36:I36)</f>
        <v>29</v>
      </c>
      <c r="K36" s="61">
        <f aca="true" t="shared" si="3" ref="K36:P36">K34+K35</f>
        <v>0</v>
      </c>
      <c r="L36" s="62">
        <f t="shared" si="3"/>
        <v>319</v>
      </c>
      <c r="M36" s="62">
        <f t="shared" si="3"/>
        <v>349</v>
      </c>
      <c r="N36" s="62">
        <f t="shared" si="3"/>
        <v>362</v>
      </c>
      <c r="O36" s="62">
        <f t="shared" si="3"/>
        <v>274</v>
      </c>
      <c r="P36" s="59">
        <f t="shared" si="3"/>
        <v>133</v>
      </c>
      <c r="Q36" s="90">
        <f>SUM(K36:P36)</f>
        <v>1437</v>
      </c>
      <c r="R36" s="91">
        <f>SUM(J36,Q36)</f>
        <v>1466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平成２５年（２０１３年）９月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5</v>
      </c>
      <c r="L44" s="75">
        <v>33</v>
      </c>
      <c r="M44" s="75">
        <v>161</v>
      </c>
      <c r="N44" s="75">
        <v>362</v>
      </c>
      <c r="O44" s="76">
        <v>407</v>
      </c>
      <c r="P44" s="86">
        <f>SUM(K44:O44)</f>
        <v>968</v>
      </c>
      <c r="Q44" s="87">
        <f>SUM(J44,P44)</f>
        <v>968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1</v>
      </c>
      <c r="N45" s="82">
        <v>2</v>
      </c>
      <c r="O45" s="83">
        <v>5</v>
      </c>
      <c r="P45" s="88">
        <f>SUM(K45:O45)</f>
        <v>8</v>
      </c>
      <c r="Q45" s="89">
        <f>SUM(J45,P45)</f>
        <v>8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5</v>
      </c>
      <c r="L46" s="62">
        <f>L44+L45</f>
        <v>33</v>
      </c>
      <c r="M46" s="62">
        <f>M44+M45</f>
        <v>162</v>
      </c>
      <c r="N46" s="62">
        <f>N44+N45</f>
        <v>364</v>
      </c>
      <c r="O46" s="59">
        <f>O44+O45</f>
        <v>412</v>
      </c>
      <c r="P46" s="90">
        <f>SUM(K46:O46)</f>
        <v>976</v>
      </c>
      <c r="Q46" s="91">
        <f>SUM(J46,P46)</f>
        <v>976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平成２５年（２０１３年）９月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39</v>
      </c>
      <c r="L52" s="75">
        <v>73</v>
      </c>
      <c r="M52" s="75">
        <v>113</v>
      </c>
      <c r="N52" s="75">
        <v>136</v>
      </c>
      <c r="O52" s="76">
        <v>93</v>
      </c>
      <c r="P52" s="86">
        <f>SUM(K52:O52)</f>
        <v>454</v>
      </c>
      <c r="Q52" s="87">
        <f>SUM(J52,P52)</f>
        <v>454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1</v>
      </c>
      <c r="L53" s="82">
        <v>1</v>
      </c>
      <c r="M53" s="82">
        <v>1</v>
      </c>
      <c r="N53" s="82">
        <v>1</v>
      </c>
      <c r="O53" s="83">
        <v>1</v>
      </c>
      <c r="P53" s="88">
        <f>SUM(K53:O53)</f>
        <v>5</v>
      </c>
      <c r="Q53" s="89">
        <f>SUM(J53,P53)</f>
        <v>5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40</v>
      </c>
      <c r="L54" s="62">
        <f>L52+L53</f>
        <v>74</v>
      </c>
      <c r="M54" s="62">
        <f>M52+M53</f>
        <v>114</v>
      </c>
      <c r="N54" s="62">
        <f>N52+N53</f>
        <v>137</v>
      </c>
      <c r="O54" s="59">
        <f>O52+O53</f>
        <v>94</v>
      </c>
      <c r="P54" s="90">
        <f>SUM(K54:O54)</f>
        <v>459</v>
      </c>
      <c r="Q54" s="91">
        <f>SUM(J54,P54)</f>
        <v>459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平成２５年（２０１３年）９月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2</v>
      </c>
      <c r="L60" s="75">
        <v>7</v>
      </c>
      <c r="M60" s="75">
        <v>38</v>
      </c>
      <c r="N60" s="75">
        <v>230</v>
      </c>
      <c r="O60" s="76">
        <v>659</v>
      </c>
      <c r="P60" s="86">
        <f>SUM(K60:O60)</f>
        <v>936</v>
      </c>
      <c r="Q60" s="87">
        <f>SUM(J60,P60)</f>
        <v>936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1</v>
      </c>
      <c r="N61" s="82">
        <v>1</v>
      </c>
      <c r="O61" s="83">
        <v>14</v>
      </c>
      <c r="P61" s="88">
        <f>SUM(K61:O61)</f>
        <v>16</v>
      </c>
      <c r="Q61" s="89">
        <f>SUM(J61,P61)</f>
        <v>16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2</v>
      </c>
      <c r="L62" s="62">
        <f>L60+L61</f>
        <v>7</v>
      </c>
      <c r="M62" s="62">
        <f>M60+M61</f>
        <v>39</v>
      </c>
      <c r="N62" s="62">
        <f>N60+N61</f>
        <v>231</v>
      </c>
      <c r="O62" s="59">
        <f>O60+O61</f>
        <v>673</v>
      </c>
      <c r="P62" s="90">
        <f>SUM(K62:O62)</f>
        <v>952</v>
      </c>
      <c r="Q62" s="91">
        <f>SUM(J62,P62)</f>
        <v>952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平成２５年（２０１３年）９月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4" ref="H70:R70">SUM(H71,H77,H80,H84,H88:H89)</f>
        <v>3570</v>
      </c>
      <c r="I70" s="114">
        <f t="shared" si="4"/>
        <v>3835</v>
      </c>
      <c r="J70" s="115">
        <f t="shared" si="4"/>
        <v>7405</v>
      </c>
      <c r="K70" s="116">
        <f t="shared" si="4"/>
        <v>0</v>
      </c>
      <c r="L70" s="117">
        <f t="shared" si="4"/>
        <v>7459</v>
      </c>
      <c r="M70" s="117">
        <f t="shared" si="4"/>
        <v>5585</v>
      </c>
      <c r="N70" s="117">
        <f t="shared" si="4"/>
        <v>3720</v>
      </c>
      <c r="O70" s="117">
        <f t="shared" si="4"/>
        <v>2674</v>
      </c>
      <c r="P70" s="118">
        <f t="shared" si="4"/>
        <v>1783</v>
      </c>
      <c r="Q70" s="119">
        <f t="shared" si="4"/>
        <v>21221</v>
      </c>
      <c r="R70" s="120">
        <f t="shared" si="4"/>
        <v>28626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5" ref="H71:Q71">SUM(H72:H76)</f>
        <v>903</v>
      </c>
      <c r="I71" s="114">
        <f t="shared" si="5"/>
        <v>893</v>
      </c>
      <c r="J71" s="115">
        <f t="shared" si="5"/>
        <v>1796</v>
      </c>
      <c r="K71" s="116">
        <f t="shared" si="5"/>
        <v>0</v>
      </c>
      <c r="L71" s="117">
        <f t="shared" si="5"/>
        <v>1664</v>
      </c>
      <c r="M71" s="117">
        <f t="shared" si="5"/>
        <v>1166</v>
      </c>
      <c r="N71" s="117">
        <f t="shared" si="5"/>
        <v>795</v>
      </c>
      <c r="O71" s="117">
        <f t="shared" si="5"/>
        <v>621</v>
      </c>
      <c r="P71" s="118">
        <f t="shared" si="5"/>
        <v>564</v>
      </c>
      <c r="Q71" s="119">
        <f t="shared" si="5"/>
        <v>4810</v>
      </c>
      <c r="R71" s="120">
        <f aca="true" t="shared" si="6" ref="R71:R76">SUM(J71,Q71)</f>
        <v>6606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851</v>
      </c>
      <c r="I72" s="126">
        <v>819</v>
      </c>
      <c r="J72" s="127">
        <f>SUM(H72:I72)</f>
        <v>1670</v>
      </c>
      <c r="K72" s="128">
        <v>0</v>
      </c>
      <c r="L72" s="129">
        <v>1228</v>
      </c>
      <c r="M72" s="129">
        <v>780</v>
      </c>
      <c r="N72" s="129">
        <v>458</v>
      </c>
      <c r="O72" s="129">
        <v>298</v>
      </c>
      <c r="P72" s="126">
        <v>201</v>
      </c>
      <c r="Q72" s="127">
        <f>SUM(K72:P72)</f>
        <v>2965</v>
      </c>
      <c r="R72" s="130">
        <f t="shared" si="6"/>
        <v>4635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1</v>
      </c>
      <c r="N73" s="138">
        <v>6</v>
      </c>
      <c r="O73" s="138">
        <v>11</v>
      </c>
      <c r="P73" s="135">
        <v>32</v>
      </c>
      <c r="Q73" s="136">
        <f>SUM(K73:P73)</f>
        <v>50</v>
      </c>
      <c r="R73" s="139">
        <f t="shared" si="6"/>
        <v>50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12</v>
      </c>
      <c r="I74" s="135">
        <v>21</v>
      </c>
      <c r="J74" s="136">
        <f>SUM(H74:I74)</f>
        <v>33</v>
      </c>
      <c r="K74" s="137">
        <v>0</v>
      </c>
      <c r="L74" s="138">
        <v>166</v>
      </c>
      <c r="M74" s="138">
        <v>140</v>
      </c>
      <c r="N74" s="138">
        <v>89</v>
      </c>
      <c r="O74" s="138">
        <v>101</v>
      </c>
      <c r="P74" s="135">
        <v>100</v>
      </c>
      <c r="Q74" s="136">
        <f>SUM(K74:P74)</f>
        <v>596</v>
      </c>
      <c r="R74" s="139">
        <f t="shared" si="6"/>
        <v>629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3</v>
      </c>
      <c r="I75" s="135">
        <v>32</v>
      </c>
      <c r="J75" s="136">
        <v>35</v>
      </c>
      <c r="K75" s="137">
        <v>0</v>
      </c>
      <c r="L75" s="138">
        <v>87</v>
      </c>
      <c r="M75" s="138">
        <v>71</v>
      </c>
      <c r="N75" s="138">
        <v>69</v>
      </c>
      <c r="O75" s="138">
        <v>42</v>
      </c>
      <c r="P75" s="135">
        <v>43</v>
      </c>
      <c r="Q75" s="136">
        <f>SUM(K75:P75)</f>
        <v>312</v>
      </c>
      <c r="R75" s="139">
        <f t="shared" si="6"/>
        <v>347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37</v>
      </c>
      <c r="I76" s="143">
        <v>21</v>
      </c>
      <c r="J76" s="144">
        <f>SUM(H76:I76)</f>
        <v>58</v>
      </c>
      <c r="K76" s="145">
        <v>0</v>
      </c>
      <c r="L76" s="146">
        <v>183</v>
      </c>
      <c r="M76" s="146">
        <v>174</v>
      </c>
      <c r="N76" s="146">
        <v>173</v>
      </c>
      <c r="O76" s="146">
        <v>169</v>
      </c>
      <c r="P76" s="143">
        <v>188</v>
      </c>
      <c r="Q76" s="144">
        <f>SUM(K76:P76)</f>
        <v>887</v>
      </c>
      <c r="R76" s="147">
        <f t="shared" si="6"/>
        <v>945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7" ref="H77:R77">SUM(H78:H79)</f>
        <v>650</v>
      </c>
      <c r="I77" s="114">
        <f t="shared" si="7"/>
        <v>714</v>
      </c>
      <c r="J77" s="115">
        <f t="shared" si="7"/>
        <v>1364</v>
      </c>
      <c r="K77" s="116">
        <f t="shared" si="7"/>
        <v>0</v>
      </c>
      <c r="L77" s="117">
        <f t="shared" si="7"/>
        <v>1938</v>
      </c>
      <c r="M77" s="117">
        <f t="shared" si="7"/>
        <v>1360</v>
      </c>
      <c r="N77" s="117">
        <f t="shared" si="7"/>
        <v>842</v>
      </c>
      <c r="O77" s="117">
        <f t="shared" si="7"/>
        <v>529</v>
      </c>
      <c r="P77" s="118">
        <f t="shared" si="7"/>
        <v>306</v>
      </c>
      <c r="Q77" s="119">
        <f t="shared" si="7"/>
        <v>4975</v>
      </c>
      <c r="R77" s="120">
        <f t="shared" si="7"/>
        <v>6339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545</v>
      </c>
      <c r="I78" s="126">
        <v>549</v>
      </c>
      <c r="J78" s="148">
        <f>SUM(H78:I78)</f>
        <v>1094</v>
      </c>
      <c r="K78" s="128">
        <v>0</v>
      </c>
      <c r="L78" s="129">
        <v>1461</v>
      </c>
      <c r="M78" s="129">
        <v>950</v>
      </c>
      <c r="N78" s="129">
        <v>594</v>
      </c>
      <c r="O78" s="129">
        <v>354</v>
      </c>
      <c r="P78" s="126">
        <v>206</v>
      </c>
      <c r="Q78" s="127">
        <f>SUM(K78:P78)</f>
        <v>3565</v>
      </c>
      <c r="R78" s="130">
        <f>SUM(J78,Q78)</f>
        <v>4659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105</v>
      </c>
      <c r="I79" s="143">
        <v>165</v>
      </c>
      <c r="J79" s="149">
        <f>SUM(H79:I79)</f>
        <v>270</v>
      </c>
      <c r="K79" s="145">
        <v>0</v>
      </c>
      <c r="L79" s="146">
        <v>477</v>
      </c>
      <c r="M79" s="146">
        <v>410</v>
      </c>
      <c r="N79" s="146">
        <v>248</v>
      </c>
      <c r="O79" s="146">
        <v>175</v>
      </c>
      <c r="P79" s="143">
        <v>100</v>
      </c>
      <c r="Q79" s="144">
        <f>SUM(K79:P79)</f>
        <v>1410</v>
      </c>
      <c r="R79" s="147">
        <f>SUM(J79,Q79)</f>
        <v>1680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8" ref="H80:R80">SUM(H81:H83)</f>
        <v>5</v>
      </c>
      <c r="I80" s="114">
        <f t="shared" si="8"/>
        <v>8</v>
      </c>
      <c r="J80" s="115">
        <f t="shared" si="8"/>
        <v>13</v>
      </c>
      <c r="K80" s="116">
        <f t="shared" si="8"/>
        <v>0</v>
      </c>
      <c r="L80" s="117">
        <f t="shared" si="8"/>
        <v>125</v>
      </c>
      <c r="M80" s="117">
        <f t="shared" si="8"/>
        <v>175</v>
      </c>
      <c r="N80" s="117">
        <f t="shared" si="8"/>
        <v>220</v>
      </c>
      <c r="O80" s="117">
        <f t="shared" si="8"/>
        <v>155</v>
      </c>
      <c r="P80" s="118">
        <f t="shared" si="8"/>
        <v>110</v>
      </c>
      <c r="Q80" s="119">
        <f t="shared" si="8"/>
        <v>785</v>
      </c>
      <c r="R80" s="120">
        <f t="shared" si="8"/>
        <v>798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5</v>
      </c>
      <c r="I81" s="126">
        <v>6</v>
      </c>
      <c r="J81" s="148">
        <f>SUM(H81:I81)</f>
        <v>11</v>
      </c>
      <c r="K81" s="128">
        <v>0</v>
      </c>
      <c r="L81" s="129">
        <v>99</v>
      </c>
      <c r="M81" s="129">
        <v>122</v>
      </c>
      <c r="N81" s="129">
        <v>156</v>
      </c>
      <c r="O81" s="129">
        <v>108</v>
      </c>
      <c r="P81" s="126">
        <v>76</v>
      </c>
      <c r="Q81" s="127">
        <f>SUM(K81:P81)</f>
        <v>561</v>
      </c>
      <c r="R81" s="130">
        <f>SUM(J81,Q81)</f>
        <v>572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0</v>
      </c>
      <c r="I82" s="135">
        <v>2</v>
      </c>
      <c r="J82" s="150">
        <f>SUM(H82:I82)</f>
        <v>2</v>
      </c>
      <c r="K82" s="137">
        <v>0</v>
      </c>
      <c r="L82" s="138">
        <v>24</v>
      </c>
      <c r="M82" s="138">
        <v>52</v>
      </c>
      <c r="N82" s="138">
        <v>62</v>
      </c>
      <c r="O82" s="138">
        <v>44</v>
      </c>
      <c r="P82" s="135">
        <v>33</v>
      </c>
      <c r="Q82" s="136">
        <f>SUM(K82:P82)</f>
        <v>215</v>
      </c>
      <c r="R82" s="139">
        <f>SUM(J82,Q82)</f>
        <v>217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2</v>
      </c>
      <c r="M83" s="146">
        <v>1</v>
      </c>
      <c r="N83" s="146">
        <v>2</v>
      </c>
      <c r="O83" s="146">
        <v>3</v>
      </c>
      <c r="P83" s="143">
        <v>1</v>
      </c>
      <c r="Q83" s="144">
        <f>SUM(K83:P83)</f>
        <v>9</v>
      </c>
      <c r="R83" s="147">
        <f>SUM(J83,Q83)</f>
        <v>9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9" ref="H84:R84">SUM(H85:H87)</f>
        <v>499</v>
      </c>
      <c r="I84" s="114">
        <f t="shared" si="9"/>
        <v>725</v>
      </c>
      <c r="J84" s="115">
        <f t="shared" si="9"/>
        <v>1224</v>
      </c>
      <c r="K84" s="116">
        <f t="shared" si="9"/>
        <v>0</v>
      </c>
      <c r="L84" s="117">
        <f t="shared" si="9"/>
        <v>1077</v>
      </c>
      <c r="M84" s="117">
        <f t="shared" si="9"/>
        <v>1095</v>
      </c>
      <c r="N84" s="117">
        <f t="shared" si="9"/>
        <v>785</v>
      </c>
      <c r="O84" s="117">
        <f t="shared" si="9"/>
        <v>633</v>
      </c>
      <c r="P84" s="118">
        <f t="shared" si="9"/>
        <v>390</v>
      </c>
      <c r="Q84" s="119">
        <f t="shared" si="9"/>
        <v>3980</v>
      </c>
      <c r="R84" s="120">
        <f t="shared" si="9"/>
        <v>5204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460</v>
      </c>
      <c r="I85" s="126">
        <v>685</v>
      </c>
      <c r="J85" s="148">
        <f>SUM(H85:I85)</f>
        <v>1145</v>
      </c>
      <c r="K85" s="128">
        <v>0</v>
      </c>
      <c r="L85" s="129">
        <v>1007</v>
      </c>
      <c r="M85" s="129">
        <v>1053</v>
      </c>
      <c r="N85" s="129">
        <v>753</v>
      </c>
      <c r="O85" s="129">
        <v>615</v>
      </c>
      <c r="P85" s="126">
        <v>383</v>
      </c>
      <c r="Q85" s="127">
        <f>SUM(K85:P85)</f>
        <v>3811</v>
      </c>
      <c r="R85" s="130">
        <f>SUM(J85,Q85)</f>
        <v>4956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22</v>
      </c>
      <c r="I86" s="135">
        <v>15</v>
      </c>
      <c r="J86" s="150">
        <f>SUM(H86:I86)</f>
        <v>37</v>
      </c>
      <c r="K86" s="137">
        <v>0</v>
      </c>
      <c r="L86" s="138">
        <v>35</v>
      </c>
      <c r="M86" s="138">
        <v>23</v>
      </c>
      <c r="N86" s="138">
        <v>17</v>
      </c>
      <c r="O86" s="138">
        <v>7</v>
      </c>
      <c r="P86" s="135">
        <v>5</v>
      </c>
      <c r="Q86" s="136">
        <f>SUM(K86:P86)</f>
        <v>87</v>
      </c>
      <c r="R86" s="139">
        <f>SUM(J86,Q86)</f>
        <v>124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17</v>
      </c>
      <c r="I87" s="143">
        <v>25</v>
      </c>
      <c r="J87" s="149">
        <f>SUM(H87:I87)</f>
        <v>42</v>
      </c>
      <c r="K87" s="145">
        <v>0</v>
      </c>
      <c r="L87" s="146">
        <v>35</v>
      </c>
      <c r="M87" s="146">
        <v>19</v>
      </c>
      <c r="N87" s="146">
        <v>15</v>
      </c>
      <c r="O87" s="146">
        <v>11</v>
      </c>
      <c r="P87" s="143">
        <v>2</v>
      </c>
      <c r="Q87" s="144">
        <f>SUM(K87:P87)</f>
        <v>82</v>
      </c>
      <c r="R87" s="147">
        <f>SUM(J87,Q87)</f>
        <v>124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31</v>
      </c>
      <c r="I88" s="114">
        <v>21</v>
      </c>
      <c r="J88" s="115">
        <f>SUM(H88:I88)</f>
        <v>52</v>
      </c>
      <c r="K88" s="116">
        <v>0</v>
      </c>
      <c r="L88" s="117">
        <v>121</v>
      </c>
      <c r="M88" s="117">
        <v>83</v>
      </c>
      <c r="N88" s="117">
        <v>81</v>
      </c>
      <c r="O88" s="117">
        <v>70</v>
      </c>
      <c r="P88" s="118">
        <v>23</v>
      </c>
      <c r="Q88" s="119">
        <f>SUM(K88:P88)</f>
        <v>378</v>
      </c>
      <c r="R88" s="120">
        <f>SUM(J88,Q88)</f>
        <v>430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1482</v>
      </c>
      <c r="I89" s="114">
        <v>1474</v>
      </c>
      <c r="J89" s="115">
        <f>SUM(H89:I89)</f>
        <v>2956</v>
      </c>
      <c r="K89" s="116">
        <v>0</v>
      </c>
      <c r="L89" s="117">
        <v>2534</v>
      </c>
      <c r="M89" s="117">
        <v>1706</v>
      </c>
      <c r="N89" s="117">
        <v>997</v>
      </c>
      <c r="O89" s="117">
        <v>666</v>
      </c>
      <c r="P89" s="118">
        <v>390</v>
      </c>
      <c r="Q89" s="119">
        <f>SUM(K89:P89)</f>
        <v>6293</v>
      </c>
      <c r="R89" s="120">
        <f>SUM(J89,Q89)</f>
        <v>9249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10" ref="H90:R90">SUM(H91:H98)</f>
        <v>11</v>
      </c>
      <c r="I90" s="114">
        <f t="shared" si="10"/>
        <v>17</v>
      </c>
      <c r="J90" s="115">
        <f t="shared" si="10"/>
        <v>28</v>
      </c>
      <c r="K90" s="116">
        <f t="shared" si="10"/>
        <v>0</v>
      </c>
      <c r="L90" s="117">
        <f t="shared" si="10"/>
        <v>325</v>
      </c>
      <c r="M90" s="117">
        <f t="shared" si="10"/>
        <v>357</v>
      </c>
      <c r="N90" s="117">
        <f t="shared" si="10"/>
        <v>367</v>
      </c>
      <c r="O90" s="117">
        <f t="shared" si="10"/>
        <v>277</v>
      </c>
      <c r="P90" s="118">
        <f t="shared" si="10"/>
        <v>134</v>
      </c>
      <c r="Q90" s="119">
        <f t="shared" si="10"/>
        <v>1460</v>
      </c>
      <c r="R90" s="120">
        <f t="shared" si="10"/>
        <v>1488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1" ref="Q91:Q98">SUM(K91:P91)</f>
        <v>0</v>
      </c>
      <c r="R91" s="130">
        <f aca="true" t="shared" si="12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3" ref="J92:J98">SUM(H92:I92)</f>
        <v>0</v>
      </c>
      <c r="K92" s="175"/>
      <c r="L92" s="172">
        <v>5</v>
      </c>
      <c r="M92" s="172">
        <v>6</v>
      </c>
      <c r="N92" s="172">
        <v>3</v>
      </c>
      <c r="O92" s="172">
        <v>4</v>
      </c>
      <c r="P92" s="171">
        <v>6</v>
      </c>
      <c r="Q92" s="173">
        <f>SUM(K92:P92)</f>
        <v>24</v>
      </c>
      <c r="R92" s="174">
        <f>SUM(J92,Q92)</f>
        <v>24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0</v>
      </c>
      <c r="I93" s="135">
        <v>4</v>
      </c>
      <c r="J93" s="150">
        <f t="shared" si="13"/>
        <v>4</v>
      </c>
      <c r="K93" s="137">
        <v>0</v>
      </c>
      <c r="L93" s="138">
        <v>83</v>
      </c>
      <c r="M93" s="138">
        <v>85</v>
      </c>
      <c r="N93" s="138">
        <v>63</v>
      </c>
      <c r="O93" s="138">
        <v>44</v>
      </c>
      <c r="P93" s="135">
        <v>14</v>
      </c>
      <c r="Q93" s="136">
        <f t="shared" si="11"/>
        <v>289</v>
      </c>
      <c r="R93" s="139">
        <f t="shared" si="12"/>
        <v>293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11</v>
      </c>
      <c r="I94" s="135">
        <v>13</v>
      </c>
      <c r="J94" s="150">
        <f t="shared" si="13"/>
        <v>24</v>
      </c>
      <c r="K94" s="137">
        <v>0</v>
      </c>
      <c r="L94" s="138">
        <v>56</v>
      </c>
      <c r="M94" s="138">
        <v>59</v>
      </c>
      <c r="N94" s="138">
        <v>39</v>
      </c>
      <c r="O94" s="138">
        <v>44</v>
      </c>
      <c r="P94" s="135">
        <v>25</v>
      </c>
      <c r="Q94" s="136">
        <f t="shared" si="11"/>
        <v>223</v>
      </c>
      <c r="R94" s="139">
        <f t="shared" si="12"/>
        <v>247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3"/>
        <v>0</v>
      </c>
      <c r="K95" s="156"/>
      <c r="L95" s="138">
        <v>149</v>
      </c>
      <c r="M95" s="138">
        <v>175</v>
      </c>
      <c r="N95" s="138">
        <v>223</v>
      </c>
      <c r="O95" s="138">
        <v>148</v>
      </c>
      <c r="P95" s="135">
        <v>71</v>
      </c>
      <c r="Q95" s="136">
        <f t="shared" si="11"/>
        <v>766</v>
      </c>
      <c r="R95" s="139">
        <f t="shared" si="12"/>
        <v>766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3"/>
        <v>0</v>
      </c>
      <c r="K96" s="156"/>
      <c r="L96" s="138">
        <v>32</v>
      </c>
      <c r="M96" s="138">
        <v>31</v>
      </c>
      <c r="N96" s="138">
        <v>31</v>
      </c>
      <c r="O96" s="138">
        <v>31</v>
      </c>
      <c r="P96" s="135">
        <v>13</v>
      </c>
      <c r="Q96" s="136">
        <f t="shared" si="11"/>
        <v>138</v>
      </c>
      <c r="R96" s="139">
        <f t="shared" si="12"/>
        <v>138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3"/>
        <v>0</v>
      </c>
      <c r="K97" s="156"/>
      <c r="L97" s="138">
        <v>0</v>
      </c>
      <c r="M97" s="138">
        <v>1</v>
      </c>
      <c r="N97" s="138">
        <v>8</v>
      </c>
      <c r="O97" s="138">
        <v>6</v>
      </c>
      <c r="P97" s="135">
        <v>5</v>
      </c>
      <c r="Q97" s="136">
        <f>SUM(K97:P97)</f>
        <v>20</v>
      </c>
      <c r="R97" s="139">
        <f>SUM(J97,Q97)</f>
        <v>20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3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1"/>
        <v>0</v>
      </c>
      <c r="R98" s="186">
        <f t="shared" si="12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4" ref="L99:R99">SUM(L100:L102)</f>
        <v>48</v>
      </c>
      <c r="M99" s="117">
        <f t="shared" si="14"/>
        <v>115</v>
      </c>
      <c r="N99" s="117">
        <f t="shared" si="14"/>
        <v>321</v>
      </c>
      <c r="O99" s="117">
        <f t="shared" si="14"/>
        <v>744</v>
      </c>
      <c r="P99" s="118">
        <f t="shared" si="14"/>
        <v>1191</v>
      </c>
      <c r="Q99" s="119">
        <f t="shared" si="14"/>
        <v>2419</v>
      </c>
      <c r="R99" s="120">
        <f t="shared" si="14"/>
        <v>2419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5</v>
      </c>
      <c r="M100" s="129">
        <v>33</v>
      </c>
      <c r="N100" s="129">
        <v>162</v>
      </c>
      <c r="O100" s="129">
        <v>366</v>
      </c>
      <c r="P100" s="126">
        <v>413</v>
      </c>
      <c r="Q100" s="127">
        <f>SUM(K100:P100)</f>
        <v>979</v>
      </c>
      <c r="R100" s="130">
        <f>SUM(J100,Q100)</f>
        <v>979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41</v>
      </c>
      <c r="M101" s="138">
        <v>74</v>
      </c>
      <c r="N101" s="138">
        <v>119</v>
      </c>
      <c r="O101" s="138">
        <v>142</v>
      </c>
      <c r="P101" s="135">
        <v>96</v>
      </c>
      <c r="Q101" s="136">
        <f>SUM(K101:P101)</f>
        <v>472</v>
      </c>
      <c r="R101" s="139">
        <f>SUM(J101,Q101)</f>
        <v>472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2</v>
      </c>
      <c r="M102" s="146">
        <v>8</v>
      </c>
      <c r="N102" s="146">
        <v>40</v>
      </c>
      <c r="O102" s="146">
        <v>236</v>
      </c>
      <c r="P102" s="143">
        <v>682</v>
      </c>
      <c r="Q102" s="144">
        <f>SUM(K102:P102)</f>
        <v>968</v>
      </c>
      <c r="R102" s="147">
        <f>SUM(J102,Q102)</f>
        <v>968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5" ref="H103:R103">SUM(H70,H90,H99)</f>
        <v>3581</v>
      </c>
      <c r="I103" s="114">
        <f t="shared" si="15"/>
        <v>3852</v>
      </c>
      <c r="J103" s="115">
        <f t="shared" si="15"/>
        <v>7433</v>
      </c>
      <c r="K103" s="116">
        <f t="shared" si="15"/>
        <v>0</v>
      </c>
      <c r="L103" s="117">
        <f t="shared" si="15"/>
        <v>7832</v>
      </c>
      <c r="M103" s="117">
        <f t="shared" si="15"/>
        <v>6057</v>
      </c>
      <c r="N103" s="117">
        <f t="shared" si="15"/>
        <v>4408</v>
      </c>
      <c r="O103" s="117">
        <f t="shared" si="15"/>
        <v>3695</v>
      </c>
      <c r="P103" s="118">
        <f t="shared" si="15"/>
        <v>3108</v>
      </c>
      <c r="Q103" s="119">
        <f t="shared" si="15"/>
        <v>25100</v>
      </c>
      <c r="R103" s="120">
        <f t="shared" si="15"/>
        <v>32533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平成２５年（２０１３年）９月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6" ref="H109:R109">SUM(H110,H116,H119,H123,H127:H128)</f>
        <v>38521997</v>
      </c>
      <c r="I109" s="114">
        <f t="shared" si="16"/>
        <v>62463663</v>
      </c>
      <c r="J109" s="115">
        <f t="shared" si="16"/>
        <v>100985660</v>
      </c>
      <c r="K109" s="116">
        <f t="shared" si="16"/>
        <v>0</v>
      </c>
      <c r="L109" s="117">
        <f t="shared" si="16"/>
        <v>235248026</v>
      </c>
      <c r="M109" s="117">
        <f t="shared" si="16"/>
        <v>210175919</v>
      </c>
      <c r="N109" s="117">
        <f t="shared" si="16"/>
        <v>177643209</v>
      </c>
      <c r="O109" s="117">
        <f t="shared" si="16"/>
        <v>142625589</v>
      </c>
      <c r="P109" s="118">
        <f t="shared" si="16"/>
        <v>97107133</v>
      </c>
      <c r="Q109" s="119">
        <f t="shared" si="16"/>
        <v>862799876</v>
      </c>
      <c r="R109" s="120">
        <f t="shared" si="16"/>
        <v>963785536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7" ref="H110:Q110">SUM(H111:H115)</f>
        <v>13379972</v>
      </c>
      <c r="I110" s="114">
        <f t="shared" si="17"/>
        <v>18166257</v>
      </c>
      <c r="J110" s="115">
        <f t="shared" si="17"/>
        <v>31546229</v>
      </c>
      <c r="K110" s="116">
        <f t="shared" si="17"/>
        <v>0</v>
      </c>
      <c r="L110" s="117">
        <f t="shared" si="17"/>
        <v>43091181</v>
      </c>
      <c r="M110" s="117">
        <f t="shared" si="17"/>
        <v>39203510</v>
      </c>
      <c r="N110" s="117">
        <f t="shared" si="17"/>
        <v>31772252</v>
      </c>
      <c r="O110" s="117">
        <f t="shared" si="17"/>
        <v>29285499</v>
      </c>
      <c r="P110" s="118">
        <f t="shared" si="17"/>
        <v>28036204</v>
      </c>
      <c r="Q110" s="119">
        <f t="shared" si="17"/>
        <v>171388646</v>
      </c>
      <c r="R110" s="120">
        <f aca="true" t="shared" si="18" ref="R110:R115">SUM(J110,Q110)</f>
        <v>202934875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12711704</v>
      </c>
      <c r="I111" s="126">
        <v>16152570</v>
      </c>
      <c r="J111" s="127">
        <f>SUM(H111:I111)</f>
        <v>28864274</v>
      </c>
      <c r="K111" s="128">
        <v>0</v>
      </c>
      <c r="L111" s="129">
        <v>32868954</v>
      </c>
      <c r="M111" s="129">
        <v>29384240</v>
      </c>
      <c r="N111" s="129">
        <v>24535793</v>
      </c>
      <c r="O111" s="129">
        <v>22219041</v>
      </c>
      <c r="P111" s="126">
        <v>18642580</v>
      </c>
      <c r="Q111" s="127">
        <f>SUM(K111:P111)</f>
        <v>127650608</v>
      </c>
      <c r="R111" s="130">
        <f t="shared" si="18"/>
        <v>156514882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23346</v>
      </c>
      <c r="N112" s="138">
        <v>219609</v>
      </c>
      <c r="O112" s="138">
        <v>287892</v>
      </c>
      <c r="P112" s="135">
        <v>1751166</v>
      </c>
      <c r="Q112" s="136">
        <f>SUM(K112:P112)</f>
        <v>2282013</v>
      </c>
      <c r="R112" s="139">
        <f t="shared" si="18"/>
        <v>2282013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270882</v>
      </c>
      <c r="I113" s="135">
        <v>629856</v>
      </c>
      <c r="J113" s="136">
        <f>SUM(H113:I113)</f>
        <v>900738</v>
      </c>
      <c r="K113" s="137">
        <v>0</v>
      </c>
      <c r="L113" s="138">
        <v>4967226</v>
      </c>
      <c r="M113" s="138">
        <v>4985325</v>
      </c>
      <c r="N113" s="138">
        <v>2705481</v>
      </c>
      <c r="O113" s="138">
        <v>3745494</v>
      </c>
      <c r="P113" s="135">
        <v>4701042</v>
      </c>
      <c r="Q113" s="136">
        <f>SUM(K113:P113)</f>
        <v>21104568</v>
      </c>
      <c r="R113" s="139">
        <f t="shared" si="18"/>
        <v>22005306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84294</v>
      </c>
      <c r="I114" s="135">
        <v>1220355</v>
      </c>
      <c r="J114" s="136">
        <f>SUM(H114:I114)</f>
        <v>1304649</v>
      </c>
      <c r="K114" s="137">
        <v>0</v>
      </c>
      <c r="L114" s="138">
        <v>3867219</v>
      </c>
      <c r="M114" s="138">
        <v>3476979</v>
      </c>
      <c r="N114" s="138">
        <v>3010482</v>
      </c>
      <c r="O114" s="138">
        <v>1822941</v>
      </c>
      <c r="P114" s="135">
        <v>1626534</v>
      </c>
      <c r="Q114" s="136">
        <f>SUM(K114:P114)</f>
        <v>13804155</v>
      </c>
      <c r="R114" s="139">
        <f t="shared" si="18"/>
        <v>15108804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313092</v>
      </c>
      <c r="I115" s="143">
        <v>163476</v>
      </c>
      <c r="J115" s="144">
        <f>SUM(H115:I115)</f>
        <v>476568</v>
      </c>
      <c r="K115" s="145">
        <v>0</v>
      </c>
      <c r="L115" s="146">
        <v>1387782</v>
      </c>
      <c r="M115" s="146">
        <v>1333620</v>
      </c>
      <c r="N115" s="146">
        <v>1300887</v>
      </c>
      <c r="O115" s="146">
        <v>1210131</v>
      </c>
      <c r="P115" s="143">
        <v>1314882</v>
      </c>
      <c r="Q115" s="144">
        <f>SUM(K115:P115)</f>
        <v>6547302</v>
      </c>
      <c r="R115" s="147">
        <f t="shared" si="18"/>
        <v>7023870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9" ref="H116:R116">SUM(H117:H118)</f>
        <v>13468713</v>
      </c>
      <c r="I116" s="114">
        <f t="shared" si="19"/>
        <v>29104119</v>
      </c>
      <c r="J116" s="115">
        <f t="shared" si="19"/>
        <v>42572832</v>
      </c>
      <c r="K116" s="116">
        <f t="shared" si="19"/>
        <v>0</v>
      </c>
      <c r="L116" s="117">
        <f t="shared" si="19"/>
        <v>128789852</v>
      </c>
      <c r="M116" s="117">
        <f t="shared" si="19"/>
        <v>115491230</v>
      </c>
      <c r="N116" s="117">
        <f t="shared" si="19"/>
        <v>89799445</v>
      </c>
      <c r="O116" s="117">
        <f t="shared" si="19"/>
        <v>66586947</v>
      </c>
      <c r="P116" s="118">
        <f t="shared" si="19"/>
        <v>41307597</v>
      </c>
      <c r="Q116" s="119">
        <f t="shared" si="19"/>
        <v>441975071</v>
      </c>
      <c r="R116" s="120">
        <f t="shared" si="19"/>
        <v>484547903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10887108</v>
      </c>
      <c r="I117" s="126">
        <v>21443706</v>
      </c>
      <c r="J117" s="148">
        <f>SUM(H117:I117)</f>
        <v>32330814</v>
      </c>
      <c r="K117" s="128">
        <v>0</v>
      </c>
      <c r="L117" s="129">
        <v>96648820</v>
      </c>
      <c r="M117" s="129">
        <v>81449342</v>
      </c>
      <c r="N117" s="129">
        <v>63812294</v>
      </c>
      <c r="O117" s="129">
        <v>45774438</v>
      </c>
      <c r="P117" s="126">
        <v>28970073</v>
      </c>
      <c r="Q117" s="127">
        <f>SUM(K117:P117)</f>
        <v>316654967</v>
      </c>
      <c r="R117" s="130">
        <f>SUM(J117,Q117)</f>
        <v>348985781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2581605</v>
      </c>
      <c r="I118" s="143">
        <v>7660413</v>
      </c>
      <c r="J118" s="149">
        <f>SUM(H118:I118)</f>
        <v>10242018</v>
      </c>
      <c r="K118" s="145">
        <v>0</v>
      </c>
      <c r="L118" s="146">
        <v>32141032</v>
      </c>
      <c r="M118" s="146">
        <v>34041888</v>
      </c>
      <c r="N118" s="146">
        <v>25987151</v>
      </c>
      <c r="O118" s="146">
        <v>20812509</v>
      </c>
      <c r="P118" s="143">
        <v>12337524</v>
      </c>
      <c r="Q118" s="144">
        <f>SUM(K118:P118)</f>
        <v>125320104</v>
      </c>
      <c r="R118" s="147">
        <f>SUM(J118,Q118)</f>
        <v>135562122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20" ref="H119:R119">SUM(H120:H122)</f>
        <v>99990</v>
      </c>
      <c r="I119" s="114">
        <f t="shared" si="20"/>
        <v>322227</v>
      </c>
      <c r="J119" s="115">
        <f t="shared" si="20"/>
        <v>422217</v>
      </c>
      <c r="K119" s="116">
        <f t="shared" si="20"/>
        <v>0</v>
      </c>
      <c r="L119" s="117">
        <f t="shared" si="20"/>
        <v>5181939</v>
      </c>
      <c r="M119" s="117">
        <f t="shared" si="20"/>
        <v>9083405</v>
      </c>
      <c r="N119" s="117">
        <f t="shared" si="20"/>
        <v>16257488</v>
      </c>
      <c r="O119" s="117">
        <f t="shared" si="20"/>
        <v>12552022</v>
      </c>
      <c r="P119" s="118">
        <f t="shared" si="20"/>
        <v>9225954</v>
      </c>
      <c r="Q119" s="119">
        <f t="shared" si="20"/>
        <v>52300808</v>
      </c>
      <c r="R119" s="120">
        <f t="shared" si="20"/>
        <v>52723025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99990</v>
      </c>
      <c r="I120" s="126">
        <v>222597</v>
      </c>
      <c r="J120" s="148">
        <f>SUM(H120:I120)</f>
        <v>322587</v>
      </c>
      <c r="K120" s="128">
        <v>0</v>
      </c>
      <c r="L120" s="129">
        <v>4123440</v>
      </c>
      <c r="M120" s="129">
        <v>6261122</v>
      </c>
      <c r="N120" s="129">
        <v>11674004</v>
      </c>
      <c r="O120" s="129">
        <v>8529283</v>
      </c>
      <c r="P120" s="126">
        <v>6726663</v>
      </c>
      <c r="Q120" s="127">
        <f>SUM(K120:P120)</f>
        <v>37314512</v>
      </c>
      <c r="R120" s="130">
        <f>SUM(J120,Q120)</f>
        <v>37637099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0</v>
      </c>
      <c r="I121" s="135">
        <v>99630</v>
      </c>
      <c r="J121" s="150">
        <f>SUM(H121:I121)</f>
        <v>99630</v>
      </c>
      <c r="K121" s="137">
        <v>0</v>
      </c>
      <c r="L121" s="138">
        <v>946089</v>
      </c>
      <c r="M121" s="138">
        <v>2781153</v>
      </c>
      <c r="N121" s="138">
        <v>4383180</v>
      </c>
      <c r="O121" s="138">
        <v>3860874</v>
      </c>
      <c r="P121" s="135">
        <v>2442663</v>
      </c>
      <c r="Q121" s="136">
        <f>SUM(K121:P121)</f>
        <v>14413959</v>
      </c>
      <c r="R121" s="139">
        <f>SUM(J121,Q121)</f>
        <v>14513589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112410</v>
      </c>
      <c r="M122" s="146">
        <v>41130</v>
      </c>
      <c r="N122" s="146">
        <v>200304</v>
      </c>
      <c r="O122" s="146">
        <v>161865</v>
      </c>
      <c r="P122" s="143">
        <v>56628</v>
      </c>
      <c r="Q122" s="144">
        <f>SUM(K122:P122)</f>
        <v>572337</v>
      </c>
      <c r="R122" s="147">
        <f>SUM(J122,Q122)</f>
        <v>572337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1" ref="H123:R123">SUM(H124:H126)</f>
        <v>3667985</v>
      </c>
      <c r="I123" s="114">
        <f t="shared" si="21"/>
        <v>6036263</v>
      </c>
      <c r="J123" s="115">
        <f t="shared" si="21"/>
        <v>9704248</v>
      </c>
      <c r="K123" s="116">
        <f t="shared" si="21"/>
        <v>0</v>
      </c>
      <c r="L123" s="117">
        <f t="shared" si="21"/>
        <v>9408049</v>
      </c>
      <c r="M123" s="117">
        <f t="shared" si="21"/>
        <v>11659861</v>
      </c>
      <c r="N123" s="117">
        <f t="shared" si="21"/>
        <v>9466559</v>
      </c>
      <c r="O123" s="117">
        <f t="shared" si="21"/>
        <v>9268877</v>
      </c>
      <c r="P123" s="118">
        <f t="shared" si="21"/>
        <v>7360542</v>
      </c>
      <c r="Q123" s="119">
        <f t="shared" si="21"/>
        <v>47163888</v>
      </c>
      <c r="R123" s="120">
        <f t="shared" si="21"/>
        <v>56868136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2220260</v>
      </c>
      <c r="I124" s="126">
        <v>4206335</v>
      </c>
      <c r="J124" s="148">
        <f>SUM(H124:I124)</f>
        <v>6426595</v>
      </c>
      <c r="K124" s="128">
        <v>0</v>
      </c>
      <c r="L124" s="129">
        <v>6087695</v>
      </c>
      <c r="M124" s="129">
        <v>9892251</v>
      </c>
      <c r="N124" s="129">
        <v>8383086</v>
      </c>
      <c r="O124" s="129">
        <v>8289243</v>
      </c>
      <c r="P124" s="126">
        <v>6967449</v>
      </c>
      <c r="Q124" s="127">
        <f>SUM(K124:P124)</f>
        <v>39619724</v>
      </c>
      <c r="R124" s="130">
        <f>SUM(J124,Q124)</f>
        <v>46046319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345244</v>
      </c>
      <c r="I125" s="135">
        <v>276021</v>
      </c>
      <c r="J125" s="150">
        <f>SUM(H125:I125)</f>
        <v>621265</v>
      </c>
      <c r="K125" s="137">
        <v>0</v>
      </c>
      <c r="L125" s="138">
        <v>565750</v>
      </c>
      <c r="M125" s="138">
        <v>492793</v>
      </c>
      <c r="N125" s="138">
        <v>292041</v>
      </c>
      <c r="O125" s="138">
        <v>137164</v>
      </c>
      <c r="P125" s="135">
        <v>178893</v>
      </c>
      <c r="Q125" s="136">
        <f>SUM(K125:P125)</f>
        <v>1666641</v>
      </c>
      <c r="R125" s="139">
        <f>SUM(J125,Q125)</f>
        <v>2287906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1102481</v>
      </c>
      <c r="I126" s="143">
        <v>1553907</v>
      </c>
      <c r="J126" s="149">
        <f>SUM(H126:I126)</f>
        <v>2656388</v>
      </c>
      <c r="K126" s="145">
        <v>0</v>
      </c>
      <c r="L126" s="146">
        <v>2754604</v>
      </c>
      <c r="M126" s="146">
        <v>1274817</v>
      </c>
      <c r="N126" s="146">
        <v>791432</v>
      </c>
      <c r="O126" s="146">
        <v>842470</v>
      </c>
      <c r="P126" s="143">
        <v>214200</v>
      </c>
      <c r="Q126" s="144">
        <f>SUM(K126:P126)</f>
        <v>5877523</v>
      </c>
      <c r="R126" s="147">
        <f>SUM(J126,Q126)</f>
        <v>8533911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1634497</v>
      </c>
      <c r="I127" s="114">
        <v>2584917</v>
      </c>
      <c r="J127" s="115">
        <f>SUM(H127:I127)</f>
        <v>4219414</v>
      </c>
      <c r="K127" s="116">
        <v>0</v>
      </c>
      <c r="L127" s="117">
        <v>18664520</v>
      </c>
      <c r="M127" s="117">
        <v>14506029</v>
      </c>
      <c r="N127" s="117">
        <v>15263118</v>
      </c>
      <c r="O127" s="117">
        <v>14836312</v>
      </c>
      <c r="P127" s="118">
        <v>5259945</v>
      </c>
      <c r="Q127" s="119">
        <f>SUM(K127:P127)</f>
        <v>68529924</v>
      </c>
      <c r="R127" s="120">
        <f>SUM(J127,Q127)</f>
        <v>72749338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6270840</v>
      </c>
      <c r="I128" s="114">
        <v>6249880</v>
      </c>
      <c r="J128" s="115">
        <f>SUM(H128:I128)</f>
        <v>12520720</v>
      </c>
      <c r="K128" s="116">
        <v>0</v>
      </c>
      <c r="L128" s="117">
        <v>30112485</v>
      </c>
      <c r="M128" s="117">
        <v>20231884</v>
      </c>
      <c r="N128" s="117">
        <v>15084347</v>
      </c>
      <c r="O128" s="117">
        <v>10095932</v>
      </c>
      <c r="P128" s="118">
        <v>5916891</v>
      </c>
      <c r="Q128" s="119">
        <f>SUM(K128:P128)</f>
        <v>81441539</v>
      </c>
      <c r="R128" s="120">
        <f>SUM(J128,Q128)</f>
        <v>93962259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454851</v>
      </c>
      <c r="I129" s="114">
        <f>SUM(I130:I137)</f>
        <v>1238868</v>
      </c>
      <c r="J129" s="115">
        <f>SUM(J130:J137)</f>
        <v>1693719</v>
      </c>
      <c r="K129" s="116">
        <f aca="true" t="shared" si="22" ref="K129:R129">SUM(K131:K137)</f>
        <v>0</v>
      </c>
      <c r="L129" s="117">
        <f>SUM(L131:L137)</f>
        <v>53900064</v>
      </c>
      <c r="M129" s="117">
        <f t="shared" si="22"/>
        <v>68133744</v>
      </c>
      <c r="N129" s="117">
        <f t="shared" si="22"/>
        <v>81851778</v>
      </c>
      <c r="O129" s="117">
        <f t="shared" si="22"/>
        <v>61370946</v>
      </c>
      <c r="P129" s="118">
        <f t="shared" si="22"/>
        <v>31097052</v>
      </c>
      <c r="Q129" s="119">
        <f t="shared" si="22"/>
        <v>296353584</v>
      </c>
      <c r="R129" s="120">
        <f t="shared" si="22"/>
        <v>298047303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>SUM(K130:P130)</f>
        <v>0</v>
      </c>
      <c r="R130" s="195">
        <f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3" ref="J131:J137">SUM(H131:I131)</f>
        <v>0</v>
      </c>
      <c r="K131" s="156"/>
      <c r="L131" s="138">
        <v>46800</v>
      </c>
      <c r="M131" s="138">
        <v>103869</v>
      </c>
      <c r="N131" s="138">
        <v>43065</v>
      </c>
      <c r="O131" s="138">
        <v>37332</v>
      </c>
      <c r="P131" s="135">
        <v>149508</v>
      </c>
      <c r="Q131" s="136">
        <f aca="true" t="shared" si="24" ref="Q131:Q137">SUM(K131:P131)</f>
        <v>380574</v>
      </c>
      <c r="R131" s="139">
        <f aca="true" t="shared" si="25" ref="R131:R137">SUM(J131,Q131)</f>
        <v>380574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11484</v>
      </c>
      <c r="I132" s="135">
        <v>279018</v>
      </c>
      <c r="J132" s="150">
        <f t="shared" si="23"/>
        <v>290502</v>
      </c>
      <c r="K132" s="137">
        <v>0</v>
      </c>
      <c r="L132" s="138">
        <v>8447391</v>
      </c>
      <c r="M132" s="138">
        <v>9984051</v>
      </c>
      <c r="N132" s="138">
        <v>9241056</v>
      </c>
      <c r="O132" s="138">
        <v>5794029</v>
      </c>
      <c r="P132" s="135">
        <v>2256399</v>
      </c>
      <c r="Q132" s="136">
        <f t="shared" si="24"/>
        <v>35722926</v>
      </c>
      <c r="R132" s="139">
        <f t="shared" si="25"/>
        <v>36013428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443367</v>
      </c>
      <c r="I133" s="135">
        <v>959850</v>
      </c>
      <c r="J133" s="150">
        <f t="shared" si="23"/>
        <v>1403217</v>
      </c>
      <c r="K133" s="137">
        <v>0</v>
      </c>
      <c r="L133" s="138">
        <v>6248241</v>
      </c>
      <c r="M133" s="138">
        <v>9137493</v>
      </c>
      <c r="N133" s="138">
        <v>8616996</v>
      </c>
      <c r="O133" s="138">
        <v>10632636</v>
      </c>
      <c r="P133" s="135">
        <v>6353208</v>
      </c>
      <c r="Q133" s="136">
        <f t="shared" si="24"/>
        <v>40988574</v>
      </c>
      <c r="R133" s="139">
        <f t="shared" si="25"/>
        <v>42391791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3"/>
        <v>0</v>
      </c>
      <c r="K134" s="156"/>
      <c r="L134" s="138">
        <v>34132167</v>
      </c>
      <c r="M134" s="138">
        <v>43384779</v>
      </c>
      <c r="N134" s="138">
        <v>56237832</v>
      </c>
      <c r="O134" s="138">
        <v>37633302</v>
      </c>
      <c r="P134" s="135">
        <v>18590715</v>
      </c>
      <c r="Q134" s="136">
        <f t="shared" si="24"/>
        <v>189978795</v>
      </c>
      <c r="R134" s="139">
        <f t="shared" si="25"/>
        <v>189978795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3"/>
        <v>0</v>
      </c>
      <c r="K135" s="156"/>
      <c r="L135" s="138">
        <v>5025465</v>
      </c>
      <c r="M135" s="138">
        <v>5324229</v>
      </c>
      <c r="N135" s="138">
        <v>5953509</v>
      </c>
      <c r="O135" s="138">
        <v>6065406</v>
      </c>
      <c r="P135" s="135">
        <v>2690001</v>
      </c>
      <c r="Q135" s="136">
        <f t="shared" si="24"/>
        <v>25058610</v>
      </c>
      <c r="R135" s="139">
        <f t="shared" si="25"/>
        <v>25058610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3"/>
        <v>0</v>
      </c>
      <c r="K136" s="156"/>
      <c r="L136" s="138">
        <v>0</v>
      </c>
      <c r="M136" s="138">
        <v>199323</v>
      </c>
      <c r="N136" s="138">
        <v>1759320</v>
      </c>
      <c r="O136" s="138">
        <v>1208241</v>
      </c>
      <c r="P136" s="135">
        <v>1057221</v>
      </c>
      <c r="Q136" s="136">
        <f>SUM(K136:P136)</f>
        <v>4224105</v>
      </c>
      <c r="R136" s="139">
        <f>SUM(J136,Q136)</f>
        <v>4224105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3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4"/>
        <v>0</v>
      </c>
      <c r="R137" s="186">
        <f t="shared" si="25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9591394</v>
      </c>
      <c r="M138" s="117">
        <f aca="true" t="shared" si="26" ref="M138:R138">SUM(M139:M141)</f>
        <v>28227934</v>
      </c>
      <c r="N138" s="117">
        <f t="shared" si="26"/>
        <v>83201443</v>
      </c>
      <c r="O138" s="117">
        <f t="shared" si="26"/>
        <v>217774125</v>
      </c>
      <c r="P138" s="118">
        <f t="shared" si="26"/>
        <v>402955258</v>
      </c>
      <c r="Q138" s="119">
        <f t="shared" si="26"/>
        <v>741750154</v>
      </c>
      <c r="R138" s="120">
        <f t="shared" si="26"/>
        <v>741750154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965974</v>
      </c>
      <c r="M139" s="129">
        <v>7071444</v>
      </c>
      <c r="N139" s="129">
        <v>37643101</v>
      </c>
      <c r="O139" s="129">
        <v>93784887</v>
      </c>
      <c r="P139" s="126">
        <v>113486442</v>
      </c>
      <c r="Q139" s="127">
        <f>SUM(K139:P139)</f>
        <v>252951848</v>
      </c>
      <c r="R139" s="130">
        <f>SUM(J139,Q139)</f>
        <v>252951848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8127558</v>
      </c>
      <c r="M140" s="138">
        <v>18992485</v>
      </c>
      <c r="N140" s="138">
        <v>31502376</v>
      </c>
      <c r="O140" s="138">
        <v>37925757</v>
      </c>
      <c r="P140" s="135">
        <v>27581516</v>
      </c>
      <c r="Q140" s="136">
        <f>SUM(K140:P140)</f>
        <v>124129692</v>
      </c>
      <c r="R140" s="139">
        <f>SUM(J140,Q140)</f>
        <v>124129692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497862</v>
      </c>
      <c r="M141" s="146">
        <v>2164005</v>
      </c>
      <c r="N141" s="146">
        <v>14055966</v>
      </c>
      <c r="O141" s="146">
        <v>86063481</v>
      </c>
      <c r="P141" s="143">
        <v>261887300</v>
      </c>
      <c r="Q141" s="144">
        <f>SUM(K141:P141)</f>
        <v>364668614</v>
      </c>
      <c r="R141" s="147">
        <f>SUM(J141,Q141)</f>
        <v>364668614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7" ref="H142:R142">SUM(H109,H129,H138)</f>
        <v>38976848</v>
      </c>
      <c r="I142" s="114">
        <f t="shared" si="27"/>
        <v>63702531</v>
      </c>
      <c r="J142" s="115">
        <f t="shared" si="27"/>
        <v>102679379</v>
      </c>
      <c r="K142" s="116">
        <f t="shared" si="27"/>
        <v>0</v>
      </c>
      <c r="L142" s="117">
        <f t="shared" si="27"/>
        <v>298739484</v>
      </c>
      <c r="M142" s="117">
        <f t="shared" si="27"/>
        <v>306537597</v>
      </c>
      <c r="N142" s="117">
        <f t="shared" si="27"/>
        <v>342696430</v>
      </c>
      <c r="O142" s="117">
        <f t="shared" si="27"/>
        <v>421770660</v>
      </c>
      <c r="P142" s="118">
        <f t="shared" si="27"/>
        <v>531159443</v>
      </c>
      <c r="Q142" s="119">
        <f t="shared" si="27"/>
        <v>1900903614</v>
      </c>
      <c r="R142" s="120">
        <f t="shared" si="27"/>
        <v>2003582993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I67:R67"/>
    <mergeCell ref="R107:R108"/>
    <mergeCell ref="H58:J58"/>
    <mergeCell ref="K58:P58"/>
    <mergeCell ref="B58:G59"/>
    <mergeCell ref="J57:Q57"/>
    <mergeCell ref="B50:G51"/>
    <mergeCell ref="H50:J50"/>
    <mergeCell ref="H4:I4"/>
    <mergeCell ref="B23:G24"/>
    <mergeCell ref="B32:G33"/>
    <mergeCell ref="B42:G43"/>
    <mergeCell ref="H32:J32"/>
    <mergeCell ref="J49:Q49"/>
    <mergeCell ref="Q50:Q51"/>
    <mergeCell ref="K42:P42"/>
    <mergeCell ref="Q58:Q59"/>
    <mergeCell ref="Q42:Q43"/>
    <mergeCell ref="H42:J42"/>
    <mergeCell ref="B107:G108"/>
    <mergeCell ref="H68:J68"/>
    <mergeCell ref="K68:Q68"/>
    <mergeCell ref="R68:R69"/>
    <mergeCell ref="B68:G69"/>
    <mergeCell ref="K107:Q107"/>
    <mergeCell ref="H107:J107"/>
    <mergeCell ref="K32:Q32"/>
    <mergeCell ref="B5:G5"/>
    <mergeCell ref="B13:G13"/>
    <mergeCell ref="H5:I5"/>
    <mergeCell ref="Q12:R12"/>
    <mergeCell ref="K5:L5"/>
    <mergeCell ref="R6:R7"/>
    <mergeCell ref="R23:R24"/>
    <mergeCell ref="P1:Q1"/>
    <mergeCell ref="I106:R106"/>
    <mergeCell ref="J1:O1"/>
    <mergeCell ref="K23:Q23"/>
    <mergeCell ref="H23:J23"/>
    <mergeCell ref="K22:R22"/>
    <mergeCell ref="J41:Q41"/>
    <mergeCell ref="K50:P50"/>
    <mergeCell ref="R32:R33"/>
    <mergeCell ref="K31:R31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="90" zoomScaleNormal="55" zoomScaleSheetLayoutView="90" zoomScalePageLayoutView="0" workbookViewId="0" topLeftCell="A1">
      <selection activeCell="A145" sqref="A145:IV447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平成２５年（２０１３年）８月※</v>
      </c>
      <c r="J1" s="202" t="s">
        <v>0</v>
      </c>
      <c r="K1" s="203"/>
      <c r="L1" s="203"/>
      <c r="M1" s="203"/>
      <c r="N1" s="203"/>
      <c r="O1" s="204"/>
      <c r="P1" s="205">
        <v>41548</v>
      </c>
      <c r="Q1" s="205"/>
      <c r="R1" s="168" t="s">
        <v>65</v>
      </c>
    </row>
    <row r="2" spans="1:17" ht="16.5" customHeight="1" thickTop="1">
      <c r="A2" s="164">
        <v>25</v>
      </c>
      <c r="B2" s="164">
        <v>2013</v>
      </c>
      <c r="C2" s="164">
        <v>8</v>
      </c>
      <c r="D2" s="164">
        <v>1</v>
      </c>
      <c r="E2" s="164">
        <v>31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平成２５年（２０１３年）８月末日現在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43111</v>
      </c>
      <c r="K6" s="200"/>
      <c r="L6" s="199"/>
      <c r="Q6" s="199">
        <f>R18</f>
        <v>18197</v>
      </c>
      <c r="R6" s="224">
        <f>Q6/Q7</f>
        <v>0.21187141243727223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42776</v>
      </c>
      <c r="Q7" s="199">
        <f>I8</f>
        <v>85887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85887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平成２５年（２０１３年）８月末日現在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v>2870</v>
      </c>
      <c r="I14" s="32">
        <v>2173</v>
      </c>
      <c r="J14" s="33">
        <f>SUM(H14:I14)</f>
        <v>5043</v>
      </c>
      <c r="K14" s="34">
        <f>K15+K16</f>
        <v>0</v>
      </c>
      <c r="L14" s="35">
        <v>3795</v>
      </c>
      <c r="M14" s="35">
        <v>2521</v>
      </c>
      <c r="N14" s="35">
        <v>1960</v>
      </c>
      <c r="O14" s="35">
        <v>2148</v>
      </c>
      <c r="P14" s="36">
        <v>2293</v>
      </c>
      <c r="Q14" s="37">
        <f>SUM(K14:P14)</f>
        <v>12717</v>
      </c>
      <c r="R14" s="165">
        <f>SUM(J14,Q14)</f>
        <v>17760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439</v>
      </c>
      <c r="I15" s="42">
        <v>389</v>
      </c>
      <c r="J15" s="43">
        <f>SUM(H15:I15)</f>
        <v>828</v>
      </c>
      <c r="K15" s="44">
        <v>0</v>
      </c>
      <c r="L15" s="45">
        <v>517</v>
      </c>
      <c r="M15" s="45">
        <v>353</v>
      </c>
      <c r="N15" s="45">
        <v>248</v>
      </c>
      <c r="O15" s="45">
        <v>264</v>
      </c>
      <c r="P15" s="42">
        <v>240</v>
      </c>
      <c r="Q15" s="43">
        <f>SUM(K15:P15)</f>
        <v>1622</v>
      </c>
      <c r="R15" s="166">
        <f>SUM(J15,Q15)</f>
        <v>2450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2431</v>
      </c>
      <c r="I16" s="49">
        <v>1784</v>
      </c>
      <c r="J16" s="50">
        <f>SUM(H16:I16)</f>
        <v>4215</v>
      </c>
      <c r="K16" s="51">
        <v>0</v>
      </c>
      <c r="L16" s="52">
        <v>3278</v>
      </c>
      <c r="M16" s="52">
        <v>2168</v>
      </c>
      <c r="N16" s="52">
        <v>1712</v>
      </c>
      <c r="O16" s="52">
        <v>1884</v>
      </c>
      <c r="P16" s="49">
        <v>2053</v>
      </c>
      <c r="Q16" s="50">
        <f>SUM(K16:P16)</f>
        <v>11095</v>
      </c>
      <c r="R16" s="167">
        <f>SUM(J16,Q16)</f>
        <v>15310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40</v>
      </c>
      <c r="I17" s="32">
        <v>77</v>
      </c>
      <c r="J17" s="33">
        <f>SUM(H17:I17)</f>
        <v>117</v>
      </c>
      <c r="K17" s="34">
        <v>0</v>
      </c>
      <c r="L17" s="35">
        <v>85</v>
      </c>
      <c r="M17" s="35">
        <v>87</v>
      </c>
      <c r="N17" s="35">
        <v>36</v>
      </c>
      <c r="O17" s="35">
        <v>45</v>
      </c>
      <c r="P17" s="36">
        <v>67</v>
      </c>
      <c r="Q17" s="56">
        <f>SUM(K17:P17)</f>
        <v>320</v>
      </c>
      <c r="R17" s="57">
        <f>SUM(J17,Q17)</f>
        <v>437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2910</v>
      </c>
      <c r="I18" s="59">
        <f>I14+I17</f>
        <v>2250</v>
      </c>
      <c r="J18" s="60">
        <f>SUM(H18:I18)</f>
        <v>5160</v>
      </c>
      <c r="K18" s="61">
        <f aca="true" t="shared" si="0" ref="K18:P18">K14+K17</f>
        <v>0</v>
      </c>
      <c r="L18" s="62">
        <f t="shared" si="0"/>
        <v>3880</v>
      </c>
      <c r="M18" s="62">
        <f t="shared" si="0"/>
        <v>2608</v>
      </c>
      <c r="N18" s="62">
        <f t="shared" si="0"/>
        <v>1996</v>
      </c>
      <c r="O18" s="62">
        <f t="shared" si="0"/>
        <v>2193</v>
      </c>
      <c r="P18" s="59">
        <f t="shared" si="0"/>
        <v>2360</v>
      </c>
      <c r="Q18" s="60">
        <f>SUM(K18:P18)</f>
        <v>13037</v>
      </c>
      <c r="R18" s="63">
        <f>SUM(J18,Q18)</f>
        <v>18197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平成２５年（２０１３年）８月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1501</v>
      </c>
      <c r="I25" s="72">
        <v>1435</v>
      </c>
      <c r="J25" s="73">
        <f>SUM(H25:I25)</f>
        <v>2936</v>
      </c>
      <c r="K25" s="74">
        <v>0</v>
      </c>
      <c r="L25" s="75">
        <v>2622</v>
      </c>
      <c r="M25" s="75">
        <v>1809</v>
      </c>
      <c r="N25" s="75">
        <v>1135</v>
      </c>
      <c r="O25" s="75">
        <v>812</v>
      </c>
      <c r="P25" s="76">
        <v>449</v>
      </c>
      <c r="Q25" s="77">
        <f>SUM(K25:P25)</f>
        <v>6827</v>
      </c>
      <c r="R25" s="38">
        <f>SUM(J25,Q25)</f>
        <v>9763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25</v>
      </c>
      <c r="I26" s="79">
        <v>51</v>
      </c>
      <c r="J26" s="80">
        <f>SUM(H26:I26)</f>
        <v>76</v>
      </c>
      <c r="K26" s="81">
        <v>0</v>
      </c>
      <c r="L26" s="82">
        <v>62</v>
      </c>
      <c r="M26" s="82">
        <v>53</v>
      </c>
      <c r="N26" s="82">
        <v>20</v>
      </c>
      <c r="O26" s="82">
        <v>14</v>
      </c>
      <c r="P26" s="83">
        <v>23</v>
      </c>
      <c r="Q26" s="84">
        <f>SUM(K26:P26)</f>
        <v>172</v>
      </c>
      <c r="R26" s="53">
        <f>SUM(J26,Q26)</f>
        <v>248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1" ref="H27:P27">H25+H26</f>
        <v>1526</v>
      </c>
      <c r="I27" s="59">
        <f t="shared" si="1"/>
        <v>1486</v>
      </c>
      <c r="J27" s="60">
        <f t="shared" si="1"/>
        <v>3012</v>
      </c>
      <c r="K27" s="61">
        <f t="shared" si="1"/>
        <v>0</v>
      </c>
      <c r="L27" s="62">
        <v>2684</v>
      </c>
      <c r="M27" s="62">
        <f t="shared" si="1"/>
        <v>1862</v>
      </c>
      <c r="N27" s="62">
        <f t="shared" si="1"/>
        <v>1155</v>
      </c>
      <c r="O27" s="62">
        <f t="shared" si="1"/>
        <v>826</v>
      </c>
      <c r="P27" s="59">
        <f t="shared" si="1"/>
        <v>472</v>
      </c>
      <c r="Q27" s="60">
        <f>SUM(K27:P27)</f>
        <v>6999</v>
      </c>
      <c r="R27" s="63">
        <f>SUM(J27,Q27)</f>
        <v>10011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平成２５年（２０１３年）８月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11</v>
      </c>
      <c r="I34" s="72">
        <v>15</v>
      </c>
      <c r="J34" s="73">
        <f>SUM(H34:I34)</f>
        <v>26</v>
      </c>
      <c r="K34" s="74">
        <v>0</v>
      </c>
      <c r="L34" s="75">
        <v>324</v>
      </c>
      <c r="M34" s="75">
        <v>343</v>
      </c>
      <c r="N34" s="75">
        <v>355</v>
      </c>
      <c r="O34" s="75">
        <v>269</v>
      </c>
      <c r="P34" s="76">
        <v>132</v>
      </c>
      <c r="Q34" s="86">
        <f>SUM(K34:P34)</f>
        <v>1423</v>
      </c>
      <c r="R34" s="87">
        <f>SUM(J34,Q34)</f>
        <v>1449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1</v>
      </c>
      <c r="J35" s="80">
        <f>SUM(H35:I35)</f>
        <v>1</v>
      </c>
      <c r="K35" s="81">
        <v>0</v>
      </c>
      <c r="L35" s="82">
        <v>1</v>
      </c>
      <c r="M35" s="82">
        <v>3</v>
      </c>
      <c r="N35" s="82">
        <v>3</v>
      </c>
      <c r="O35" s="82">
        <v>2</v>
      </c>
      <c r="P35" s="83">
        <v>3</v>
      </c>
      <c r="Q35" s="88">
        <f>SUM(K35:P35)</f>
        <v>12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11</v>
      </c>
      <c r="I36" s="59">
        <f>I34+I35</f>
        <v>16</v>
      </c>
      <c r="J36" s="60">
        <f>SUM(H36:I36)</f>
        <v>27</v>
      </c>
      <c r="K36" s="61">
        <f aca="true" t="shared" si="2" ref="K36:P36">K34+K35</f>
        <v>0</v>
      </c>
      <c r="L36" s="62">
        <f t="shared" si="2"/>
        <v>325</v>
      </c>
      <c r="M36" s="62">
        <f t="shared" si="2"/>
        <v>346</v>
      </c>
      <c r="N36" s="62">
        <f t="shared" si="2"/>
        <v>358</v>
      </c>
      <c r="O36" s="62">
        <f t="shared" si="2"/>
        <v>271</v>
      </c>
      <c r="P36" s="59">
        <f t="shared" si="2"/>
        <v>135</v>
      </c>
      <c r="Q36" s="90">
        <f>SUM(K36:P36)</f>
        <v>1435</v>
      </c>
      <c r="R36" s="91">
        <f>SUM(J36,Q36)</f>
        <v>1462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平成２５年（２０１３年）８月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6</v>
      </c>
      <c r="L44" s="75">
        <v>29</v>
      </c>
      <c r="M44" s="75">
        <v>166</v>
      </c>
      <c r="N44" s="75">
        <v>362</v>
      </c>
      <c r="O44" s="76">
        <v>418</v>
      </c>
      <c r="P44" s="86">
        <f>SUM(K44:O44)</f>
        <v>981</v>
      </c>
      <c r="Q44" s="87">
        <f>SUM(J44,P44)</f>
        <v>981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1</v>
      </c>
      <c r="N45" s="82">
        <v>3</v>
      </c>
      <c r="O45" s="83">
        <v>5</v>
      </c>
      <c r="P45" s="88">
        <f>SUM(K45:O45)</f>
        <v>9</v>
      </c>
      <c r="Q45" s="89">
        <f>SUM(J45,P45)</f>
        <v>9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6</v>
      </c>
      <c r="L46" s="62">
        <f>L44+L45</f>
        <v>29</v>
      </c>
      <c r="M46" s="62">
        <f>M44+M45</f>
        <v>167</v>
      </c>
      <c r="N46" s="62">
        <f>N44+N45</f>
        <v>365</v>
      </c>
      <c r="O46" s="59">
        <f>O44+O45</f>
        <v>423</v>
      </c>
      <c r="P46" s="90">
        <f>SUM(K46:O46)</f>
        <v>990</v>
      </c>
      <c r="Q46" s="91">
        <f>SUM(J46,P46)</f>
        <v>990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平成２５年（２０１３年）８月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38</v>
      </c>
      <c r="L52" s="75">
        <v>70</v>
      </c>
      <c r="M52" s="75">
        <v>119</v>
      </c>
      <c r="N52" s="75">
        <v>133</v>
      </c>
      <c r="O52" s="76">
        <v>99</v>
      </c>
      <c r="P52" s="86">
        <f>SUM(K52:O52)</f>
        <v>459</v>
      </c>
      <c r="Q52" s="87">
        <f>SUM(J52,P52)</f>
        <v>459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1</v>
      </c>
      <c r="L53" s="82">
        <v>1</v>
      </c>
      <c r="M53" s="82">
        <v>0</v>
      </c>
      <c r="N53" s="82">
        <v>1</v>
      </c>
      <c r="O53" s="83">
        <v>1</v>
      </c>
      <c r="P53" s="88">
        <f>SUM(K53:O53)</f>
        <v>4</v>
      </c>
      <c r="Q53" s="89">
        <f>SUM(J53,P53)</f>
        <v>4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39</v>
      </c>
      <c r="L54" s="62">
        <f>L52+L53</f>
        <v>71</v>
      </c>
      <c r="M54" s="62">
        <f>M52+M53</f>
        <v>119</v>
      </c>
      <c r="N54" s="62">
        <f>N52+N53</f>
        <v>134</v>
      </c>
      <c r="O54" s="59">
        <f>O52+O53</f>
        <v>100</v>
      </c>
      <c r="P54" s="90">
        <f>SUM(K54:O54)</f>
        <v>463</v>
      </c>
      <c r="Q54" s="91">
        <f>SUM(J54,P54)</f>
        <v>463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平成２５年（２０１３年）８月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1</v>
      </c>
      <c r="L60" s="75">
        <v>9</v>
      </c>
      <c r="M60" s="75">
        <v>40</v>
      </c>
      <c r="N60" s="75">
        <v>225</v>
      </c>
      <c r="O60" s="76">
        <v>664</v>
      </c>
      <c r="P60" s="86">
        <f>SUM(K60:O60)</f>
        <v>939</v>
      </c>
      <c r="Q60" s="87">
        <f>SUM(J60,P60)</f>
        <v>939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1</v>
      </c>
      <c r="N61" s="82">
        <v>0</v>
      </c>
      <c r="O61" s="83">
        <v>16</v>
      </c>
      <c r="P61" s="88">
        <f>SUM(K61:O61)</f>
        <v>17</v>
      </c>
      <c r="Q61" s="89">
        <f>SUM(J61,P61)</f>
        <v>17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1</v>
      </c>
      <c r="L62" s="62">
        <f>L60+L61</f>
        <v>9</v>
      </c>
      <c r="M62" s="62">
        <f>M60+M61</f>
        <v>41</v>
      </c>
      <c r="N62" s="62">
        <f>N60+N61</f>
        <v>225</v>
      </c>
      <c r="O62" s="59">
        <f>O60+O61</f>
        <v>680</v>
      </c>
      <c r="P62" s="90">
        <f>SUM(K62:O62)</f>
        <v>956</v>
      </c>
      <c r="Q62" s="91">
        <f>SUM(J62,P62)</f>
        <v>956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平成２５年（２０１３年）８月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3" ref="H70:R70">SUM(H71,H77,H80,H84,H88:H89)</f>
        <v>3566</v>
      </c>
      <c r="I70" s="114">
        <f t="shared" si="3"/>
        <v>3798</v>
      </c>
      <c r="J70" s="115">
        <f t="shared" si="3"/>
        <v>7364</v>
      </c>
      <c r="K70" s="116">
        <f t="shared" si="3"/>
        <v>0</v>
      </c>
      <c r="L70" s="117">
        <f t="shared" si="3"/>
        <v>7356</v>
      </c>
      <c r="M70" s="117">
        <f t="shared" si="3"/>
        <v>5565</v>
      </c>
      <c r="N70" s="117">
        <f t="shared" si="3"/>
        <v>3640</v>
      </c>
      <c r="O70" s="117">
        <f t="shared" si="3"/>
        <v>2678</v>
      </c>
      <c r="P70" s="118">
        <f t="shared" si="3"/>
        <v>1832</v>
      </c>
      <c r="Q70" s="119">
        <f t="shared" si="3"/>
        <v>21071</v>
      </c>
      <c r="R70" s="120">
        <f t="shared" si="3"/>
        <v>28435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4" ref="H71:Q71">SUM(H72:H76)</f>
        <v>901</v>
      </c>
      <c r="I71" s="114">
        <f t="shared" si="4"/>
        <v>885</v>
      </c>
      <c r="J71" s="115">
        <f t="shared" si="4"/>
        <v>1786</v>
      </c>
      <c r="K71" s="116">
        <f t="shared" si="4"/>
        <v>0</v>
      </c>
      <c r="L71" s="117">
        <f t="shared" si="4"/>
        <v>1632</v>
      </c>
      <c r="M71" s="117">
        <f t="shared" si="4"/>
        <v>1151</v>
      </c>
      <c r="N71" s="117">
        <f t="shared" si="4"/>
        <v>761</v>
      </c>
      <c r="O71" s="117">
        <f t="shared" si="4"/>
        <v>621</v>
      </c>
      <c r="P71" s="118">
        <f t="shared" si="4"/>
        <v>570</v>
      </c>
      <c r="Q71" s="119">
        <f t="shared" si="4"/>
        <v>4735</v>
      </c>
      <c r="R71" s="120">
        <f aca="true" t="shared" si="5" ref="R71:R76">SUM(J71,Q71)</f>
        <v>6521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855</v>
      </c>
      <c r="I72" s="126">
        <v>802</v>
      </c>
      <c r="J72" s="127">
        <f>SUM(H72:I72)</f>
        <v>1657</v>
      </c>
      <c r="K72" s="128">
        <v>0</v>
      </c>
      <c r="L72" s="129">
        <v>1206</v>
      </c>
      <c r="M72" s="129">
        <v>768</v>
      </c>
      <c r="N72" s="129">
        <v>436</v>
      </c>
      <c r="O72" s="129">
        <v>291</v>
      </c>
      <c r="P72" s="126">
        <v>200</v>
      </c>
      <c r="Q72" s="127">
        <f>SUM(K72:P72)</f>
        <v>2901</v>
      </c>
      <c r="R72" s="130">
        <f t="shared" si="5"/>
        <v>4558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1</v>
      </c>
      <c r="M73" s="138">
        <v>3</v>
      </c>
      <c r="N73" s="138">
        <v>6</v>
      </c>
      <c r="O73" s="138">
        <v>9</v>
      </c>
      <c r="P73" s="135">
        <v>35</v>
      </c>
      <c r="Q73" s="136">
        <f>SUM(K73:P73)</f>
        <v>54</v>
      </c>
      <c r="R73" s="139">
        <f t="shared" si="5"/>
        <v>54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20</v>
      </c>
      <c r="I74" s="135">
        <v>22</v>
      </c>
      <c r="J74" s="136">
        <f>SUM(H74:I74)</f>
        <v>42</v>
      </c>
      <c r="K74" s="137">
        <v>0</v>
      </c>
      <c r="L74" s="138">
        <v>153</v>
      </c>
      <c r="M74" s="138">
        <v>136</v>
      </c>
      <c r="N74" s="138">
        <v>83</v>
      </c>
      <c r="O74" s="138">
        <v>104</v>
      </c>
      <c r="P74" s="135">
        <v>105</v>
      </c>
      <c r="Q74" s="136">
        <f>SUM(K74:P74)</f>
        <v>581</v>
      </c>
      <c r="R74" s="139">
        <f t="shared" si="5"/>
        <v>623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2</v>
      </c>
      <c r="I75" s="135">
        <v>34</v>
      </c>
      <c r="J75" s="136">
        <f>SUM(H75:I75)</f>
        <v>36</v>
      </c>
      <c r="K75" s="137">
        <v>0</v>
      </c>
      <c r="L75" s="138">
        <v>83</v>
      </c>
      <c r="M75" s="138">
        <v>70</v>
      </c>
      <c r="N75" s="138">
        <v>67</v>
      </c>
      <c r="O75" s="138">
        <v>45</v>
      </c>
      <c r="P75" s="135">
        <v>40</v>
      </c>
      <c r="Q75" s="136">
        <f>SUM(K75:P75)</f>
        <v>305</v>
      </c>
      <c r="R75" s="139">
        <f t="shared" si="5"/>
        <v>341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24</v>
      </c>
      <c r="I76" s="143">
        <v>27</v>
      </c>
      <c r="J76" s="144">
        <f>SUM(H76:I76)</f>
        <v>51</v>
      </c>
      <c r="K76" s="145">
        <v>0</v>
      </c>
      <c r="L76" s="146">
        <v>189</v>
      </c>
      <c r="M76" s="146">
        <v>174</v>
      </c>
      <c r="N76" s="146">
        <v>169</v>
      </c>
      <c r="O76" s="146">
        <v>172</v>
      </c>
      <c r="P76" s="143">
        <v>190</v>
      </c>
      <c r="Q76" s="144">
        <f>SUM(K76:P76)</f>
        <v>894</v>
      </c>
      <c r="R76" s="147">
        <f t="shared" si="5"/>
        <v>945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6" ref="H77:R77">SUM(H78:H79)</f>
        <v>650</v>
      </c>
      <c r="I77" s="114">
        <f t="shared" si="6"/>
        <v>703</v>
      </c>
      <c r="J77" s="115">
        <f t="shared" si="6"/>
        <v>1353</v>
      </c>
      <c r="K77" s="116">
        <f t="shared" si="6"/>
        <v>0</v>
      </c>
      <c r="L77" s="117">
        <f t="shared" si="6"/>
        <v>1904</v>
      </c>
      <c r="M77" s="117">
        <f t="shared" si="6"/>
        <v>1366</v>
      </c>
      <c r="N77" s="117">
        <f t="shared" si="6"/>
        <v>824</v>
      </c>
      <c r="O77" s="117">
        <f t="shared" si="6"/>
        <v>527</v>
      </c>
      <c r="P77" s="118">
        <f t="shared" si="6"/>
        <v>316</v>
      </c>
      <c r="Q77" s="119">
        <f t="shared" si="6"/>
        <v>4937</v>
      </c>
      <c r="R77" s="120">
        <f t="shared" si="6"/>
        <v>6290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542</v>
      </c>
      <c r="I78" s="126">
        <v>528</v>
      </c>
      <c r="J78" s="148">
        <f>SUM(H78:I78)</f>
        <v>1070</v>
      </c>
      <c r="K78" s="128">
        <v>0</v>
      </c>
      <c r="L78" s="129">
        <v>1417</v>
      </c>
      <c r="M78" s="129">
        <v>949</v>
      </c>
      <c r="N78" s="129">
        <v>565</v>
      </c>
      <c r="O78" s="129">
        <v>355</v>
      </c>
      <c r="P78" s="126">
        <v>211</v>
      </c>
      <c r="Q78" s="127">
        <f>SUM(K78:P78)</f>
        <v>3497</v>
      </c>
      <c r="R78" s="130">
        <f>SUM(J78,Q78)</f>
        <v>4567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108</v>
      </c>
      <c r="I79" s="143">
        <v>175</v>
      </c>
      <c r="J79" s="149">
        <f>SUM(H79:I79)</f>
        <v>283</v>
      </c>
      <c r="K79" s="145">
        <v>0</v>
      </c>
      <c r="L79" s="146">
        <v>487</v>
      </c>
      <c r="M79" s="146">
        <v>417</v>
      </c>
      <c r="N79" s="146">
        <v>259</v>
      </c>
      <c r="O79" s="146">
        <v>172</v>
      </c>
      <c r="P79" s="143">
        <v>105</v>
      </c>
      <c r="Q79" s="144">
        <f>SUM(K79:P79)</f>
        <v>1440</v>
      </c>
      <c r="R79" s="147">
        <f>SUM(J79,Q79)</f>
        <v>1723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7" ref="H80:R80">SUM(H81:H83)</f>
        <v>3</v>
      </c>
      <c r="I80" s="114">
        <f t="shared" si="7"/>
        <v>5</v>
      </c>
      <c r="J80" s="115">
        <f t="shared" si="7"/>
        <v>8</v>
      </c>
      <c r="K80" s="116">
        <f t="shared" si="7"/>
        <v>0</v>
      </c>
      <c r="L80" s="117">
        <f t="shared" si="7"/>
        <v>131</v>
      </c>
      <c r="M80" s="117">
        <f t="shared" si="7"/>
        <v>174</v>
      </c>
      <c r="N80" s="117">
        <f t="shared" si="7"/>
        <v>216</v>
      </c>
      <c r="O80" s="117">
        <f t="shared" si="7"/>
        <v>155</v>
      </c>
      <c r="P80" s="118">
        <f t="shared" si="7"/>
        <v>114</v>
      </c>
      <c r="Q80" s="119">
        <f t="shared" si="7"/>
        <v>790</v>
      </c>
      <c r="R80" s="120">
        <f t="shared" si="7"/>
        <v>798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3</v>
      </c>
      <c r="I81" s="126">
        <v>3</v>
      </c>
      <c r="J81" s="148">
        <f>SUM(H81:I81)</f>
        <v>6</v>
      </c>
      <c r="K81" s="128">
        <v>0</v>
      </c>
      <c r="L81" s="129">
        <v>99</v>
      </c>
      <c r="M81" s="129">
        <v>126</v>
      </c>
      <c r="N81" s="129">
        <v>159</v>
      </c>
      <c r="O81" s="129">
        <v>105</v>
      </c>
      <c r="P81" s="126">
        <v>75</v>
      </c>
      <c r="Q81" s="127">
        <f>SUM(K81:P81)</f>
        <v>564</v>
      </c>
      <c r="R81" s="130">
        <f>SUM(J81,Q81)</f>
        <v>570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0</v>
      </c>
      <c r="I82" s="135">
        <v>2</v>
      </c>
      <c r="J82" s="150">
        <f>SUM(H82:I82)</f>
        <v>2</v>
      </c>
      <c r="K82" s="137">
        <v>0</v>
      </c>
      <c r="L82" s="138">
        <v>30</v>
      </c>
      <c r="M82" s="138">
        <v>47</v>
      </c>
      <c r="N82" s="138">
        <v>54</v>
      </c>
      <c r="O82" s="138">
        <v>48</v>
      </c>
      <c r="P82" s="135">
        <v>37</v>
      </c>
      <c r="Q82" s="136">
        <f>SUM(K82:P82)</f>
        <v>216</v>
      </c>
      <c r="R82" s="139">
        <f>SUM(J82,Q82)</f>
        <v>218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2</v>
      </c>
      <c r="M83" s="146">
        <v>1</v>
      </c>
      <c r="N83" s="146">
        <v>3</v>
      </c>
      <c r="O83" s="146">
        <v>2</v>
      </c>
      <c r="P83" s="143">
        <v>2</v>
      </c>
      <c r="Q83" s="144">
        <f>SUM(K83:P83)</f>
        <v>10</v>
      </c>
      <c r="R83" s="147">
        <f>SUM(J83,Q83)</f>
        <v>10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8" ref="H84:R84">SUM(H85:H87)</f>
        <v>497</v>
      </c>
      <c r="I84" s="114">
        <f t="shared" si="8"/>
        <v>736</v>
      </c>
      <c r="J84" s="115">
        <f t="shared" si="8"/>
        <v>1233</v>
      </c>
      <c r="K84" s="116">
        <f t="shared" si="8"/>
        <v>0</v>
      </c>
      <c r="L84" s="117">
        <f t="shared" si="8"/>
        <v>1070</v>
      </c>
      <c r="M84" s="117">
        <f t="shared" si="8"/>
        <v>1089</v>
      </c>
      <c r="N84" s="117">
        <f t="shared" si="8"/>
        <v>775</v>
      </c>
      <c r="O84" s="117">
        <f t="shared" si="8"/>
        <v>639</v>
      </c>
      <c r="P84" s="118">
        <f t="shared" si="8"/>
        <v>409</v>
      </c>
      <c r="Q84" s="119">
        <f t="shared" si="8"/>
        <v>3982</v>
      </c>
      <c r="R84" s="120">
        <f t="shared" si="8"/>
        <v>5215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447</v>
      </c>
      <c r="I85" s="126">
        <v>688</v>
      </c>
      <c r="J85" s="148">
        <f>SUM(H85:I85)</f>
        <v>1135</v>
      </c>
      <c r="K85" s="128">
        <v>0</v>
      </c>
      <c r="L85" s="129">
        <v>1004</v>
      </c>
      <c r="M85" s="129">
        <v>1042</v>
      </c>
      <c r="N85" s="129">
        <v>744</v>
      </c>
      <c r="O85" s="129">
        <v>613</v>
      </c>
      <c r="P85" s="126">
        <v>397</v>
      </c>
      <c r="Q85" s="127">
        <f>SUM(K85:P85)</f>
        <v>3800</v>
      </c>
      <c r="R85" s="130">
        <f>SUM(J85,Q85)</f>
        <v>4935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21</v>
      </c>
      <c r="I86" s="135">
        <v>24</v>
      </c>
      <c r="J86" s="150">
        <f>SUM(H86:I86)</f>
        <v>45</v>
      </c>
      <c r="K86" s="137">
        <v>0</v>
      </c>
      <c r="L86" s="138">
        <v>30</v>
      </c>
      <c r="M86" s="138">
        <v>20</v>
      </c>
      <c r="N86" s="138">
        <v>14</v>
      </c>
      <c r="O86" s="138">
        <v>18</v>
      </c>
      <c r="P86" s="135">
        <v>10</v>
      </c>
      <c r="Q86" s="136">
        <f>SUM(K86:P86)</f>
        <v>92</v>
      </c>
      <c r="R86" s="139">
        <f>SUM(J86,Q86)</f>
        <v>137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29</v>
      </c>
      <c r="I87" s="143">
        <v>24</v>
      </c>
      <c r="J87" s="149">
        <f>SUM(H87:I87)</f>
        <v>53</v>
      </c>
      <c r="K87" s="145">
        <v>0</v>
      </c>
      <c r="L87" s="146">
        <v>36</v>
      </c>
      <c r="M87" s="146">
        <v>27</v>
      </c>
      <c r="N87" s="146">
        <v>17</v>
      </c>
      <c r="O87" s="146">
        <v>8</v>
      </c>
      <c r="P87" s="143">
        <v>2</v>
      </c>
      <c r="Q87" s="144">
        <f>SUM(K87:P87)</f>
        <v>90</v>
      </c>
      <c r="R87" s="147">
        <f>SUM(J87,Q87)</f>
        <v>143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27</v>
      </c>
      <c r="I88" s="114">
        <v>22</v>
      </c>
      <c r="J88" s="115">
        <f>SUM(H88:I88)</f>
        <v>49</v>
      </c>
      <c r="K88" s="116">
        <v>0</v>
      </c>
      <c r="L88" s="117">
        <v>122</v>
      </c>
      <c r="M88" s="117">
        <v>91</v>
      </c>
      <c r="N88" s="117">
        <v>80</v>
      </c>
      <c r="O88" s="117">
        <v>67</v>
      </c>
      <c r="P88" s="118">
        <v>22</v>
      </c>
      <c r="Q88" s="119">
        <f>SUM(K88:P88)</f>
        <v>382</v>
      </c>
      <c r="R88" s="120">
        <f>SUM(J88,Q88)</f>
        <v>431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1488</v>
      </c>
      <c r="I89" s="114">
        <v>1447</v>
      </c>
      <c r="J89" s="115">
        <f>SUM(H89:I89)</f>
        <v>2935</v>
      </c>
      <c r="K89" s="116">
        <v>0</v>
      </c>
      <c r="L89" s="117">
        <v>2497</v>
      </c>
      <c r="M89" s="117">
        <v>1694</v>
      </c>
      <c r="N89" s="117">
        <v>984</v>
      </c>
      <c r="O89" s="117">
        <v>669</v>
      </c>
      <c r="P89" s="118">
        <v>401</v>
      </c>
      <c r="Q89" s="119">
        <f>SUM(K89:P89)</f>
        <v>6245</v>
      </c>
      <c r="R89" s="120">
        <f>SUM(J89,Q89)</f>
        <v>9180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9" ref="H90:R90">SUM(H91:H98)</f>
        <v>11</v>
      </c>
      <c r="I90" s="114">
        <f t="shared" si="9"/>
        <v>16</v>
      </c>
      <c r="J90" s="115">
        <f t="shared" si="9"/>
        <v>27</v>
      </c>
      <c r="K90" s="116">
        <f t="shared" si="9"/>
        <v>0</v>
      </c>
      <c r="L90" s="117">
        <f t="shared" si="9"/>
        <v>330</v>
      </c>
      <c r="M90" s="117">
        <f t="shared" si="9"/>
        <v>351</v>
      </c>
      <c r="N90" s="117">
        <f t="shared" si="9"/>
        <v>360</v>
      </c>
      <c r="O90" s="117">
        <f t="shared" si="9"/>
        <v>273</v>
      </c>
      <c r="P90" s="117">
        <f t="shared" si="9"/>
        <v>136</v>
      </c>
      <c r="Q90" s="119">
        <f t="shared" si="9"/>
        <v>1450</v>
      </c>
      <c r="R90" s="120">
        <f t="shared" si="9"/>
        <v>1477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0" ref="Q91:Q98">SUM(K91:P91)</f>
        <v>0</v>
      </c>
      <c r="R91" s="130">
        <f aca="true" t="shared" si="11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2" ref="J92:J98">SUM(H92:I92)</f>
        <v>0</v>
      </c>
      <c r="K92" s="175"/>
      <c r="L92" s="172">
        <v>5</v>
      </c>
      <c r="M92" s="172">
        <v>6</v>
      </c>
      <c r="N92" s="172">
        <v>2</v>
      </c>
      <c r="O92" s="172">
        <v>1</v>
      </c>
      <c r="P92" s="171">
        <v>5</v>
      </c>
      <c r="Q92" s="173">
        <f>SUM(K92:P92)</f>
        <v>19</v>
      </c>
      <c r="R92" s="174">
        <f>SUM(J92,Q92)</f>
        <v>19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1</v>
      </c>
      <c r="I93" s="135">
        <v>3</v>
      </c>
      <c r="J93" s="150">
        <f t="shared" si="12"/>
        <v>4</v>
      </c>
      <c r="K93" s="137">
        <v>0</v>
      </c>
      <c r="L93" s="138">
        <v>81</v>
      </c>
      <c r="M93" s="138">
        <v>86</v>
      </c>
      <c r="N93" s="138">
        <v>54</v>
      </c>
      <c r="O93" s="138">
        <v>45</v>
      </c>
      <c r="P93" s="135">
        <v>14</v>
      </c>
      <c r="Q93" s="136">
        <f t="shared" si="10"/>
        <v>280</v>
      </c>
      <c r="R93" s="139">
        <f t="shared" si="11"/>
        <v>284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10</v>
      </c>
      <c r="I94" s="135">
        <v>13</v>
      </c>
      <c r="J94" s="150">
        <f t="shared" si="12"/>
        <v>23</v>
      </c>
      <c r="K94" s="137">
        <v>0</v>
      </c>
      <c r="L94" s="138">
        <v>59</v>
      </c>
      <c r="M94" s="138">
        <v>54</v>
      </c>
      <c r="N94" s="138">
        <v>40</v>
      </c>
      <c r="O94" s="138">
        <v>40</v>
      </c>
      <c r="P94" s="135">
        <v>25</v>
      </c>
      <c r="Q94" s="136">
        <f t="shared" si="10"/>
        <v>218</v>
      </c>
      <c r="R94" s="139">
        <f t="shared" si="11"/>
        <v>241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2"/>
        <v>0</v>
      </c>
      <c r="K95" s="156"/>
      <c r="L95" s="138">
        <v>152</v>
      </c>
      <c r="M95" s="138">
        <v>173</v>
      </c>
      <c r="N95" s="138">
        <v>224</v>
      </c>
      <c r="O95" s="138">
        <v>147</v>
      </c>
      <c r="P95" s="135">
        <v>73</v>
      </c>
      <c r="Q95" s="136">
        <f t="shared" si="10"/>
        <v>769</v>
      </c>
      <c r="R95" s="139">
        <f t="shared" si="11"/>
        <v>769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2"/>
        <v>0</v>
      </c>
      <c r="K96" s="156"/>
      <c r="L96" s="138">
        <v>33</v>
      </c>
      <c r="M96" s="138">
        <v>31</v>
      </c>
      <c r="N96" s="138">
        <v>32</v>
      </c>
      <c r="O96" s="138">
        <v>34</v>
      </c>
      <c r="P96" s="135">
        <v>14</v>
      </c>
      <c r="Q96" s="136">
        <f t="shared" si="10"/>
        <v>144</v>
      </c>
      <c r="R96" s="139">
        <f t="shared" si="11"/>
        <v>144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2"/>
        <v>0</v>
      </c>
      <c r="K97" s="156"/>
      <c r="L97" s="138">
        <v>0</v>
      </c>
      <c r="M97" s="138">
        <v>1</v>
      </c>
      <c r="N97" s="138">
        <v>8</v>
      </c>
      <c r="O97" s="138">
        <v>6</v>
      </c>
      <c r="P97" s="135">
        <v>5</v>
      </c>
      <c r="Q97" s="136">
        <f>SUM(K97:P97)</f>
        <v>20</v>
      </c>
      <c r="R97" s="139">
        <f>SUM(J97,Q97)</f>
        <v>20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2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0"/>
        <v>0</v>
      </c>
      <c r="R98" s="186">
        <f t="shared" si="11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3" ref="L99:R99">SUM(L100:L102)</f>
        <v>46</v>
      </c>
      <c r="M99" s="117">
        <f t="shared" si="13"/>
        <v>112</v>
      </c>
      <c r="N99" s="117">
        <f t="shared" si="13"/>
        <v>330</v>
      </c>
      <c r="O99" s="117">
        <f t="shared" si="13"/>
        <v>732</v>
      </c>
      <c r="P99" s="118">
        <f t="shared" si="13"/>
        <v>1216</v>
      </c>
      <c r="Q99" s="119">
        <f t="shared" si="13"/>
        <v>2436</v>
      </c>
      <c r="R99" s="120">
        <f t="shared" si="13"/>
        <v>2436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6</v>
      </c>
      <c r="M100" s="129">
        <v>29</v>
      </c>
      <c r="N100" s="129">
        <v>166</v>
      </c>
      <c r="O100" s="129">
        <v>366</v>
      </c>
      <c r="P100" s="126">
        <v>425</v>
      </c>
      <c r="Q100" s="127">
        <f>SUM(K100:P100)</f>
        <v>992</v>
      </c>
      <c r="R100" s="130">
        <f>SUM(J100,Q100)</f>
        <v>992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39</v>
      </c>
      <c r="M101" s="138">
        <v>72</v>
      </c>
      <c r="N101" s="138">
        <v>122</v>
      </c>
      <c r="O101" s="138">
        <v>136</v>
      </c>
      <c r="P101" s="135">
        <v>100</v>
      </c>
      <c r="Q101" s="136">
        <f>SUM(K101:P101)</f>
        <v>469</v>
      </c>
      <c r="R101" s="139">
        <f>SUM(J101,Q101)</f>
        <v>469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1</v>
      </c>
      <c r="M102" s="146">
        <v>11</v>
      </c>
      <c r="N102" s="146">
        <v>42</v>
      </c>
      <c r="O102" s="146">
        <v>230</v>
      </c>
      <c r="P102" s="143">
        <v>691</v>
      </c>
      <c r="Q102" s="144">
        <f>SUM(K102:P102)</f>
        <v>975</v>
      </c>
      <c r="R102" s="147">
        <f>SUM(J102,Q102)</f>
        <v>975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4" ref="H103:R103">SUM(H70,H90,H99)</f>
        <v>3577</v>
      </c>
      <c r="I103" s="114">
        <f t="shared" si="14"/>
        <v>3814</v>
      </c>
      <c r="J103" s="115">
        <f t="shared" si="14"/>
        <v>7391</v>
      </c>
      <c r="K103" s="116">
        <f t="shared" si="14"/>
        <v>0</v>
      </c>
      <c r="L103" s="117">
        <f t="shared" si="14"/>
        <v>7732</v>
      </c>
      <c r="M103" s="117">
        <f t="shared" si="14"/>
        <v>6028</v>
      </c>
      <c r="N103" s="117">
        <f t="shared" si="14"/>
        <v>4330</v>
      </c>
      <c r="O103" s="117">
        <f t="shared" si="14"/>
        <v>3683</v>
      </c>
      <c r="P103" s="118">
        <f t="shared" si="14"/>
        <v>3184</v>
      </c>
      <c r="Q103" s="119">
        <f t="shared" si="14"/>
        <v>24957</v>
      </c>
      <c r="R103" s="120">
        <f t="shared" si="14"/>
        <v>32348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平成２５年（２０１３年）８月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5" ref="H109:R109">SUM(H110,H116,H119,H123,H127:H128)</f>
        <v>39099911</v>
      </c>
      <c r="I109" s="114">
        <f t="shared" si="15"/>
        <v>61746638</v>
      </c>
      <c r="J109" s="115">
        <f t="shared" si="15"/>
        <v>100846549</v>
      </c>
      <c r="K109" s="116">
        <f t="shared" si="15"/>
        <v>0</v>
      </c>
      <c r="L109" s="117">
        <f t="shared" si="15"/>
        <v>220242944</v>
      </c>
      <c r="M109" s="117">
        <f t="shared" si="15"/>
        <v>201538081</v>
      </c>
      <c r="N109" s="117">
        <f t="shared" si="15"/>
        <v>165588815</v>
      </c>
      <c r="O109" s="117">
        <f t="shared" si="15"/>
        <v>136416741</v>
      </c>
      <c r="P109" s="118">
        <f t="shared" si="15"/>
        <v>95660268</v>
      </c>
      <c r="Q109" s="119">
        <f t="shared" si="15"/>
        <v>819446849</v>
      </c>
      <c r="R109" s="120">
        <f t="shared" si="15"/>
        <v>920293398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6" ref="H110:Q110">SUM(H111:H115)</f>
        <v>13166123</v>
      </c>
      <c r="I110" s="114">
        <f t="shared" si="16"/>
        <v>17732745</v>
      </c>
      <c r="J110" s="115">
        <f t="shared" si="16"/>
        <v>30898868</v>
      </c>
      <c r="K110" s="116">
        <f t="shared" si="16"/>
        <v>0</v>
      </c>
      <c r="L110" s="117">
        <f t="shared" si="16"/>
        <v>39707703</v>
      </c>
      <c r="M110" s="117">
        <f t="shared" si="16"/>
        <v>34979954</v>
      </c>
      <c r="N110" s="117">
        <f t="shared" si="16"/>
        <v>29056099</v>
      </c>
      <c r="O110" s="117">
        <f t="shared" si="16"/>
        <v>27787121</v>
      </c>
      <c r="P110" s="118">
        <f t="shared" si="16"/>
        <v>27004261</v>
      </c>
      <c r="Q110" s="119">
        <f t="shared" si="16"/>
        <v>158535138</v>
      </c>
      <c r="R110" s="120">
        <f aca="true" t="shared" si="17" ref="R110:R115">SUM(J110,Q110)</f>
        <v>189434006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12565499</v>
      </c>
      <c r="I111" s="126">
        <v>15649884</v>
      </c>
      <c r="J111" s="127">
        <f>SUM(H111:I111)</f>
        <v>28215383</v>
      </c>
      <c r="K111" s="128">
        <v>0</v>
      </c>
      <c r="L111" s="129">
        <v>30471534</v>
      </c>
      <c r="M111" s="129">
        <v>26109392</v>
      </c>
      <c r="N111" s="129">
        <v>22583830</v>
      </c>
      <c r="O111" s="129">
        <v>21108536</v>
      </c>
      <c r="P111" s="126">
        <v>17951170</v>
      </c>
      <c r="Q111" s="127">
        <f>SUM(K111:P111)</f>
        <v>118224462</v>
      </c>
      <c r="R111" s="130">
        <f t="shared" si="17"/>
        <v>146439845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11673</v>
      </c>
      <c r="M112" s="138">
        <v>199395</v>
      </c>
      <c r="N112" s="138">
        <v>239859</v>
      </c>
      <c r="O112" s="138">
        <v>169470</v>
      </c>
      <c r="P112" s="135">
        <v>1661814</v>
      </c>
      <c r="Q112" s="136">
        <f>SUM(K112:P112)</f>
        <v>2282211</v>
      </c>
      <c r="R112" s="139">
        <f t="shared" si="17"/>
        <v>2282211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317925</v>
      </c>
      <c r="I113" s="135">
        <v>647280</v>
      </c>
      <c r="J113" s="136">
        <f>SUM(H113:I113)</f>
        <v>965205</v>
      </c>
      <c r="K113" s="137">
        <v>0</v>
      </c>
      <c r="L113" s="138">
        <v>4308309</v>
      </c>
      <c r="M113" s="138">
        <v>4591971</v>
      </c>
      <c r="N113" s="138">
        <v>2461104</v>
      </c>
      <c r="O113" s="138">
        <v>3687678</v>
      </c>
      <c r="P113" s="135">
        <v>4580595</v>
      </c>
      <c r="Q113" s="136">
        <f>SUM(K113:P113)</f>
        <v>19629657</v>
      </c>
      <c r="R113" s="139">
        <f t="shared" si="17"/>
        <v>20594862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40455</v>
      </c>
      <c r="I114" s="135">
        <v>1211427</v>
      </c>
      <c r="J114" s="136">
        <f>SUM(H114:I114)</f>
        <v>1251882</v>
      </c>
      <c r="K114" s="137">
        <v>0</v>
      </c>
      <c r="L114" s="138">
        <v>3514797</v>
      </c>
      <c r="M114" s="138">
        <v>2775339</v>
      </c>
      <c r="N114" s="138">
        <v>2453049</v>
      </c>
      <c r="O114" s="138">
        <v>1636407</v>
      </c>
      <c r="P114" s="135">
        <v>1437678</v>
      </c>
      <c r="Q114" s="136">
        <f>SUM(K114:P114)</f>
        <v>11817270</v>
      </c>
      <c r="R114" s="139">
        <f t="shared" si="17"/>
        <v>13069152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242244</v>
      </c>
      <c r="I115" s="143">
        <v>224154</v>
      </c>
      <c r="J115" s="144">
        <f>SUM(H115:I115)</f>
        <v>466398</v>
      </c>
      <c r="K115" s="145">
        <v>0</v>
      </c>
      <c r="L115" s="146">
        <v>1401390</v>
      </c>
      <c r="M115" s="146">
        <v>1303857</v>
      </c>
      <c r="N115" s="146">
        <v>1318257</v>
      </c>
      <c r="O115" s="146">
        <v>1185030</v>
      </c>
      <c r="P115" s="143">
        <v>1373004</v>
      </c>
      <c r="Q115" s="144">
        <f>SUM(K115:P115)</f>
        <v>6581538</v>
      </c>
      <c r="R115" s="147">
        <f t="shared" si="17"/>
        <v>7047936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8" ref="H116:R116">SUM(H117:H118)</f>
        <v>13629805</v>
      </c>
      <c r="I116" s="114">
        <f t="shared" si="18"/>
        <v>29060225</v>
      </c>
      <c r="J116" s="115">
        <f t="shared" si="18"/>
        <v>42690030</v>
      </c>
      <c r="K116" s="116">
        <f t="shared" si="18"/>
        <v>0</v>
      </c>
      <c r="L116" s="117">
        <f t="shared" si="18"/>
        <v>117636315</v>
      </c>
      <c r="M116" s="117">
        <f t="shared" si="18"/>
        <v>109026529</v>
      </c>
      <c r="N116" s="117">
        <f t="shared" si="18"/>
        <v>81072655</v>
      </c>
      <c r="O116" s="117">
        <f t="shared" si="18"/>
        <v>62574069</v>
      </c>
      <c r="P116" s="118">
        <f t="shared" si="18"/>
        <v>39613329</v>
      </c>
      <c r="Q116" s="119">
        <f t="shared" si="18"/>
        <v>409922897</v>
      </c>
      <c r="R116" s="120">
        <f t="shared" si="18"/>
        <v>452612927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10944358</v>
      </c>
      <c r="I117" s="126">
        <v>20880782</v>
      </c>
      <c r="J117" s="148">
        <f>SUM(H117:I117)</f>
        <v>31825140</v>
      </c>
      <c r="K117" s="128">
        <v>0</v>
      </c>
      <c r="L117" s="129">
        <v>86809585</v>
      </c>
      <c r="M117" s="129">
        <v>75798304</v>
      </c>
      <c r="N117" s="129">
        <v>55952810</v>
      </c>
      <c r="O117" s="129">
        <v>43183668</v>
      </c>
      <c r="P117" s="126">
        <v>27550638</v>
      </c>
      <c r="Q117" s="127">
        <f>SUM(K117:P117)</f>
        <v>289295005</v>
      </c>
      <c r="R117" s="130">
        <f>SUM(J117,Q117)</f>
        <v>321120145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2685447</v>
      </c>
      <c r="I118" s="143">
        <v>8179443</v>
      </c>
      <c r="J118" s="149">
        <f>SUM(H118:I118)</f>
        <v>10864890</v>
      </c>
      <c r="K118" s="145">
        <v>0</v>
      </c>
      <c r="L118" s="146">
        <v>30826730</v>
      </c>
      <c r="M118" s="146">
        <v>33228225</v>
      </c>
      <c r="N118" s="146">
        <v>25119845</v>
      </c>
      <c r="O118" s="146">
        <v>19390401</v>
      </c>
      <c r="P118" s="143">
        <v>12062691</v>
      </c>
      <c r="Q118" s="144">
        <f>SUM(K118:P118)</f>
        <v>120627892</v>
      </c>
      <c r="R118" s="147">
        <f>SUM(J118,Q118)</f>
        <v>131492782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19" ref="H119:R119">SUM(H120:H122)</f>
        <v>52965</v>
      </c>
      <c r="I119" s="114">
        <f t="shared" si="19"/>
        <v>216666</v>
      </c>
      <c r="J119" s="115">
        <f t="shared" si="19"/>
        <v>269631</v>
      </c>
      <c r="K119" s="116">
        <f t="shared" si="19"/>
        <v>0</v>
      </c>
      <c r="L119" s="117">
        <f t="shared" si="19"/>
        <v>5624622</v>
      </c>
      <c r="M119" s="117">
        <f t="shared" si="19"/>
        <v>9176744</v>
      </c>
      <c r="N119" s="117">
        <f t="shared" si="19"/>
        <v>15749705</v>
      </c>
      <c r="O119" s="117">
        <f t="shared" si="19"/>
        <v>12685968</v>
      </c>
      <c r="P119" s="118">
        <f t="shared" si="19"/>
        <v>10338993</v>
      </c>
      <c r="Q119" s="119">
        <f t="shared" si="19"/>
        <v>53576032</v>
      </c>
      <c r="R119" s="120">
        <f t="shared" si="19"/>
        <v>53845663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52965</v>
      </c>
      <c r="I120" s="126">
        <v>101637</v>
      </c>
      <c r="J120" s="148">
        <f>SUM(H120:I120)</f>
        <v>154602</v>
      </c>
      <c r="K120" s="128">
        <v>0</v>
      </c>
      <c r="L120" s="129">
        <v>4236201</v>
      </c>
      <c r="M120" s="129">
        <v>6641876</v>
      </c>
      <c r="N120" s="129">
        <v>11408483</v>
      </c>
      <c r="O120" s="129">
        <v>8132139</v>
      </c>
      <c r="P120" s="126">
        <v>6665409</v>
      </c>
      <c r="Q120" s="127">
        <f>SUM(K120:P120)</f>
        <v>37084108</v>
      </c>
      <c r="R120" s="130">
        <f>SUM(J120,Q120)</f>
        <v>37238710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0</v>
      </c>
      <c r="I121" s="135">
        <v>115029</v>
      </c>
      <c r="J121" s="150">
        <f>SUM(H121:I121)</f>
        <v>115029</v>
      </c>
      <c r="K121" s="137">
        <v>0</v>
      </c>
      <c r="L121" s="138">
        <v>1277451</v>
      </c>
      <c r="M121" s="138">
        <v>2490381</v>
      </c>
      <c r="N121" s="138">
        <v>4174407</v>
      </c>
      <c r="O121" s="138">
        <v>4432941</v>
      </c>
      <c r="P121" s="135">
        <v>3556629</v>
      </c>
      <c r="Q121" s="136">
        <f>SUM(K121:P121)</f>
        <v>15931809</v>
      </c>
      <c r="R121" s="139">
        <f>SUM(J121,Q121)</f>
        <v>16046838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110970</v>
      </c>
      <c r="M122" s="146">
        <v>44487</v>
      </c>
      <c r="N122" s="146">
        <v>166815</v>
      </c>
      <c r="O122" s="146">
        <v>120888</v>
      </c>
      <c r="P122" s="143">
        <v>116955</v>
      </c>
      <c r="Q122" s="144">
        <f>SUM(K122:P122)</f>
        <v>560115</v>
      </c>
      <c r="R122" s="147">
        <f>SUM(J122,Q122)</f>
        <v>560115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0" ref="H123:R123">SUM(H124:H126)</f>
        <v>4506973</v>
      </c>
      <c r="I123" s="114">
        <f t="shared" si="20"/>
        <v>5876832</v>
      </c>
      <c r="J123" s="115">
        <f t="shared" si="20"/>
        <v>10383805</v>
      </c>
      <c r="K123" s="116">
        <f t="shared" si="20"/>
        <v>0</v>
      </c>
      <c r="L123" s="117">
        <f t="shared" si="20"/>
        <v>9016848</v>
      </c>
      <c r="M123" s="117">
        <f t="shared" si="20"/>
        <v>12661021</v>
      </c>
      <c r="N123" s="117">
        <f t="shared" si="20"/>
        <v>9757520</v>
      </c>
      <c r="O123" s="117">
        <f t="shared" si="20"/>
        <v>9166335</v>
      </c>
      <c r="P123" s="118">
        <f t="shared" si="20"/>
        <v>7657300</v>
      </c>
      <c r="Q123" s="119">
        <f t="shared" si="20"/>
        <v>48259024</v>
      </c>
      <c r="R123" s="120">
        <f t="shared" si="20"/>
        <v>58642829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2187725</v>
      </c>
      <c r="I124" s="126">
        <v>4305920</v>
      </c>
      <c r="J124" s="148">
        <f>SUM(H124:I124)</f>
        <v>6493645</v>
      </c>
      <c r="K124" s="128">
        <v>0</v>
      </c>
      <c r="L124" s="129">
        <v>6043640</v>
      </c>
      <c r="M124" s="129">
        <v>9861039</v>
      </c>
      <c r="N124" s="129">
        <v>8192853</v>
      </c>
      <c r="O124" s="129">
        <v>8198591</v>
      </c>
      <c r="P124" s="126">
        <v>7302942</v>
      </c>
      <c r="Q124" s="127">
        <f>SUM(K124:P124)</f>
        <v>39599065</v>
      </c>
      <c r="R124" s="130">
        <f>SUM(J124,Q124)</f>
        <v>46092710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305945</v>
      </c>
      <c r="I125" s="135">
        <v>402857</v>
      </c>
      <c r="J125" s="150">
        <f>SUM(H125:I125)</f>
        <v>708802</v>
      </c>
      <c r="K125" s="137">
        <v>0</v>
      </c>
      <c r="L125" s="138">
        <v>507910</v>
      </c>
      <c r="M125" s="138">
        <v>546704</v>
      </c>
      <c r="N125" s="138">
        <v>313086</v>
      </c>
      <c r="O125" s="138">
        <v>449529</v>
      </c>
      <c r="P125" s="135">
        <v>311878</v>
      </c>
      <c r="Q125" s="136">
        <f>SUM(K125:P125)</f>
        <v>2129107</v>
      </c>
      <c r="R125" s="139">
        <f>SUM(J125,Q125)</f>
        <v>2837909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2013303</v>
      </c>
      <c r="I126" s="143">
        <v>1168055</v>
      </c>
      <c r="J126" s="149">
        <f>SUM(H126:I126)</f>
        <v>3181358</v>
      </c>
      <c r="K126" s="145">
        <v>0</v>
      </c>
      <c r="L126" s="146">
        <v>2465298</v>
      </c>
      <c r="M126" s="146">
        <v>2253278</v>
      </c>
      <c r="N126" s="146">
        <v>1251581</v>
      </c>
      <c r="O126" s="146">
        <v>518215</v>
      </c>
      <c r="P126" s="143">
        <v>42480</v>
      </c>
      <c r="Q126" s="144">
        <f>SUM(K126:P126)</f>
        <v>6530852</v>
      </c>
      <c r="R126" s="147">
        <f>SUM(J126,Q126)</f>
        <v>9712210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1448485</v>
      </c>
      <c r="I127" s="114">
        <v>2697381</v>
      </c>
      <c r="J127" s="115">
        <f>SUM(H127:I127)</f>
        <v>4145866</v>
      </c>
      <c r="K127" s="116">
        <v>0</v>
      </c>
      <c r="L127" s="117">
        <v>18248910</v>
      </c>
      <c r="M127" s="117">
        <v>15343317</v>
      </c>
      <c r="N127" s="117">
        <v>14908419</v>
      </c>
      <c r="O127" s="117">
        <v>13890916</v>
      </c>
      <c r="P127" s="118">
        <v>4910668</v>
      </c>
      <c r="Q127" s="119">
        <f>SUM(K127:P127)</f>
        <v>67302230</v>
      </c>
      <c r="R127" s="120">
        <f>SUM(J127,Q127)</f>
        <v>71448096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6295560</v>
      </c>
      <c r="I128" s="114">
        <v>6162789</v>
      </c>
      <c r="J128" s="115">
        <f>SUM(H128:I128)</f>
        <v>12458349</v>
      </c>
      <c r="K128" s="116">
        <v>0</v>
      </c>
      <c r="L128" s="117">
        <v>30008546</v>
      </c>
      <c r="M128" s="117">
        <v>20350516</v>
      </c>
      <c r="N128" s="117">
        <v>15044417</v>
      </c>
      <c r="O128" s="117">
        <v>10312332</v>
      </c>
      <c r="P128" s="118">
        <v>6135717</v>
      </c>
      <c r="Q128" s="119">
        <f>SUM(K128:P128)</f>
        <v>81851528</v>
      </c>
      <c r="R128" s="120">
        <f>SUM(J128,Q128)</f>
        <v>94309877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448749</v>
      </c>
      <c r="I129" s="114">
        <f>SUM(I130:I137)</f>
        <v>1108125</v>
      </c>
      <c r="J129" s="115">
        <f>SUM(J130:J137)</f>
        <v>1556874</v>
      </c>
      <c r="K129" s="116">
        <f aca="true" t="shared" si="21" ref="K129:R129">SUM(K131:K137)</f>
        <v>0</v>
      </c>
      <c r="L129" s="117">
        <f>SUM(L131:L137)</f>
        <v>53527266</v>
      </c>
      <c r="M129" s="117">
        <f t="shared" si="21"/>
        <v>64671705</v>
      </c>
      <c r="N129" s="117">
        <f t="shared" si="21"/>
        <v>77171157</v>
      </c>
      <c r="O129" s="117">
        <f t="shared" si="21"/>
        <v>60298011</v>
      </c>
      <c r="P129" s="118">
        <f t="shared" si="21"/>
        <v>30742188</v>
      </c>
      <c r="Q129" s="119">
        <f t="shared" si="21"/>
        <v>286410327</v>
      </c>
      <c r="R129" s="120">
        <f t="shared" si="21"/>
        <v>287967201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>SUM(K130:P130)</f>
        <v>0</v>
      </c>
      <c r="R130" s="195">
        <f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2" ref="J131:J137">SUM(H131:I131)</f>
        <v>0</v>
      </c>
      <c r="K131" s="156"/>
      <c r="L131" s="138">
        <v>46800</v>
      </c>
      <c r="M131" s="138">
        <v>105849</v>
      </c>
      <c r="N131" s="138">
        <v>24264</v>
      </c>
      <c r="O131" s="138">
        <v>9360</v>
      </c>
      <c r="P131" s="135">
        <v>42381</v>
      </c>
      <c r="Q131" s="136">
        <f aca="true" t="shared" si="23" ref="Q131:Q137">SUM(K131:P131)</f>
        <v>228654</v>
      </c>
      <c r="R131" s="139">
        <f aca="true" t="shared" si="24" ref="R131:R137">SUM(J131,Q131)</f>
        <v>228654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28971</v>
      </c>
      <c r="I132" s="135">
        <v>182952</v>
      </c>
      <c r="J132" s="150">
        <f t="shared" si="22"/>
        <v>211923</v>
      </c>
      <c r="K132" s="137">
        <v>0</v>
      </c>
      <c r="L132" s="138">
        <v>7990515</v>
      </c>
      <c r="M132" s="138">
        <v>9626310</v>
      </c>
      <c r="N132" s="138">
        <v>7300845</v>
      </c>
      <c r="O132" s="138">
        <v>6100002</v>
      </c>
      <c r="P132" s="135">
        <v>2347578</v>
      </c>
      <c r="Q132" s="136">
        <f t="shared" si="23"/>
        <v>33365250</v>
      </c>
      <c r="R132" s="139">
        <f t="shared" si="24"/>
        <v>33577173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419778</v>
      </c>
      <c r="I133" s="135">
        <v>925173</v>
      </c>
      <c r="J133" s="150">
        <f t="shared" si="22"/>
        <v>1344951</v>
      </c>
      <c r="K133" s="137">
        <v>0</v>
      </c>
      <c r="L133" s="138">
        <v>6558822</v>
      </c>
      <c r="M133" s="138">
        <v>8635455</v>
      </c>
      <c r="N133" s="138">
        <v>8598204</v>
      </c>
      <c r="O133" s="138">
        <v>9532386</v>
      </c>
      <c r="P133" s="135">
        <v>6281928</v>
      </c>
      <c r="Q133" s="136">
        <f t="shared" si="23"/>
        <v>39606795</v>
      </c>
      <c r="R133" s="139">
        <f t="shared" si="24"/>
        <v>40951746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2"/>
        <v>0</v>
      </c>
      <c r="K134" s="156"/>
      <c r="L134" s="138">
        <v>34098489</v>
      </c>
      <c r="M134" s="138">
        <v>40819833</v>
      </c>
      <c r="N134" s="138">
        <v>54093015</v>
      </c>
      <c r="O134" s="138">
        <v>36768654</v>
      </c>
      <c r="P134" s="135">
        <v>18381150</v>
      </c>
      <c r="Q134" s="136">
        <f t="shared" si="23"/>
        <v>184161141</v>
      </c>
      <c r="R134" s="139">
        <f t="shared" si="24"/>
        <v>184161141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2"/>
        <v>0</v>
      </c>
      <c r="K135" s="156"/>
      <c r="L135" s="138">
        <v>4832640</v>
      </c>
      <c r="M135" s="138">
        <v>5291361</v>
      </c>
      <c r="N135" s="138">
        <v>5481630</v>
      </c>
      <c r="O135" s="138">
        <v>6718347</v>
      </c>
      <c r="P135" s="135">
        <v>2666148</v>
      </c>
      <c r="Q135" s="136">
        <f t="shared" si="23"/>
        <v>24990126</v>
      </c>
      <c r="R135" s="139">
        <f t="shared" si="24"/>
        <v>24990126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2"/>
        <v>0</v>
      </c>
      <c r="K136" s="156"/>
      <c r="L136" s="138">
        <v>0</v>
      </c>
      <c r="M136" s="138">
        <v>192897</v>
      </c>
      <c r="N136" s="138">
        <v>1673199</v>
      </c>
      <c r="O136" s="138">
        <v>1169262</v>
      </c>
      <c r="P136" s="135">
        <v>1023003</v>
      </c>
      <c r="Q136" s="136">
        <f>SUM(K136:P136)</f>
        <v>4058361</v>
      </c>
      <c r="R136" s="139">
        <f>SUM(J136,Q136)</f>
        <v>4058361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2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3"/>
        <v>0</v>
      </c>
      <c r="R137" s="186">
        <f t="shared" si="24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8769705</v>
      </c>
      <c r="M138" s="117">
        <f aca="true" t="shared" si="25" ref="M138:R138">SUM(M139:M141)</f>
        <v>24080315</v>
      </c>
      <c r="N138" s="117">
        <f t="shared" si="25"/>
        <v>79497868</v>
      </c>
      <c r="O138" s="117">
        <f t="shared" si="25"/>
        <v>204814183</v>
      </c>
      <c r="P138" s="118">
        <f t="shared" si="25"/>
        <v>394947338</v>
      </c>
      <c r="Q138" s="119">
        <f t="shared" si="25"/>
        <v>712109409</v>
      </c>
      <c r="R138" s="120">
        <f t="shared" si="25"/>
        <v>712109409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1213161</v>
      </c>
      <c r="M139" s="129">
        <v>5839308</v>
      </c>
      <c r="N139" s="129">
        <v>36432022</v>
      </c>
      <c r="O139" s="129">
        <v>88817953</v>
      </c>
      <c r="P139" s="126">
        <v>110230411</v>
      </c>
      <c r="Q139" s="127">
        <f>SUM(K139:P139)</f>
        <v>242532855</v>
      </c>
      <c r="R139" s="130">
        <f>SUM(J139,Q139)</f>
        <v>242532855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7320456</v>
      </c>
      <c r="M140" s="138">
        <v>15962657</v>
      </c>
      <c r="N140" s="138">
        <v>29199897</v>
      </c>
      <c r="O140" s="138">
        <v>35032851</v>
      </c>
      <c r="P140" s="135">
        <v>28041546</v>
      </c>
      <c r="Q140" s="136">
        <f>SUM(K140:P140)</f>
        <v>115557407</v>
      </c>
      <c r="R140" s="139">
        <f>SUM(J140,Q140)</f>
        <v>115557407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236088</v>
      </c>
      <c r="M141" s="146">
        <v>2278350</v>
      </c>
      <c r="N141" s="146">
        <v>13865949</v>
      </c>
      <c r="O141" s="146">
        <v>80963379</v>
      </c>
      <c r="P141" s="143">
        <v>256675381</v>
      </c>
      <c r="Q141" s="144">
        <f>SUM(K141:P141)</f>
        <v>354019147</v>
      </c>
      <c r="R141" s="147">
        <f>SUM(J141,Q141)</f>
        <v>354019147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6" ref="H142:R142">SUM(H109,H129,H138)</f>
        <v>39548660</v>
      </c>
      <c r="I142" s="114">
        <f t="shared" si="26"/>
        <v>62854763</v>
      </c>
      <c r="J142" s="115">
        <f t="shared" si="26"/>
        <v>102403423</v>
      </c>
      <c r="K142" s="116">
        <f t="shared" si="26"/>
        <v>0</v>
      </c>
      <c r="L142" s="117">
        <f t="shared" si="26"/>
        <v>282539915</v>
      </c>
      <c r="M142" s="117">
        <f t="shared" si="26"/>
        <v>290290101</v>
      </c>
      <c r="N142" s="117">
        <f t="shared" si="26"/>
        <v>322257840</v>
      </c>
      <c r="O142" s="117">
        <f t="shared" si="26"/>
        <v>401528935</v>
      </c>
      <c r="P142" s="118">
        <f t="shared" si="26"/>
        <v>521349794</v>
      </c>
      <c r="Q142" s="119">
        <f t="shared" si="26"/>
        <v>1817966585</v>
      </c>
      <c r="R142" s="120">
        <f t="shared" si="26"/>
        <v>1920370008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K31:R31"/>
    <mergeCell ref="R23:R24"/>
    <mergeCell ref="R107:R108"/>
    <mergeCell ref="H58:J58"/>
    <mergeCell ref="K58:P58"/>
    <mergeCell ref="H107:J107"/>
    <mergeCell ref="Q58:Q59"/>
    <mergeCell ref="I67:R67"/>
    <mergeCell ref="B23:G24"/>
    <mergeCell ref="B32:G33"/>
    <mergeCell ref="K50:P50"/>
    <mergeCell ref="R32:R33"/>
    <mergeCell ref="H32:J32"/>
    <mergeCell ref="K32:Q32"/>
    <mergeCell ref="Q42:Q43"/>
    <mergeCell ref="B42:G43"/>
    <mergeCell ref="K42:P42"/>
    <mergeCell ref="J41:Q41"/>
    <mergeCell ref="B5:G5"/>
    <mergeCell ref="B13:G13"/>
    <mergeCell ref="B58:G59"/>
    <mergeCell ref="H42:J42"/>
    <mergeCell ref="J57:Q57"/>
    <mergeCell ref="B50:G51"/>
    <mergeCell ref="H50:J50"/>
    <mergeCell ref="J49:Q49"/>
    <mergeCell ref="Q50:Q51"/>
    <mergeCell ref="H23:J23"/>
    <mergeCell ref="B107:G108"/>
    <mergeCell ref="H68:J68"/>
    <mergeCell ref="K68:Q68"/>
    <mergeCell ref="R68:R69"/>
    <mergeCell ref="B68:G69"/>
    <mergeCell ref="K107:Q107"/>
    <mergeCell ref="J1:O1"/>
    <mergeCell ref="P1:Q1"/>
    <mergeCell ref="I106:R106"/>
    <mergeCell ref="Q12:R12"/>
    <mergeCell ref="K5:L5"/>
    <mergeCell ref="R6:R7"/>
    <mergeCell ref="K23:Q23"/>
    <mergeCell ref="K22:R22"/>
    <mergeCell ref="H4:I4"/>
    <mergeCell ref="H5:I5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="90" zoomScaleNormal="55" zoomScaleSheetLayoutView="90" zoomScalePageLayoutView="0" workbookViewId="0" topLeftCell="A1">
      <selection activeCell="A145" sqref="A145:IV447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平成２５年（２０１３年）７月※</v>
      </c>
      <c r="J1" s="202" t="s">
        <v>0</v>
      </c>
      <c r="K1" s="203"/>
      <c r="L1" s="203"/>
      <c r="M1" s="203"/>
      <c r="N1" s="203"/>
      <c r="O1" s="204"/>
      <c r="P1" s="205">
        <v>41519</v>
      </c>
      <c r="Q1" s="205"/>
      <c r="R1" s="168" t="s">
        <v>65</v>
      </c>
    </row>
    <row r="2" spans="1:17" ht="16.5" customHeight="1" thickTop="1">
      <c r="A2" s="164">
        <v>25</v>
      </c>
      <c r="B2" s="164">
        <v>2013</v>
      </c>
      <c r="C2" s="164">
        <v>7</v>
      </c>
      <c r="D2" s="164">
        <v>1</v>
      </c>
      <c r="E2" s="164">
        <v>31</v>
      </c>
      <c r="Q2" s="168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06" t="s">
        <v>2</v>
      </c>
      <c r="I4" s="206"/>
    </row>
    <row r="5" spans="2:17" ht="16.5" customHeight="1">
      <c r="B5" s="218" t="str">
        <f>"平成"&amp;WIDECHAR($A$2)&amp;"年（"&amp;WIDECHAR($B$2)&amp;"年）"&amp;WIDECHAR($C$2)&amp;"月末日現在"</f>
        <v>平成２５年（２０１３年）７月末日現在</v>
      </c>
      <c r="C5" s="219"/>
      <c r="D5" s="219"/>
      <c r="E5" s="219"/>
      <c r="F5" s="219"/>
      <c r="G5" s="220"/>
      <c r="H5" s="221" t="s">
        <v>3</v>
      </c>
      <c r="I5" s="222"/>
      <c r="K5" s="223"/>
      <c r="L5" s="223"/>
      <c r="Q5" s="198" t="s">
        <v>71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42844</v>
      </c>
      <c r="K6" s="200"/>
      <c r="L6" s="199"/>
      <c r="Q6" s="199">
        <f>R18</f>
        <v>18125</v>
      </c>
      <c r="R6" s="224">
        <f>Q6/Q7</f>
        <v>0.2116368137128979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42798</v>
      </c>
      <c r="Q7" s="199">
        <f>I8</f>
        <v>85642</v>
      </c>
      <c r="R7" s="224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85642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06" t="s">
        <v>2</v>
      </c>
      <c r="R12" s="206"/>
    </row>
    <row r="13" spans="1:18" ht="16.5" customHeight="1">
      <c r="A13" s="164" t="s">
        <v>66</v>
      </c>
      <c r="B13" s="218" t="str">
        <f>"平成"&amp;WIDECHAR($A$2)&amp;"年（"&amp;WIDECHAR($B$2)&amp;"年）"&amp;WIDECHAR($C$2)&amp;"月末日現在"</f>
        <v>平成２５年（２０１３年）７月末日現在</v>
      </c>
      <c r="C13" s="219"/>
      <c r="D13" s="219"/>
      <c r="E13" s="219"/>
      <c r="F13" s="219"/>
      <c r="G13" s="220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64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2854</v>
      </c>
      <c r="I14" s="32">
        <f>I15+I16</f>
        <v>2165</v>
      </c>
      <c r="J14" s="33">
        <f>SUM(H14:I14)</f>
        <v>5019</v>
      </c>
      <c r="K14" s="34">
        <f aca="true" t="shared" si="0" ref="K14:P14">K15+K16</f>
        <v>0</v>
      </c>
      <c r="L14" s="35">
        <f t="shared" si="0"/>
        <v>3775</v>
      </c>
      <c r="M14" s="35">
        <f t="shared" si="0"/>
        <v>2490</v>
      </c>
      <c r="N14" s="35">
        <f t="shared" si="0"/>
        <v>1959</v>
      </c>
      <c r="O14" s="35">
        <f t="shared" si="0"/>
        <v>2124</v>
      </c>
      <c r="P14" s="36">
        <f t="shared" si="0"/>
        <v>2315</v>
      </c>
      <c r="Q14" s="37">
        <f>SUM(K14:P14)</f>
        <v>12663</v>
      </c>
      <c r="R14" s="165">
        <f>SUM(J14,Q14)</f>
        <v>17682</v>
      </c>
    </row>
    <row r="15" spans="1:18" ht="16.5" customHeight="1">
      <c r="A15" s="164">
        <v>156</v>
      </c>
      <c r="B15" s="39"/>
      <c r="C15" s="40" t="s">
        <v>4</v>
      </c>
      <c r="D15" s="40"/>
      <c r="E15" s="40"/>
      <c r="F15" s="40"/>
      <c r="G15" s="40"/>
      <c r="H15" s="41">
        <v>432</v>
      </c>
      <c r="I15" s="42">
        <v>388</v>
      </c>
      <c r="J15" s="43">
        <f>SUM(H15:I15)</f>
        <v>820</v>
      </c>
      <c r="K15" s="44">
        <v>0</v>
      </c>
      <c r="L15" s="45">
        <v>525</v>
      </c>
      <c r="M15" s="45">
        <v>356</v>
      </c>
      <c r="N15" s="45">
        <v>238</v>
      </c>
      <c r="O15" s="45">
        <v>263</v>
      </c>
      <c r="P15" s="42">
        <v>237</v>
      </c>
      <c r="Q15" s="43">
        <f>SUM(K15:P15)</f>
        <v>1619</v>
      </c>
      <c r="R15" s="166">
        <f>SUM(J15,Q15)</f>
        <v>2439</v>
      </c>
    </row>
    <row r="16" spans="1:18" ht="16.5" customHeight="1">
      <c r="A16" s="164">
        <v>719</v>
      </c>
      <c r="B16" s="46"/>
      <c r="C16" s="47" t="s">
        <v>5</v>
      </c>
      <c r="D16" s="47"/>
      <c r="E16" s="47"/>
      <c r="F16" s="47"/>
      <c r="G16" s="47"/>
      <c r="H16" s="48">
        <v>2422</v>
      </c>
      <c r="I16" s="49">
        <v>1777</v>
      </c>
      <c r="J16" s="50">
        <f>SUM(H16:I16)</f>
        <v>4199</v>
      </c>
      <c r="K16" s="51">
        <v>0</v>
      </c>
      <c r="L16" s="52">
        <v>3250</v>
      </c>
      <c r="M16" s="52">
        <v>2134</v>
      </c>
      <c r="N16" s="52">
        <v>1721</v>
      </c>
      <c r="O16" s="52">
        <v>1861</v>
      </c>
      <c r="P16" s="49">
        <v>2078</v>
      </c>
      <c r="Q16" s="50">
        <f>SUM(K16:P16)</f>
        <v>11044</v>
      </c>
      <c r="R16" s="167">
        <f>SUM(J16,Q16)</f>
        <v>15243</v>
      </c>
    </row>
    <row r="17" spans="1:18" ht="16.5" customHeight="1">
      <c r="A17" s="164">
        <v>25</v>
      </c>
      <c r="B17" s="54" t="s">
        <v>19</v>
      </c>
      <c r="C17" s="55"/>
      <c r="D17" s="55"/>
      <c r="E17" s="55"/>
      <c r="F17" s="55"/>
      <c r="G17" s="55"/>
      <c r="H17" s="31">
        <v>47</v>
      </c>
      <c r="I17" s="32">
        <v>77</v>
      </c>
      <c r="J17" s="33">
        <f>SUM(H17:I17)</f>
        <v>124</v>
      </c>
      <c r="K17" s="34">
        <v>0</v>
      </c>
      <c r="L17" s="35">
        <v>90</v>
      </c>
      <c r="M17" s="35">
        <v>82</v>
      </c>
      <c r="N17" s="35">
        <v>33</v>
      </c>
      <c r="O17" s="35">
        <v>45</v>
      </c>
      <c r="P17" s="36">
        <v>69</v>
      </c>
      <c r="Q17" s="56">
        <f>SUM(K17:P17)</f>
        <v>319</v>
      </c>
      <c r="R17" s="57">
        <f>SUM(J17,Q17)</f>
        <v>443</v>
      </c>
    </row>
    <row r="18" spans="1:18" ht="16.5" customHeight="1">
      <c r="A18" s="164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2901</v>
      </c>
      <c r="I18" s="59">
        <f>I14+I17</f>
        <v>2242</v>
      </c>
      <c r="J18" s="60">
        <f>SUM(H18:I18)</f>
        <v>5143</v>
      </c>
      <c r="K18" s="61">
        <f aca="true" t="shared" si="1" ref="K18:P18">K14+K17</f>
        <v>0</v>
      </c>
      <c r="L18" s="62">
        <f t="shared" si="1"/>
        <v>3865</v>
      </c>
      <c r="M18" s="62">
        <f t="shared" si="1"/>
        <v>2572</v>
      </c>
      <c r="N18" s="62">
        <f t="shared" si="1"/>
        <v>1992</v>
      </c>
      <c r="O18" s="62">
        <f t="shared" si="1"/>
        <v>2169</v>
      </c>
      <c r="P18" s="59">
        <f t="shared" si="1"/>
        <v>2384</v>
      </c>
      <c r="Q18" s="60">
        <f>SUM(K18:P18)</f>
        <v>12982</v>
      </c>
      <c r="R18" s="63">
        <f>SUM(J18,Q18)</f>
        <v>18125</v>
      </c>
    </row>
    <row r="21" ht="16.5" customHeight="1">
      <c r="A21" s="1" t="s">
        <v>70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06" t="s">
        <v>21</v>
      </c>
      <c r="L22" s="206"/>
      <c r="M22" s="206"/>
      <c r="N22" s="206"/>
      <c r="O22" s="206"/>
      <c r="P22" s="206"/>
      <c r="Q22" s="206"/>
      <c r="R22" s="206"/>
    </row>
    <row r="23" spans="2:18" ht="16.5" customHeight="1">
      <c r="B23" s="225" t="str">
        <f>"平成"&amp;WIDECHAR($A$2)&amp;"年（"&amp;WIDECHAR($B$2)&amp;"年）"&amp;WIDECHAR($C$2)&amp;"月"</f>
        <v>平成２５年（２０１３年）７月</v>
      </c>
      <c r="C23" s="226"/>
      <c r="D23" s="226"/>
      <c r="E23" s="226"/>
      <c r="F23" s="226"/>
      <c r="G23" s="212"/>
      <c r="H23" s="216" t="s">
        <v>22</v>
      </c>
      <c r="I23" s="217"/>
      <c r="J23" s="217"/>
      <c r="K23" s="207" t="s">
        <v>23</v>
      </c>
      <c r="L23" s="208"/>
      <c r="M23" s="208"/>
      <c r="N23" s="208"/>
      <c r="O23" s="208"/>
      <c r="P23" s="208"/>
      <c r="Q23" s="209"/>
      <c r="R23" s="210" t="s">
        <v>17</v>
      </c>
    </row>
    <row r="24" spans="2:18" ht="16.5" customHeight="1">
      <c r="B24" s="227"/>
      <c r="C24" s="228"/>
      <c r="D24" s="228"/>
      <c r="E24" s="228"/>
      <c r="F24" s="228"/>
      <c r="G24" s="21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1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1492</v>
      </c>
      <c r="I25" s="72">
        <v>1391</v>
      </c>
      <c r="J25" s="73">
        <f>SUM(H25:I25)</f>
        <v>2883</v>
      </c>
      <c r="K25" s="74">
        <v>0</v>
      </c>
      <c r="L25" s="75">
        <v>2584</v>
      </c>
      <c r="M25" s="75">
        <v>1805</v>
      </c>
      <c r="N25" s="75">
        <v>1128</v>
      </c>
      <c r="O25" s="75">
        <v>788</v>
      </c>
      <c r="P25" s="76">
        <v>458</v>
      </c>
      <c r="Q25" s="77">
        <f>SUM(K25:P25)</f>
        <v>6763</v>
      </c>
      <c r="R25" s="38">
        <f>SUM(J25,Q25)</f>
        <v>9646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26</v>
      </c>
      <c r="I26" s="79">
        <v>49</v>
      </c>
      <c r="J26" s="80">
        <f>SUM(H26:I26)</f>
        <v>75</v>
      </c>
      <c r="K26" s="81">
        <v>0</v>
      </c>
      <c r="L26" s="82">
        <v>59</v>
      </c>
      <c r="M26" s="82">
        <v>54</v>
      </c>
      <c r="N26" s="82">
        <v>24</v>
      </c>
      <c r="O26" s="82">
        <v>14</v>
      </c>
      <c r="P26" s="83">
        <v>22</v>
      </c>
      <c r="Q26" s="84">
        <f>SUM(K26:P26)</f>
        <v>173</v>
      </c>
      <c r="R26" s="53">
        <f>SUM(J26,Q26)</f>
        <v>248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1518</v>
      </c>
      <c r="I27" s="59">
        <f t="shared" si="2"/>
        <v>1440</v>
      </c>
      <c r="J27" s="60">
        <f t="shared" si="2"/>
        <v>2958</v>
      </c>
      <c r="K27" s="61">
        <f t="shared" si="2"/>
        <v>0</v>
      </c>
      <c r="L27" s="62">
        <f t="shared" si="2"/>
        <v>2643</v>
      </c>
      <c r="M27" s="62">
        <f t="shared" si="2"/>
        <v>1859</v>
      </c>
      <c r="N27" s="62">
        <f t="shared" si="2"/>
        <v>1152</v>
      </c>
      <c r="O27" s="62">
        <f t="shared" si="2"/>
        <v>802</v>
      </c>
      <c r="P27" s="59">
        <f t="shared" si="2"/>
        <v>480</v>
      </c>
      <c r="Q27" s="60">
        <f>SUM(K27:P27)</f>
        <v>6936</v>
      </c>
      <c r="R27" s="63">
        <f>SUM(J27,Q27)</f>
        <v>9894</v>
      </c>
    </row>
    <row r="30" ht="16.5" customHeight="1">
      <c r="A30" s="1" t="s">
        <v>24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06" t="s">
        <v>21</v>
      </c>
      <c r="L31" s="206"/>
      <c r="M31" s="206"/>
      <c r="N31" s="206"/>
      <c r="O31" s="206"/>
      <c r="P31" s="206"/>
      <c r="Q31" s="206"/>
      <c r="R31" s="206"/>
    </row>
    <row r="32" spans="2:18" ht="16.5" customHeight="1">
      <c r="B32" s="225" t="str">
        <f>"平成"&amp;WIDECHAR($A$2)&amp;"年（"&amp;WIDECHAR($B$2)&amp;"年）"&amp;WIDECHAR($C$2)&amp;"月"</f>
        <v>平成２５年（２０１３年）７月</v>
      </c>
      <c r="C32" s="226"/>
      <c r="D32" s="226"/>
      <c r="E32" s="226"/>
      <c r="F32" s="226"/>
      <c r="G32" s="212"/>
      <c r="H32" s="216" t="s">
        <v>22</v>
      </c>
      <c r="I32" s="217"/>
      <c r="J32" s="217"/>
      <c r="K32" s="207" t="s">
        <v>23</v>
      </c>
      <c r="L32" s="208"/>
      <c r="M32" s="208"/>
      <c r="N32" s="208"/>
      <c r="O32" s="208"/>
      <c r="P32" s="208"/>
      <c r="Q32" s="209"/>
      <c r="R32" s="212" t="s">
        <v>17</v>
      </c>
    </row>
    <row r="33" spans="2:18" ht="16.5" customHeight="1">
      <c r="B33" s="227"/>
      <c r="C33" s="228"/>
      <c r="D33" s="228"/>
      <c r="E33" s="228"/>
      <c r="F33" s="228"/>
      <c r="G33" s="21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1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13</v>
      </c>
      <c r="I34" s="72">
        <v>15</v>
      </c>
      <c r="J34" s="73">
        <f>SUM(H34:I34)</f>
        <v>28</v>
      </c>
      <c r="K34" s="74">
        <v>0</v>
      </c>
      <c r="L34" s="75">
        <v>315</v>
      </c>
      <c r="M34" s="75">
        <v>346</v>
      </c>
      <c r="N34" s="75">
        <v>361</v>
      </c>
      <c r="O34" s="75">
        <v>268</v>
      </c>
      <c r="P34" s="76">
        <v>126</v>
      </c>
      <c r="Q34" s="86">
        <f>SUM(K34:P34)</f>
        <v>1416</v>
      </c>
      <c r="R34" s="87">
        <f>SUM(J34,Q34)</f>
        <v>1444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1</v>
      </c>
      <c r="J35" s="80">
        <f>SUM(H35:I35)</f>
        <v>1</v>
      </c>
      <c r="K35" s="81">
        <v>0</v>
      </c>
      <c r="L35" s="82">
        <v>1</v>
      </c>
      <c r="M35" s="82">
        <v>3</v>
      </c>
      <c r="N35" s="82">
        <v>3</v>
      </c>
      <c r="O35" s="82">
        <v>2</v>
      </c>
      <c r="P35" s="83">
        <v>3</v>
      </c>
      <c r="Q35" s="88">
        <f>SUM(K35:P35)</f>
        <v>12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13</v>
      </c>
      <c r="I36" s="59">
        <f>I34+I35</f>
        <v>16</v>
      </c>
      <c r="J36" s="60">
        <f>SUM(H36:I36)</f>
        <v>29</v>
      </c>
      <c r="K36" s="61">
        <f aca="true" t="shared" si="3" ref="K36:P36">K34+K35</f>
        <v>0</v>
      </c>
      <c r="L36" s="62">
        <f t="shared" si="3"/>
        <v>316</v>
      </c>
      <c r="M36" s="62">
        <f t="shared" si="3"/>
        <v>349</v>
      </c>
      <c r="N36" s="62">
        <f t="shared" si="3"/>
        <v>364</v>
      </c>
      <c r="O36" s="62">
        <f t="shared" si="3"/>
        <v>270</v>
      </c>
      <c r="P36" s="59">
        <f t="shared" si="3"/>
        <v>129</v>
      </c>
      <c r="Q36" s="90">
        <f>SUM(K36:P36)</f>
        <v>1428</v>
      </c>
      <c r="R36" s="91">
        <f>SUM(J36,Q36)</f>
        <v>1457</v>
      </c>
    </row>
    <row r="39" ht="16.5" customHeight="1">
      <c r="A39" s="1" t="s">
        <v>25</v>
      </c>
    </row>
    <row r="40" ht="16.5" customHeight="1">
      <c r="A40" s="1" t="s">
        <v>26</v>
      </c>
    </row>
    <row r="41" spans="2:17" ht="16.5" customHeight="1">
      <c r="B41" s="3"/>
      <c r="C41" s="3"/>
      <c r="D41" s="3"/>
      <c r="E41" s="4"/>
      <c r="F41" s="4"/>
      <c r="G41" s="4"/>
      <c r="H41" s="4"/>
      <c r="I41" s="4"/>
      <c r="J41" s="206" t="s">
        <v>21</v>
      </c>
      <c r="K41" s="206"/>
      <c r="L41" s="206"/>
      <c r="M41" s="206"/>
      <c r="N41" s="206"/>
      <c r="O41" s="206"/>
      <c r="P41" s="206"/>
      <c r="Q41" s="206"/>
    </row>
    <row r="42" spans="2:17" ht="16.5" customHeight="1">
      <c r="B42" s="225" t="str">
        <f>"平成"&amp;WIDECHAR($A$2)&amp;"年（"&amp;WIDECHAR($B$2)&amp;"年）"&amp;WIDECHAR($C$2)&amp;"月"</f>
        <v>平成２５年（２０１３年）７月</v>
      </c>
      <c r="C42" s="226"/>
      <c r="D42" s="226"/>
      <c r="E42" s="226"/>
      <c r="F42" s="226"/>
      <c r="G42" s="212"/>
      <c r="H42" s="216" t="s">
        <v>22</v>
      </c>
      <c r="I42" s="217"/>
      <c r="J42" s="217"/>
      <c r="K42" s="207" t="s">
        <v>23</v>
      </c>
      <c r="L42" s="208"/>
      <c r="M42" s="208"/>
      <c r="N42" s="208"/>
      <c r="O42" s="208"/>
      <c r="P42" s="209"/>
      <c r="Q42" s="212" t="s">
        <v>17</v>
      </c>
    </row>
    <row r="43" spans="2:17" ht="16.5" customHeight="1">
      <c r="B43" s="227"/>
      <c r="C43" s="228"/>
      <c r="D43" s="228"/>
      <c r="E43" s="228"/>
      <c r="F43" s="228"/>
      <c r="G43" s="213"/>
      <c r="H43" s="65" t="s">
        <v>8</v>
      </c>
      <c r="I43" s="66" t="s">
        <v>9</v>
      </c>
      <c r="J43" s="67" t="s">
        <v>10</v>
      </c>
      <c r="K43" s="92" t="s">
        <v>12</v>
      </c>
      <c r="L43" s="69" t="s">
        <v>13</v>
      </c>
      <c r="M43" s="69" t="s">
        <v>14</v>
      </c>
      <c r="N43" s="69" t="s">
        <v>15</v>
      </c>
      <c r="O43" s="70" t="s">
        <v>16</v>
      </c>
      <c r="P43" s="85" t="s">
        <v>10</v>
      </c>
      <c r="Q43" s="213"/>
    </row>
    <row r="44" spans="2:17" ht="16.5" customHeight="1">
      <c r="B44" s="5" t="s">
        <v>18</v>
      </c>
      <c r="C44" s="7"/>
      <c r="D44" s="7"/>
      <c r="E44" s="7"/>
      <c r="F44" s="7"/>
      <c r="G44" s="7"/>
      <c r="H44" s="71">
        <v>0</v>
      </c>
      <c r="I44" s="72">
        <v>0</v>
      </c>
      <c r="J44" s="73">
        <f>SUM(H44:I44)</f>
        <v>0</v>
      </c>
      <c r="K44" s="74">
        <v>5</v>
      </c>
      <c r="L44" s="75">
        <v>25</v>
      </c>
      <c r="M44" s="75">
        <v>166</v>
      </c>
      <c r="N44" s="75">
        <v>363</v>
      </c>
      <c r="O44" s="76">
        <v>425</v>
      </c>
      <c r="P44" s="86">
        <f>SUM(K44:O44)</f>
        <v>984</v>
      </c>
      <c r="Q44" s="87">
        <f>SUM(J44,P44)</f>
        <v>984</v>
      </c>
    </row>
    <row r="45" spans="2:17" ht="16.5" customHeight="1">
      <c r="B45" s="10" t="s">
        <v>19</v>
      </c>
      <c r="C45" s="12"/>
      <c r="D45" s="12"/>
      <c r="E45" s="12"/>
      <c r="F45" s="12"/>
      <c r="G45" s="12"/>
      <c r="H45" s="78">
        <v>0</v>
      </c>
      <c r="I45" s="79">
        <v>0</v>
      </c>
      <c r="J45" s="80">
        <f>SUM(H45:I45)</f>
        <v>0</v>
      </c>
      <c r="K45" s="81">
        <v>0</v>
      </c>
      <c r="L45" s="82">
        <v>0</v>
      </c>
      <c r="M45" s="82">
        <v>0</v>
      </c>
      <c r="N45" s="82">
        <v>4</v>
      </c>
      <c r="O45" s="83">
        <v>5</v>
      </c>
      <c r="P45" s="88">
        <f>SUM(K45:O45)</f>
        <v>9</v>
      </c>
      <c r="Q45" s="89">
        <f>SUM(J45,P45)</f>
        <v>9</v>
      </c>
    </row>
    <row r="46" spans="2:17" ht="16.5" customHeight="1">
      <c r="B46" s="15" t="s">
        <v>20</v>
      </c>
      <c r="C46" s="16"/>
      <c r="D46" s="16"/>
      <c r="E46" s="16"/>
      <c r="F46" s="16"/>
      <c r="G46" s="16"/>
      <c r="H46" s="58">
        <f>H44+H45</f>
        <v>0</v>
      </c>
      <c r="I46" s="59">
        <f>I44+I45</f>
        <v>0</v>
      </c>
      <c r="J46" s="60">
        <f>SUM(H46:I46)</f>
        <v>0</v>
      </c>
      <c r="K46" s="61">
        <f>K44+K45</f>
        <v>5</v>
      </c>
      <c r="L46" s="62">
        <f>L44+L45</f>
        <v>25</v>
      </c>
      <c r="M46" s="62">
        <f>M44+M45</f>
        <v>166</v>
      </c>
      <c r="N46" s="62">
        <f>N44+N45</f>
        <v>367</v>
      </c>
      <c r="O46" s="59">
        <f>O44+O45</f>
        <v>430</v>
      </c>
      <c r="P46" s="90">
        <f>SUM(K46:O46)</f>
        <v>993</v>
      </c>
      <c r="Q46" s="91">
        <f>SUM(J46,P46)</f>
        <v>993</v>
      </c>
    </row>
    <row r="48" ht="16.5" customHeight="1">
      <c r="A48" s="1" t="s">
        <v>27</v>
      </c>
    </row>
    <row r="49" spans="2:17" ht="16.5" customHeight="1">
      <c r="B49" s="3"/>
      <c r="C49" s="3"/>
      <c r="D49" s="3"/>
      <c r="E49" s="4"/>
      <c r="F49" s="4"/>
      <c r="G49" s="4"/>
      <c r="H49" s="4"/>
      <c r="I49" s="4"/>
      <c r="J49" s="206" t="s">
        <v>21</v>
      </c>
      <c r="K49" s="206"/>
      <c r="L49" s="206"/>
      <c r="M49" s="206"/>
      <c r="N49" s="206"/>
      <c r="O49" s="206"/>
      <c r="P49" s="206"/>
      <c r="Q49" s="206"/>
    </row>
    <row r="50" spans="2:17" ht="16.5" customHeight="1">
      <c r="B50" s="225" t="str">
        <f>"平成"&amp;WIDECHAR($A$2)&amp;"年（"&amp;WIDECHAR($B$2)&amp;"年）"&amp;WIDECHAR($C$2)&amp;"月"</f>
        <v>平成２５年（２０１３年）７月</v>
      </c>
      <c r="C50" s="226"/>
      <c r="D50" s="226"/>
      <c r="E50" s="226"/>
      <c r="F50" s="226"/>
      <c r="G50" s="212"/>
      <c r="H50" s="239" t="s">
        <v>22</v>
      </c>
      <c r="I50" s="240"/>
      <c r="J50" s="240"/>
      <c r="K50" s="241" t="s">
        <v>23</v>
      </c>
      <c r="L50" s="240"/>
      <c r="M50" s="240"/>
      <c r="N50" s="240"/>
      <c r="O50" s="240"/>
      <c r="P50" s="242"/>
      <c r="Q50" s="214" t="s">
        <v>17</v>
      </c>
    </row>
    <row r="51" spans="2:17" ht="16.5" customHeight="1">
      <c r="B51" s="227"/>
      <c r="C51" s="228"/>
      <c r="D51" s="228"/>
      <c r="E51" s="228"/>
      <c r="F51" s="228"/>
      <c r="G51" s="213"/>
      <c r="H51" s="94" t="s">
        <v>8</v>
      </c>
      <c r="I51" s="95" t="s">
        <v>9</v>
      </c>
      <c r="J51" s="93" t="s">
        <v>10</v>
      </c>
      <c r="K51" s="96" t="s">
        <v>12</v>
      </c>
      <c r="L51" s="97" t="s">
        <v>13</v>
      </c>
      <c r="M51" s="97" t="s">
        <v>14</v>
      </c>
      <c r="N51" s="97" t="s">
        <v>15</v>
      </c>
      <c r="O51" s="98" t="s">
        <v>16</v>
      </c>
      <c r="P51" s="99" t="s">
        <v>10</v>
      </c>
      <c r="Q51" s="215"/>
    </row>
    <row r="52" spans="2:17" ht="16.5" customHeight="1">
      <c r="B52" s="5" t="s">
        <v>18</v>
      </c>
      <c r="C52" s="7"/>
      <c r="D52" s="7"/>
      <c r="E52" s="7"/>
      <c r="F52" s="7"/>
      <c r="G52" s="7"/>
      <c r="H52" s="71">
        <v>0</v>
      </c>
      <c r="I52" s="72">
        <v>0</v>
      </c>
      <c r="J52" s="73">
        <f>SUM(H52:I52)</f>
        <v>0</v>
      </c>
      <c r="K52" s="74">
        <v>36</v>
      </c>
      <c r="L52" s="75">
        <v>63</v>
      </c>
      <c r="M52" s="75">
        <v>109</v>
      </c>
      <c r="N52" s="75">
        <v>135</v>
      </c>
      <c r="O52" s="76">
        <v>98</v>
      </c>
      <c r="P52" s="86">
        <f>SUM(K52:O52)</f>
        <v>441</v>
      </c>
      <c r="Q52" s="87">
        <f>SUM(J52,P52)</f>
        <v>441</v>
      </c>
    </row>
    <row r="53" spans="2:17" ht="16.5" customHeight="1">
      <c r="B53" s="10" t="s">
        <v>19</v>
      </c>
      <c r="C53" s="12"/>
      <c r="D53" s="12"/>
      <c r="E53" s="12"/>
      <c r="F53" s="12"/>
      <c r="G53" s="12"/>
      <c r="H53" s="78">
        <v>0</v>
      </c>
      <c r="I53" s="79">
        <v>0</v>
      </c>
      <c r="J53" s="80">
        <f>SUM(H53:I53)</f>
        <v>0</v>
      </c>
      <c r="K53" s="81">
        <v>0</v>
      </c>
      <c r="L53" s="82">
        <v>2</v>
      </c>
      <c r="M53" s="82">
        <v>0</v>
      </c>
      <c r="N53" s="82">
        <v>1</v>
      </c>
      <c r="O53" s="83">
        <v>1</v>
      </c>
      <c r="P53" s="88">
        <f>SUM(K53:O53)</f>
        <v>4</v>
      </c>
      <c r="Q53" s="89">
        <f>SUM(J53,P53)</f>
        <v>4</v>
      </c>
    </row>
    <row r="54" spans="2:17" ht="16.5" customHeight="1">
      <c r="B54" s="15" t="s">
        <v>20</v>
      </c>
      <c r="C54" s="16"/>
      <c r="D54" s="16"/>
      <c r="E54" s="16"/>
      <c r="F54" s="16"/>
      <c r="G54" s="16"/>
      <c r="H54" s="58">
        <f>H52+H53</f>
        <v>0</v>
      </c>
      <c r="I54" s="59">
        <f>I52+I53</f>
        <v>0</v>
      </c>
      <c r="J54" s="60">
        <f>SUM(H54:I54)</f>
        <v>0</v>
      </c>
      <c r="K54" s="61">
        <f>K52+K53</f>
        <v>36</v>
      </c>
      <c r="L54" s="62">
        <f>L52+L53</f>
        <v>65</v>
      </c>
      <c r="M54" s="62">
        <f>M52+M53</f>
        <v>109</v>
      </c>
      <c r="N54" s="62">
        <f>N52+N53</f>
        <v>136</v>
      </c>
      <c r="O54" s="59">
        <f>O52+O53</f>
        <v>99</v>
      </c>
      <c r="P54" s="90">
        <f>SUM(K54:O54)</f>
        <v>445</v>
      </c>
      <c r="Q54" s="91">
        <f>SUM(J54,P54)</f>
        <v>445</v>
      </c>
    </row>
    <row r="56" ht="16.5" customHeight="1">
      <c r="A56" s="1" t="s">
        <v>28</v>
      </c>
    </row>
    <row r="57" spans="2:17" ht="16.5" customHeight="1">
      <c r="B57" s="3"/>
      <c r="C57" s="3"/>
      <c r="D57" s="3"/>
      <c r="E57" s="4"/>
      <c r="F57" s="4"/>
      <c r="G57" s="4"/>
      <c r="H57" s="4"/>
      <c r="I57" s="4"/>
      <c r="J57" s="206" t="s">
        <v>21</v>
      </c>
      <c r="K57" s="206"/>
      <c r="L57" s="206"/>
      <c r="M57" s="206"/>
      <c r="N57" s="206"/>
      <c r="O57" s="206"/>
      <c r="P57" s="206"/>
      <c r="Q57" s="206"/>
    </row>
    <row r="58" spans="2:17" ht="16.5" customHeight="1">
      <c r="B58" s="233" t="str">
        <f>"平成"&amp;WIDECHAR($A$2)&amp;"年（"&amp;WIDECHAR($B$2)&amp;"年）"&amp;WIDECHAR($C$2)&amp;"月"</f>
        <v>平成２５年（２０１３年）７月</v>
      </c>
      <c r="C58" s="234"/>
      <c r="D58" s="234"/>
      <c r="E58" s="234"/>
      <c r="F58" s="234"/>
      <c r="G58" s="235"/>
      <c r="H58" s="229" t="s">
        <v>22</v>
      </c>
      <c r="I58" s="230"/>
      <c r="J58" s="230"/>
      <c r="K58" s="231" t="s">
        <v>23</v>
      </c>
      <c r="L58" s="230"/>
      <c r="M58" s="230"/>
      <c r="N58" s="230"/>
      <c r="O58" s="230"/>
      <c r="P58" s="232"/>
      <c r="Q58" s="235" t="s">
        <v>17</v>
      </c>
    </row>
    <row r="59" spans="2:17" ht="16.5" customHeight="1">
      <c r="B59" s="236"/>
      <c r="C59" s="237"/>
      <c r="D59" s="237"/>
      <c r="E59" s="237"/>
      <c r="F59" s="237"/>
      <c r="G59" s="238"/>
      <c r="H59" s="101" t="s">
        <v>8</v>
      </c>
      <c r="I59" s="102" t="s">
        <v>9</v>
      </c>
      <c r="J59" s="100" t="s">
        <v>10</v>
      </c>
      <c r="K59" s="103" t="s">
        <v>12</v>
      </c>
      <c r="L59" s="104" t="s">
        <v>13</v>
      </c>
      <c r="M59" s="104" t="s">
        <v>14</v>
      </c>
      <c r="N59" s="104" t="s">
        <v>15</v>
      </c>
      <c r="O59" s="102" t="s">
        <v>16</v>
      </c>
      <c r="P59" s="105" t="s">
        <v>10</v>
      </c>
      <c r="Q59" s="238"/>
    </row>
    <row r="60" spans="2:17" ht="16.5" customHeight="1">
      <c r="B60" s="5" t="s">
        <v>18</v>
      </c>
      <c r="C60" s="7"/>
      <c r="D60" s="7"/>
      <c r="E60" s="7"/>
      <c r="F60" s="7"/>
      <c r="G60" s="7"/>
      <c r="H60" s="71">
        <v>0</v>
      </c>
      <c r="I60" s="72">
        <v>0</v>
      </c>
      <c r="J60" s="73">
        <f>SUM(H60:I60)</f>
        <v>0</v>
      </c>
      <c r="K60" s="74">
        <v>2</v>
      </c>
      <c r="L60" s="75">
        <v>8</v>
      </c>
      <c r="M60" s="75">
        <v>39</v>
      </c>
      <c r="N60" s="75">
        <v>231</v>
      </c>
      <c r="O60" s="76">
        <v>661</v>
      </c>
      <c r="P60" s="86">
        <f>SUM(K60:O60)</f>
        <v>941</v>
      </c>
      <c r="Q60" s="87">
        <f>SUM(J60,P60)</f>
        <v>941</v>
      </c>
    </row>
    <row r="61" spans="2:17" ht="16.5" customHeight="1">
      <c r="B61" s="10" t="s">
        <v>19</v>
      </c>
      <c r="C61" s="12"/>
      <c r="D61" s="12"/>
      <c r="E61" s="12"/>
      <c r="F61" s="12"/>
      <c r="G61" s="12"/>
      <c r="H61" s="78">
        <v>0</v>
      </c>
      <c r="I61" s="79">
        <v>0</v>
      </c>
      <c r="J61" s="80">
        <f>SUM(H61:I61)</f>
        <v>0</v>
      </c>
      <c r="K61" s="81">
        <v>0</v>
      </c>
      <c r="L61" s="82">
        <v>0</v>
      </c>
      <c r="M61" s="82">
        <v>1</v>
      </c>
      <c r="N61" s="82">
        <v>0</v>
      </c>
      <c r="O61" s="83">
        <v>16</v>
      </c>
      <c r="P61" s="88">
        <f>SUM(K61:O61)</f>
        <v>17</v>
      </c>
      <c r="Q61" s="89">
        <f>SUM(J61,P61)</f>
        <v>17</v>
      </c>
    </row>
    <row r="62" spans="2:17" ht="16.5" customHeight="1">
      <c r="B62" s="15" t="s">
        <v>20</v>
      </c>
      <c r="C62" s="16"/>
      <c r="D62" s="16"/>
      <c r="E62" s="16"/>
      <c r="F62" s="16"/>
      <c r="G62" s="16"/>
      <c r="H62" s="58">
        <f>H60+H61</f>
        <v>0</v>
      </c>
      <c r="I62" s="59">
        <f>I60+I61</f>
        <v>0</v>
      </c>
      <c r="J62" s="60">
        <f>SUM(H62:I62)</f>
        <v>0</v>
      </c>
      <c r="K62" s="61">
        <f>K60+K61</f>
        <v>2</v>
      </c>
      <c r="L62" s="62">
        <f>L60+L61</f>
        <v>8</v>
      </c>
      <c r="M62" s="62">
        <f>M60+M61</f>
        <v>40</v>
      </c>
      <c r="N62" s="62">
        <f>N60+N61</f>
        <v>231</v>
      </c>
      <c r="O62" s="59">
        <f>O60+O61</f>
        <v>677</v>
      </c>
      <c r="P62" s="90">
        <f>SUM(K62:O62)</f>
        <v>958</v>
      </c>
      <c r="Q62" s="91">
        <f>SUM(J62,P62)</f>
        <v>958</v>
      </c>
    </row>
    <row r="66" spans="1:11" s="107" customFormat="1" ht="16.5" customHeight="1">
      <c r="A66" s="106" t="s">
        <v>29</v>
      </c>
      <c r="J66" s="108"/>
      <c r="K66" s="108"/>
    </row>
    <row r="67" spans="2:18" s="107" customFormat="1" ht="16.5" customHeight="1">
      <c r="B67" s="2"/>
      <c r="C67" s="109"/>
      <c r="D67" s="109"/>
      <c r="E67" s="109"/>
      <c r="F67" s="4"/>
      <c r="G67" s="4"/>
      <c r="H67" s="4"/>
      <c r="I67" s="206" t="s">
        <v>30</v>
      </c>
      <c r="J67" s="206"/>
      <c r="K67" s="206"/>
      <c r="L67" s="206"/>
      <c r="M67" s="206"/>
      <c r="N67" s="206"/>
      <c r="O67" s="206"/>
      <c r="P67" s="206"/>
      <c r="Q67" s="206"/>
      <c r="R67" s="206"/>
    </row>
    <row r="68" spans="2:18" s="107" customFormat="1" ht="16.5" customHeight="1">
      <c r="B68" s="225" t="str">
        <f>"平成"&amp;WIDECHAR($A$2)&amp;"年（"&amp;WIDECHAR($B$2)&amp;"年）"&amp;WIDECHAR($C$2)&amp;"月"</f>
        <v>平成２５年（２０１３年）７月</v>
      </c>
      <c r="C68" s="226"/>
      <c r="D68" s="226"/>
      <c r="E68" s="226"/>
      <c r="F68" s="226"/>
      <c r="G68" s="212"/>
      <c r="H68" s="216" t="s">
        <v>22</v>
      </c>
      <c r="I68" s="217"/>
      <c r="J68" s="217"/>
      <c r="K68" s="207" t="s">
        <v>23</v>
      </c>
      <c r="L68" s="208"/>
      <c r="M68" s="208"/>
      <c r="N68" s="208"/>
      <c r="O68" s="208"/>
      <c r="P68" s="208"/>
      <c r="Q68" s="209"/>
      <c r="R68" s="210" t="s">
        <v>17</v>
      </c>
    </row>
    <row r="69" spans="2:18" s="107" customFormat="1" ht="16.5" customHeight="1">
      <c r="B69" s="227"/>
      <c r="C69" s="228"/>
      <c r="D69" s="228"/>
      <c r="E69" s="228"/>
      <c r="F69" s="228"/>
      <c r="G69" s="213"/>
      <c r="H69" s="65" t="s">
        <v>8</v>
      </c>
      <c r="I69" s="66" t="s">
        <v>9</v>
      </c>
      <c r="J69" s="67" t="s">
        <v>10</v>
      </c>
      <c r="K69" s="68" t="s">
        <v>11</v>
      </c>
      <c r="L69" s="69" t="s">
        <v>12</v>
      </c>
      <c r="M69" s="69" t="s">
        <v>13</v>
      </c>
      <c r="N69" s="69" t="s">
        <v>14</v>
      </c>
      <c r="O69" s="69" t="s">
        <v>15</v>
      </c>
      <c r="P69" s="70" t="s">
        <v>16</v>
      </c>
      <c r="Q69" s="64" t="s">
        <v>10</v>
      </c>
      <c r="R69" s="211"/>
    </row>
    <row r="70" spans="2:18" s="107" customFormat="1" ht="16.5" customHeight="1">
      <c r="B70" s="110" t="s">
        <v>31</v>
      </c>
      <c r="C70" s="111"/>
      <c r="D70" s="111"/>
      <c r="E70" s="111"/>
      <c r="F70" s="111"/>
      <c r="G70" s="112"/>
      <c r="H70" s="113">
        <f aca="true" t="shared" si="4" ref="H70:R70">SUM(H71,H77,H80,H84,H88:H89)</f>
        <v>3549</v>
      </c>
      <c r="I70" s="114">
        <f t="shared" si="4"/>
        <v>3715</v>
      </c>
      <c r="J70" s="115">
        <f t="shared" si="4"/>
        <v>7264</v>
      </c>
      <c r="K70" s="116">
        <f t="shared" si="4"/>
        <v>0</v>
      </c>
      <c r="L70" s="117">
        <f t="shared" si="4"/>
        <v>7264</v>
      </c>
      <c r="M70" s="117">
        <f t="shared" si="4"/>
        <v>5613</v>
      </c>
      <c r="N70" s="117">
        <f t="shared" si="4"/>
        <v>3719</v>
      </c>
      <c r="O70" s="117">
        <f t="shared" si="4"/>
        <v>2725</v>
      </c>
      <c r="P70" s="118">
        <f t="shared" si="4"/>
        <v>1850</v>
      </c>
      <c r="Q70" s="119">
        <f t="shared" si="4"/>
        <v>21171</v>
      </c>
      <c r="R70" s="120">
        <f t="shared" si="4"/>
        <v>28435</v>
      </c>
    </row>
    <row r="71" spans="2:18" s="107" customFormat="1" ht="16.5" customHeight="1">
      <c r="B71" s="121"/>
      <c r="C71" s="110" t="s">
        <v>32</v>
      </c>
      <c r="D71" s="111"/>
      <c r="E71" s="111"/>
      <c r="F71" s="111"/>
      <c r="G71" s="112"/>
      <c r="H71" s="113">
        <f aca="true" t="shared" si="5" ref="H71:Q71">SUM(H72:H76)</f>
        <v>897</v>
      </c>
      <c r="I71" s="114">
        <f t="shared" si="5"/>
        <v>870</v>
      </c>
      <c r="J71" s="115">
        <f t="shared" si="5"/>
        <v>1767</v>
      </c>
      <c r="K71" s="116">
        <f t="shared" si="5"/>
        <v>0</v>
      </c>
      <c r="L71" s="117">
        <f t="shared" si="5"/>
        <v>1602</v>
      </c>
      <c r="M71" s="117">
        <f t="shared" si="5"/>
        <v>1161</v>
      </c>
      <c r="N71" s="117">
        <f t="shared" si="5"/>
        <v>792</v>
      </c>
      <c r="O71" s="117">
        <f t="shared" si="5"/>
        <v>636</v>
      </c>
      <c r="P71" s="118">
        <f t="shared" si="5"/>
        <v>556</v>
      </c>
      <c r="Q71" s="119">
        <f t="shared" si="5"/>
        <v>4747</v>
      </c>
      <c r="R71" s="120">
        <f aca="true" t="shared" si="6" ref="R71:R76">SUM(J71,Q71)</f>
        <v>6514</v>
      </c>
    </row>
    <row r="72" spans="2:18" s="107" customFormat="1" ht="16.5" customHeight="1">
      <c r="B72" s="121"/>
      <c r="C72" s="121"/>
      <c r="D72" s="122" t="s">
        <v>33</v>
      </c>
      <c r="E72" s="123"/>
      <c r="F72" s="123"/>
      <c r="G72" s="124"/>
      <c r="H72" s="125">
        <v>854</v>
      </c>
      <c r="I72" s="126">
        <v>792</v>
      </c>
      <c r="J72" s="127">
        <f>SUM(H72:I72)</f>
        <v>1646</v>
      </c>
      <c r="K72" s="128">
        <v>0</v>
      </c>
      <c r="L72" s="129">
        <v>1204</v>
      </c>
      <c r="M72" s="129">
        <v>785</v>
      </c>
      <c r="N72" s="129">
        <v>458</v>
      </c>
      <c r="O72" s="129">
        <v>304</v>
      </c>
      <c r="P72" s="126">
        <v>209</v>
      </c>
      <c r="Q72" s="127">
        <f>SUM(K72:P72)</f>
        <v>2960</v>
      </c>
      <c r="R72" s="130">
        <f t="shared" si="6"/>
        <v>4606</v>
      </c>
    </row>
    <row r="73" spans="2:18" s="107" customFormat="1" ht="16.5" customHeight="1">
      <c r="B73" s="121"/>
      <c r="C73" s="121"/>
      <c r="D73" s="131" t="s">
        <v>34</v>
      </c>
      <c r="E73" s="132"/>
      <c r="F73" s="132"/>
      <c r="G73" s="133"/>
      <c r="H73" s="134">
        <v>0</v>
      </c>
      <c r="I73" s="135">
        <v>0</v>
      </c>
      <c r="J73" s="136">
        <f>SUM(H73:I73)</f>
        <v>0</v>
      </c>
      <c r="K73" s="137">
        <v>0</v>
      </c>
      <c r="L73" s="138">
        <v>0</v>
      </c>
      <c r="M73" s="138">
        <v>2</v>
      </c>
      <c r="N73" s="138">
        <v>5</v>
      </c>
      <c r="O73" s="138">
        <v>8</v>
      </c>
      <c r="P73" s="135">
        <v>33</v>
      </c>
      <c r="Q73" s="136">
        <f>SUM(K73:P73)</f>
        <v>48</v>
      </c>
      <c r="R73" s="139">
        <f t="shared" si="6"/>
        <v>48</v>
      </c>
    </row>
    <row r="74" spans="2:18" s="107" customFormat="1" ht="16.5" customHeight="1">
      <c r="B74" s="121"/>
      <c r="C74" s="121"/>
      <c r="D74" s="131" t="s">
        <v>35</v>
      </c>
      <c r="E74" s="132"/>
      <c r="F74" s="132"/>
      <c r="G74" s="133"/>
      <c r="H74" s="134">
        <v>17</v>
      </c>
      <c r="I74" s="135">
        <v>25</v>
      </c>
      <c r="J74" s="136">
        <f>SUM(H74:I74)</f>
        <v>42</v>
      </c>
      <c r="K74" s="137">
        <v>0</v>
      </c>
      <c r="L74" s="138">
        <v>157</v>
      </c>
      <c r="M74" s="138">
        <v>139</v>
      </c>
      <c r="N74" s="138">
        <v>85</v>
      </c>
      <c r="O74" s="138">
        <v>123</v>
      </c>
      <c r="P74" s="135">
        <v>100</v>
      </c>
      <c r="Q74" s="136">
        <f>SUM(K74:P74)</f>
        <v>604</v>
      </c>
      <c r="R74" s="139">
        <f t="shared" si="6"/>
        <v>646</v>
      </c>
    </row>
    <row r="75" spans="2:18" s="107" customFormat="1" ht="16.5" customHeight="1">
      <c r="B75" s="121"/>
      <c r="C75" s="121"/>
      <c r="D75" s="131" t="s">
        <v>36</v>
      </c>
      <c r="E75" s="132"/>
      <c r="F75" s="132"/>
      <c r="G75" s="133"/>
      <c r="H75" s="134">
        <v>1</v>
      </c>
      <c r="I75" s="135">
        <v>30</v>
      </c>
      <c r="J75" s="136">
        <f>SUM(H75:I75)</f>
        <v>31</v>
      </c>
      <c r="K75" s="137">
        <v>0</v>
      </c>
      <c r="L75" s="138">
        <v>75</v>
      </c>
      <c r="M75" s="138">
        <v>73</v>
      </c>
      <c r="N75" s="138">
        <v>64</v>
      </c>
      <c r="O75" s="138">
        <v>42</v>
      </c>
      <c r="P75" s="135">
        <v>39</v>
      </c>
      <c r="Q75" s="136">
        <f>SUM(K75:P75)</f>
        <v>293</v>
      </c>
      <c r="R75" s="139">
        <f t="shared" si="6"/>
        <v>324</v>
      </c>
    </row>
    <row r="76" spans="2:18" s="107" customFormat="1" ht="16.5" customHeight="1">
      <c r="B76" s="121"/>
      <c r="C76" s="121"/>
      <c r="D76" s="140" t="s">
        <v>37</v>
      </c>
      <c r="E76" s="47"/>
      <c r="F76" s="47"/>
      <c r="G76" s="141"/>
      <c r="H76" s="142">
        <v>25</v>
      </c>
      <c r="I76" s="143">
        <v>23</v>
      </c>
      <c r="J76" s="144">
        <f>SUM(H76:I76)</f>
        <v>48</v>
      </c>
      <c r="K76" s="145">
        <v>0</v>
      </c>
      <c r="L76" s="146">
        <v>166</v>
      </c>
      <c r="M76" s="146">
        <v>162</v>
      </c>
      <c r="N76" s="146">
        <v>180</v>
      </c>
      <c r="O76" s="146">
        <v>159</v>
      </c>
      <c r="P76" s="143">
        <v>175</v>
      </c>
      <c r="Q76" s="144">
        <f>SUM(K76:P76)</f>
        <v>842</v>
      </c>
      <c r="R76" s="147">
        <f t="shared" si="6"/>
        <v>890</v>
      </c>
    </row>
    <row r="77" spans="2:18" s="107" customFormat="1" ht="16.5" customHeight="1">
      <c r="B77" s="121"/>
      <c r="C77" s="110" t="s">
        <v>38</v>
      </c>
      <c r="D77" s="111"/>
      <c r="E77" s="111"/>
      <c r="F77" s="111"/>
      <c r="G77" s="112"/>
      <c r="H77" s="113">
        <f aca="true" t="shared" si="7" ref="H77:R77">SUM(H78:H79)</f>
        <v>648</v>
      </c>
      <c r="I77" s="114">
        <f t="shared" si="7"/>
        <v>684</v>
      </c>
      <c r="J77" s="115">
        <f t="shared" si="7"/>
        <v>1332</v>
      </c>
      <c r="K77" s="116">
        <f t="shared" si="7"/>
        <v>0</v>
      </c>
      <c r="L77" s="117">
        <f t="shared" si="7"/>
        <v>1901</v>
      </c>
      <c r="M77" s="117">
        <f t="shared" si="7"/>
        <v>1379</v>
      </c>
      <c r="N77" s="117">
        <f t="shared" si="7"/>
        <v>825</v>
      </c>
      <c r="O77" s="117">
        <f>SUM(O78:O79)</f>
        <v>538</v>
      </c>
      <c r="P77" s="118">
        <f t="shared" si="7"/>
        <v>326</v>
      </c>
      <c r="Q77" s="119">
        <f t="shared" si="7"/>
        <v>4969</v>
      </c>
      <c r="R77" s="120">
        <f t="shared" si="7"/>
        <v>6301</v>
      </c>
    </row>
    <row r="78" spans="2:18" s="107" customFormat="1" ht="16.5" customHeight="1">
      <c r="B78" s="121"/>
      <c r="C78" s="121"/>
      <c r="D78" s="122" t="s">
        <v>39</v>
      </c>
      <c r="E78" s="123"/>
      <c r="F78" s="123"/>
      <c r="G78" s="124"/>
      <c r="H78" s="125">
        <v>541</v>
      </c>
      <c r="I78" s="126">
        <v>513</v>
      </c>
      <c r="J78" s="148">
        <f>SUM(H78:I78)</f>
        <v>1054</v>
      </c>
      <c r="K78" s="128">
        <v>0</v>
      </c>
      <c r="L78" s="129">
        <v>1403</v>
      </c>
      <c r="M78" s="129">
        <v>970</v>
      </c>
      <c r="N78" s="129">
        <v>564</v>
      </c>
      <c r="O78" s="129">
        <v>362</v>
      </c>
      <c r="P78" s="126">
        <v>222</v>
      </c>
      <c r="Q78" s="127">
        <f>SUM(K78:P78)</f>
        <v>3521</v>
      </c>
      <c r="R78" s="130">
        <f>SUM(J78,Q78)</f>
        <v>4575</v>
      </c>
    </row>
    <row r="79" spans="2:18" s="107" customFormat="1" ht="16.5" customHeight="1">
      <c r="B79" s="121"/>
      <c r="C79" s="121"/>
      <c r="D79" s="140" t="s">
        <v>40</v>
      </c>
      <c r="E79" s="47"/>
      <c r="F79" s="47"/>
      <c r="G79" s="141"/>
      <c r="H79" s="142">
        <v>107</v>
      </c>
      <c r="I79" s="143">
        <v>171</v>
      </c>
      <c r="J79" s="149">
        <f>SUM(H79:I79)</f>
        <v>278</v>
      </c>
      <c r="K79" s="145">
        <v>0</v>
      </c>
      <c r="L79" s="146">
        <v>498</v>
      </c>
      <c r="M79" s="146">
        <v>409</v>
      </c>
      <c r="N79" s="146">
        <v>261</v>
      </c>
      <c r="O79" s="146">
        <v>176</v>
      </c>
      <c r="P79" s="143">
        <v>104</v>
      </c>
      <c r="Q79" s="144">
        <f>SUM(K79:P79)</f>
        <v>1448</v>
      </c>
      <c r="R79" s="147">
        <f>SUM(J79,Q79)</f>
        <v>1726</v>
      </c>
    </row>
    <row r="80" spans="2:18" s="107" customFormat="1" ht="16.5" customHeight="1">
      <c r="B80" s="121"/>
      <c r="C80" s="110" t="s">
        <v>41</v>
      </c>
      <c r="D80" s="111"/>
      <c r="E80" s="111"/>
      <c r="F80" s="111"/>
      <c r="G80" s="112"/>
      <c r="H80" s="113">
        <f aca="true" t="shared" si="8" ref="H80:R80">SUM(H81:H83)</f>
        <v>4</v>
      </c>
      <c r="I80" s="114">
        <f t="shared" si="8"/>
        <v>1</v>
      </c>
      <c r="J80" s="115">
        <f t="shared" si="8"/>
        <v>5</v>
      </c>
      <c r="K80" s="116">
        <f t="shared" si="8"/>
        <v>0</v>
      </c>
      <c r="L80" s="117">
        <f t="shared" si="8"/>
        <v>123</v>
      </c>
      <c r="M80" s="117">
        <f t="shared" si="8"/>
        <v>182</v>
      </c>
      <c r="N80" s="117">
        <f t="shared" si="8"/>
        <v>221</v>
      </c>
      <c r="O80" s="117">
        <f t="shared" si="8"/>
        <v>157</v>
      </c>
      <c r="P80" s="118">
        <f t="shared" si="8"/>
        <v>114</v>
      </c>
      <c r="Q80" s="119">
        <f t="shared" si="8"/>
        <v>797</v>
      </c>
      <c r="R80" s="120">
        <f t="shared" si="8"/>
        <v>802</v>
      </c>
    </row>
    <row r="81" spans="2:18" s="107" customFormat="1" ht="16.5" customHeight="1">
      <c r="B81" s="121"/>
      <c r="C81" s="121"/>
      <c r="D81" s="122" t="s">
        <v>42</v>
      </c>
      <c r="E81" s="123"/>
      <c r="F81" s="123"/>
      <c r="G81" s="124"/>
      <c r="H81" s="125">
        <v>4</v>
      </c>
      <c r="I81" s="126">
        <v>0</v>
      </c>
      <c r="J81" s="148">
        <f>SUM(H81:I81)</f>
        <v>4</v>
      </c>
      <c r="K81" s="128">
        <v>0</v>
      </c>
      <c r="L81" s="129">
        <v>92</v>
      </c>
      <c r="M81" s="129">
        <v>130</v>
      </c>
      <c r="N81" s="129">
        <v>165</v>
      </c>
      <c r="O81" s="129">
        <v>115</v>
      </c>
      <c r="P81" s="126">
        <v>81</v>
      </c>
      <c r="Q81" s="127">
        <f>SUM(K81:P81)</f>
        <v>583</v>
      </c>
      <c r="R81" s="130">
        <f>SUM(J81,Q81)</f>
        <v>587</v>
      </c>
    </row>
    <row r="82" spans="2:18" s="107" customFormat="1" ht="16.5" customHeight="1">
      <c r="B82" s="121"/>
      <c r="C82" s="121"/>
      <c r="D82" s="131" t="s">
        <v>43</v>
      </c>
      <c r="E82" s="132"/>
      <c r="F82" s="132"/>
      <c r="G82" s="133"/>
      <c r="H82" s="134">
        <v>0</v>
      </c>
      <c r="I82" s="135">
        <v>1</v>
      </c>
      <c r="J82" s="150">
        <f>SUM(H82:I82)</f>
        <v>1</v>
      </c>
      <c r="K82" s="137">
        <v>0</v>
      </c>
      <c r="L82" s="138">
        <v>27</v>
      </c>
      <c r="M82" s="138">
        <v>51</v>
      </c>
      <c r="N82" s="138">
        <v>55</v>
      </c>
      <c r="O82" s="138">
        <v>39</v>
      </c>
      <c r="P82" s="135">
        <v>32</v>
      </c>
      <c r="Q82" s="136">
        <f>SUM(K82:P82)</f>
        <v>204</v>
      </c>
      <c r="R82" s="139">
        <f>SUM(J82,Q82)</f>
        <v>205</v>
      </c>
    </row>
    <row r="83" spans="2:18" s="107" customFormat="1" ht="16.5" customHeight="1">
      <c r="B83" s="121"/>
      <c r="C83" s="151"/>
      <c r="D83" s="140" t="s">
        <v>44</v>
      </c>
      <c r="E83" s="47"/>
      <c r="F83" s="47"/>
      <c r="G83" s="141"/>
      <c r="H83" s="142">
        <v>0</v>
      </c>
      <c r="I83" s="143">
        <v>0</v>
      </c>
      <c r="J83" s="149">
        <f>SUM(H83:I83)</f>
        <v>0</v>
      </c>
      <c r="K83" s="145">
        <v>0</v>
      </c>
      <c r="L83" s="146">
        <v>4</v>
      </c>
      <c r="M83" s="146">
        <v>1</v>
      </c>
      <c r="N83" s="146">
        <v>1</v>
      </c>
      <c r="O83" s="146">
        <v>3</v>
      </c>
      <c r="P83" s="143">
        <v>1</v>
      </c>
      <c r="Q83" s="144">
        <f>SUM(K83:P83)</f>
        <v>10</v>
      </c>
      <c r="R83" s="147">
        <f>SUM(J83,Q83)</f>
        <v>10</v>
      </c>
    </row>
    <row r="84" spans="2:18" s="107" customFormat="1" ht="16.5" customHeight="1">
      <c r="B84" s="121"/>
      <c r="C84" s="110" t="s">
        <v>45</v>
      </c>
      <c r="D84" s="111"/>
      <c r="E84" s="111"/>
      <c r="F84" s="111"/>
      <c r="G84" s="112"/>
      <c r="H84" s="113">
        <f aca="true" t="shared" si="9" ref="H84:R84">SUM(H85:H87)</f>
        <v>489</v>
      </c>
      <c r="I84" s="114">
        <f t="shared" si="9"/>
        <v>718</v>
      </c>
      <c r="J84" s="115">
        <f t="shared" si="9"/>
        <v>1207</v>
      </c>
      <c r="K84" s="116">
        <f t="shared" si="9"/>
        <v>0</v>
      </c>
      <c r="L84" s="117">
        <f t="shared" si="9"/>
        <v>1024</v>
      </c>
      <c r="M84" s="117">
        <f t="shared" si="9"/>
        <v>1075</v>
      </c>
      <c r="N84" s="117">
        <f t="shared" si="9"/>
        <v>801</v>
      </c>
      <c r="O84" s="117">
        <f t="shared" si="9"/>
        <v>643</v>
      </c>
      <c r="P84" s="118">
        <f t="shared" si="9"/>
        <v>411</v>
      </c>
      <c r="Q84" s="119">
        <f t="shared" si="9"/>
        <v>3954</v>
      </c>
      <c r="R84" s="120">
        <f t="shared" si="9"/>
        <v>5161</v>
      </c>
    </row>
    <row r="85" spans="2:18" s="107" customFormat="1" ht="16.5" customHeight="1">
      <c r="B85" s="121"/>
      <c r="C85" s="121"/>
      <c r="D85" s="122" t="s">
        <v>46</v>
      </c>
      <c r="E85" s="123"/>
      <c r="F85" s="123"/>
      <c r="G85" s="124"/>
      <c r="H85" s="125">
        <v>436</v>
      </c>
      <c r="I85" s="126">
        <v>673</v>
      </c>
      <c r="J85" s="148">
        <f>SUM(H85:I85)</f>
        <v>1109</v>
      </c>
      <c r="K85" s="128">
        <v>0</v>
      </c>
      <c r="L85" s="129">
        <v>978</v>
      </c>
      <c r="M85" s="129">
        <v>1040</v>
      </c>
      <c r="N85" s="129">
        <v>771</v>
      </c>
      <c r="O85" s="129">
        <v>624</v>
      </c>
      <c r="P85" s="126">
        <v>405</v>
      </c>
      <c r="Q85" s="127">
        <f>SUM(K85:P85)</f>
        <v>3818</v>
      </c>
      <c r="R85" s="130">
        <f>SUM(J85,Q85)</f>
        <v>4927</v>
      </c>
    </row>
    <row r="86" spans="2:18" s="107" customFormat="1" ht="16.5" customHeight="1">
      <c r="B86" s="121"/>
      <c r="C86" s="121"/>
      <c r="D86" s="131" t="s">
        <v>47</v>
      </c>
      <c r="E86" s="132"/>
      <c r="F86" s="132"/>
      <c r="G86" s="133"/>
      <c r="H86" s="134">
        <v>22</v>
      </c>
      <c r="I86" s="135">
        <v>21</v>
      </c>
      <c r="J86" s="150">
        <f>SUM(H86:I86)</f>
        <v>43</v>
      </c>
      <c r="K86" s="137">
        <v>0</v>
      </c>
      <c r="L86" s="138">
        <v>20</v>
      </c>
      <c r="M86" s="138">
        <v>20</v>
      </c>
      <c r="N86" s="138">
        <v>12</v>
      </c>
      <c r="O86" s="138">
        <v>11</v>
      </c>
      <c r="P86" s="135">
        <v>5</v>
      </c>
      <c r="Q86" s="136">
        <f>SUM(K86:P86)</f>
        <v>68</v>
      </c>
      <c r="R86" s="139">
        <f>SUM(J86,Q86)</f>
        <v>111</v>
      </c>
    </row>
    <row r="87" spans="2:18" s="107" customFormat="1" ht="16.5" customHeight="1">
      <c r="B87" s="121"/>
      <c r="C87" s="121"/>
      <c r="D87" s="140" t="s">
        <v>48</v>
      </c>
      <c r="E87" s="47"/>
      <c r="F87" s="47"/>
      <c r="G87" s="141"/>
      <c r="H87" s="142">
        <v>31</v>
      </c>
      <c r="I87" s="143">
        <v>24</v>
      </c>
      <c r="J87" s="149">
        <f>SUM(H87:I87)</f>
        <v>55</v>
      </c>
      <c r="K87" s="145">
        <v>0</v>
      </c>
      <c r="L87" s="146">
        <v>26</v>
      </c>
      <c r="M87" s="146">
        <v>15</v>
      </c>
      <c r="N87" s="146">
        <v>18</v>
      </c>
      <c r="O87" s="146">
        <v>8</v>
      </c>
      <c r="P87" s="143">
        <v>1</v>
      </c>
      <c r="Q87" s="144">
        <f>SUM(K87:P87)</f>
        <v>68</v>
      </c>
      <c r="R87" s="147">
        <f>SUM(J87,Q87)</f>
        <v>123</v>
      </c>
    </row>
    <row r="88" spans="2:18" s="107" customFormat="1" ht="16.5" customHeight="1">
      <c r="B88" s="121"/>
      <c r="C88" s="152" t="s">
        <v>49</v>
      </c>
      <c r="D88" s="153"/>
      <c r="E88" s="153"/>
      <c r="F88" s="153"/>
      <c r="G88" s="154"/>
      <c r="H88" s="113">
        <v>26</v>
      </c>
      <c r="I88" s="114">
        <v>25</v>
      </c>
      <c r="J88" s="115">
        <f>SUM(H88:I88)</f>
        <v>51</v>
      </c>
      <c r="K88" s="116">
        <v>0</v>
      </c>
      <c r="L88" s="117">
        <v>122</v>
      </c>
      <c r="M88" s="117">
        <v>86</v>
      </c>
      <c r="N88" s="117">
        <v>82</v>
      </c>
      <c r="O88" s="117">
        <v>68</v>
      </c>
      <c r="P88" s="118">
        <v>29</v>
      </c>
      <c r="Q88" s="119">
        <f>SUM(K88:P88)</f>
        <v>387</v>
      </c>
      <c r="R88" s="120">
        <f>SUM(J88,Q88)</f>
        <v>438</v>
      </c>
    </row>
    <row r="89" spans="2:18" s="107" customFormat="1" ht="16.5" customHeight="1">
      <c r="B89" s="151"/>
      <c r="C89" s="152" t="s">
        <v>50</v>
      </c>
      <c r="D89" s="153"/>
      <c r="E89" s="153"/>
      <c r="F89" s="153"/>
      <c r="G89" s="154"/>
      <c r="H89" s="113">
        <v>1485</v>
      </c>
      <c r="I89" s="114">
        <v>1417</v>
      </c>
      <c r="J89" s="115">
        <f>SUM(H89:I89)</f>
        <v>2902</v>
      </c>
      <c r="K89" s="116">
        <v>0</v>
      </c>
      <c r="L89" s="117">
        <v>2492</v>
      </c>
      <c r="M89" s="117">
        <v>1730</v>
      </c>
      <c r="N89" s="117">
        <v>998</v>
      </c>
      <c r="O89" s="117">
        <v>683</v>
      </c>
      <c r="P89" s="118">
        <v>414</v>
      </c>
      <c r="Q89" s="119">
        <f>SUM(K89:P89)</f>
        <v>6317</v>
      </c>
      <c r="R89" s="120">
        <f>SUM(J89,Q89)</f>
        <v>9219</v>
      </c>
    </row>
    <row r="90" spans="2:18" s="107" customFormat="1" ht="16.5" customHeight="1">
      <c r="B90" s="110" t="s">
        <v>51</v>
      </c>
      <c r="C90" s="111"/>
      <c r="D90" s="111"/>
      <c r="E90" s="111"/>
      <c r="F90" s="111"/>
      <c r="G90" s="112"/>
      <c r="H90" s="113">
        <f aca="true" t="shared" si="10" ref="H90:R90">SUM(H91:H98)</f>
        <v>14</v>
      </c>
      <c r="I90" s="114">
        <f t="shared" si="10"/>
        <v>16</v>
      </c>
      <c r="J90" s="115">
        <f t="shared" si="10"/>
        <v>30</v>
      </c>
      <c r="K90" s="116">
        <f t="shared" si="10"/>
        <v>0</v>
      </c>
      <c r="L90" s="117">
        <f t="shared" si="10"/>
        <v>320</v>
      </c>
      <c r="M90" s="117">
        <f t="shared" si="10"/>
        <v>351</v>
      </c>
      <c r="N90" s="117">
        <f t="shared" si="10"/>
        <v>371</v>
      </c>
      <c r="O90" s="117">
        <f>SUM(O91:O98)</f>
        <v>277</v>
      </c>
      <c r="P90" s="118">
        <f t="shared" si="10"/>
        <v>132</v>
      </c>
      <c r="Q90" s="119">
        <f t="shared" si="10"/>
        <v>1451</v>
      </c>
      <c r="R90" s="120">
        <f t="shared" si="10"/>
        <v>1481</v>
      </c>
    </row>
    <row r="91" spans="2:18" s="107" customFormat="1" ht="16.5" customHeight="1">
      <c r="B91" s="121"/>
      <c r="C91" s="122" t="s">
        <v>67</v>
      </c>
      <c r="D91" s="123"/>
      <c r="E91" s="123"/>
      <c r="F91" s="123"/>
      <c r="G91" s="124"/>
      <c r="H91" s="125">
        <v>0</v>
      </c>
      <c r="I91" s="126">
        <v>0</v>
      </c>
      <c r="J91" s="148">
        <v>0</v>
      </c>
      <c r="K91" s="155"/>
      <c r="L91" s="129">
        <v>0</v>
      </c>
      <c r="M91" s="129">
        <v>0</v>
      </c>
      <c r="N91" s="129">
        <v>0</v>
      </c>
      <c r="O91" s="129">
        <v>0</v>
      </c>
      <c r="P91" s="126">
        <v>0</v>
      </c>
      <c r="Q91" s="127">
        <f aca="true" t="shared" si="11" ref="Q91:Q98">SUM(K91:P91)</f>
        <v>0</v>
      </c>
      <c r="R91" s="130">
        <f aca="true" t="shared" si="12" ref="R91:R98">SUM(J91,Q91)</f>
        <v>0</v>
      </c>
    </row>
    <row r="92" spans="2:18" s="107" customFormat="1" ht="16.5" customHeight="1">
      <c r="B92" s="121"/>
      <c r="C92" s="169" t="s">
        <v>52</v>
      </c>
      <c r="D92" s="40"/>
      <c r="E92" s="40"/>
      <c r="F92" s="40"/>
      <c r="G92" s="170"/>
      <c r="H92" s="134">
        <v>0</v>
      </c>
      <c r="I92" s="135">
        <v>0</v>
      </c>
      <c r="J92" s="150">
        <f aca="true" t="shared" si="13" ref="J92:J98">SUM(H92:I92)</f>
        <v>0</v>
      </c>
      <c r="K92" s="175"/>
      <c r="L92" s="172">
        <v>5</v>
      </c>
      <c r="M92" s="172">
        <v>8</v>
      </c>
      <c r="N92" s="172">
        <v>1</v>
      </c>
      <c r="O92" s="172">
        <v>1</v>
      </c>
      <c r="P92" s="171">
        <v>4</v>
      </c>
      <c r="Q92" s="173">
        <f>SUM(K92:P92)</f>
        <v>19</v>
      </c>
      <c r="R92" s="174">
        <f>SUM(J92,Q92)</f>
        <v>19</v>
      </c>
    </row>
    <row r="93" spans="2:18" s="107" customFormat="1" ht="16.5" customHeight="1">
      <c r="B93" s="121"/>
      <c r="C93" s="131" t="s">
        <v>53</v>
      </c>
      <c r="D93" s="132"/>
      <c r="E93" s="132"/>
      <c r="F93" s="132"/>
      <c r="G93" s="133"/>
      <c r="H93" s="134">
        <v>2</v>
      </c>
      <c r="I93" s="135">
        <v>5</v>
      </c>
      <c r="J93" s="150">
        <f t="shared" si="13"/>
        <v>7</v>
      </c>
      <c r="K93" s="137">
        <v>0</v>
      </c>
      <c r="L93" s="138">
        <v>84</v>
      </c>
      <c r="M93" s="138">
        <v>89</v>
      </c>
      <c r="N93" s="138">
        <v>54</v>
      </c>
      <c r="O93" s="138">
        <v>50</v>
      </c>
      <c r="P93" s="135">
        <v>15</v>
      </c>
      <c r="Q93" s="136">
        <f t="shared" si="11"/>
        <v>292</v>
      </c>
      <c r="R93" s="139">
        <f t="shared" si="12"/>
        <v>299</v>
      </c>
    </row>
    <row r="94" spans="2:18" s="107" customFormat="1" ht="16.5" customHeight="1">
      <c r="B94" s="121"/>
      <c r="C94" s="131" t="s">
        <v>54</v>
      </c>
      <c r="D94" s="132"/>
      <c r="E94" s="132"/>
      <c r="F94" s="132"/>
      <c r="G94" s="133"/>
      <c r="H94" s="134">
        <v>12</v>
      </c>
      <c r="I94" s="135">
        <v>11</v>
      </c>
      <c r="J94" s="150">
        <f t="shared" si="13"/>
        <v>23</v>
      </c>
      <c r="K94" s="137">
        <v>0</v>
      </c>
      <c r="L94" s="138">
        <v>53</v>
      </c>
      <c r="M94" s="138">
        <v>51</v>
      </c>
      <c r="N94" s="138">
        <v>45</v>
      </c>
      <c r="O94" s="138">
        <v>43</v>
      </c>
      <c r="P94" s="135">
        <v>24</v>
      </c>
      <c r="Q94" s="136">
        <f t="shared" si="11"/>
        <v>216</v>
      </c>
      <c r="R94" s="139">
        <f t="shared" si="12"/>
        <v>239</v>
      </c>
    </row>
    <row r="95" spans="2:18" s="107" customFormat="1" ht="16.5" customHeight="1">
      <c r="B95" s="121"/>
      <c r="C95" s="131" t="s">
        <v>55</v>
      </c>
      <c r="D95" s="132"/>
      <c r="E95" s="132"/>
      <c r="F95" s="132"/>
      <c r="G95" s="133"/>
      <c r="H95" s="134">
        <v>0</v>
      </c>
      <c r="I95" s="135">
        <v>0</v>
      </c>
      <c r="J95" s="150">
        <f t="shared" si="13"/>
        <v>0</v>
      </c>
      <c r="K95" s="156"/>
      <c r="L95" s="138">
        <v>150</v>
      </c>
      <c r="M95" s="138">
        <v>171</v>
      </c>
      <c r="N95" s="138">
        <v>226</v>
      </c>
      <c r="O95" s="138">
        <v>146</v>
      </c>
      <c r="P95" s="135">
        <v>71</v>
      </c>
      <c r="Q95" s="136">
        <f t="shared" si="11"/>
        <v>764</v>
      </c>
      <c r="R95" s="139">
        <f t="shared" si="12"/>
        <v>764</v>
      </c>
    </row>
    <row r="96" spans="2:18" s="107" customFormat="1" ht="16.5" customHeight="1">
      <c r="B96" s="121"/>
      <c r="C96" s="157" t="s">
        <v>56</v>
      </c>
      <c r="D96" s="158"/>
      <c r="E96" s="158"/>
      <c r="F96" s="158"/>
      <c r="G96" s="159"/>
      <c r="H96" s="134">
        <v>0</v>
      </c>
      <c r="I96" s="135">
        <v>0</v>
      </c>
      <c r="J96" s="150">
        <f t="shared" si="13"/>
        <v>0</v>
      </c>
      <c r="K96" s="156"/>
      <c r="L96" s="138">
        <v>28</v>
      </c>
      <c r="M96" s="138">
        <v>31</v>
      </c>
      <c r="N96" s="138">
        <v>37</v>
      </c>
      <c r="O96" s="138">
        <v>31</v>
      </c>
      <c r="P96" s="135">
        <v>13</v>
      </c>
      <c r="Q96" s="136">
        <f t="shared" si="11"/>
        <v>140</v>
      </c>
      <c r="R96" s="139">
        <f t="shared" si="12"/>
        <v>140</v>
      </c>
    </row>
    <row r="97" spans="2:18" s="107" customFormat="1" ht="16.5" customHeight="1">
      <c r="B97" s="176"/>
      <c r="C97" s="187" t="s">
        <v>57</v>
      </c>
      <c r="D97" s="158"/>
      <c r="E97" s="158"/>
      <c r="F97" s="158"/>
      <c r="G97" s="159"/>
      <c r="H97" s="134">
        <v>0</v>
      </c>
      <c r="I97" s="135">
        <v>0</v>
      </c>
      <c r="J97" s="150">
        <f t="shared" si="13"/>
        <v>0</v>
      </c>
      <c r="K97" s="156"/>
      <c r="L97" s="138">
        <v>0</v>
      </c>
      <c r="M97" s="138">
        <v>1</v>
      </c>
      <c r="N97" s="138">
        <v>8</v>
      </c>
      <c r="O97" s="138">
        <v>6</v>
      </c>
      <c r="P97" s="135">
        <v>5</v>
      </c>
      <c r="Q97" s="136">
        <f>SUM(K97:P97)</f>
        <v>20</v>
      </c>
      <c r="R97" s="139">
        <f>SUM(J97,Q97)</f>
        <v>20</v>
      </c>
    </row>
    <row r="98" spans="2:18" s="107" customFormat="1" ht="16.5" customHeight="1">
      <c r="B98" s="160"/>
      <c r="C98" s="177" t="s">
        <v>68</v>
      </c>
      <c r="D98" s="178"/>
      <c r="E98" s="178"/>
      <c r="F98" s="178"/>
      <c r="G98" s="179"/>
      <c r="H98" s="180">
        <v>0</v>
      </c>
      <c r="I98" s="181">
        <v>0</v>
      </c>
      <c r="J98" s="182">
        <f t="shared" si="13"/>
        <v>0</v>
      </c>
      <c r="K98" s="183"/>
      <c r="L98" s="184">
        <v>0</v>
      </c>
      <c r="M98" s="184">
        <v>0</v>
      </c>
      <c r="N98" s="184">
        <v>0</v>
      </c>
      <c r="O98" s="184">
        <v>0</v>
      </c>
      <c r="P98" s="181">
        <v>0</v>
      </c>
      <c r="Q98" s="185">
        <f t="shared" si="11"/>
        <v>0</v>
      </c>
      <c r="R98" s="186">
        <f t="shared" si="12"/>
        <v>0</v>
      </c>
    </row>
    <row r="99" spans="2:18" s="107" customFormat="1" ht="16.5" customHeight="1">
      <c r="B99" s="110" t="s">
        <v>58</v>
      </c>
      <c r="C99" s="111"/>
      <c r="D99" s="111"/>
      <c r="E99" s="111"/>
      <c r="F99" s="111"/>
      <c r="G99" s="112"/>
      <c r="H99" s="113">
        <f>SUM(H100:H102)</f>
        <v>0</v>
      </c>
      <c r="I99" s="114">
        <f>SUM(I100:I102)</f>
        <v>0</v>
      </c>
      <c r="J99" s="115">
        <f>SUM(J100:J102)</f>
        <v>0</v>
      </c>
      <c r="K99" s="162"/>
      <c r="L99" s="117">
        <f aca="true" t="shared" si="14" ref="L99:R99">SUM(L100:L102)</f>
        <v>43</v>
      </c>
      <c r="M99" s="117">
        <f t="shared" si="14"/>
        <v>98</v>
      </c>
      <c r="N99" s="117">
        <f t="shared" si="14"/>
        <v>321</v>
      </c>
      <c r="O99" s="117">
        <f t="shared" si="14"/>
        <v>735</v>
      </c>
      <c r="P99" s="118">
        <f t="shared" si="14"/>
        <v>1213</v>
      </c>
      <c r="Q99" s="119">
        <f t="shared" si="14"/>
        <v>2410</v>
      </c>
      <c r="R99" s="120">
        <f t="shared" si="14"/>
        <v>2410</v>
      </c>
    </row>
    <row r="100" spans="2:18" s="107" customFormat="1" ht="16.5" customHeight="1">
      <c r="B100" s="121"/>
      <c r="C100" s="122" t="s">
        <v>59</v>
      </c>
      <c r="D100" s="123"/>
      <c r="E100" s="123"/>
      <c r="F100" s="123"/>
      <c r="G100" s="124"/>
      <c r="H100" s="125">
        <v>0</v>
      </c>
      <c r="I100" s="126">
        <v>0</v>
      </c>
      <c r="J100" s="148">
        <f>SUM(H100:I100)</f>
        <v>0</v>
      </c>
      <c r="K100" s="155"/>
      <c r="L100" s="129">
        <v>5</v>
      </c>
      <c r="M100" s="129">
        <v>25</v>
      </c>
      <c r="N100" s="129">
        <v>169</v>
      </c>
      <c r="O100" s="129">
        <v>367</v>
      </c>
      <c r="P100" s="126">
        <v>432</v>
      </c>
      <c r="Q100" s="127">
        <f>SUM(K100:P100)</f>
        <v>998</v>
      </c>
      <c r="R100" s="130">
        <f>SUM(J100,Q100)</f>
        <v>998</v>
      </c>
    </row>
    <row r="101" spans="2:18" s="107" customFormat="1" ht="16.5" customHeight="1">
      <c r="B101" s="121"/>
      <c r="C101" s="131" t="s">
        <v>60</v>
      </c>
      <c r="D101" s="132"/>
      <c r="E101" s="132"/>
      <c r="F101" s="132"/>
      <c r="G101" s="133"/>
      <c r="H101" s="134">
        <v>0</v>
      </c>
      <c r="I101" s="135">
        <v>0</v>
      </c>
      <c r="J101" s="150">
        <f>SUM(H101:I101)</f>
        <v>0</v>
      </c>
      <c r="K101" s="156"/>
      <c r="L101" s="138">
        <v>36</v>
      </c>
      <c r="M101" s="138">
        <v>65</v>
      </c>
      <c r="N101" s="138">
        <v>112</v>
      </c>
      <c r="O101" s="138">
        <v>137</v>
      </c>
      <c r="P101" s="135">
        <v>100</v>
      </c>
      <c r="Q101" s="136">
        <f>SUM(K101:P101)</f>
        <v>450</v>
      </c>
      <c r="R101" s="139">
        <f>SUM(J101,Q101)</f>
        <v>450</v>
      </c>
    </row>
    <row r="102" spans="2:18" s="107" customFormat="1" ht="16.5" customHeight="1">
      <c r="B102" s="160"/>
      <c r="C102" s="140" t="s">
        <v>61</v>
      </c>
      <c r="D102" s="47"/>
      <c r="E102" s="47"/>
      <c r="F102" s="47"/>
      <c r="G102" s="141"/>
      <c r="H102" s="142">
        <v>0</v>
      </c>
      <c r="I102" s="143">
        <v>0</v>
      </c>
      <c r="J102" s="149">
        <f>SUM(H102:I102)</f>
        <v>0</v>
      </c>
      <c r="K102" s="161"/>
      <c r="L102" s="146">
        <v>2</v>
      </c>
      <c r="M102" s="146">
        <v>8</v>
      </c>
      <c r="N102" s="146">
        <v>40</v>
      </c>
      <c r="O102" s="146">
        <v>231</v>
      </c>
      <c r="P102" s="143">
        <v>681</v>
      </c>
      <c r="Q102" s="144">
        <f>SUM(K102:P102)</f>
        <v>962</v>
      </c>
      <c r="R102" s="147">
        <f>SUM(J102,Q102)</f>
        <v>962</v>
      </c>
    </row>
    <row r="103" spans="2:18" s="107" customFormat="1" ht="16.5" customHeight="1">
      <c r="B103" s="163" t="s">
        <v>62</v>
      </c>
      <c r="C103" s="29"/>
      <c r="D103" s="29"/>
      <c r="E103" s="29"/>
      <c r="F103" s="29"/>
      <c r="G103" s="30"/>
      <c r="H103" s="113">
        <f aca="true" t="shared" si="15" ref="H103:R103">SUM(H70,H90,H99)</f>
        <v>3563</v>
      </c>
      <c r="I103" s="114">
        <f t="shared" si="15"/>
        <v>3731</v>
      </c>
      <c r="J103" s="115">
        <f t="shared" si="15"/>
        <v>7294</v>
      </c>
      <c r="K103" s="116">
        <f t="shared" si="15"/>
        <v>0</v>
      </c>
      <c r="L103" s="117">
        <f t="shared" si="15"/>
        <v>7627</v>
      </c>
      <c r="M103" s="117">
        <f t="shared" si="15"/>
        <v>6062</v>
      </c>
      <c r="N103" s="117">
        <f t="shared" si="15"/>
        <v>4411</v>
      </c>
      <c r="O103" s="117">
        <f t="shared" si="15"/>
        <v>3737</v>
      </c>
      <c r="P103" s="118">
        <f t="shared" si="15"/>
        <v>3195</v>
      </c>
      <c r="Q103" s="119">
        <f t="shared" si="15"/>
        <v>25032</v>
      </c>
      <c r="R103" s="120">
        <f t="shared" si="15"/>
        <v>32326</v>
      </c>
    </row>
    <row r="104" spans="2:18" s="107" customFormat="1" ht="16.5" customHeight="1">
      <c r="B104" s="196"/>
      <c r="C104" s="196"/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1:11" s="107" customFormat="1" ht="16.5" customHeight="1">
      <c r="A105" s="106" t="s">
        <v>63</v>
      </c>
      <c r="H105" s="108"/>
      <c r="I105" s="108"/>
      <c r="J105" s="108"/>
      <c r="K105" s="108"/>
    </row>
    <row r="106" spans="2:18" s="107" customFormat="1" ht="16.5" customHeight="1">
      <c r="B106" s="109"/>
      <c r="C106" s="109"/>
      <c r="D106" s="109"/>
      <c r="E106" s="109"/>
      <c r="F106" s="4"/>
      <c r="G106" s="4"/>
      <c r="H106" s="4"/>
      <c r="I106" s="206" t="s">
        <v>64</v>
      </c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2:18" s="107" customFormat="1" ht="16.5" customHeight="1">
      <c r="B107" s="225" t="str">
        <f>"平成"&amp;WIDECHAR($A$2)&amp;"年（"&amp;WIDECHAR($B$2)&amp;"年）"&amp;WIDECHAR($C$2)&amp;"月"</f>
        <v>平成２５年（２０１３年）７月</v>
      </c>
      <c r="C107" s="226"/>
      <c r="D107" s="226"/>
      <c r="E107" s="226"/>
      <c r="F107" s="226"/>
      <c r="G107" s="212"/>
      <c r="H107" s="216" t="s">
        <v>22</v>
      </c>
      <c r="I107" s="217"/>
      <c r="J107" s="217"/>
      <c r="K107" s="207" t="s">
        <v>23</v>
      </c>
      <c r="L107" s="208"/>
      <c r="M107" s="208"/>
      <c r="N107" s="208"/>
      <c r="O107" s="208"/>
      <c r="P107" s="208"/>
      <c r="Q107" s="209"/>
      <c r="R107" s="210" t="s">
        <v>17</v>
      </c>
    </row>
    <row r="108" spans="2:18" s="107" customFormat="1" ht="16.5" customHeight="1">
      <c r="B108" s="227"/>
      <c r="C108" s="228"/>
      <c r="D108" s="228"/>
      <c r="E108" s="228"/>
      <c r="F108" s="228"/>
      <c r="G108" s="213"/>
      <c r="H108" s="65" t="s">
        <v>8</v>
      </c>
      <c r="I108" s="66" t="s">
        <v>9</v>
      </c>
      <c r="J108" s="67" t="s">
        <v>10</v>
      </c>
      <c r="K108" s="68" t="s">
        <v>11</v>
      </c>
      <c r="L108" s="69" t="s">
        <v>12</v>
      </c>
      <c r="M108" s="69" t="s">
        <v>13</v>
      </c>
      <c r="N108" s="69" t="s">
        <v>14</v>
      </c>
      <c r="O108" s="69" t="s">
        <v>15</v>
      </c>
      <c r="P108" s="70" t="s">
        <v>16</v>
      </c>
      <c r="Q108" s="64" t="s">
        <v>10</v>
      </c>
      <c r="R108" s="211"/>
    </row>
    <row r="109" spans="2:18" s="107" customFormat="1" ht="16.5" customHeight="1">
      <c r="B109" s="110" t="s">
        <v>31</v>
      </c>
      <c r="C109" s="111"/>
      <c r="D109" s="111"/>
      <c r="E109" s="111"/>
      <c r="F109" s="111"/>
      <c r="G109" s="112"/>
      <c r="H109" s="113">
        <f aca="true" t="shared" si="16" ref="H109:R109">SUM(H110,H116,H119,H123,H127:H128)</f>
        <v>39038359</v>
      </c>
      <c r="I109" s="114">
        <f t="shared" si="16"/>
        <v>61240897</v>
      </c>
      <c r="J109" s="115">
        <f t="shared" si="16"/>
        <v>100279256</v>
      </c>
      <c r="K109" s="116">
        <f t="shared" si="16"/>
        <v>0</v>
      </c>
      <c r="L109" s="117">
        <f t="shared" si="16"/>
        <v>224582829</v>
      </c>
      <c r="M109" s="117">
        <f t="shared" si="16"/>
        <v>209522948</v>
      </c>
      <c r="N109" s="117">
        <f t="shared" si="16"/>
        <v>175616455</v>
      </c>
      <c r="O109" s="117">
        <f t="shared" si="16"/>
        <v>142085196</v>
      </c>
      <c r="P109" s="118">
        <f t="shared" si="16"/>
        <v>99500615</v>
      </c>
      <c r="Q109" s="119">
        <f t="shared" si="16"/>
        <v>851308043</v>
      </c>
      <c r="R109" s="120">
        <f t="shared" si="16"/>
        <v>951587299</v>
      </c>
    </row>
    <row r="110" spans="2:18" s="107" customFormat="1" ht="16.5" customHeight="1">
      <c r="B110" s="121"/>
      <c r="C110" s="110" t="s">
        <v>32</v>
      </c>
      <c r="D110" s="111"/>
      <c r="E110" s="111"/>
      <c r="F110" s="111"/>
      <c r="G110" s="112"/>
      <c r="H110" s="113">
        <f aca="true" t="shared" si="17" ref="H110:Q110">SUM(H111:H115)</f>
        <v>13074557</v>
      </c>
      <c r="I110" s="114">
        <f t="shared" si="17"/>
        <v>17593956</v>
      </c>
      <c r="J110" s="115">
        <f t="shared" si="17"/>
        <v>30668513</v>
      </c>
      <c r="K110" s="116">
        <f t="shared" si="17"/>
        <v>0</v>
      </c>
      <c r="L110" s="117">
        <f t="shared" si="17"/>
        <v>40859758</v>
      </c>
      <c r="M110" s="117">
        <f t="shared" si="17"/>
        <v>37956734</v>
      </c>
      <c r="N110" s="117">
        <f t="shared" si="17"/>
        <v>31520259</v>
      </c>
      <c r="O110" s="117">
        <f t="shared" si="17"/>
        <v>30198370</v>
      </c>
      <c r="P110" s="118">
        <f t="shared" si="17"/>
        <v>27672166</v>
      </c>
      <c r="Q110" s="119">
        <f t="shared" si="17"/>
        <v>168207287</v>
      </c>
      <c r="R110" s="120">
        <f aca="true" t="shared" si="18" ref="R110:R115">SUM(J110,Q110)</f>
        <v>198875800</v>
      </c>
    </row>
    <row r="111" spans="2:18" s="107" customFormat="1" ht="16.5" customHeight="1">
      <c r="B111" s="121"/>
      <c r="C111" s="121"/>
      <c r="D111" s="122" t="s">
        <v>33</v>
      </c>
      <c r="E111" s="123"/>
      <c r="F111" s="123"/>
      <c r="G111" s="124"/>
      <c r="H111" s="125">
        <v>12486398</v>
      </c>
      <c r="I111" s="126">
        <v>15441642</v>
      </c>
      <c r="J111" s="127">
        <f>SUM(H111:I111)</f>
        <v>27928040</v>
      </c>
      <c r="K111" s="128">
        <v>0</v>
      </c>
      <c r="L111" s="129">
        <v>31626127</v>
      </c>
      <c r="M111" s="129">
        <v>28254455</v>
      </c>
      <c r="N111" s="129">
        <v>24384141</v>
      </c>
      <c r="O111" s="129">
        <v>23103825</v>
      </c>
      <c r="P111" s="126">
        <v>18038476</v>
      </c>
      <c r="Q111" s="127">
        <f>SUM(K111:P111)</f>
        <v>125407024</v>
      </c>
      <c r="R111" s="130">
        <f t="shared" si="18"/>
        <v>153335064</v>
      </c>
    </row>
    <row r="112" spans="2:18" s="107" customFormat="1" ht="16.5" customHeight="1">
      <c r="B112" s="121"/>
      <c r="C112" s="121"/>
      <c r="D112" s="131" t="s">
        <v>34</v>
      </c>
      <c r="E112" s="132"/>
      <c r="F112" s="132"/>
      <c r="G112" s="133"/>
      <c r="H112" s="134">
        <v>0</v>
      </c>
      <c r="I112" s="135">
        <v>0</v>
      </c>
      <c r="J112" s="136">
        <f>SUM(H112:I112)</f>
        <v>0</v>
      </c>
      <c r="K112" s="137">
        <v>0</v>
      </c>
      <c r="L112" s="138">
        <v>0</v>
      </c>
      <c r="M112" s="138">
        <v>175086</v>
      </c>
      <c r="N112" s="138">
        <v>219150</v>
      </c>
      <c r="O112" s="138">
        <v>229941</v>
      </c>
      <c r="P112" s="135">
        <v>1786059</v>
      </c>
      <c r="Q112" s="136">
        <f>SUM(K112:P112)</f>
        <v>2410236</v>
      </c>
      <c r="R112" s="139">
        <f t="shared" si="18"/>
        <v>2410236</v>
      </c>
    </row>
    <row r="113" spans="2:18" s="107" customFormat="1" ht="16.5" customHeight="1">
      <c r="B113" s="121"/>
      <c r="C113" s="121"/>
      <c r="D113" s="131" t="s">
        <v>35</v>
      </c>
      <c r="E113" s="132"/>
      <c r="F113" s="132"/>
      <c r="G113" s="133"/>
      <c r="H113" s="134">
        <v>364905</v>
      </c>
      <c r="I113" s="135">
        <v>701280</v>
      </c>
      <c r="J113" s="136">
        <f>SUM(H113:I113)</f>
        <v>1066185</v>
      </c>
      <c r="K113" s="137">
        <v>0</v>
      </c>
      <c r="L113" s="138">
        <v>4582161</v>
      </c>
      <c r="M113" s="138">
        <v>5082273</v>
      </c>
      <c r="N113" s="138">
        <v>2946627</v>
      </c>
      <c r="O113" s="138">
        <v>3956020</v>
      </c>
      <c r="P113" s="135">
        <v>4986297</v>
      </c>
      <c r="Q113" s="136">
        <f>SUM(K113:P113)</f>
        <v>21553378</v>
      </c>
      <c r="R113" s="139">
        <f t="shared" si="18"/>
        <v>22619563</v>
      </c>
    </row>
    <row r="114" spans="2:18" s="107" customFormat="1" ht="16.5" customHeight="1">
      <c r="B114" s="121"/>
      <c r="C114" s="121"/>
      <c r="D114" s="131" t="s">
        <v>36</v>
      </c>
      <c r="E114" s="132"/>
      <c r="F114" s="132"/>
      <c r="G114" s="133"/>
      <c r="H114" s="134">
        <v>27990</v>
      </c>
      <c r="I114" s="135">
        <v>1267578</v>
      </c>
      <c r="J114" s="136">
        <f>SUM(H114:I114)</f>
        <v>1295568</v>
      </c>
      <c r="K114" s="137">
        <v>0</v>
      </c>
      <c r="L114" s="138">
        <v>3435219</v>
      </c>
      <c r="M114" s="138">
        <v>3144546</v>
      </c>
      <c r="N114" s="138">
        <v>2696229</v>
      </c>
      <c r="O114" s="138">
        <v>1778787</v>
      </c>
      <c r="P114" s="135">
        <v>1610406</v>
      </c>
      <c r="Q114" s="136">
        <f>SUM(K114:P114)</f>
        <v>12665187</v>
      </c>
      <c r="R114" s="139">
        <f t="shared" si="18"/>
        <v>13960755</v>
      </c>
    </row>
    <row r="115" spans="2:18" s="107" customFormat="1" ht="16.5" customHeight="1">
      <c r="B115" s="121"/>
      <c r="C115" s="121"/>
      <c r="D115" s="140" t="s">
        <v>37</v>
      </c>
      <c r="E115" s="47"/>
      <c r="F115" s="47"/>
      <c r="G115" s="141"/>
      <c r="H115" s="142">
        <v>195264</v>
      </c>
      <c r="I115" s="143">
        <v>183456</v>
      </c>
      <c r="J115" s="144">
        <f>SUM(H115:I115)</f>
        <v>378720</v>
      </c>
      <c r="K115" s="145">
        <v>0</v>
      </c>
      <c r="L115" s="146">
        <v>1216251</v>
      </c>
      <c r="M115" s="146">
        <v>1300374</v>
      </c>
      <c r="N115" s="146">
        <v>1274112</v>
      </c>
      <c r="O115" s="146">
        <v>1129797</v>
      </c>
      <c r="P115" s="143">
        <v>1250928</v>
      </c>
      <c r="Q115" s="144">
        <f>SUM(K115:P115)</f>
        <v>6171462</v>
      </c>
      <c r="R115" s="147">
        <f t="shared" si="18"/>
        <v>6550182</v>
      </c>
    </row>
    <row r="116" spans="2:18" s="107" customFormat="1" ht="16.5" customHeight="1">
      <c r="B116" s="121"/>
      <c r="C116" s="110" t="s">
        <v>38</v>
      </c>
      <c r="D116" s="111"/>
      <c r="E116" s="111"/>
      <c r="F116" s="111"/>
      <c r="G116" s="112"/>
      <c r="H116" s="113">
        <f aca="true" t="shared" si="19" ref="H116:R116">SUM(H117:H118)</f>
        <v>13555135</v>
      </c>
      <c r="I116" s="114">
        <f t="shared" si="19"/>
        <v>28119717</v>
      </c>
      <c r="J116" s="115">
        <f t="shared" si="19"/>
        <v>41674852</v>
      </c>
      <c r="K116" s="116">
        <f t="shared" si="19"/>
        <v>0</v>
      </c>
      <c r="L116" s="117">
        <f t="shared" si="19"/>
        <v>121973883</v>
      </c>
      <c r="M116" s="117">
        <f t="shared" si="19"/>
        <v>114484043</v>
      </c>
      <c r="N116" s="117">
        <f t="shared" si="19"/>
        <v>87634410</v>
      </c>
      <c r="O116" s="117">
        <f t="shared" si="19"/>
        <v>65696544</v>
      </c>
      <c r="P116" s="118">
        <f t="shared" si="19"/>
        <v>42496803</v>
      </c>
      <c r="Q116" s="119">
        <f t="shared" si="19"/>
        <v>432285683</v>
      </c>
      <c r="R116" s="120">
        <f t="shared" si="19"/>
        <v>473960535</v>
      </c>
    </row>
    <row r="117" spans="2:18" s="107" customFormat="1" ht="16.5" customHeight="1">
      <c r="B117" s="121"/>
      <c r="C117" s="121"/>
      <c r="D117" s="122" t="s">
        <v>39</v>
      </c>
      <c r="E117" s="123"/>
      <c r="F117" s="123"/>
      <c r="G117" s="124"/>
      <c r="H117" s="125">
        <v>10945198</v>
      </c>
      <c r="I117" s="126">
        <v>20140380</v>
      </c>
      <c r="J117" s="148">
        <f>SUM(H117:I117)</f>
        <v>31085578</v>
      </c>
      <c r="K117" s="128">
        <v>0</v>
      </c>
      <c r="L117" s="129">
        <v>89816921</v>
      </c>
      <c r="M117" s="129">
        <v>81455303</v>
      </c>
      <c r="N117" s="129">
        <v>61174533</v>
      </c>
      <c r="O117" s="129">
        <v>45811251</v>
      </c>
      <c r="P117" s="126">
        <v>30043683</v>
      </c>
      <c r="Q117" s="127">
        <f>SUM(K117:P117)</f>
        <v>308301691</v>
      </c>
      <c r="R117" s="130">
        <f>SUM(J117,Q117)</f>
        <v>339387269</v>
      </c>
    </row>
    <row r="118" spans="2:18" s="107" customFormat="1" ht="16.5" customHeight="1">
      <c r="B118" s="121"/>
      <c r="C118" s="121"/>
      <c r="D118" s="140" t="s">
        <v>40</v>
      </c>
      <c r="E118" s="47"/>
      <c r="F118" s="47"/>
      <c r="G118" s="141"/>
      <c r="H118" s="142">
        <v>2609937</v>
      </c>
      <c r="I118" s="143">
        <v>7979337</v>
      </c>
      <c r="J118" s="149">
        <f>SUM(H118:I118)</f>
        <v>10589274</v>
      </c>
      <c r="K118" s="145">
        <v>0</v>
      </c>
      <c r="L118" s="146">
        <v>32156962</v>
      </c>
      <c r="M118" s="146">
        <v>33028740</v>
      </c>
      <c r="N118" s="146">
        <v>26459877</v>
      </c>
      <c r="O118" s="146">
        <v>19885293</v>
      </c>
      <c r="P118" s="143">
        <v>12453120</v>
      </c>
      <c r="Q118" s="144">
        <f>SUM(K118:P118)</f>
        <v>123983992</v>
      </c>
      <c r="R118" s="147">
        <f>SUM(J118,Q118)</f>
        <v>134573266</v>
      </c>
    </row>
    <row r="119" spans="2:18" s="107" customFormat="1" ht="16.5" customHeight="1">
      <c r="B119" s="121"/>
      <c r="C119" s="110" t="s">
        <v>41</v>
      </c>
      <c r="D119" s="111"/>
      <c r="E119" s="111"/>
      <c r="F119" s="111"/>
      <c r="G119" s="112"/>
      <c r="H119" s="113">
        <f aca="true" t="shared" si="20" ref="H119:R119">SUM(H120:H122)</f>
        <v>69498</v>
      </c>
      <c r="I119" s="114">
        <f t="shared" si="20"/>
        <v>21429</v>
      </c>
      <c r="J119" s="115">
        <f t="shared" si="20"/>
        <v>90927</v>
      </c>
      <c r="K119" s="116">
        <f t="shared" si="20"/>
        <v>0</v>
      </c>
      <c r="L119" s="117">
        <f t="shared" si="20"/>
        <v>5196843</v>
      </c>
      <c r="M119" s="117">
        <f t="shared" si="20"/>
        <v>9917201</v>
      </c>
      <c r="N119" s="117">
        <f t="shared" si="20"/>
        <v>15472124</v>
      </c>
      <c r="O119" s="117">
        <f t="shared" si="20"/>
        <v>12444320</v>
      </c>
      <c r="P119" s="118">
        <f t="shared" si="20"/>
        <v>9648684</v>
      </c>
      <c r="Q119" s="119">
        <f t="shared" si="20"/>
        <v>52679172</v>
      </c>
      <c r="R119" s="120">
        <f t="shared" si="20"/>
        <v>52770099</v>
      </c>
    </row>
    <row r="120" spans="2:18" s="107" customFormat="1" ht="16.5" customHeight="1">
      <c r="B120" s="121"/>
      <c r="C120" s="121"/>
      <c r="D120" s="122" t="s">
        <v>42</v>
      </c>
      <c r="E120" s="123"/>
      <c r="F120" s="123"/>
      <c r="G120" s="124"/>
      <c r="H120" s="125">
        <v>69498</v>
      </c>
      <c r="I120" s="126">
        <v>0</v>
      </c>
      <c r="J120" s="148">
        <f>SUM(H120:I120)</f>
        <v>69498</v>
      </c>
      <c r="K120" s="128">
        <v>0</v>
      </c>
      <c r="L120" s="129">
        <v>3740202</v>
      </c>
      <c r="M120" s="129">
        <v>6673385</v>
      </c>
      <c r="N120" s="129">
        <v>11184686</v>
      </c>
      <c r="O120" s="129">
        <v>8610059</v>
      </c>
      <c r="P120" s="126">
        <v>6759747</v>
      </c>
      <c r="Q120" s="127">
        <f>SUM(K120:P120)</f>
        <v>36968079</v>
      </c>
      <c r="R120" s="130">
        <f>SUM(J120,Q120)</f>
        <v>37037577</v>
      </c>
    </row>
    <row r="121" spans="2:18" s="107" customFormat="1" ht="16.5" customHeight="1">
      <c r="B121" s="121"/>
      <c r="C121" s="121"/>
      <c r="D121" s="131" t="s">
        <v>43</v>
      </c>
      <c r="E121" s="132"/>
      <c r="F121" s="132"/>
      <c r="G121" s="133"/>
      <c r="H121" s="134">
        <v>0</v>
      </c>
      <c r="I121" s="135">
        <v>21429</v>
      </c>
      <c r="J121" s="150">
        <f>SUM(H121:I121)</f>
        <v>21429</v>
      </c>
      <c r="K121" s="137">
        <v>0</v>
      </c>
      <c r="L121" s="138">
        <v>1287702</v>
      </c>
      <c r="M121" s="138">
        <v>3203325</v>
      </c>
      <c r="N121" s="138">
        <v>4227804</v>
      </c>
      <c r="O121" s="138">
        <v>3698496</v>
      </c>
      <c r="P121" s="135">
        <v>2831427</v>
      </c>
      <c r="Q121" s="136">
        <f>SUM(K121:P121)</f>
        <v>15248754</v>
      </c>
      <c r="R121" s="139">
        <f>SUM(J121,Q121)</f>
        <v>15270183</v>
      </c>
    </row>
    <row r="122" spans="2:18" s="107" customFormat="1" ht="16.5" customHeight="1">
      <c r="B122" s="121"/>
      <c r="C122" s="151"/>
      <c r="D122" s="140" t="s">
        <v>44</v>
      </c>
      <c r="E122" s="47"/>
      <c r="F122" s="47"/>
      <c r="G122" s="141"/>
      <c r="H122" s="142">
        <v>0</v>
      </c>
      <c r="I122" s="143">
        <v>0</v>
      </c>
      <c r="J122" s="149">
        <f>SUM(H122:I122)</f>
        <v>0</v>
      </c>
      <c r="K122" s="145">
        <v>0</v>
      </c>
      <c r="L122" s="146">
        <v>168939</v>
      </c>
      <c r="M122" s="146">
        <v>40491</v>
      </c>
      <c r="N122" s="146">
        <v>59634</v>
      </c>
      <c r="O122" s="146">
        <v>135765</v>
      </c>
      <c r="P122" s="143">
        <v>57510</v>
      </c>
      <c r="Q122" s="144">
        <f>SUM(K122:P122)</f>
        <v>462339</v>
      </c>
      <c r="R122" s="147">
        <f>SUM(J122,Q122)</f>
        <v>462339</v>
      </c>
    </row>
    <row r="123" spans="2:18" s="107" customFormat="1" ht="16.5" customHeight="1">
      <c r="B123" s="121"/>
      <c r="C123" s="110" t="s">
        <v>45</v>
      </c>
      <c r="D123" s="111"/>
      <c r="E123" s="111"/>
      <c r="F123" s="111"/>
      <c r="G123" s="112"/>
      <c r="H123" s="113">
        <f aca="true" t="shared" si="21" ref="H123:R123">SUM(H124:H126)</f>
        <v>4530007</v>
      </c>
      <c r="I123" s="114">
        <f t="shared" si="21"/>
        <v>6379692</v>
      </c>
      <c r="J123" s="115">
        <f t="shared" si="21"/>
        <v>10909699</v>
      </c>
      <c r="K123" s="116">
        <f t="shared" si="21"/>
        <v>0</v>
      </c>
      <c r="L123" s="117">
        <f t="shared" si="21"/>
        <v>8103685</v>
      </c>
      <c r="M123" s="117">
        <f t="shared" si="21"/>
        <v>11622439</v>
      </c>
      <c r="N123" s="117">
        <f t="shared" si="21"/>
        <v>10378874</v>
      </c>
      <c r="O123" s="117">
        <v>9282844</v>
      </c>
      <c r="P123" s="118">
        <f t="shared" si="21"/>
        <v>7355443</v>
      </c>
      <c r="Q123" s="119">
        <f t="shared" si="21"/>
        <v>46743285</v>
      </c>
      <c r="R123" s="120">
        <f t="shared" si="21"/>
        <v>57652984</v>
      </c>
    </row>
    <row r="124" spans="2:18" s="107" customFormat="1" ht="16.5" customHeight="1">
      <c r="B124" s="121"/>
      <c r="C124" s="121"/>
      <c r="D124" s="122" t="s">
        <v>46</v>
      </c>
      <c r="E124" s="123"/>
      <c r="F124" s="123"/>
      <c r="G124" s="124"/>
      <c r="H124" s="125">
        <v>2103940</v>
      </c>
      <c r="I124" s="126">
        <v>4241885</v>
      </c>
      <c r="J124" s="148">
        <f>SUM(H124:I124)</f>
        <v>6345825</v>
      </c>
      <c r="K124" s="128">
        <v>0</v>
      </c>
      <c r="L124" s="129">
        <v>5544221</v>
      </c>
      <c r="M124" s="129">
        <v>9934154</v>
      </c>
      <c r="N124" s="129">
        <v>8462349</v>
      </c>
      <c r="O124" s="129">
        <v>8355587</v>
      </c>
      <c r="P124" s="126">
        <v>7116588</v>
      </c>
      <c r="Q124" s="127">
        <f>SUM(K124:P124)</f>
        <v>39412899</v>
      </c>
      <c r="R124" s="130">
        <f>SUM(J124,Q124)</f>
        <v>45758724</v>
      </c>
    </row>
    <row r="125" spans="2:18" s="107" customFormat="1" ht="16.5" customHeight="1">
      <c r="B125" s="121"/>
      <c r="C125" s="121"/>
      <c r="D125" s="131" t="s">
        <v>47</v>
      </c>
      <c r="E125" s="132"/>
      <c r="F125" s="132"/>
      <c r="G125" s="133"/>
      <c r="H125" s="134">
        <v>310519</v>
      </c>
      <c r="I125" s="135">
        <v>475035</v>
      </c>
      <c r="J125" s="150">
        <f>SUM(H125:I125)</f>
        <v>785554</v>
      </c>
      <c r="K125" s="137">
        <v>0</v>
      </c>
      <c r="L125" s="138">
        <v>473473</v>
      </c>
      <c r="M125" s="138">
        <v>492178</v>
      </c>
      <c r="N125" s="138">
        <v>326395</v>
      </c>
      <c r="O125" s="138">
        <v>198320</v>
      </c>
      <c r="P125" s="135">
        <v>229122</v>
      </c>
      <c r="Q125" s="136">
        <f>SUM(K125:P125)</f>
        <v>1719488</v>
      </c>
      <c r="R125" s="139">
        <f>SUM(J125,Q125)</f>
        <v>2505042</v>
      </c>
    </row>
    <row r="126" spans="2:18" s="107" customFormat="1" ht="16.5" customHeight="1">
      <c r="B126" s="121"/>
      <c r="C126" s="121"/>
      <c r="D126" s="140" t="s">
        <v>48</v>
      </c>
      <c r="E126" s="47"/>
      <c r="F126" s="47"/>
      <c r="G126" s="141"/>
      <c r="H126" s="142">
        <v>2115548</v>
      </c>
      <c r="I126" s="143">
        <v>1662772</v>
      </c>
      <c r="J126" s="149">
        <f>SUM(H126:I126)</f>
        <v>3778320</v>
      </c>
      <c r="K126" s="145">
        <v>0</v>
      </c>
      <c r="L126" s="146">
        <v>2085991</v>
      </c>
      <c r="M126" s="146">
        <v>1196107</v>
      </c>
      <c r="N126" s="146">
        <v>1590130</v>
      </c>
      <c r="O126" s="146">
        <v>728937</v>
      </c>
      <c r="P126" s="143">
        <v>9733</v>
      </c>
      <c r="Q126" s="144">
        <f>SUM(K126:P126)</f>
        <v>5610898</v>
      </c>
      <c r="R126" s="147">
        <f>SUM(J126,Q126)</f>
        <v>9389218</v>
      </c>
    </row>
    <row r="127" spans="2:18" s="107" customFormat="1" ht="16.5" customHeight="1">
      <c r="B127" s="121"/>
      <c r="C127" s="152" t="s">
        <v>49</v>
      </c>
      <c r="D127" s="153"/>
      <c r="E127" s="153"/>
      <c r="F127" s="153"/>
      <c r="G127" s="154"/>
      <c r="H127" s="113">
        <v>1492962</v>
      </c>
      <c r="I127" s="114">
        <v>3132063</v>
      </c>
      <c r="J127" s="115">
        <f>SUM(H127:I127)</f>
        <v>4625025</v>
      </c>
      <c r="K127" s="116">
        <v>0</v>
      </c>
      <c r="L127" s="117">
        <v>18884165</v>
      </c>
      <c r="M127" s="117">
        <v>15064290</v>
      </c>
      <c r="N127" s="117">
        <v>15533415</v>
      </c>
      <c r="O127" s="117">
        <v>14130856</v>
      </c>
      <c r="P127" s="118">
        <v>6064491</v>
      </c>
      <c r="Q127" s="119">
        <f>SUM(K127:P127)</f>
        <v>69677217</v>
      </c>
      <c r="R127" s="120">
        <f>SUM(J127,Q127)</f>
        <v>74302242</v>
      </c>
    </row>
    <row r="128" spans="2:18" s="107" customFormat="1" ht="16.5" customHeight="1">
      <c r="B128" s="151"/>
      <c r="C128" s="152" t="s">
        <v>50</v>
      </c>
      <c r="D128" s="153"/>
      <c r="E128" s="153"/>
      <c r="F128" s="153"/>
      <c r="G128" s="154"/>
      <c r="H128" s="113">
        <v>6316200</v>
      </c>
      <c r="I128" s="114">
        <v>5994040</v>
      </c>
      <c r="J128" s="115">
        <f>SUM(H128:I128)</f>
        <v>12310240</v>
      </c>
      <c r="K128" s="116">
        <v>0</v>
      </c>
      <c r="L128" s="117">
        <v>29564495</v>
      </c>
      <c r="M128" s="117">
        <v>20478241</v>
      </c>
      <c r="N128" s="117">
        <v>15077373</v>
      </c>
      <c r="O128" s="117">
        <v>10332262</v>
      </c>
      <c r="P128" s="118">
        <v>6263028</v>
      </c>
      <c r="Q128" s="119">
        <f>SUM(K128:P128)</f>
        <v>81715399</v>
      </c>
      <c r="R128" s="120">
        <f>SUM(J128,Q128)</f>
        <v>94025639</v>
      </c>
    </row>
    <row r="129" spans="2:18" s="107" customFormat="1" ht="16.5" customHeight="1">
      <c r="B129" s="110" t="s">
        <v>51</v>
      </c>
      <c r="C129" s="111"/>
      <c r="D129" s="111"/>
      <c r="E129" s="111"/>
      <c r="F129" s="111"/>
      <c r="G129" s="112"/>
      <c r="H129" s="113">
        <f>SUM(H130:H137)</f>
        <v>563328</v>
      </c>
      <c r="I129" s="114">
        <f>SUM(I130:I137)</f>
        <v>1163295</v>
      </c>
      <c r="J129" s="115">
        <f>SUM(J130:J137)</f>
        <v>1726623</v>
      </c>
      <c r="K129" s="116">
        <f aca="true" t="shared" si="22" ref="K129:R129">SUM(K131:K137)</f>
        <v>0</v>
      </c>
      <c r="L129" s="117">
        <f>SUM(L131:L137)</f>
        <v>53397900</v>
      </c>
      <c r="M129" s="117">
        <f t="shared" si="22"/>
        <v>66676563</v>
      </c>
      <c r="N129" s="117">
        <f t="shared" si="22"/>
        <v>81579852</v>
      </c>
      <c r="O129" s="117">
        <f t="shared" si="22"/>
        <v>61917696</v>
      </c>
      <c r="P129" s="118">
        <f t="shared" si="22"/>
        <v>31536307</v>
      </c>
      <c r="Q129" s="119">
        <f t="shared" si="22"/>
        <v>295108318</v>
      </c>
      <c r="R129" s="120">
        <f t="shared" si="22"/>
        <v>296834941</v>
      </c>
    </row>
    <row r="130" spans="2:18" s="107" customFormat="1" ht="16.5" customHeight="1">
      <c r="B130" s="121"/>
      <c r="C130" s="188" t="s">
        <v>69</v>
      </c>
      <c r="D130" s="189"/>
      <c r="E130" s="189"/>
      <c r="F130" s="189"/>
      <c r="G130" s="190"/>
      <c r="H130" s="125">
        <v>0</v>
      </c>
      <c r="I130" s="126">
        <v>0</v>
      </c>
      <c r="J130" s="148">
        <v>0</v>
      </c>
      <c r="K130" s="191"/>
      <c r="L130" s="192">
        <v>0</v>
      </c>
      <c r="M130" s="192">
        <v>0</v>
      </c>
      <c r="N130" s="192">
        <v>0</v>
      </c>
      <c r="O130" s="192">
        <v>0</v>
      </c>
      <c r="P130" s="193">
        <v>0</v>
      </c>
      <c r="Q130" s="194">
        <f>SUM(K130:P130)</f>
        <v>0</v>
      </c>
      <c r="R130" s="195">
        <f>SUM(J130,Q130)</f>
        <v>0</v>
      </c>
    </row>
    <row r="131" spans="2:18" s="107" customFormat="1" ht="16.5" customHeight="1">
      <c r="B131" s="121"/>
      <c r="C131" s="131" t="s">
        <v>52</v>
      </c>
      <c r="D131" s="132"/>
      <c r="E131" s="132"/>
      <c r="F131" s="132"/>
      <c r="G131" s="133"/>
      <c r="H131" s="134">
        <v>0</v>
      </c>
      <c r="I131" s="135">
        <v>0</v>
      </c>
      <c r="J131" s="150">
        <f aca="true" t="shared" si="23" ref="J131:J137">SUM(H131:I131)</f>
        <v>0</v>
      </c>
      <c r="K131" s="156"/>
      <c r="L131" s="138">
        <v>46710</v>
      </c>
      <c r="M131" s="138">
        <v>131922</v>
      </c>
      <c r="N131" s="138">
        <v>9360</v>
      </c>
      <c r="O131" s="138">
        <v>9360</v>
      </c>
      <c r="P131" s="135">
        <v>87309</v>
      </c>
      <c r="Q131" s="136">
        <f aca="true" t="shared" si="24" ref="Q131:Q137">SUM(K131:P131)</f>
        <v>284661</v>
      </c>
      <c r="R131" s="139">
        <f aca="true" t="shared" si="25" ref="R131:R137">SUM(J131,Q131)</f>
        <v>284661</v>
      </c>
    </row>
    <row r="132" spans="2:18" s="107" customFormat="1" ht="16.5" customHeight="1">
      <c r="B132" s="121"/>
      <c r="C132" s="131" t="s">
        <v>53</v>
      </c>
      <c r="D132" s="132"/>
      <c r="E132" s="132"/>
      <c r="F132" s="132"/>
      <c r="G132" s="133"/>
      <c r="H132" s="134">
        <v>60930</v>
      </c>
      <c r="I132" s="135">
        <v>320400</v>
      </c>
      <c r="J132" s="150">
        <f t="shared" si="23"/>
        <v>381330</v>
      </c>
      <c r="K132" s="137">
        <v>0</v>
      </c>
      <c r="L132" s="138">
        <v>8072667</v>
      </c>
      <c r="M132" s="138">
        <v>10721601</v>
      </c>
      <c r="N132" s="138">
        <v>7318431</v>
      </c>
      <c r="O132" s="138">
        <v>6398946</v>
      </c>
      <c r="P132" s="135">
        <v>2436507</v>
      </c>
      <c r="Q132" s="136">
        <f t="shared" si="24"/>
        <v>34948152</v>
      </c>
      <c r="R132" s="139">
        <f t="shared" si="25"/>
        <v>35329482</v>
      </c>
    </row>
    <row r="133" spans="2:18" s="107" customFormat="1" ht="16.5" customHeight="1">
      <c r="B133" s="121"/>
      <c r="C133" s="131" t="s">
        <v>54</v>
      </c>
      <c r="D133" s="132"/>
      <c r="E133" s="132"/>
      <c r="F133" s="132"/>
      <c r="G133" s="133"/>
      <c r="H133" s="134">
        <v>502398</v>
      </c>
      <c r="I133" s="135">
        <v>842895</v>
      </c>
      <c r="J133" s="150">
        <f t="shared" si="23"/>
        <v>1345293</v>
      </c>
      <c r="K133" s="137">
        <v>0</v>
      </c>
      <c r="L133" s="138">
        <v>5840919</v>
      </c>
      <c r="M133" s="138">
        <v>8094600</v>
      </c>
      <c r="N133" s="138">
        <v>9600876</v>
      </c>
      <c r="O133" s="138">
        <v>10091736</v>
      </c>
      <c r="P133" s="135">
        <v>6536880</v>
      </c>
      <c r="Q133" s="136">
        <f t="shared" si="24"/>
        <v>40165011</v>
      </c>
      <c r="R133" s="139">
        <f t="shared" si="25"/>
        <v>41510304</v>
      </c>
    </row>
    <row r="134" spans="2:18" s="107" customFormat="1" ht="16.5" customHeight="1">
      <c r="B134" s="121"/>
      <c r="C134" s="131" t="s">
        <v>55</v>
      </c>
      <c r="D134" s="132"/>
      <c r="E134" s="132"/>
      <c r="F134" s="132"/>
      <c r="G134" s="133"/>
      <c r="H134" s="134">
        <v>0</v>
      </c>
      <c r="I134" s="135">
        <v>0</v>
      </c>
      <c r="J134" s="150">
        <f t="shared" si="23"/>
        <v>0</v>
      </c>
      <c r="K134" s="156"/>
      <c r="L134" s="138">
        <v>34930071</v>
      </c>
      <c r="M134" s="138">
        <v>41953779</v>
      </c>
      <c r="N134" s="138">
        <v>55941372</v>
      </c>
      <c r="O134" s="138">
        <v>37714437</v>
      </c>
      <c r="P134" s="135">
        <v>19120194</v>
      </c>
      <c r="Q134" s="136">
        <f t="shared" si="24"/>
        <v>189659853</v>
      </c>
      <c r="R134" s="139">
        <f t="shared" si="25"/>
        <v>189659853</v>
      </c>
    </row>
    <row r="135" spans="2:18" s="107" customFormat="1" ht="16.5" customHeight="1">
      <c r="B135" s="121"/>
      <c r="C135" s="157" t="s">
        <v>56</v>
      </c>
      <c r="D135" s="158"/>
      <c r="E135" s="158"/>
      <c r="F135" s="158"/>
      <c r="G135" s="159"/>
      <c r="H135" s="134">
        <v>0</v>
      </c>
      <c r="I135" s="135">
        <v>0</v>
      </c>
      <c r="J135" s="150">
        <f t="shared" si="23"/>
        <v>0</v>
      </c>
      <c r="K135" s="156"/>
      <c r="L135" s="138">
        <v>4507533</v>
      </c>
      <c r="M135" s="138">
        <v>5575338</v>
      </c>
      <c r="N135" s="138">
        <v>7097823</v>
      </c>
      <c r="O135" s="138">
        <v>6494976</v>
      </c>
      <c r="P135" s="135">
        <v>2404873</v>
      </c>
      <c r="Q135" s="136">
        <f t="shared" si="24"/>
        <v>26080543</v>
      </c>
      <c r="R135" s="139">
        <f t="shared" si="25"/>
        <v>26080543</v>
      </c>
    </row>
    <row r="136" spans="2:18" s="107" customFormat="1" ht="16.5" customHeight="1">
      <c r="B136" s="176"/>
      <c r="C136" s="187" t="s">
        <v>57</v>
      </c>
      <c r="D136" s="158"/>
      <c r="E136" s="158"/>
      <c r="F136" s="158"/>
      <c r="G136" s="159"/>
      <c r="H136" s="134">
        <v>0</v>
      </c>
      <c r="I136" s="135">
        <v>0</v>
      </c>
      <c r="J136" s="150">
        <f t="shared" si="23"/>
        <v>0</v>
      </c>
      <c r="K136" s="156"/>
      <c r="L136" s="138">
        <v>0</v>
      </c>
      <c r="M136" s="138">
        <v>199323</v>
      </c>
      <c r="N136" s="138">
        <v>1611990</v>
      </c>
      <c r="O136" s="138">
        <v>1208241</v>
      </c>
      <c r="P136" s="135">
        <v>950544</v>
      </c>
      <c r="Q136" s="136">
        <f>SUM(K136:P136)</f>
        <v>3970098</v>
      </c>
      <c r="R136" s="139">
        <f>SUM(J136,Q136)</f>
        <v>3970098</v>
      </c>
    </row>
    <row r="137" spans="2:18" s="107" customFormat="1" ht="16.5" customHeight="1">
      <c r="B137" s="160"/>
      <c r="C137" s="177" t="s">
        <v>68</v>
      </c>
      <c r="D137" s="178"/>
      <c r="E137" s="178"/>
      <c r="F137" s="178"/>
      <c r="G137" s="179"/>
      <c r="H137" s="180">
        <v>0</v>
      </c>
      <c r="I137" s="181">
        <v>0</v>
      </c>
      <c r="J137" s="182">
        <f t="shared" si="23"/>
        <v>0</v>
      </c>
      <c r="K137" s="183"/>
      <c r="L137" s="184">
        <v>0</v>
      </c>
      <c r="M137" s="184">
        <v>0</v>
      </c>
      <c r="N137" s="184">
        <v>0</v>
      </c>
      <c r="O137" s="184">
        <v>0</v>
      </c>
      <c r="P137" s="181">
        <v>0</v>
      </c>
      <c r="Q137" s="185">
        <f t="shared" si="24"/>
        <v>0</v>
      </c>
      <c r="R137" s="186">
        <f t="shared" si="25"/>
        <v>0</v>
      </c>
    </row>
    <row r="138" spans="2:18" s="107" customFormat="1" ht="16.5" customHeight="1">
      <c r="B138" s="110" t="s">
        <v>58</v>
      </c>
      <c r="C138" s="111"/>
      <c r="D138" s="111"/>
      <c r="E138" s="111"/>
      <c r="F138" s="111"/>
      <c r="G138" s="112"/>
      <c r="H138" s="113">
        <f>SUM(H139:H141)</f>
        <v>0</v>
      </c>
      <c r="I138" s="114">
        <f>SUM(I139:I141)</f>
        <v>0</v>
      </c>
      <c r="J138" s="115">
        <f>SUM(J139:J141)</f>
        <v>0</v>
      </c>
      <c r="K138" s="162"/>
      <c r="L138" s="117">
        <f>SUM(L139:L141)</f>
        <v>9368490</v>
      </c>
      <c r="M138" s="117">
        <f aca="true" t="shared" si="26" ref="M138:R138">SUM(M139:M141)</f>
        <v>22759029</v>
      </c>
      <c r="N138" s="117">
        <f t="shared" si="26"/>
        <v>80468072</v>
      </c>
      <c r="O138" s="117">
        <f t="shared" si="26"/>
        <v>209389248</v>
      </c>
      <c r="P138" s="118">
        <f t="shared" si="26"/>
        <v>403863924</v>
      </c>
      <c r="Q138" s="119">
        <f t="shared" si="26"/>
        <v>725848763</v>
      </c>
      <c r="R138" s="120">
        <f t="shared" si="26"/>
        <v>725848763</v>
      </c>
    </row>
    <row r="139" spans="2:18" s="107" customFormat="1" ht="16.5" customHeight="1">
      <c r="B139" s="121"/>
      <c r="C139" s="122" t="s">
        <v>59</v>
      </c>
      <c r="D139" s="123"/>
      <c r="E139" s="123"/>
      <c r="F139" s="123"/>
      <c r="G139" s="124"/>
      <c r="H139" s="125">
        <v>0</v>
      </c>
      <c r="I139" s="126">
        <v>0</v>
      </c>
      <c r="J139" s="148">
        <f>SUM(H139:I139)</f>
        <v>0</v>
      </c>
      <c r="K139" s="155"/>
      <c r="L139" s="129">
        <v>1039512</v>
      </c>
      <c r="M139" s="129">
        <v>5543694</v>
      </c>
      <c r="N139" s="129">
        <v>38270420</v>
      </c>
      <c r="O139" s="129">
        <v>90101286</v>
      </c>
      <c r="P139" s="126">
        <v>115655285</v>
      </c>
      <c r="Q139" s="127">
        <f>SUM(K139:P139)</f>
        <v>250610197</v>
      </c>
      <c r="R139" s="130">
        <f>SUM(J139,Q139)</f>
        <v>250610197</v>
      </c>
    </row>
    <row r="140" spans="2:18" s="107" customFormat="1" ht="16.5" customHeight="1">
      <c r="B140" s="121"/>
      <c r="C140" s="131" t="s">
        <v>60</v>
      </c>
      <c r="D140" s="132"/>
      <c r="E140" s="132"/>
      <c r="F140" s="132"/>
      <c r="G140" s="133"/>
      <c r="H140" s="134">
        <v>0</v>
      </c>
      <c r="I140" s="135">
        <v>0</v>
      </c>
      <c r="J140" s="150">
        <f>SUM(H140:I140)</f>
        <v>0</v>
      </c>
      <c r="K140" s="156"/>
      <c r="L140" s="138">
        <v>7848603</v>
      </c>
      <c r="M140" s="138">
        <v>15022881</v>
      </c>
      <c r="N140" s="138">
        <v>28788732</v>
      </c>
      <c r="O140" s="138">
        <v>38128986</v>
      </c>
      <c r="P140" s="135">
        <v>29523761</v>
      </c>
      <c r="Q140" s="136">
        <f>SUM(K140:P140)</f>
        <v>119312963</v>
      </c>
      <c r="R140" s="139">
        <f>SUM(J140,Q140)</f>
        <v>119312963</v>
      </c>
    </row>
    <row r="141" spans="2:18" s="107" customFormat="1" ht="16.5" customHeight="1">
      <c r="B141" s="160"/>
      <c r="C141" s="140" t="s">
        <v>61</v>
      </c>
      <c r="D141" s="47"/>
      <c r="E141" s="47"/>
      <c r="F141" s="47"/>
      <c r="G141" s="141"/>
      <c r="H141" s="142">
        <v>0</v>
      </c>
      <c r="I141" s="143">
        <v>0</v>
      </c>
      <c r="J141" s="149">
        <f>SUM(H141:I141)</f>
        <v>0</v>
      </c>
      <c r="K141" s="161"/>
      <c r="L141" s="146">
        <v>480375</v>
      </c>
      <c r="M141" s="146">
        <v>2192454</v>
      </c>
      <c r="N141" s="146">
        <v>13408920</v>
      </c>
      <c r="O141" s="146">
        <v>81158976</v>
      </c>
      <c r="P141" s="143">
        <v>258684878</v>
      </c>
      <c r="Q141" s="144">
        <f>SUM(K141:P141)</f>
        <v>355925603</v>
      </c>
      <c r="R141" s="147">
        <f>SUM(J141,Q141)</f>
        <v>355925603</v>
      </c>
    </row>
    <row r="142" spans="2:18" s="107" customFormat="1" ht="16.5" customHeight="1">
      <c r="B142" s="163" t="s">
        <v>62</v>
      </c>
      <c r="C142" s="29"/>
      <c r="D142" s="29"/>
      <c r="E142" s="29"/>
      <c r="F142" s="29"/>
      <c r="G142" s="30"/>
      <c r="H142" s="113">
        <f aca="true" t="shared" si="27" ref="H142:R142">SUM(H109,H129,H138)</f>
        <v>39601687</v>
      </c>
      <c r="I142" s="114">
        <f t="shared" si="27"/>
        <v>62404192</v>
      </c>
      <c r="J142" s="115">
        <f t="shared" si="27"/>
        <v>102005879</v>
      </c>
      <c r="K142" s="116">
        <f t="shared" si="27"/>
        <v>0</v>
      </c>
      <c r="L142" s="117">
        <f t="shared" si="27"/>
        <v>287349219</v>
      </c>
      <c r="M142" s="117">
        <f t="shared" si="27"/>
        <v>298958540</v>
      </c>
      <c r="N142" s="117">
        <f t="shared" si="27"/>
        <v>337664379</v>
      </c>
      <c r="O142" s="117">
        <f t="shared" si="27"/>
        <v>413392140</v>
      </c>
      <c r="P142" s="118">
        <f t="shared" si="27"/>
        <v>534900846</v>
      </c>
      <c r="Q142" s="119">
        <f t="shared" si="27"/>
        <v>1872265124</v>
      </c>
      <c r="R142" s="120">
        <f t="shared" si="27"/>
        <v>1974271003</v>
      </c>
    </row>
    <row r="143" spans="2:18" s="107" customFormat="1" ht="3.75" customHeight="1">
      <c r="B143" s="196"/>
      <c r="C143" s="196"/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s="107" customFormat="1" ht="3.75" customHeight="1">
      <c r="B144" s="196"/>
      <c r="C144" s="196"/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</sheetData>
  <sheetProtection/>
  <mergeCells count="44">
    <mergeCell ref="I67:R67"/>
    <mergeCell ref="R107:R108"/>
    <mergeCell ref="H58:J58"/>
    <mergeCell ref="K58:P58"/>
    <mergeCell ref="B58:G59"/>
    <mergeCell ref="J57:Q57"/>
    <mergeCell ref="B50:G51"/>
    <mergeCell ref="H50:J50"/>
    <mergeCell ref="H4:I4"/>
    <mergeCell ref="B23:G24"/>
    <mergeCell ref="B32:G33"/>
    <mergeCell ref="B42:G43"/>
    <mergeCell ref="H32:J32"/>
    <mergeCell ref="J49:Q49"/>
    <mergeCell ref="Q50:Q51"/>
    <mergeCell ref="K42:P42"/>
    <mergeCell ref="Q58:Q59"/>
    <mergeCell ref="Q42:Q43"/>
    <mergeCell ref="H42:J42"/>
    <mergeCell ref="B107:G108"/>
    <mergeCell ref="H68:J68"/>
    <mergeCell ref="K68:Q68"/>
    <mergeCell ref="R68:R69"/>
    <mergeCell ref="B68:G69"/>
    <mergeCell ref="K107:Q107"/>
    <mergeCell ref="H107:J107"/>
    <mergeCell ref="K32:Q32"/>
    <mergeCell ref="B5:G5"/>
    <mergeCell ref="B13:G13"/>
    <mergeCell ref="H5:I5"/>
    <mergeCell ref="Q12:R12"/>
    <mergeCell ref="R6:R7"/>
    <mergeCell ref="R23:R24"/>
    <mergeCell ref="K5:L5"/>
    <mergeCell ref="P1:Q1"/>
    <mergeCell ref="I106:R106"/>
    <mergeCell ref="J1:O1"/>
    <mergeCell ref="K23:Q23"/>
    <mergeCell ref="H23:J23"/>
    <mergeCell ref="K22:R22"/>
    <mergeCell ref="J41:Q41"/>
    <mergeCell ref="K50:P50"/>
    <mergeCell ref="R32:R33"/>
    <mergeCell ref="K31:R31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2017-05-26T07:04:00Z</dcterms:created>
  <dcterms:modified xsi:type="dcterms:W3CDTF">2017-05-26T07:04:04Z</dcterms:modified>
  <cp:category/>
  <cp:version/>
  <cp:contentType/>
  <cp:contentStatus/>
</cp:coreProperties>
</file>