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BCP・虐待防止確認書" sheetId="4" r:id="rId1"/>
    <sheet name="確認書" sheetId="9" r:id="rId2"/>
    <sheet name="付表第一号（四）" sheetId="17" r:id="rId3"/>
    <sheet name="（参考）付表第一号（四）" sheetId="18" r:id="rId4"/>
    <sheet name="付表４" sheetId="2" r:id="rId5"/>
    <sheet name="様式１" sheetId="10" r:id="rId6"/>
    <sheet name="様式２（通所系）" sheetId="11" r:id="rId7"/>
    <sheet name="様式２（シフト記号表）" sheetId="12" r:id="rId8"/>
    <sheet name="様式３（小多機等）" sheetId="13" r:id="rId9"/>
    <sheet name="様式３（シフト記号表）" sheetId="14" r:id="rId10"/>
    <sheet name="様式４（施設）" sheetId="15" r:id="rId11"/>
    <sheet name="様式４（シフト記号表）" sheetId="16" r:id="rId12"/>
    <sheet name="別紙11" sheetId="5" r:id="rId13"/>
    <sheet name="別紙14－2" sheetId="6" r:id="rId14"/>
    <sheet name="別紙20" sheetId="7" r:id="rId15"/>
  </sheets>
  <externalReferences>
    <externalReference r:id="rId16"/>
    <externalReference r:id="rId17"/>
    <externalReference r:id="rId18"/>
  </externalReferences>
  <definedNames>
    <definedName name="ｋ">#N/A</definedName>
    <definedName name="_xlnm.Print_Area" localSheetId="3">'（参考）付表第一号（四）'!$A$1:$AH$13</definedName>
    <definedName name="_xlnm.Print_Area" localSheetId="0">BCP・虐待防止確認書!$A$1:$AA$41</definedName>
    <definedName name="_xlnm.Print_Area" localSheetId="1">確認書!$A$1:$AO$36</definedName>
    <definedName name="_xlnm.Print_Area" localSheetId="4">付表４!$A$1:$M$20</definedName>
    <definedName name="_xlnm.Print_Area" localSheetId="2">'付表第一号（四）'!$A$1:$AH$36</definedName>
    <definedName name="_xlnm.Print_Area" localSheetId="12">別紙11!$A$1:$AA$61</definedName>
    <definedName name="_xlnm.Print_Area" localSheetId="13">'別紙14－2'!$A$1:$AD$60</definedName>
    <definedName name="_xlnm.Print_Area" localSheetId="14">別紙20!$A$1:$AD$27</definedName>
    <definedName name="_xlnm.Print_Area" localSheetId="6">'様式２（通所系）'!$A$1:$BE$110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workbook>
</file>

<file path=xl/calcChain.xml><?xml version="1.0" encoding="utf-8"?>
<calcChain xmlns="http://schemas.openxmlformats.org/spreadsheetml/2006/main">
  <c r="D6" i="16" l="1"/>
  <c r="L6" i="16"/>
  <c r="D7" i="16"/>
  <c r="L7" i="16"/>
  <c r="D8" i="16"/>
  <c r="L8" i="16"/>
  <c r="D9" i="16"/>
  <c r="L9" i="16"/>
  <c r="D10" i="16"/>
  <c r="L10" i="16"/>
  <c r="D11" i="16"/>
  <c r="L11" i="16"/>
  <c r="D12" i="16"/>
  <c r="L12" i="16"/>
  <c r="D13" i="16"/>
  <c r="L13" i="16"/>
  <c r="D14" i="16"/>
  <c r="L14" i="16"/>
  <c r="D15" i="16"/>
  <c r="L15" i="16"/>
  <c r="D16" i="16"/>
  <c r="L16" i="16"/>
  <c r="D17" i="16"/>
  <c r="L17" i="16"/>
  <c r="D18" i="16"/>
  <c r="L18" i="16"/>
  <c r="D19" i="16"/>
  <c r="L19" i="16"/>
  <c r="D20" i="16"/>
  <c r="L20" i="16"/>
  <c r="D21" i="16"/>
  <c r="L21" i="16"/>
  <c r="D22" i="16"/>
  <c r="L22" i="16"/>
  <c r="D23" i="16"/>
  <c r="D24" i="16"/>
  <c r="D25" i="16"/>
  <c r="D26" i="16"/>
  <c r="D27" i="16"/>
  <c r="D28" i="16"/>
  <c r="D29" i="16"/>
  <c r="D30" i="16"/>
  <c r="D31" i="16"/>
  <c r="D32" i="16"/>
  <c r="D33" i="16"/>
  <c r="D34" i="16"/>
  <c r="D35" i="16"/>
  <c r="D36" i="16"/>
  <c r="D37" i="16"/>
  <c r="D38" i="16"/>
  <c r="L39" i="16"/>
  <c r="L40" i="16"/>
  <c r="D41" i="16"/>
  <c r="L41" i="16"/>
  <c r="L42" i="16"/>
  <c r="L43" i="16"/>
  <c r="D44" i="16"/>
  <c r="L44" i="16"/>
  <c r="L45" i="16"/>
  <c r="L46" i="16"/>
  <c r="D47" i="16"/>
  <c r="L47" i="16"/>
  <c r="AF2" i="15"/>
  <c r="W13" i="15" s="1"/>
  <c r="W14" i="15" s="1"/>
  <c r="BB10" i="15"/>
  <c r="AY12" i="15"/>
  <c r="AZ12" i="15"/>
  <c r="AZ13" i="15" s="1"/>
  <c r="AZ14" i="15" s="1"/>
  <c r="BA12" i="15"/>
  <c r="Y13" i="15"/>
  <c r="Y14" i="15" s="1"/>
  <c r="Z13" i="15"/>
  <c r="AA13" i="15"/>
  <c r="AA14" i="15" s="1"/>
  <c r="AB13" i="15"/>
  <c r="AC13" i="15"/>
  <c r="AC14" i="15" s="1"/>
  <c r="AD13" i="15"/>
  <c r="AG13" i="15"/>
  <c r="AG14" i="15" s="1"/>
  <c r="AH13" i="15"/>
  <c r="AI13" i="15"/>
  <c r="AI14" i="15" s="1"/>
  <c r="AJ13" i="15"/>
  <c r="AK13" i="15"/>
  <c r="AK14" i="15" s="1"/>
  <c r="AL13" i="15"/>
  <c r="AO13" i="15"/>
  <c r="AO14" i="15" s="1"/>
  <c r="AP13" i="15"/>
  <c r="AQ13" i="15"/>
  <c r="AQ14" i="15" s="1"/>
  <c r="AR13" i="15"/>
  <c r="AS13" i="15"/>
  <c r="AS14" i="15" s="1"/>
  <c r="AT13" i="15"/>
  <c r="AW13" i="15"/>
  <c r="AW14" i="15" s="1"/>
  <c r="AX13" i="15"/>
  <c r="AY13" i="15"/>
  <c r="AY14" i="15" s="1"/>
  <c r="BA13" i="15"/>
  <c r="BA14" i="15" s="1"/>
  <c r="Z14" i="15"/>
  <c r="AB14" i="15"/>
  <c r="AD14" i="15"/>
  <c r="AH14" i="15"/>
  <c r="AJ14" i="15"/>
  <c r="AL14" i="15"/>
  <c r="AP14" i="15"/>
  <c r="AR14" i="15"/>
  <c r="AT14" i="15"/>
  <c r="AX14" i="15"/>
  <c r="B15" i="15"/>
  <c r="B17" i="15" s="1"/>
  <c r="B19" i="15" s="1"/>
  <c r="B21" i="15" s="1"/>
  <c r="B23" i="15" s="1"/>
  <c r="B25" i="15" s="1"/>
  <c r="B27" i="15" s="1"/>
  <c r="B29" i="15" s="1"/>
  <c r="B31" i="15" s="1"/>
  <c r="B33" i="15" s="1"/>
  <c r="B35" i="15" s="1"/>
  <c r="B37" i="15" s="1"/>
  <c r="B39" i="15" s="1"/>
  <c r="B41" i="15" s="1"/>
  <c r="B43" i="15" s="1"/>
  <c r="B45" i="15" s="1"/>
  <c r="B47" i="15" s="1"/>
  <c r="B49" i="15" s="1"/>
  <c r="B51" i="15" s="1"/>
  <c r="B53" i="15" s="1"/>
  <c r="B55" i="15" s="1"/>
  <c r="B57" i="15" s="1"/>
  <c r="B59" i="15" s="1"/>
  <c r="B61" i="15" s="1"/>
  <c r="B63" i="15" s="1"/>
  <c r="B65" i="15" s="1"/>
  <c r="B67" i="15" s="1"/>
  <c r="B69" i="15" s="1"/>
  <c r="B71" i="15" s="1"/>
  <c r="B73" i="15" s="1"/>
  <c r="D6" i="14"/>
  <c r="L6" i="14"/>
  <c r="Z6" i="14" s="1"/>
  <c r="R6" i="14"/>
  <c r="T6" i="14"/>
  <c r="X6" i="14"/>
  <c r="D7" i="14"/>
  <c r="L7" i="14"/>
  <c r="N7" i="14"/>
  <c r="P7" i="14"/>
  <c r="R7" i="14"/>
  <c r="T7" i="14"/>
  <c r="X7" i="14"/>
  <c r="Z7" i="14"/>
  <c r="D8" i="14"/>
  <c r="L8" i="14"/>
  <c r="N8" i="14"/>
  <c r="P8" i="14"/>
  <c r="R8" i="14"/>
  <c r="T8" i="14"/>
  <c r="X8" i="14"/>
  <c r="Z8" i="14"/>
  <c r="D9" i="14"/>
  <c r="L9" i="14"/>
  <c r="N9" i="14"/>
  <c r="P9" i="14"/>
  <c r="R9" i="14"/>
  <c r="T9" i="14"/>
  <c r="X9" i="14"/>
  <c r="Z9" i="14"/>
  <c r="D10" i="14"/>
  <c r="L10" i="14"/>
  <c r="N10" i="14"/>
  <c r="P10" i="14"/>
  <c r="R10" i="14"/>
  <c r="T10" i="14"/>
  <c r="X10" i="14"/>
  <c r="Z10" i="14"/>
  <c r="D11" i="14"/>
  <c r="L11" i="14"/>
  <c r="N11" i="14"/>
  <c r="P11" i="14"/>
  <c r="R11" i="14"/>
  <c r="T11" i="14"/>
  <c r="X11" i="14"/>
  <c r="Z11" i="14"/>
  <c r="D12" i="14"/>
  <c r="L12" i="14"/>
  <c r="N12" i="14"/>
  <c r="P12" i="14"/>
  <c r="R12" i="14"/>
  <c r="T12" i="14"/>
  <c r="X12" i="14"/>
  <c r="Z12" i="14"/>
  <c r="D13" i="14"/>
  <c r="L13" i="14"/>
  <c r="N13" i="14"/>
  <c r="P13" i="14"/>
  <c r="R13" i="14"/>
  <c r="T13" i="14"/>
  <c r="X13" i="14"/>
  <c r="Z13" i="14"/>
  <c r="D14" i="14"/>
  <c r="L14" i="14"/>
  <c r="N14" i="14"/>
  <c r="P14" i="14"/>
  <c r="R14" i="14"/>
  <c r="T14" i="14"/>
  <c r="X14" i="14"/>
  <c r="Z14" i="14"/>
  <c r="D15" i="14"/>
  <c r="L15" i="14"/>
  <c r="N15" i="14"/>
  <c r="P15" i="14"/>
  <c r="R15" i="14"/>
  <c r="T15" i="14"/>
  <c r="X15" i="14"/>
  <c r="Z15" i="14"/>
  <c r="D16" i="14"/>
  <c r="L16" i="14"/>
  <c r="N16" i="14"/>
  <c r="P16" i="14"/>
  <c r="R16" i="14"/>
  <c r="T16" i="14"/>
  <c r="X16" i="14"/>
  <c r="Z16" i="14"/>
  <c r="D17" i="14"/>
  <c r="L17" i="14"/>
  <c r="N17" i="14"/>
  <c r="P17" i="14"/>
  <c r="R17" i="14"/>
  <c r="T17" i="14"/>
  <c r="X17" i="14"/>
  <c r="Z17" i="14"/>
  <c r="D18" i="14"/>
  <c r="L18" i="14"/>
  <c r="N18" i="14"/>
  <c r="P18" i="14"/>
  <c r="R18" i="14"/>
  <c r="T18" i="14"/>
  <c r="X18" i="14"/>
  <c r="Z18" i="14"/>
  <c r="D19" i="14"/>
  <c r="L19" i="14"/>
  <c r="N19" i="14"/>
  <c r="P19" i="14"/>
  <c r="R19" i="14"/>
  <c r="T19" i="14"/>
  <c r="X19" i="14"/>
  <c r="Z19" i="14"/>
  <c r="D20" i="14"/>
  <c r="L20" i="14"/>
  <c r="Z20" i="14" s="1"/>
  <c r="N20" i="14"/>
  <c r="P20" i="14"/>
  <c r="R20" i="14"/>
  <c r="T20" i="14"/>
  <c r="X20" i="14"/>
  <c r="D21" i="14"/>
  <c r="L21" i="14"/>
  <c r="Z21" i="14" s="1"/>
  <c r="N21" i="14"/>
  <c r="P21" i="14"/>
  <c r="R21" i="14"/>
  <c r="T21" i="14"/>
  <c r="X21" i="14"/>
  <c r="D22" i="14"/>
  <c r="L22" i="14"/>
  <c r="N22" i="14"/>
  <c r="P22" i="14"/>
  <c r="R22" i="14"/>
  <c r="T22" i="14"/>
  <c r="X22" i="14"/>
  <c r="Z22" i="14"/>
  <c r="D23" i="14"/>
  <c r="D24" i="14"/>
  <c r="D25" i="14"/>
  <c r="D26" i="14"/>
  <c r="D27" i="14"/>
  <c r="D28" i="14"/>
  <c r="D29" i="14"/>
  <c r="D30" i="14"/>
  <c r="D31" i="14"/>
  <c r="D32" i="14"/>
  <c r="D33" i="14"/>
  <c r="D34" i="14"/>
  <c r="D35" i="14"/>
  <c r="D36" i="14"/>
  <c r="D37" i="14"/>
  <c r="D38" i="14"/>
  <c r="L39" i="14"/>
  <c r="N39" i="14"/>
  <c r="P39" i="14"/>
  <c r="R39" i="14"/>
  <c r="X39" i="14" s="1"/>
  <c r="T39" i="14"/>
  <c r="L40" i="14"/>
  <c r="L41" i="14" s="1"/>
  <c r="N40" i="14"/>
  <c r="P40" i="14"/>
  <c r="R40" i="14"/>
  <c r="X40" i="14" s="1"/>
  <c r="Z40" i="14" s="1"/>
  <c r="T40" i="14"/>
  <c r="D41" i="14"/>
  <c r="R41" i="14"/>
  <c r="T41" i="14"/>
  <c r="L42" i="14"/>
  <c r="N42" i="14"/>
  <c r="P42" i="14"/>
  <c r="R42" i="14"/>
  <c r="T42" i="14"/>
  <c r="X42" i="14"/>
  <c r="Z42" i="14" s="1"/>
  <c r="L43" i="14"/>
  <c r="N43" i="14"/>
  <c r="P43" i="14"/>
  <c r="R43" i="14"/>
  <c r="X43" i="14" s="1"/>
  <c r="Z43" i="14" s="1"/>
  <c r="T43" i="14"/>
  <c r="D44" i="14"/>
  <c r="L44" i="14"/>
  <c r="R44" i="14"/>
  <c r="T44" i="14"/>
  <c r="L45" i="14"/>
  <c r="N45" i="14"/>
  <c r="P45" i="14"/>
  <c r="R45" i="14"/>
  <c r="X45" i="14" s="1"/>
  <c r="T45" i="14"/>
  <c r="L46" i="14"/>
  <c r="L47" i="14" s="1"/>
  <c r="N46" i="14"/>
  <c r="P46" i="14"/>
  <c r="R46" i="14"/>
  <c r="X46" i="14" s="1"/>
  <c r="Z46" i="14" s="1"/>
  <c r="T46" i="14"/>
  <c r="D47" i="14"/>
  <c r="R47" i="14"/>
  <c r="T47" i="14"/>
  <c r="AB2" i="13"/>
  <c r="T17" i="13" s="1"/>
  <c r="T18" i="13" s="1"/>
  <c r="AX14" i="13"/>
  <c r="AU16" i="13"/>
  <c r="AV16" i="13"/>
  <c r="AW16" i="13"/>
  <c r="S17" i="13"/>
  <c r="U17" i="13"/>
  <c r="U18" i="13" s="1"/>
  <c r="V17" i="13"/>
  <c r="W17" i="13"/>
  <c r="W18" i="13" s="1"/>
  <c r="X17" i="13"/>
  <c r="Y17" i="13"/>
  <c r="Z17" i="13"/>
  <c r="AA17" i="13"/>
  <c r="AC17" i="13"/>
  <c r="AC18" i="13" s="1"/>
  <c r="AD17" i="13"/>
  <c r="AE17" i="13"/>
  <c r="AE18" i="13" s="1"/>
  <c r="AF17" i="13"/>
  <c r="AG17" i="13"/>
  <c r="AH17" i="13"/>
  <c r="AI17" i="13"/>
  <c r="AK17" i="13"/>
  <c r="AK18" i="13" s="1"/>
  <c r="AL17" i="13"/>
  <c r="AM17" i="13"/>
  <c r="AM18" i="13" s="1"/>
  <c r="AN17" i="13"/>
  <c r="AO17" i="13"/>
  <c r="AP17" i="13"/>
  <c r="AQ17" i="13"/>
  <c r="AS17" i="13"/>
  <c r="AS18" i="13" s="1"/>
  <c r="AT17" i="13"/>
  <c r="AU17" i="13"/>
  <c r="AU18" i="13" s="1"/>
  <c r="AV17" i="13"/>
  <c r="AW17" i="13"/>
  <c r="S18" i="13"/>
  <c r="V18" i="13"/>
  <c r="X18" i="13"/>
  <c r="Y18" i="13"/>
  <c r="Z18" i="13"/>
  <c r="AA18" i="13"/>
  <c r="AD18" i="13"/>
  <c r="AF18" i="13"/>
  <c r="AG18" i="13"/>
  <c r="AH18" i="13"/>
  <c r="AI18" i="13"/>
  <c r="AL18" i="13"/>
  <c r="AN18" i="13"/>
  <c r="AO18" i="13"/>
  <c r="AP18" i="13"/>
  <c r="AQ18" i="13"/>
  <c r="AT18" i="13"/>
  <c r="AV18" i="13"/>
  <c r="AW18" i="13"/>
  <c r="B23" i="13"/>
  <c r="B26" i="13" s="1"/>
  <c r="B29" i="13" s="1"/>
  <c r="B32" i="13" s="1"/>
  <c r="B35" i="13" s="1"/>
  <c r="B38" i="13" s="1"/>
  <c r="B41" i="13" s="1"/>
  <c r="B44" i="13" s="1"/>
  <c r="B47" i="13" s="1"/>
  <c r="B50" i="13" s="1"/>
  <c r="B53" i="13" s="1"/>
  <c r="B56" i="13" s="1"/>
  <c r="B59" i="13" s="1"/>
  <c r="B62" i="13" s="1"/>
  <c r="B65" i="13" s="1"/>
  <c r="K6" i="12"/>
  <c r="Q6" i="12"/>
  <c r="S6" i="12"/>
  <c r="U6" i="12"/>
  <c r="K7" i="12"/>
  <c r="Q7" i="12"/>
  <c r="U7" i="12" s="1"/>
  <c r="S7" i="12"/>
  <c r="K8" i="12"/>
  <c r="Q8" i="12"/>
  <c r="S8" i="12"/>
  <c r="U8" i="12"/>
  <c r="K9" i="12"/>
  <c r="Q9" i="12"/>
  <c r="U9" i="12" s="1"/>
  <c r="S9" i="12"/>
  <c r="K10" i="12"/>
  <c r="Q10" i="12"/>
  <c r="S10" i="12"/>
  <c r="U10" i="12"/>
  <c r="K11" i="12"/>
  <c r="Q11" i="12"/>
  <c r="U11" i="12" s="1"/>
  <c r="S11" i="12"/>
  <c r="K12" i="12"/>
  <c r="Q12" i="12"/>
  <c r="S12" i="12"/>
  <c r="U12" i="12"/>
  <c r="K13" i="12"/>
  <c r="Q13" i="12"/>
  <c r="U13" i="12" s="1"/>
  <c r="S13" i="12"/>
  <c r="K14" i="12"/>
  <c r="Q14" i="12"/>
  <c r="S14" i="12"/>
  <c r="U14" i="12"/>
  <c r="K15" i="12"/>
  <c r="Q15" i="12"/>
  <c r="U15" i="12" s="1"/>
  <c r="S15" i="12"/>
  <c r="K16" i="12"/>
  <c r="Q16" i="12"/>
  <c r="S16" i="12"/>
  <c r="U16" i="12"/>
  <c r="K17" i="12"/>
  <c r="Q17" i="12"/>
  <c r="U17" i="12" s="1"/>
  <c r="S17" i="12"/>
  <c r="K18" i="12"/>
  <c r="Q18" i="12"/>
  <c r="S18" i="12"/>
  <c r="U18" i="12"/>
  <c r="K19" i="12"/>
  <c r="Q19" i="12"/>
  <c r="U19" i="12" s="1"/>
  <c r="S19" i="12"/>
  <c r="K20" i="12"/>
  <c r="Q20" i="12"/>
  <c r="S20" i="12"/>
  <c r="U20" i="12"/>
  <c r="K21" i="12"/>
  <c r="Q21" i="12"/>
  <c r="U21" i="12" s="1"/>
  <c r="S21" i="12"/>
  <c r="K22" i="12"/>
  <c r="Q22" i="12"/>
  <c r="S22" i="12"/>
  <c r="U22" i="12"/>
  <c r="K23" i="12"/>
  <c r="Q23" i="12"/>
  <c r="U23" i="12" s="1"/>
  <c r="S23" i="12"/>
  <c r="K24" i="12"/>
  <c r="Q24" i="12"/>
  <c r="S24" i="12"/>
  <c r="U24" i="12"/>
  <c r="K25" i="12"/>
  <c r="Q25" i="12"/>
  <c r="U25" i="12" s="1"/>
  <c r="S25" i="12"/>
  <c r="AB2" i="11"/>
  <c r="V18" i="11" s="1"/>
  <c r="V19" i="11" s="1"/>
  <c r="AW15" i="11"/>
  <c r="AT17" i="11"/>
  <c r="AU17" i="11"/>
  <c r="AV17" i="11"/>
  <c r="AV18" i="11" s="1"/>
  <c r="AV19" i="11" s="1"/>
  <c r="AT18" i="11"/>
  <c r="AU18" i="11"/>
  <c r="AT19" i="11"/>
  <c r="AU19" i="11"/>
  <c r="B23" i="11"/>
  <c r="B26" i="11"/>
  <c r="B29" i="11" s="1"/>
  <c r="B32" i="11" s="1"/>
  <c r="B35" i="11" s="1"/>
  <c r="B38" i="11" s="1"/>
  <c r="B41" i="11" s="1"/>
  <c r="B44" i="11" s="1"/>
  <c r="B47" i="11" s="1"/>
  <c r="B50" i="11" s="1"/>
  <c r="B53" i="11" s="1"/>
  <c r="B56" i="11" s="1"/>
  <c r="B59" i="11" s="1"/>
  <c r="B62" i="11" s="1"/>
  <c r="B65" i="11" s="1"/>
  <c r="B68" i="11" s="1"/>
  <c r="X2" i="10"/>
  <c r="W9" i="10" s="1"/>
  <c r="AU7" i="10"/>
  <c r="Q9" i="10"/>
  <c r="R9" i="10"/>
  <c r="S9" i="10"/>
  <c r="AR9" i="10"/>
  <c r="AR10" i="10" s="1"/>
  <c r="AR11" i="10" s="1"/>
  <c r="AS9" i="10"/>
  <c r="AS10" i="10" s="1"/>
  <c r="AS11" i="10" s="1"/>
  <c r="AT9" i="10"/>
  <c r="AT10" i="10" s="1"/>
  <c r="AT11" i="10" s="1"/>
  <c r="B13" i="10"/>
  <c r="B14" i="10"/>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AV13" i="15" l="1"/>
  <c r="AV14" i="15" s="1"/>
  <c r="AN13" i="15"/>
  <c r="AN14" i="15" s="1"/>
  <c r="AF13" i="15"/>
  <c r="AF14" i="15" s="1"/>
  <c r="X13" i="15"/>
  <c r="X14" i="15" s="1"/>
  <c r="AU13" i="15"/>
  <c r="AU14" i="15" s="1"/>
  <c r="AM13" i="15"/>
  <c r="AM14" i="15" s="1"/>
  <c r="AE13" i="15"/>
  <c r="AE14" i="15" s="1"/>
  <c r="X41" i="14"/>
  <c r="Z41" i="14" s="1"/>
  <c r="Z39" i="14"/>
  <c r="X47" i="14"/>
  <c r="Z47" i="14" s="1"/>
  <c r="Z45" i="14"/>
  <c r="X44" i="14"/>
  <c r="Z44" i="14" s="1"/>
  <c r="AR17" i="13"/>
  <c r="AR18" i="13" s="1"/>
  <c r="AJ17" i="13"/>
  <c r="AJ18" i="13" s="1"/>
  <c r="AB17" i="13"/>
  <c r="AB18" i="13" s="1"/>
  <c r="AR18" i="11"/>
  <c r="AR19" i="11" s="1"/>
  <c r="AJ18" i="11"/>
  <c r="AJ19" i="11" s="1"/>
  <c r="AB18" i="11"/>
  <c r="AB19" i="11" s="1"/>
  <c r="T18" i="11"/>
  <c r="T19" i="11" s="1"/>
  <c r="AQ18" i="11"/>
  <c r="AQ19" i="11" s="1"/>
  <c r="AI18" i="11"/>
  <c r="AI19" i="11" s="1"/>
  <c r="AA18" i="11"/>
  <c r="AA19" i="11" s="1"/>
  <c r="S18" i="11"/>
  <c r="S19" i="11" s="1"/>
  <c r="AP18" i="11"/>
  <c r="AP19" i="11" s="1"/>
  <c r="AH18" i="11"/>
  <c r="AH19" i="11" s="1"/>
  <c r="Z18" i="11"/>
  <c r="Z19" i="11" s="1"/>
  <c r="R18" i="11"/>
  <c r="R19" i="11" s="1"/>
  <c r="AS18" i="11"/>
  <c r="AS19" i="11" s="1"/>
  <c r="AN18" i="11"/>
  <c r="AN19" i="11" s="1"/>
  <c r="AF18" i="11"/>
  <c r="AF19" i="11" s="1"/>
  <c r="X18" i="11"/>
  <c r="X19" i="11" s="1"/>
  <c r="AC18" i="11"/>
  <c r="AC19" i="11" s="1"/>
  <c r="AG18" i="11"/>
  <c r="AG19" i="11" s="1"/>
  <c r="Y18" i="11"/>
  <c r="Y19" i="11" s="1"/>
  <c r="AM18" i="11"/>
  <c r="AM19" i="11" s="1"/>
  <c r="AE18" i="11"/>
  <c r="AE19" i="11" s="1"/>
  <c r="W18" i="11"/>
  <c r="W19" i="11" s="1"/>
  <c r="AK18" i="11"/>
  <c r="AK19" i="11" s="1"/>
  <c r="U18" i="11"/>
  <c r="U19" i="11" s="1"/>
  <c r="AO18" i="11"/>
  <c r="AO19" i="11" s="1"/>
  <c r="AL18" i="11"/>
  <c r="AL19" i="11" s="1"/>
  <c r="AD18" i="11"/>
  <c r="AD19" i="11" s="1"/>
  <c r="U9" i="10"/>
  <c r="AL9" i="10"/>
  <c r="V9" i="10"/>
  <c r="AL10" i="10"/>
  <c r="AL11" i="10" s="1"/>
  <c r="AD10" i="10"/>
  <c r="AD11" i="10" s="1"/>
  <c r="V10" i="10"/>
  <c r="V11" i="10" s="1"/>
  <c r="AK9" i="10"/>
  <c r="AJ9" i="10"/>
  <c r="AB9" i="10"/>
  <c r="T9" i="10"/>
  <c r="W10" i="10"/>
  <c r="W11" i="10" s="1"/>
  <c r="AC9" i="10"/>
  <c r="AK10" i="10"/>
  <c r="AK11" i="10" s="1"/>
  <c r="AC10" i="10"/>
  <c r="AC11" i="10" s="1"/>
  <c r="U10" i="10"/>
  <c r="U11" i="10" s="1"/>
  <c r="AJ10" i="10"/>
  <c r="AJ11" i="10" s="1"/>
  <c r="AB10" i="10"/>
  <c r="AB11" i="10" s="1"/>
  <c r="T10" i="10"/>
  <c r="T11" i="10" s="1"/>
  <c r="AQ9" i="10"/>
  <c r="AI9" i="10"/>
  <c r="AA9" i="10"/>
  <c r="AQ10" i="10"/>
  <c r="AQ11" i="10" s="1"/>
  <c r="AI10" i="10"/>
  <c r="AI11" i="10" s="1"/>
  <c r="AA10" i="10"/>
  <c r="AA11" i="10" s="1"/>
  <c r="S10" i="10"/>
  <c r="S11" i="10" s="1"/>
  <c r="AP9" i="10"/>
  <c r="AH9" i="10"/>
  <c r="Z9" i="10"/>
  <c r="AP10" i="10"/>
  <c r="AP11" i="10" s="1"/>
  <c r="AH10" i="10"/>
  <c r="AH11" i="10" s="1"/>
  <c r="Z10" i="10"/>
  <c r="Z11" i="10" s="1"/>
  <c r="R10" i="10"/>
  <c r="R11" i="10" s="1"/>
  <c r="AO9" i="10"/>
  <c r="AG9" i="10"/>
  <c r="Y9" i="10"/>
  <c r="AO10" i="10"/>
  <c r="AO11" i="10" s="1"/>
  <c r="AG10" i="10"/>
  <c r="AG11" i="10" s="1"/>
  <c r="Y10" i="10"/>
  <c r="Y11" i="10" s="1"/>
  <c r="Q10" i="10"/>
  <c r="Q11" i="10" s="1"/>
  <c r="AN9" i="10"/>
  <c r="AF9" i="10"/>
  <c r="X9" i="10"/>
  <c r="P9" i="10"/>
  <c r="AM10" i="10"/>
  <c r="AM11" i="10" s="1"/>
  <c r="AE10" i="10"/>
  <c r="AE11" i="10" s="1"/>
  <c r="AD9" i="10"/>
  <c r="AN10" i="10"/>
  <c r="AN11" i="10" s="1"/>
  <c r="AF10" i="10"/>
  <c r="AF11" i="10" s="1"/>
  <c r="X10" i="10"/>
  <c r="X11" i="10" s="1"/>
  <c r="P10" i="10"/>
  <c r="P11" i="10" s="1"/>
  <c r="AM9" i="10"/>
  <c r="AE9" i="10"/>
</calcChain>
</file>

<file path=xl/sharedStrings.xml><?xml version="1.0" encoding="utf-8"?>
<sst xmlns="http://schemas.openxmlformats.org/spreadsheetml/2006/main" count="1833" uniqueCount="677">
  <si>
    <t>付表４　訪問リハビリテーション・介護予防訪問リハビリテーション事業所の指定に係る記載事項</t>
    <phoneticPr fontId="7"/>
  </si>
  <si>
    <t>事　業　所</t>
    <phoneticPr fontId="7"/>
  </si>
  <si>
    <t>フリガナ</t>
  </si>
  <si>
    <t>名    称</t>
  </si>
  <si>
    <t xml:space="preserve">
所在地</t>
    <phoneticPr fontId="7"/>
  </si>
  <si>
    <t>（郵便番号　　　　-　　　　　）
　　　　　　　　県　　　　郡市</t>
    <phoneticPr fontId="7"/>
  </si>
  <si>
    <t>連絡先</t>
  </si>
  <si>
    <t>電話番号</t>
  </si>
  <si>
    <t>FAX 番号</t>
  </si>
  <si>
    <t>Email</t>
    <phoneticPr fontId="7"/>
  </si>
  <si>
    <t>事業所種別</t>
    <rPh sb="0" eb="3">
      <t>ジギョウショ</t>
    </rPh>
    <rPh sb="3" eb="5">
      <t>シュベツ</t>
    </rPh>
    <phoneticPr fontId="7"/>
  </si>
  <si>
    <t>管理者</t>
  </si>
  <si>
    <t>住所</t>
  </si>
  <si>
    <t>（郵便番号        －        ）</t>
  </si>
  <si>
    <t>氏    名</t>
  </si>
  <si>
    <t>生年月日</t>
  </si>
  <si>
    <t>○人員に関する基準の確認に必要な事項</t>
    <rPh sb="1" eb="18">
      <t>ジ</t>
    </rPh>
    <phoneticPr fontId="7"/>
  </si>
  <si>
    <t>従業者の職種・員数</t>
  </si>
  <si>
    <t>理学療法士</t>
  </si>
  <si>
    <t>作業療法士</t>
  </si>
  <si>
    <t>言語聴覚士</t>
    <rPh sb="0" eb="2">
      <t>ゲンゴ</t>
    </rPh>
    <rPh sb="2" eb="4">
      <t>チョウカク</t>
    </rPh>
    <rPh sb="4" eb="5">
      <t>シ</t>
    </rPh>
    <phoneticPr fontId="7"/>
  </si>
  <si>
    <t>医師</t>
    <rPh sb="0" eb="2">
      <t>イシ</t>
    </rPh>
    <phoneticPr fontId="7"/>
  </si>
  <si>
    <t>常勤（人）</t>
  </si>
  <si>
    <t>非常勤（人）</t>
  </si>
  <si>
    <t>添付書類</t>
  </si>
  <si>
    <t>別添のとおり</t>
  </si>
  <si>
    <t>備考</t>
    <rPh sb="0" eb="2">
      <t>ビコウ</t>
    </rPh>
    <phoneticPr fontId="7"/>
  </si>
  <si>
    <t xml:space="preserve">1  記入欄が不足する場合は、適宜欄を設けて記載するか又は別様に記載した書類を添付してください。            
2  保険医療機関又は特定承認保険医療機関である病院又は診療所が行うものについては、法第 71条第１項の規定により指定があったものとみなされるので、本申請の必要はありません。            
         </t>
    <phoneticPr fontId="7"/>
  </si>
  <si>
    <t>年</t>
    <rPh sb="0" eb="1">
      <t>ネン</t>
    </rPh>
    <phoneticPr fontId="7"/>
  </si>
  <si>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7"/>
  </si>
  <si>
    <t>事業所名</t>
    <rPh sb="0" eb="3">
      <t>ジギョウショ</t>
    </rPh>
    <rPh sb="3" eb="4">
      <t>メイ</t>
    </rPh>
    <phoneticPr fontId="7"/>
  </si>
  <si>
    <t>サービス種別</t>
    <rPh sb="4" eb="6">
      <t>シュベツ</t>
    </rPh>
    <phoneticPr fontId="7"/>
  </si>
  <si>
    <t>該当項目</t>
    <rPh sb="0" eb="2">
      <t>ガイトウ</t>
    </rPh>
    <rPh sb="2" eb="4">
      <t>コウモク</t>
    </rPh>
    <phoneticPr fontId="7"/>
  </si>
  <si>
    <t>□</t>
  </si>
  <si>
    <t>業務継続計画（ＢＣＰ）</t>
    <rPh sb="0" eb="2">
      <t>ギョウム</t>
    </rPh>
    <rPh sb="2" eb="4">
      <t>ケイゾク</t>
    </rPh>
    <rPh sb="4" eb="6">
      <t>ケイカク</t>
    </rPh>
    <phoneticPr fontId="7"/>
  </si>
  <si>
    <t>高齢者虐待防止措置</t>
    <rPh sb="0" eb="3">
      <t>コウレイシャ</t>
    </rPh>
    <rPh sb="3" eb="5">
      <t>ギャクタイ</t>
    </rPh>
    <rPh sb="5" eb="7">
      <t>ボウシ</t>
    </rPh>
    <rPh sb="7" eb="9">
      <t>ソチ</t>
    </rPh>
    <phoneticPr fontId="7"/>
  </si>
  <si>
    <t>確認内容</t>
    <rPh sb="0" eb="2">
      <t>カクニン</t>
    </rPh>
    <rPh sb="2" eb="4">
      <t>ナイヨウ</t>
    </rPh>
    <phoneticPr fontId="7"/>
  </si>
  <si>
    <t>◎業務継続計画について</t>
    <rPh sb="1" eb="3">
      <t>ギョウム</t>
    </rPh>
    <rPh sb="3" eb="5">
      <t>ケイゾク</t>
    </rPh>
    <rPh sb="5" eb="7">
      <t>ケイカク</t>
    </rPh>
    <phoneticPr fontId="7"/>
  </si>
  <si>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7"/>
  </si>
  <si>
    <t>◎高齢者虐待防止措置について</t>
    <rPh sb="1" eb="4">
      <t>コウレイシャ</t>
    </rPh>
    <rPh sb="4" eb="6">
      <t>ギャクタイ</t>
    </rPh>
    <rPh sb="6" eb="8">
      <t>ボウシ</t>
    </rPh>
    <rPh sb="8" eb="10">
      <t>ソチ</t>
    </rPh>
    <phoneticPr fontId="7"/>
  </si>
  <si>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7"/>
  </si>
  <si>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7"/>
  </si>
  <si>
    <t>・虐待の防止のための指針の整備</t>
    <rPh sb="1" eb="3">
      <t>ギャクタイ</t>
    </rPh>
    <rPh sb="4" eb="6">
      <t>ボウシ</t>
    </rPh>
    <rPh sb="10" eb="12">
      <t>シシン</t>
    </rPh>
    <rPh sb="13" eb="15">
      <t>セイビ</t>
    </rPh>
    <phoneticPr fontId="7"/>
  </si>
  <si>
    <t>・虐待の防止のための研修会の定期的開催</t>
    <rPh sb="1" eb="3">
      <t>ギャクタイ</t>
    </rPh>
    <rPh sb="4" eb="6">
      <t>ボウシ</t>
    </rPh>
    <rPh sb="10" eb="13">
      <t>ケンシュウカイ</t>
    </rPh>
    <rPh sb="14" eb="17">
      <t>テイキテキ</t>
    </rPh>
    <rPh sb="17" eb="19">
      <t>カイサイ</t>
    </rPh>
    <phoneticPr fontId="7"/>
  </si>
  <si>
    <t>・上記措置を適切に実施するための担当者の配置</t>
    <rPh sb="1" eb="3">
      <t>ジョウキ</t>
    </rPh>
    <rPh sb="3" eb="5">
      <t>ソチ</t>
    </rPh>
    <rPh sb="6" eb="8">
      <t>テキセツ</t>
    </rPh>
    <rPh sb="9" eb="11">
      <t>ジッシ</t>
    </rPh>
    <rPh sb="16" eb="19">
      <t>タントウシャ</t>
    </rPh>
    <rPh sb="20" eb="22">
      <t>ハイチ</t>
    </rPh>
    <phoneticPr fontId="7"/>
  </si>
  <si>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7"/>
  </si>
  <si>
    <t>　算定にあたっては、上記、基本要件並びに解釈通知等を確認し、要件を満たさない場合は、速やかに届出を取り下げます。</t>
    <phoneticPr fontId="7"/>
  </si>
  <si>
    <t>高　知　市　長　　様</t>
    <phoneticPr fontId="7"/>
  </si>
  <si>
    <t>令和　 　　年　　　　月　　　　日</t>
    <phoneticPr fontId="7"/>
  </si>
  <si>
    <t>（法人名）</t>
    <phoneticPr fontId="7"/>
  </si>
  <si>
    <t>（代表者名）</t>
    <phoneticPr fontId="7"/>
  </si>
  <si>
    <t>（別紙11）</t>
    <rPh sb="1" eb="3">
      <t>ベッシ</t>
    </rPh>
    <phoneticPr fontId="7"/>
  </si>
  <si>
    <t>令和</t>
    <rPh sb="0" eb="2">
      <t>レイワ</t>
    </rPh>
    <phoneticPr fontId="7"/>
  </si>
  <si>
    <t>月</t>
    <rPh sb="0" eb="1">
      <t>ガツ</t>
    </rPh>
    <phoneticPr fontId="7"/>
  </si>
  <si>
    <t>日</t>
    <rPh sb="0" eb="1">
      <t>ニチ</t>
    </rPh>
    <phoneticPr fontId="7"/>
  </si>
  <si>
    <t>口腔連携強化加算に関する届出書</t>
    <rPh sb="0" eb="2">
      <t>コウクウ</t>
    </rPh>
    <rPh sb="2" eb="4">
      <t>レンケイ</t>
    </rPh>
    <rPh sb="4" eb="6">
      <t>キョウカ</t>
    </rPh>
    <rPh sb="6" eb="8">
      <t>カサン</t>
    </rPh>
    <rPh sb="9" eb="10">
      <t>カン</t>
    </rPh>
    <rPh sb="12" eb="15">
      <t>トドケデショ</t>
    </rPh>
    <phoneticPr fontId="7"/>
  </si>
  <si>
    <t>異動区分</t>
    <rPh sb="0" eb="2">
      <t>イドウ</t>
    </rPh>
    <rPh sb="2" eb="4">
      <t>クブン</t>
    </rPh>
    <phoneticPr fontId="7"/>
  </si>
  <si>
    <t>1　新規</t>
    <phoneticPr fontId="7"/>
  </si>
  <si>
    <t>2　変更</t>
    <phoneticPr fontId="7"/>
  </si>
  <si>
    <t>3　終了</t>
    <phoneticPr fontId="7"/>
  </si>
  <si>
    <t>施設種別</t>
    <rPh sb="0" eb="2">
      <t>シセツ</t>
    </rPh>
    <rPh sb="2" eb="4">
      <t>シュベツ</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</si>
  <si>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</si>
  <si>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</si>
  <si>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3　(介護予防）訪問リハビリテーション事業所</t>
    <rPh sb="3" eb="5">
      <t>カイゴ</t>
    </rPh>
    <rPh sb="5" eb="7">
      <t>ヨボウ</t>
    </rPh>
    <rPh sb="8" eb="10">
      <t>ホウモン</t>
    </rPh>
    <rPh sb="19" eb="22">
      <t>ジギョウショ</t>
    </rPh>
    <phoneticPr fontId="7"/>
  </si>
  <si>
    <t>□</t>
    <phoneticPr fontId="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</si>
  <si>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</si>
  <si>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</si>
  <si>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</si>
  <si>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</si>
  <si>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</si>
  <si>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歯科医療機関名</t>
    <rPh sb="0" eb="2">
      <t>シカ</t>
    </rPh>
    <rPh sb="2" eb="4">
      <t>イリョウ</t>
    </rPh>
    <rPh sb="4" eb="6">
      <t>キカン</t>
    </rPh>
    <rPh sb="6" eb="7">
      <t>メイ</t>
    </rPh>
    <phoneticPr fontId="7"/>
  </si>
  <si>
    <t>所在地</t>
    <rPh sb="0" eb="3">
      <t>ショザイチ</t>
    </rPh>
    <phoneticPr fontId="7"/>
  </si>
  <si>
    <t>歯科医師名</t>
    <rPh sb="0" eb="4">
      <t>シカイシ</t>
    </rPh>
    <rPh sb="4" eb="5">
      <t>メイ</t>
    </rPh>
    <phoneticPr fontId="7"/>
  </si>
  <si>
    <t>歯科訪問診療料の算定の実績</t>
    <phoneticPr fontId="7"/>
  </si>
  <si>
    <t xml:space="preserve">       　　年　　月　　日</t>
    <rPh sb="9" eb="10">
      <t>ネン</t>
    </rPh>
    <rPh sb="12" eb="13">
      <t>ガツ</t>
    </rPh>
    <rPh sb="15" eb="16">
      <t>ニチ</t>
    </rPh>
    <phoneticPr fontId="7"/>
  </si>
  <si>
    <t>連絡先電話番号</t>
    <rPh sb="0" eb="3">
      <t>レンラクサキ</t>
    </rPh>
    <rPh sb="3" eb="5">
      <t>デンワ</t>
    </rPh>
    <rPh sb="5" eb="7">
      <t>バンゴウ</t>
    </rPh>
    <phoneticPr fontId="7"/>
  </si>
  <si>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</si>
  <si>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</si>
  <si>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</si>
  <si>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</si>
  <si>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</si>
  <si>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　要件を満たすことが分かる根拠書類を準備し、指定権者からの求めがあった場合には、速やかに提出してください。</t>
    <rPh sb="16" eb="18">
      <t>ショルイ</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</si>
  <si>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</si>
  <si>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 xml:space="preserve">備考
</t>
    <rPh sb="0" eb="2">
      <t>ビコウ</t>
    </rPh>
    <phoneticPr fontId="7"/>
  </si>
  <si>
    <t>・</t>
    <phoneticPr fontId="7"/>
  </si>
  <si>
    <t>人</t>
    <rPh sb="0" eb="1">
      <t>ニン</t>
    </rPh>
    <phoneticPr fontId="7"/>
  </si>
  <si>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</si>
  <si>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②</t>
    <phoneticPr fontId="7"/>
  </si>
  <si>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7"/>
  </si>
  <si>
    <t>①</t>
    <phoneticPr fontId="7"/>
  </si>
  <si>
    <t>無</t>
    <rPh sb="0" eb="1">
      <t>ナ</t>
    </rPh>
    <phoneticPr fontId="7"/>
  </si>
  <si>
    <t>・</t>
    <phoneticPr fontId="7"/>
  </si>
  <si>
    <t>有</t>
    <rPh sb="0" eb="1">
      <t>ア</t>
    </rPh>
    <phoneticPr fontId="7"/>
  </si>
  <si>
    <t>①に占める②の割合が30％以上</t>
    <rPh sb="2" eb="3">
      <t>シ</t>
    </rPh>
    <rPh sb="7" eb="9">
      <t>ワリアイ</t>
    </rPh>
    <rPh sb="13" eb="15">
      <t>イジョウ</t>
    </rPh>
    <phoneticPr fontId="7"/>
  </si>
  <si>
    <t>療養通所
介護</t>
    <rPh sb="0" eb="2">
      <t>リョウヨウ</t>
    </rPh>
    <rPh sb="2" eb="4">
      <t>ツウショ</t>
    </rPh>
    <rPh sb="5" eb="7">
      <t>カイゴ</t>
    </rPh>
    <phoneticPr fontId="7"/>
  </si>
  <si>
    <t>①のうち勤続年数３年以上の者の総数</t>
    <rPh sb="4" eb="6">
      <t>キンゾク</t>
    </rPh>
    <rPh sb="6" eb="8">
      <t>ネンスウ</t>
    </rPh>
    <rPh sb="9" eb="12">
      <t>ネンイジョウ</t>
    </rPh>
    <rPh sb="13" eb="14">
      <t>モノ</t>
    </rPh>
    <rPh sb="15" eb="17">
      <t>ソウスウ</t>
    </rPh>
    <phoneticPr fontId="7"/>
  </si>
  <si>
    <t>②</t>
    <phoneticPr fontId="7"/>
  </si>
  <si>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7"/>
  </si>
  <si>
    <t>①に占める②の者が１名以上</t>
    <rPh sb="2" eb="3">
      <t>シ</t>
    </rPh>
    <rPh sb="7" eb="8">
      <t>モノ</t>
    </rPh>
    <rPh sb="10" eb="11">
      <t>メイ</t>
    </rPh>
    <rPh sb="11" eb="13">
      <t>イジョウ</t>
    </rPh>
    <phoneticPr fontId="7"/>
  </si>
  <si>
    <t>訪問リハ</t>
    <rPh sb="0" eb="2">
      <t>ホウモン</t>
    </rPh>
    <phoneticPr fontId="7"/>
  </si>
  <si>
    <t>・</t>
    <phoneticPr fontId="7"/>
  </si>
  <si>
    <t>②</t>
    <phoneticPr fontId="7"/>
  </si>
  <si>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7"/>
  </si>
  <si>
    <t>①</t>
    <phoneticPr fontId="7"/>
  </si>
  <si>
    <t>訪問看護</t>
    <rPh sb="0" eb="2">
      <t>ホウモン</t>
    </rPh>
    <rPh sb="2" eb="4">
      <t>カンゴ</t>
    </rPh>
    <phoneticPr fontId="7"/>
  </si>
  <si>
    <t>勤続年数の状況</t>
    <rPh sb="0" eb="2">
      <t>キンゾク</t>
    </rPh>
    <rPh sb="2" eb="4">
      <t>ネンスウ</t>
    </rPh>
    <rPh sb="5" eb="7">
      <t>ジョウキョウ</t>
    </rPh>
    <phoneticPr fontId="7"/>
  </si>
  <si>
    <t>（２）サービス提供体制強化加算（Ⅱ）</t>
    <rPh sb="7" eb="9">
      <t>テイキョウ</t>
    </rPh>
    <rPh sb="9" eb="11">
      <t>タイセイ</t>
    </rPh>
    <rPh sb="11" eb="13">
      <t>キョウカ</t>
    </rPh>
    <rPh sb="13" eb="15">
      <t>カサン</t>
    </rPh>
    <phoneticPr fontId="7"/>
  </si>
  <si>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</si>
  <si>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①</t>
    <phoneticPr fontId="7"/>
  </si>
  <si>
    <t>・</t>
    <phoneticPr fontId="7"/>
  </si>
  <si>
    <t>・</t>
    <phoneticPr fontId="7"/>
  </si>
  <si>
    <t>①のうち勤続年数７年以上の者の総数</t>
    <rPh sb="4" eb="6">
      <t>キンゾク</t>
    </rPh>
    <rPh sb="6" eb="8">
      <t>ネンスウ</t>
    </rPh>
    <rPh sb="9" eb="12">
      <t>ネンイジョウ</t>
    </rPh>
    <rPh sb="13" eb="14">
      <t>モノ</t>
    </rPh>
    <rPh sb="15" eb="17">
      <t>ソウスウ</t>
    </rPh>
    <phoneticPr fontId="7"/>
  </si>
  <si>
    <t>（１）サービス提供体制強化加算（Ⅰ）</t>
    <rPh sb="7" eb="9">
      <t>テイキョウ</t>
    </rPh>
    <rPh sb="9" eb="11">
      <t>タイセイ</t>
    </rPh>
    <rPh sb="11" eb="13">
      <t>キョウカ</t>
    </rPh>
    <rPh sb="13" eb="15">
      <t>カサン</t>
    </rPh>
    <phoneticPr fontId="7"/>
  </si>
  <si>
    <t>6　勤続年数の状況</t>
    <rPh sb="2" eb="4">
      <t>キンゾク</t>
    </rPh>
    <rPh sb="4" eb="6">
      <t>ネンスウ</t>
    </rPh>
    <rPh sb="7" eb="9">
      <t>ジョウキョウ</t>
    </rPh>
    <phoneticPr fontId="7"/>
  </si>
  <si>
    <t>③　健康診断等を定期的に実施すること。</t>
    <rPh sb="2" eb="4">
      <t>ケンコウ</t>
    </rPh>
    <rPh sb="4" eb="6">
      <t>シンダン</t>
    </rPh>
    <rPh sb="6" eb="7">
      <t>トウ</t>
    </rPh>
    <rPh sb="8" eb="11">
      <t>テイキテキ</t>
    </rPh>
    <rPh sb="12" eb="14">
      <t>ジッシ</t>
    </rPh>
    <phoneticPr fontId="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</si>
  <si>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7"/>
  </si>
  <si>
    <t>①　研修計画を作成し、当該計画に従い、研修（外部における研修を
　含む）を実施又は実施を予定していること。</t>
    <phoneticPr fontId="7"/>
  </si>
  <si>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7"/>
  </si>
  <si>
    <t>4 サービス提供体制強化加算（Ⅲ）ロ</t>
    <rPh sb="6" eb="8">
      <t>テイキョウ</t>
    </rPh>
    <rPh sb="8" eb="10">
      <t>タイセイ</t>
    </rPh>
    <rPh sb="10" eb="12">
      <t>キョウカ</t>
    </rPh>
    <rPh sb="12" eb="14">
      <t>カサン</t>
    </rPh>
    <phoneticPr fontId="7"/>
  </si>
  <si>
    <t>3 サービス提供体制強化加算（Ⅲ）</t>
    <rPh sb="6" eb="8">
      <t>テイキョウ</t>
    </rPh>
    <rPh sb="8" eb="10">
      <t>タイセイ</t>
    </rPh>
    <rPh sb="10" eb="12">
      <t>キョウカ</t>
    </rPh>
    <rPh sb="12" eb="14">
      <t>カサン</t>
    </rPh>
    <phoneticPr fontId="7"/>
  </si>
  <si>
    <t>（療養通所介護）</t>
  </si>
  <si>
    <t>2 サービス提供体制強化加算（Ⅱ）</t>
    <rPh sb="6" eb="8">
      <t>テイキョウ</t>
    </rPh>
    <rPh sb="8" eb="10">
      <t>タイセイ</t>
    </rPh>
    <rPh sb="10" eb="12">
      <t>キョウカ</t>
    </rPh>
    <rPh sb="12" eb="14">
      <t>カサン</t>
    </rPh>
    <phoneticPr fontId="7"/>
  </si>
  <si>
    <t>1 サービス提供体制強化加算（Ⅰ）</t>
    <rPh sb="6" eb="8">
      <t>テイキョウ</t>
    </rPh>
    <rPh sb="8" eb="10">
      <t>タイセイ</t>
    </rPh>
    <rPh sb="10" eb="12">
      <t>キョウカ</t>
    </rPh>
    <rPh sb="12" eb="14">
      <t>カサン</t>
    </rPh>
    <phoneticPr fontId="7"/>
  </si>
  <si>
    <t>（訪問看護、訪問リハビリテーション）</t>
  </si>
  <si>
    <t>4　届 出 項 目</t>
    <rPh sb="2" eb="3">
      <t>トド</t>
    </rPh>
    <rPh sb="4" eb="5">
      <t>デ</t>
    </rPh>
    <rPh sb="6" eb="7">
      <t>コウ</t>
    </rPh>
    <rPh sb="8" eb="9">
      <t>メ</t>
    </rPh>
    <phoneticPr fontId="7"/>
  </si>
  <si>
    <t>3　療養通所介護</t>
    <rPh sb="2" eb="4">
      <t>リョウヨウ</t>
    </rPh>
    <rPh sb="4" eb="6">
      <t>ツウショ</t>
    </rPh>
    <rPh sb="6" eb="8">
      <t>カイゴ</t>
    </rPh>
    <phoneticPr fontId="7"/>
  </si>
  <si>
    <t>2　（介護予防）訪問リハビリテーション</t>
    <rPh sb="3" eb="5">
      <t>カイゴ</t>
    </rPh>
    <rPh sb="5" eb="7">
      <t>ヨボウ</t>
    </rPh>
    <rPh sb="8" eb="10">
      <t>ホウモン</t>
    </rPh>
    <phoneticPr fontId="7"/>
  </si>
  <si>
    <t>1　（介護予防）訪問看護</t>
    <rPh sb="3" eb="5">
      <t>カイゴ</t>
    </rPh>
    <rPh sb="5" eb="7">
      <t>ヨボウ</t>
    </rPh>
    <rPh sb="8" eb="10">
      <t>ホウモン</t>
    </rPh>
    <rPh sb="10" eb="12">
      <t>カンゴ</t>
    </rPh>
    <phoneticPr fontId="7"/>
  </si>
  <si>
    <t>3　施 設 種 別</t>
    <rPh sb="2" eb="3">
      <t>シ</t>
    </rPh>
    <rPh sb="4" eb="5">
      <t>セツ</t>
    </rPh>
    <rPh sb="6" eb="7">
      <t>シュ</t>
    </rPh>
    <rPh sb="8" eb="9">
      <t>ベツ</t>
    </rPh>
    <phoneticPr fontId="7"/>
  </si>
  <si>
    <t>3　終了</t>
    <phoneticPr fontId="7"/>
  </si>
  <si>
    <t>2　変更</t>
    <phoneticPr fontId="7"/>
  </si>
  <si>
    <t>1　新規</t>
    <phoneticPr fontId="7"/>
  </si>
  <si>
    <t>2　異 動 区 分</t>
    <rPh sb="2" eb="3">
      <t>イ</t>
    </rPh>
    <rPh sb="4" eb="5">
      <t>ドウ</t>
    </rPh>
    <rPh sb="6" eb="7">
      <t>ク</t>
    </rPh>
    <rPh sb="8" eb="9">
      <t>ブン</t>
    </rPh>
    <phoneticPr fontId="7"/>
  </si>
  <si>
    <t>1　事 業 所 名</t>
    <phoneticPr fontId="7"/>
  </si>
  <si>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</si>
  <si>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</si>
  <si>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月</t>
    <rPh sb="0" eb="1">
      <t>ゲツ</t>
    </rPh>
    <phoneticPr fontId="7"/>
  </si>
  <si>
    <t>（別紙１4－2）</t>
    <phoneticPr fontId="7"/>
  </si>
  <si>
    <t>　※　各要件を満たす場合については、それぞれ根拠となる（要件を満たすことがわかる）書類も提出してく
　   ださい。</t>
    <phoneticPr fontId="7"/>
  </si>
  <si>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7"/>
  </si>
  <si>
    <t>注２：</t>
    <phoneticPr fontId="7"/>
  </si>
  <si>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7"/>
  </si>
  <si>
    <t>注１：</t>
    <phoneticPr fontId="7"/>
  </si>
  <si>
    <t>２５％以上</t>
    <rPh sb="3" eb="5">
      <t>イジョウ</t>
    </rPh>
    <phoneticPr fontId="7"/>
  </si>
  <si>
    <t>→</t>
    <phoneticPr fontId="7"/>
  </si>
  <si>
    <t>％</t>
    <phoneticPr fontId="7"/>
  </si>
  <si>
    <t>12×（②＋③）÷２÷①</t>
    <phoneticPr fontId="7"/>
  </si>
  <si>
    <t>④</t>
    <phoneticPr fontId="7"/>
  </si>
  <si>
    <t>評価対象期間の新規終了者数（注２）</t>
    <phoneticPr fontId="7"/>
  </si>
  <si>
    <t>③</t>
    <phoneticPr fontId="7"/>
  </si>
  <si>
    <t>評価対象期間の新規利用者数</t>
    <phoneticPr fontId="7"/>
  </si>
  <si>
    <t>月</t>
    <rPh sb="0" eb="1">
      <t>ツキ</t>
    </rPh>
    <phoneticPr fontId="7"/>
  </si>
  <si>
    <t>評価対象期間の利用者延月数</t>
    <phoneticPr fontId="7"/>
  </si>
  <si>
    <t>①</t>
    <phoneticPr fontId="7"/>
  </si>
  <si>
    <t>②　事業所の利用状況</t>
    <phoneticPr fontId="7"/>
  </si>
  <si>
    <t>・</t>
    <phoneticPr fontId="7"/>
  </si>
  <si>
    <t>５％超</t>
    <rPh sb="2" eb="3">
      <t>チョウ</t>
    </rPh>
    <phoneticPr fontId="7"/>
  </si>
  <si>
    <t>→</t>
    <phoneticPr fontId="7"/>
  </si>
  <si>
    <t>％</t>
    <phoneticPr fontId="7"/>
  </si>
  <si>
    <t>①に占める②の割合</t>
    <phoneticPr fontId="7"/>
  </si>
  <si>
    <t>③</t>
    <phoneticPr fontId="7"/>
  </si>
  <si>
    <t>①のうち、指定通所介護等を実施した者の数（注１）</t>
    <rPh sb="5" eb="7">
      <t>シテイ</t>
    </rPh>
    <rPh sb="7" eb="9">
      <t>ツウショ</t>
    </rPh>
    <rPh sb="9" eb="12">
      <t>カイゴナド</t>
    </rPh>
    <rPh sb="13" eb="15">
      <t>ジッシ</t>
    </rPh>
    <phoneticPr fontId="7"/>
  </si>
  <si>
    <t>評価対象期間の訪問リハビリテーション終了者数</t>
    <phoneticPr fontId="7"/>
  </si>
  <si>
    <t>①　終了者数の状況</t>
    <phoneticPr fontId="7"/>
  </si>
  <si>
    <t>1　移行支援加算</t>
    <phoneticPr fontId="7"/>
  </si>
  <si>
    <t>3　届 出 項 目</t>
    <rPh sb="2" eb="3">
      <t>トドケ</t>
    </rPh>
    <rPh sb="4" eb="5">
      <t>デ</t>
    </rPh>
    <rPh sb="6" eb="7">
      <t>コウ</t>
    </rPh>
    <rPh sb="8" eb="9">
      <t>モク</t>
    </rPh>
    <phoneticPr fontId="7"/>
  </si>
  <si>
    <t>3　終了</t>
    <phoneticPr fontId="7"/>
  </si>
  <si>
    <t>1　事 業 所 名</t>
    <phoneticPr fontId="7"/>
  </si>
  <si>
    <t>訪問リハビリテーション事業所における移行支援加算に係る届出書</t>
    <rPh sb="18" eb="20">
      <t>イコウ</t>
    </rPh>
    <rPh sb="29" eb="30">
      <t>ショ</t>
    </rPh>
    <phoneticPr fontId="7"/>
  </si>
  <si>
    <t>（別紙20）</t>
    <phoneticPr fontId="7"/>
  </si>
  <si>
    <t>（代表者名）</t>
    <rPh sb="1" eb="3">
      <t>ダイヒョウ</t>
    </rPh>
    <rPh sb="3" eb="4">
      <t>シャ</t>
    </rPh>
    <rPh sb="4" eb="5">
      <t>メイ</t>
    </rPh>
    <phoneticPr fontId="28"/>
  </si>
  <si>
    <t>（法人名）</t>
    <rPh sb="1" eb="3">
      <t>ホウジン</t>
    </rPh>
    <rPh sb="3" eb="4">
      <t>メイ</t>
    </rPh>
    <phoneticPr fontId="28"/>
  </si>
  <si>
    <t>令和　　　　年　　　　　月　　　　　日</t>
    <rPh sb="0" eb="2">
      <t>レイワ</t>
    </rPh>
    <rPh sb="6" eb="7">
      <t>ネン</t>
    </rPh>
    <rPh sb="12" eb="13">
      <t>ツキ</t>
    </rPh>
    <rPh sb="18" eb="19">
      <t>ニチ</t>
    </rPh>
    <phoneticPr fontId="28"/>
  </si>
  <si>
    <t>高　知　市　長　　様</t>
    <rPh sb="0" eb="1">
      <t>タカ</t>
    </rPh>
    <rPh sb="2" eb="3">
      <t>チ</t>
    </rPh>
    <rPh sb="4" eb="5">
      <t>シ</t>
    </rPh>
    <rPh sb="6" eb="7">
      <t>チョウ</t>
    </rPh>
    <rPh sb="9" eb="10">
      <t>サマ</t>
    </rPh>
    <phoneticPr fontId="28"/>
  </si>
  <si>
    <t>利用者ごとの訪問リハビリテーション計画書等の内容等の情報を厚生労働省に提出し、リハビリテーションの提供に当たって、当該情報その他リハビリテーションの適切かつ有効な実施のために必要な情報を活用していること。（LIFEへのデータ提出とフィードバックの活用）</t>
    <rPh sb="6" eb="8">
      <t>ホウモン</t>
    </rPh>
    <rPh sb="112" eb="114">
      <t>テイシュツ</t>
    </rPh>
    <rPh sb="123" eb="125">
      <t>カツヨウ</t>
    </rPh>
    <phoneticPr fontId="28"/>
  </si>
  <si>
    <t>確認欄
（該当に○）</t>
    <phoneticPr fontId="28"/>
  </si>
  <si>
    <t>基本項目（算定要件）</t>
    <phoneticPr fontId="28"/>
  </si>
  <si>
    <t>上記の①～③及び⑤～⑦に該当すること。
リハビリテーション計画等について、利用者又はその家族に対して、医師が説明すること。</t>
    <rPh sb="0" eb="2">
      <t>ジョウキ</t>
    </rPh>
    <phoneticPr fontId="28"/>
  </si>
  <si>
    <t>基本項目（算定要件）</t>
    <rPh sb="0" eb="2">
      <t>キホン</t>
    </rPh>
    <rPh sb="2" eb="4">
      <t>コウモク</t>
    </rPh>
    <rPh sb="5" eb="7">
      <t>サンテイ</t>
    </rPh>
    <rPh sb="7" eb="9">
      <t>ヨウケン</t>
    </rPh>
    <phoneticPr fontId="28"/>
  </si>
  <si>
    <t>連絡先</t>
    <rPh sb="0" eb="2">
      <t>レンラク</t>
    </rPh>
    <rPh sb="2" eb="3">
      <t>サキ</t>
    </rPh>
    <phoneticPr fontId="28"/>
  </si>
  <si>
    <t>担当者名</t>
    <rPh sb="0" eb="3">
      <t>タントウシャ</t>
    </rPh>
    <rPh sb="3" eb="4">
      <t>メイ</t>
    </rPh>
    <phoneticPr fontId="28"/>
  </si>
  <si>
    <t>事業所名</t>
    <rPh sb="0" eb="2">
      <t>ジギョウ</t>
    </rPh>
    <rPh sb="2" eb="3">
      <t>ショ</t>
    </rPh>
    <rPh sb="3" eb="4">
      <t>メイ</t>
    </rPh>
    <phoneticPr fontId="28"/>
  </si>
  <si>
    <t>事業所番号</t>
    <rPh sb="0" eb="3">
      <t>ジギョウショ</t>
    </rPh>
    <rPh sb="3" eb="5">
      <t>バンゴウ</t>
    </rPh>
    <phoneticPr fontId="28"/>
  </si>
  <si>
    <t>ランク（該当に○）</t>
    <rPh sb="4" eb="6">
      <t>ガイトウ</t>
    </rPh>
    <phoneticPr fontId="28"/>
  </si>
  <si>
    <t>リハビリテーションマネジメント加算</t>
    <rPh sb="15" eb="17">
      <t>カサン</t>
    </rPh>
    <phoneticPr fontId="28"/>
  </si>
  <si>
    <t>加算名</t>
    <rPh sb="0" eb="2">
      <t>カサン</t>
    </rPh>
    <rPh sb="2" eb="3">
      <t>メイ</t>
    </rPh>
    <phoneticPr fontId="28"/>
  </si>
  <si>
    <t>訪問リハビリテーション</t>
    <rPh sb="0" eb="2">
      <t>ホウモン</t>
    </rPh>
    <phoneticPr fontId="28"/>
  </si>
  <si>
    <t>サービス種類</t>
    <rPh sb="4" eb="6">
      <t>シュルイ</t>
    </rPh>
    <phoneticPr fontId="28"/>
  </si>
  <si>
    <t xml:space="preserve">①　指定訪問リハビリテーション事業所の医師が、リハビリテーションの実施に当たり、当該事業所の理学療法士、作業療法士又は言語聴覚士（以下、「PT、OT又はST」という。）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こと。
</t>
    <phoneticPr fontId="28"/>
  </si>
  <si>
    <t xml:space="preserve">②　①における指示を行った医師又は当該指示を受けたPT、OT又はSTが、当該指示の内容が①に掲げる基準に適合するものであると明確にわかるように記録すること。
</t>
    <phoneticPr fontId="6"/>
  </si>
  <si>
    <t xml:space="preserve">③　リハビリテーション会議（テレビ会議可）を開催し，その内容を記録すること。
</t>
    <phoneticPr fontId="6"/>
  </si>
  <si>
    <t xml:space="preserve">④　訪問リハビリテーション計画について、当該計画の作成に関与したPT、OT又はSTが利用者又はその家族に対して説明し、利用者の同意を得るとともに、説明した内容等について医師へ報告すること。
</t>
    <phoneticPr fontId="6"/>
  </si>
  <si>
    <t xml:space="preserve">⑤　３月に１回以上、リハビリテーション会議を開催し、利用者の状態の変化に応じ、訪問リハビリテーション計画を見直していること。
</t>
    <phoneticPr fontId="6"/>
  </si>
  <si>
    <t xml:space="preserve">⑥　指定訪問リハビリテーション事業所のPT、OT又はSTが，介護支援専門員に対し，利用者の有する能力，自立のために必要な支援方法及び日常生活上の留意点に関する情報提供を行うこと。
</t>
    <phoneticPr fontId="6"/>
  </si>
  <si>
    <t>基本項目（算定要件）</t>
    <rPh sb="0" eb="4">
      <t>キホンコウモク</t>
    </rPh>
    <rPh sb="5" eb="9">
      <t>サンテイヨウケン</t>
    </rPh>
    <phoneticPr fontId="6"/>
  </si>
  <si>
    <t>確認欄
（該当に〇）</t>
    <rPh sb="0" eb="2">
      <t>カクニン</t>
    </rPh>
    <rPh sb="2" eb="3">
      <t>ラン</t>
    </rPh>
    <rPh sb="5" eb="7">
      <t>ガイトウ</t>
    </rPh>
    <phoneticPr fontId="6"/>
  </si>
  <si>
    <t>イ　・　ロ　・　リハビリテーションマネジメント加算に係る医師による説明</t>
    <phoneticPr fontId="28"/>
  </si>
  <si>
    <t>リハビリテーションマネジメント加算の算定に係る確認書</t>
    <rPh sb="15" eb="17">
      <t>カサン</t>
    </rPh>
    <rPh sb="18" eb="20">
      <t>サンテイ</t>
    </rPh>
    <rPh sb="21" eb="22">
      <t>カカ</t>
    </rPh>
    <rPh sb="23" eb="26">
      <t>カクニンショ</t>
    </rPh>
    <phoneticPr fontId="28"/>
  </si>
  <si>
    <t>（２）ロ　を算定する場合は、（１）イ　の要件に加え、以下の要件にも該当すること。</t>
    <rPh sb="20" eb="22">
      <t>ヨウケン</t>
    </rPh>
    <rPh sb="23" eb="24">
      <t>クワ</t>
    </rPh>
    <rPh sb="29" eb="31">
      <t>ヨウケン</t>
    </rPh>
    <phoneticPr fontId="28"/>
  </si>
  <si>
    <t>（１）イ　を算定する場合は以下の要件にも該当すること。</t>
    <rPh sb="6" eb="8">
      <t>サンテイ</t>
    </rPh>
    <rPh sb="10" eb="12">
      <t>バアイ</t>
    </rPh>
    <rPh sb="13" eb="15">
      <t>イカ</t>
    </rPh>
    <rPh sb="16" eb="18">
      <t>ヨウケン</t>
    </rPh>
    <rPh sb="20" eb="22">
      <t>ガイトウ</t>
    </rPh>
    <phoneticPr fontId="28"/>
  </si>
  <si>
    <t>（３）リハビリテーションマネジメント加算に係る医師による説明を算定する場合は,以下の要件にも該当すること。</t>
    <rPh sb="31" eb="33">
      <t>サンテイ</t>
    </rPh>
    <rPh sb="35" eb="37">
      <t>バアイ</t>
    </rPh>
    <rPh sb="39" eb="41">
      <t>イカ</t>
    </rPh>
    <rPh sb="42" eb="44">
      <t>ヨウケン</t>
    </rPh>
    <rPh sb="46" eb="48">
      <t>ガイトウ</t>
    </rPh>
    <phoneticPr fontId="28"/>
  </si>
  <si>
    <r>
      <t>　算定にあたっては、上記、基本要件並びに解釈通知等を確認し、要件を満たさない場合は、速やかに届出を取り下げ</t>
    </r>
    <r>
      <rPr>
        <sz val="10"/>
        <rFont val="Meiryo UI"/>
        <family val="3"/>
        <charset val="128"/>
      </rPr>
      <t>ます</t>
    </r>
    <r>
      <rPr>
        <sz val="10"/>
        <color theme="1"/>
        <rFont val="Meiryo UI"/>
        <family val="3"/>
        <charset val="128"/>
      </rPr>
      <t>。</t>
    </r>
    <rPh sb="1" eb="3">
      <t>サンテイ</t>
    </rPh>
    <rPh sb="10" eb="12">
      <t>ジョウキ</t>
    </rPh>
    <rPh sb="13" eb="15">
      <t>キホン</t>
    </rPh>
    <rPh sb="15" eb="17">
      <t>ヨウケン</t>
    </rPh>
    <rPh sb="17" eb="18">
      <t>ナラ</t>
    </rPh>
    <rPh sb="20" eb="22">
      <t>カイシャク</t>
    </rPh>
    <rPh sb="22" eb="24">
      <t>ツウチ</t>
    </rPh>
    <rPh sb="24" eb="25">
      <t>トウ</t>
    </rPh>
    <rPh sb="26" eb="28">
      <t>カクニン</t>
    </rPh>
    <rPh sb="30" eb="32">
      <t>ヨウケン</t>
    </rPh>
    <rPh sb="33" eb="34">
      <t>ミ</t>
    </rPh>
    <rPh sb="38" eb="40">
      <t>バアイ</t>
    </rPh>
    <rPh sb="42" eb="43">
      <t>スミ</t>
    </rPh>
    <rPh sb="46" eb="48">
      <t>トドケデ</t>
    </rPh>
    <rPh sb="49" eb="50">
      <t>ト</t>
    </rPh>
    <rPh sb="51" eb="52">
      <t>サ</t>
    </rPh>
    <phoneticPr fontId="28"/>
  </si>
  <si>
    <t xml:space="preserve">⑦　次のいずれかに該当すること。
　・指定訪問リハビリテーション事業所のPT、OT又はSTが，居宅サービス計画に位置付けた指定訪問介護，その他居宅サービスに該当する事業に係る従業者と利用者の居宅を訪問し，指導及び助言を行うこと。
　・指定訪問リハビリテーション事業所のPT、OT又はSTが，利用者の居宅を訪問し，その家族に対して指導及び助言を行うこと。
</t>
    <phoneticPr fontId="6"/>
  </si>
  <si>
    <t>①～⑦まで適合することを確認し，記録すること。</t>
    <phoneticPr fontId="6"/>
  </si>
  <si>
    <t xml:space="preserve"> （12) 必要項目を満たしていれば、各事業所で使用するシフト表等をもって代替書類として差し支えありません。</t>
    <phoneticPr fontId="28"/>
  </si>
  <si>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28"/>
  </si>
  <si>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28"/>
  </si>
  <si>
    <t>　　　 その他、特記事項欄としてもご活用ください。</t>
    <rPh sb="6" eb="7">
      <t>タ</t>
    </rPh>
    <rPh sb="8" eb="10">
      <t>トッキ</t>
    </rPh>
    <rPh sb="10" eb="12">
      <t>ジコウ</t>
    </rPh>
    <rPh sb="12" eb="13">
      <t>ラン</t>
    </rPh>
    <rPh sb="18" eb="20">
      <t>カツヨウ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</si>
  <si>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</si>
  <si>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</si>
  <si>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</si>
  <si>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</si>
  <si>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(9) 従業者ごとに、合計勤務時間数を入力してください。</t>
    <rPh sb="5" eb="8">
      <t>ジュウギョウシャ</t>
    </rPh>
    <rPh sb="12" eb="14">
      <t>ゴウケイ</t>
    </rPh>
    <rPh sb="14" eb="16">
      <t>キンム</t>
    </rPh>
    <rPh sb="16" eb="19">
      <t>ジカンスウ</t>
    </rPh>
    <rPh sb="20" eb="22">
      <t>ニュウリョク</t>
    </rPh>
    <phoneticPr fontId="28"/>
  </si>
  <si>
    <t>　　  ※ 指定基準の確認に際しては、４週分の入力で差し支えありません。</t>
  </si>
  <si>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</si>
  <si>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(7) 従業者の氏名を記入してください。</t>
    <rPh sb="5" eb="8">
      <t>ジュウギョウシャ</t>
    </rPh>
    <rPh sb="9" eb="11">
      <t>シメイ</t>
    </rPh>
    <rPh sb="12" eb="14">
      <t>キニュウ</t>
    </rPh>
    <phoneticPr fontId="28"/>
  </si>
  <si>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</si>
  <si>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</si>
  <si>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t>　(6) 従業者の保有する資格を入力してください。</t>
    <rPh sb="5" eb="8">
      <t>ジュウギョウシャ</t>
    </rPh>
    <rPh sb="9" eb="11">
      <t>ホユウ</t>
    </rPh>
    <rPh sb="13" eb="15">
      <t>シカク</t>
    </rPh>
    <rPh sb="16" eb="18">
      <t>ニュウリョク</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</si>
  <si>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</si>
  <si>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</si>
  <si>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（注）常勤・非常勤の区分について</t>
    <rPh sb="1" eb="2">
      <t>チュウ</t>
    </rPh>
    <rPh sb="3" eb="5">
      <t>ジョウキン</t>
    </rPh>
    <rPh sb="6" eb="9">
      <t>ヒジョウキン</t>
    </rPh>
    <rPh sb="10" eb="12">
      <t>クブン</t>
    </rPh>
    <phoneticPr fontId="28"/>
  </si>
  <si>
    <t>非常勤で兼務</t>
    <rPh sb="0" eb="3">
      <t>ヒジョウキン</t>
    </rPh>
    <rPh sb="4" eb="6">
      <t>ケンム</t>
    </rPh>
    <phoneticPr fontId="28"/>
  </si>
  <si>
    <t>D</t>
    <phoneticPr fontId="28"/>
  </si>
  <si>
    <t>非常勤で専従</t>
    <rPh sb="0" eb="3">
      <t>ヒジョウキン</t>
    </rPh>
    <rPh sb="4" eb="6">
      <t>センジュウ</t>
    </rPh>
    <phoneticPr fontId="28"/>
  </si>
  <si>
    <t>C</t>
    <phoneticPr fontId="28"/>
  </si>
  <si>
    <t>常勤で兼務</t>
    <rPh sb="0" eb="2">
      <t>ジョウキン</t>
    </rPh>
    <rPh sb="3" eb="5">
      <t>ケンム</t>
    </rPh>
    <phoneticPr fontId="28"/>
  </si>
  <si>
    <t>B</t>
    <phoneticPr fontId="28"/>
  </si>
  <si>
    <t>常勤で専従</t>
    <rPh sb="0" eb="2">
      <t>ジョウキン</t>
    </rPh>
    <rPh sb="3" eb="5">
      <t>センジュウ</t>
    </rPh>
    <phoneticPr fontId="28"/>
  </si>
  <si>
    <t>A</t>
    <phoneticPr fontId="28"/>
  </si>
  <si>
    <t>区分</t>
    <rPh sb="0" eb="2">
      <t>クブン</t>
    </rPh>
    <phoneticPr fontId="28"/>
  </si>
  <si>
    <t>記号</t>
    <rPh sb="0" eb="2">
      <t>キゴウ</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</si>
  <si>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</si>
  <si>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 xml:space="preserve"> 　　 記入の順序は、職種ごとにまとめてください。</t>
    <rPh sb="4" eb="6">
      <t>キニュウ</t>
    </rPh>
    <rPh sb="7" eb="9">
      <t>ジュンジョ</t>
    </rPh>
    <rPh sb="11" eb="13">
      <t>ショクシュ</t>
    </rPh>
    <phoneticPr fontId="28"/>
  </si>
  <si>
    <t>　(4) 従業者の職種を入力してください。</t>
    <rPh sb="5" eb="8">
      <t>ジュウギョウシャ</t>
    </rPh>
    <rPh sb="9" eb="11">
      <t>ショクシュ</t>
    </rPh>
    <rPh sb="12" eb="14">
      <t>ニュウリョク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</si>
  <si>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</si>
  <si>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8"/>
  </si>
  <si>
    <t>　(1) 「４週」・「暦月」のいずれかを選択してください。</t>
    <rPh sb="7" eb="8">
      <t>シュウ</t>
    </rPh>
    <rPh sb="11" eb="12">
      <t>レキ</t>
    </rPh>
    <rPh sb="12" eb="13">
      <t>ツキ</t>
    </rPh>
    <rPh sb="20" eb="22">
      <t>センタク</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</si>
  <si>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</si>
  <si>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5週目</t>
    <rPh sb="1" eb="2">
      <t>シュウ</t>
    </rPh>
    <rPh sb="2" eb="3">
      <t>メ</t>
    </rPh>
    <phoneticPr fontId="28"/>
  </si>
  <si>
    <t>4週目</t>
    <rPh sb="1" eb="2">
      <t>シュウ</t>
    </rPh>
    <rPh sb="2" eb="3">
      <t>メ</t>
    </rPh>
    <phoneticPr fontId="28"/>
  </si>
  <si>
    <t>3週目</t>
    <rPh sb="1" eb="2">
      <t>シュウ</t>
    </rPh>
    <rPh sb="2" eb="3">
      <t>メ</t>
    </rPh>
    <phoneticPr fontId="28"/>
  </si>
  <si>
    <t>2週目</t>
    <rPh sb="1" eb="2">
      <t>シュウ</t>
    </rPh>
    <rPh sb="2" eb="3">
      <t>メ</t>
    </rPh>
    <phoneticPr fontId="28"/>
  </si>
  <si>
    <t>1週目</t>
    <rPh sb="1" eb="2">
      <t>シュウ</t>
    </rPh>
    <rPh sb="2" eb="3">
      <t>メ</t>
    </rPh>
    <phoneticPr fontId="28"/>
  </si>
  <si>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</si>
  <si>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</si>
  <si>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(8)</t>
    <phoneticPr fontId="28"/>
  </si>
  <si>
    <t>(7) 氏　名</t>
    <phoneticPr fontId="7"/>
  </si>
  <si>
    <t>(6)
資格</t>
    <rPh sb="4" eb="6">
      <t>シカク</t>
    </rPh>
    <phoneticPr fontId="28"/>
  </si>
  <si>
    <t>(5)
勤務
形態</t>
    <phoneticPr fontId="7"/>
  </si>
  <si>
    <t>(4) 
職種</t>
    <phoneticPr fontId="7"/>
  </si>
  <si>
    <t>No</t>
    <phoneticPr fontId="28"/>
  </si>
  <si>
    <t>時間/月</t>
    <rPh sb="0" eb="2">
      <t>ジカン</t>
    </rPh>
    <rPh sb="3" eb="4">
      <t>ツキ</t>
    </rPh>
    <phoneticPr fontId="28"/>
  </si>
  <si>
    <t>時間/週</t>
    <rPh sb="0" eb="2">
      <t>ジカン</t>
    </rPh>
    <rPh sb="3" eb="4">
      <t>シュウ</t>
    </rPh>
    <phoneticPr fontId="2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</si>
  <si>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</si>
  <si>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予定</t>
  </si>
  <si>
    <t>(2)</t>
    <phoneticPr fontId="28"/>
  </si>
  <si>
    <t>４週</t>
  </si>
  <si>
    <t>(1)</t>
    <phoneticPr fontId="28"/>
  </si>
  <si>
    <t>）</t>
    <phoneticPr fontId="28"/>
  </si>
  <si>
    <t>(</t>
    <phoneticPr fontId="28"/>
  </si>
  <si>
    <t>事業所名</t>
    <rPh sb="0" eb="3">
      <t>ジギョウショ</t>
    </rPh>
    <rPh sb="3" eb="4">
      <t>メイ</t>
    </rPh>
    <phoneticPr fontId="28"/>
  </si>
  <si>
    <t>月</t>
    <rPh sb="0" eb="1">
      <t>ゲツ</t>
    </rPh>
    <phoneticPr fontId="28"/>
  </si>
  <si>
    <t>年</t>
    <rPh sb="0" eb="1">
      <t>ネン</t>
    </rPh>
    <phoneticPr fontId="28"/>
  </si>
  <si>
    <t>)</t>
    <phoneticPr fontId="28"/>
  </si>
  <si>
    <t>(</t>
    <phoneticPr fontId="28"/>
  </si>
  <si>
    <t>令和</t>
    <rPh sb="0" eb="2">
      <t>レイワ</t>
    </rPh>
    <phoneticPr fontId="28"/>
  </si>
  <si>
    <t>）</t>
    <phoneticPr fontId="28"/>
  </si>
  <si>
    <t>訪問介護等用</t>
    <rPh sb="0" eb="2">
      <t>ホウモン</t>
    </rPh>
    <rPh sb="2" eb="4">
      <t>カイゴ</t>
    </rPh>
    <rPh sb="4" eb="5">
      <t>トウ</t>
    </rPh>
    <rPh sb="5" eb="6">
      <t>ヨウ</t>
    </rPh>
    <phoneticPr fontId="28"/>
  </si>
  <si>
    <t>サービス種別</t>
    <rPh sb="4" eb="6">
      <t>シュベツ</t>
    </rPh>
    <phoneticPr fontId="28"/>
  </si>
  <si>
    <t>従業者の勤務の体制及び勤務形態一覧表</t>
    <phoneticPr fontId="28"/>
  </si>
  <si>
    <t>（標準様式1）</t>
    <rPh sb="1" eb="3">
      <t>ヒョウジュン</t>
    </rPh>
    <rPh sb="3" eb="5">
      <t>ヨウシキ</t>
    </rPh>
    <phoneticPr fontId="7"/>
  </si>
  <si>
    <t xml:space="preserve"> （16) 必要項目を満たしていれば、各事業所で使用するシフト表等をもって代替書類として差し支えありません。</t>
    <phoneticPr fontId="28"/>
  </si>
  <si>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7"/>
  </si>
  <si>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</si>
  <si>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</si>
  <si>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</si>
  <si>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</si>
  <si>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
  </si>
  <si>
    <t>　(11) 従業者ごとに、合計勤務時間数を入力してください。</t>
    <rPh sb="6" eb="9">
      <t>ジュウギョウシャ</t>
    </rPh>
    <rPh sb="13" eb="15">
      <t>ゴウケイ</t>
    </rPh>
    <rPh sb="15" eb="17">
      <t>キンム</t>
    </rPh>
    <rPh sb="17" eb="20">
      <t>ジカンスウ</t>
    </rPh>
    <rPh sb="21" eb="23">
      <t>ニュウリョク</t>
    </rPh>
    <phoneticPr fontId="7"/>
  </si>
  <si>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7"/>
  </si>
  <si>
    <t>　(9) 従業者の氏名を記入してください。</t>
    <rPh sb="5" eb="8">
      <t>ジュウギョウシャ</t>
    </rPh>
    <rPh sb="9" eb="11">
      <t>シメイ</t>
    </rPh>
    <rPh sb="12" eb="14">
      <t>キニュウ</t>
    </rPh>
    <phoneticPr fontId="7"/>
  </si>
  <si>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</si>
  <si>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
  </si>
  <si>
    <t>　(8) 従業者の保有する資格入力してください。</t>
    <rPh sb="5" eb="8">
      <t>ジュウギョウシャ</t>
    </rPh>
    <rPh sb="9" eb="11">
      <t>ホユウ</t>
    </rPh>
    <rPh sb="13" eb="15">
      <t>シカク</t>
    </rPh>
    <rPh sb="15" eb="17">
      <t>ニュウリョク</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</si>
  <si>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</si>
  <si>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</si>
  <si>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（注）常勤・非常勤の区分について</t>
    <rPh sb="1" eb="2">
      <t>チュウ</t>
    </rPh>
    <rPh sb="3" eb="5">
      <t>ジョウキン</t>
    </rPh>
    <rPh sb="6" eb="9">
      <t>ヒジョウキン</t>
    </rPh>
    <rPh sb="10" eb="12">
      <t>クブン</t>
    </rPh>
    <phoneticPr fontId="7"/>
  </si>
  <si>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</si>
  <si>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 xml:space="preserve"> 　　 記入の順序は、職種ごとにまとめてください。</t>
    <rPh sb="4" eb="6">
      <t>キニュウ</t>
    </rPh>
    <rPh sb="7" eb="9">
      <t>ジュンジョ</t>
    </rPh>
    <rPh sb="11" eb="13">
      <t>ショクシュ</t>
    </rPh>
    <phoneticPr fontId="7"/>
  </si>
  <si>
    <t>　(6) 従業者の職種を入力してください。</t>
    <rPh sb="5" eb="8">
      <t>ジュウギョウシャ</t>
    </rPh>
    <rPh sb="9" eb="11">
      <t>ショクシュ</t>
    </rPh>
    <rPh sb="12" eb="14">
      <t>ニュウリョク</t>
    </rPh>
    <phoneticPr fontId="7"/>
  </si>
  <si>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7"/>
  </si>
  <si>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</si>
  <si>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</si>
  <si>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</si>
  <si>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(1) 「４週」・「暦月」のいずれかを選択してください。</t>
    <rPh sb="7" eb="8">
      <t>シュウ</t>
    </rPh>
    <rPh sb="11" eb="12">
      <t>レキ</t>
    </rPh>
    <rPh sb="12" eb="13">
      <t>ツキ</t>
    </rPh>
    <rPh sb="20" eb="22">
      <t>センタク</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</si>
  <si>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</si>
  <si>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(15) サービス提供時間（平均提供時間）</t>
    <rPh sb="9" eb="11">
      <t>テイキョウ</t>
    </rPh>
    <rPh sb="11" eb="13">
      <t>ジカン</t>
    </rPh>
    <rPh sb="14" eb="16">
      <t>ヘイキン</t>
    </rPh>
    <rPh sb="16" eb="18">
      <t>テイキョウ</t>
    </rPh>
    <rPh sb="18" eb="20">
      <t>ジカン</t>
    </rPh>
    <phoneticPr fontId="28"/>
  </si>
  <si>
    <t>(14) 利用者数　　　</t>
    <phoneticPr fontId="28"/>
  </si>
  <si>
    <t>サービス提供時間内
の勤務時間数</t>
    <rPh sb="4" eb="6">
      <t>テイキョウ</t>
    </rPh>
    <rPh sb="6" eb="9">
      <t>ジカンナイ</t>
    </rPh>
    <rPh sb="11" eb="13">
      <t>キンム</t>
    </rPh>
    <rPh sb="13" eb="15">
      <t>ジカン</t>
    </rPh>
    <rPh sb="15" eb="16">
      <t>スウ</t>
    </rPh>
    <phoneticPr fontId="28"/>
  </si>
  <si>
    <t>勤務時間数</t>
    <rPh sb="0" eb="2">
      <t>キンム</t>
    </rPh>
    <rPh sb="2" eb="4">
      <t>ジカン</t>
    </rPh>
    <rPh sb="4" eb="5">
      <t>スウ</t>
    </rPh>
    <phoneticPr fontId="28"/>
  </si>
  <si>
    <t>シフト記号</t>
    <phoneticPr fontId="28"/>
  </si>
  <si>
    <t>シフト記号</t>
    <phoneticPr fontId="28"/>
  </si>
  <si>
    <t>シフト記号</t>
    <phoneticPr fontId="28"/>
  </si>
  <si>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</si>
  <si>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(12)
週平均
勤務時間
数</t>
    <phoneticPr fontId="28"/>
  </si>
  <si>
    <t>(10)</t>
    <phoneticPr fontId="28"/>
  </si>
  <si>
    <t>(9) 氏　名</t>
    <phoneticPr fontId="7"/>
  </si>
  <si>
    <t>(8)
資格</t>
    <rPh sb="4" eb="6">
      <t>シカク</t>
    </rPh>
    <phoneticPr fontId="28"/>
  </si>
  <si>
    <t>(7)
勤務
形態</t>
    <phoneticPr fontId="7"/>
  </si>
  <si>
    <t>(6) 
職種</t>
    <phoneticPr fontId="7"/>
  </si>
  <si>
    <t>時間）</t>
    <rPh sb="0" eb="2">
      <t>ジカン</t>
    </rPh>
    <phoneticPr fontId="28"/>
  </si>
  <si>
    <t>（計</t>
    <rPh sb="1" eb="2">
      <t>ケイ</t>
    </rPh>
    <phoneticPr fontId="28"/>
  </si>
  <si>
    <t>～</t>
    <phoneticPr fontId="28"/>
  </si>
  <si>
    <t xml:space="preserve">(5) 当該サービス提供単位のサービス提供時間 </t>
    <rPh sb="4" eb="6">
      <t>トウガイ</t>
    </rPh>
    <rPh sb="10" eb="12">
      <t>テイキョウ</t>
    </rPh>
    <rPh sb="12" eb="14">
      <t>タンイ</t>
    </rPh>
    <rPh sb="19" eb="21">
      <t>テイキョウ</t>
    </rPh>
    <rPh sb="21" eb="23">
      <t>ジカン</t>
    </rPh>
    <phoneticPr fontId="28"/>
  </si>
  <si>
    <t>単位目</t>
    <rPh sb="0" eb="2">
      <t>タンイ</t>
    </rPh>
    <rPh sb="2" eb="3">
      <t>メ</t>
    </rPh>
    <phoneticPr fontId="28"/>
  </si>
  <si>
    <t>単位</t>
    <rPh sb="0" eb="2">
      <t>タンイ</t>
    </rPh>
    <phoneticPr fontId="28"/>
  </si>
  <si>
    <t>(4) 事業所全体のサービス提供単位数</t>
    <phoneticPr fontId="28"/>
  </si>
  <si>
    <t>(2)</t>
    <phoneticPr fontId="28"/>
  </si>
  <si>
    <t>(1)</t>
    <phoneticPr fontId="28"/>
  </si>
  <si>
    <t>）</t>
    <phoneticPr fontId="28"/>
  </si>
  <si>
    <t>事業所名（</t>
    <rPh sb="0" eb="3">
      <t>ジギョウショ</t>
    </rPh>
    <rPh sb="3" eb="4">
      <t>メイ</t>
    </rPh>
    <phoneticPr fontId="28"/>
  </si>
  <si>
    <t>)</t>
    <phoneticPr fontId="28"/>
  </si>
  <si>
    <t>(</t>
    <phoneticPr fontId="28"/>
  </si>
  <si>
    <t>）</t>
    <phoneticPr fontId="28"/>
  </si>
  <si>
    <t>通所介護等用</t>
    <rPh sb="0" eb="2">
      <t>ツウショ</t>
    </rPh>
    <rPh sb="2" eb="4">
      <t>カイゴ</t>
    </rPh>
    <rPh sb="4" eb="5">
      <t>トウ</t>
    </rPh>
    <rPh sb="5" eb="6">
      <t>ヨウ</t>
    </rPh>
    <phoneticPr fontId="28"/>
  </si>
  <si>
    <t>サービス種別（</t>
    <rPh sb="4" eb="6">
      <t>シュベツ</t>
    </rPh>
    <phoneticPr fontId="28"/>
  </si>
  <si>
    <t>従業者の勤務の体制及び勤務形態一覧表　</t>
  </si>
  <si>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28"/>
  </si>
  <si>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</si>
  <si>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</si>
  <si>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</si>
  <si>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8"/>
  </si>
  <si>
    <t>・職種ごとの勤務時間を「○：○○～○：○○」と表記することが困難な場合は、No21～30を活用し、勤務時間数のみを入力してください。</t>
    <rPh sb="45" eb="47">
      <t>カツヨウ</t>
    </rPh>
    <phoneticPr fontId="28"/>
  </si>
  <si>
    <t>（</t>
    <phoneticPr fontId="28"/>
  </si>
  <si>
    <t>：</t>
    <phoneticPr fontId="28"/>
  </si>
  <si>
    <t>-</t>
    <phoneticPr fontId="28"/>
  </si>
  <si>
    <t>休日</t>
    <rPh sb="0" eb="2">
      <t>キュウジツ</t>
    </rPh>
    <phoneticPr fontId="28"/>
  </si>
  <si>
    <t>休</t>
    <rPh sb="0" eb="1">
      <t>ヤス</t>
    </rPh>
    <phoneticPr fontId="28"/>
  </si>
  <si>
    <t>～</t>
    <phoneticPr fontId="28"/>
  </si>
  <si>
    <t>)</t>
    <phoneticPr fontId="28"/>
  </si>
  <si>
    <t>（</t>
    <phoneticPr fontId="28"/>
  </si>
  <si>
    <t>：</t>
    <phoneticPr fontId="28"/>
  </si>
  <si>
    <t>z</t>
    <phoneticPr fontId="28"/>
  </si>
  <si>
    <t>y</t>
    <phoneticPr fontId="28"/>
  </si>
  <si>
    <t>x</t>
    <phoneticPr fontId="28"/>
  </si>
  <si>
    <t>w</t>
    <phoneticPr fontId="28"/>
  </si>
  <si>
    <t>v</t>
    <phoneticPr fontId="28"/>
  </si>
  <si>
    <t>u</t>
    <phoneticPr fontId="28"/>
  </si>
  <si>
    <t>t</t>
    <phoneticPr fontId="28"/>
  </si>
  <si>
    <t>s</t>
    <phoneticPr fontId="28"/>
  </si>
  <si>
    <t>r</t>
    <phoneticPr fontId="28"/>
  </si>
  <si>
    <t>q</t>
    <phoneticPr fontId="28"/>
  </si>
  <si>
    <t>p</t>
    <phoneticPr fontId="28"/>
  </si>
  <si>
    <t>o</t>
    <phoneticPr fontId="28"/>
  </si>
  <si>
    <t>n</t>
    <phoneticPr fontId="28"/>
  </si>
  <si>
    <t>m</t>
    <phoneticPr fontId="28"/>
  </si>
  <si>
    <t>l</t>
    <phoneticPr fontId="28"/>
  </si>
  <si>
    <t>k</t>
    <phoneticPr fontId="28"/>
  </si>
  <si>
    <t>j</t>
    <phoneticPr fontId="28"/>
  </si>
  <si>
    <t>i</t>
    <phoneticPr fontId="28"/>
  </si>
  <si>
    <t>h</t>
    <phoneticPr fontId="28"/>
  </si>
  <si>
    <t>g</t>
    <phoneticPr fontId="28"/>
  </si>
  <si>
    <t>f</t>
    <phoneticPr fontId="28"/>
  </si>
  <si>
    <t>e</t>
    <phoneticPr fontId="28"/>
  </si>
  <si>
    <t>d</t>
    <phoneticPr fontId="28"/>
  </si>
  <si>
    <t>c</t>
    <phoneticPr fontId="28"/>
  </si>
  <si>
    <t>b</t>
    <phoneticPr fontId="28"/>
  </si>
  <si>
    <t>a</t>
    <phoneticPr fontId="28"/>
  </si>
  <si>
    <t>勤務時間</t>
    <rPh sb="0" eb="2">
      <t>キンム</t>
    </rPh>
    <rPh sb="2" eb="4">
      <t>ジカン</t>
    </rPh>
    <phoneticPr fontId="28"/>
  </si>
  <si>
    <t>終了時刻</t>
    <rPh sb="0" eb="2">
      <t>シュウリョウ</t>
    </rPh>
    <rPh sb="2" eb="4">
      <t>ジコク</t>
    </rPh>
    <phoneticPr fontId="28"/>
  </si>
  <si>
    <t>開始時刻</t>
    <rPh sb="0" eb="2">
      <t>カイシ</t>
    </rPh>
    <rPh sb="2" eb="4">
      <t>ジコク</t>
    </rPh>
    <phoneticPr fontId="28"/>
  </si>
  <si>
    <t>うち、休憩時間</t>
    <rPh sb="3" eb="5">
      <t>キュウケイ</t>
    </rPh>
    <rPh sb="5" eb="7">
      <t>ジカン</t>
    </rPh>
    <phoneticPr fontId="28"/>
  </si>
  <si>
    <t>終業時刻</t>
    <rPh sb="0" eb="2">
      <t>シュウギョウ</t>
    </rPh>
    <rPh sb="2" eb="4">
      <t>ジコク</t>
    </rPh>
    <phoneticPr fontId="28"/>
  </si>
  <si>
    <t>始業時刻</t>
    <rPh sb="0" eb="2">
      <t>シギョウ</t>
    </rPh>
    <rPh sb="2" eb="4">
      <t>ジコク</t>
    </rPh>
    <phoneticPr fontId="28"/>
  </si>
  <si>
    <t>No</t>
    <phoneticPr fontId="28"/>
  </si>
  <si>
    <t>自由記載欄</t>
    <rPh sb="0" eb="2">
      <t>ジユウ</t>
    </rPh>
    <rPh sb="2" eb="4">
      <t>キサイ</t>
    </rPh>
    <rPh sb="4" eb="5">
      <t>ラン</t>
    </rPh>
    <phoneticPr fontId="28"/>
  </si>
  <si>
    <t>サービス提供時間内の勤務時間</t>
    <rPh sb="4" eb="6">
      <t>テイキョウ</t>
    </rPh>
    <rPh sb="6" eb="8">
      <t>ジカン</t>
    </rPh>
    <rPh sb="8" eb="9">
      <t>ナイ</t>
    </rPh>
    <rPh sb="10" eb="12">
      <t>キンム</t>
    </rPh>
    <rPh sb="12" eb="14">
      <t>ジカン</t>
    </rPh>
    <phoneticPr fontId="28"/>
  </si>
  <si>
    <t>サービス提供時間</t>
    <rPh sb="4" eb="6">
      <t>テイキョウ</t>
    </rPh>
    <rPh sb="6" eb="8">
      <t>ジカン</t>
    </rPh>
    <phoneticPr fontId="28"/>
  </si>
  <si>
    <t>休憩時間1時間は「1:00」、休憩時間45分は「00:45」と入力してください。</t>
    <phoneticPr fontId="28"/>
  </si>
  <si>
    <t>※24時間表記</t>
  </si>
  <si>
    <t>■シフト記号表（勤務時間帯）</t>
    <rPh sb="4" eb="6">
      <t>キゴウ</t>
    </rPh>
    <rPh sb="6" eb="7">
      <t>ヒョウ</t>
    </rPh>
    <rPh sb="8" eb="10">
      <t>キンム</t>
    </rPh>
    <rPh sb="10" eb="13">
      <t>ジカンタイ</t>
    </rPh>
    <phoneticPr fontId="28"/>
  </si>
  <si>
    <t>≪要 提出≫</t>
    <rPh sb="1" eb="2">
      <t>ヨウ</t>
    </rPh>
    <rPh sb="3" eb="5">
      <t>テイシュツ</t>
    </rPh>
    <phoneticPr fontId="28"/>
  </si>
  <si>
    <t xml:space="preserve"> （17) 必要項目を満たしていれば、各事業所で使用するシフト表等をもって代替書類として差し支えありません。</t>
    <phoneticPr fontId="28"/>
  </si>
  <si>
    <t>　(16) 宿泊サービスの利用者数を入力してください。</t>
    <rPh sb="6" eb="8">
      <t>シュクハク</t>
    </rPh>
    <rPh sb="13" eb="16">
      <t>リヨウシャ</t>
    </rPh>
    <rPh sb="16" eb="17">
      <t>スウ</t>
    </rPh>
    <rPh sb="18" eb="20">
      <t>ニュウリョク</t>
    </rPh>
    <phoneticPr fontId="7"/>
  </si>
  <si>
    <t>　(15) 通いサービスの利用者数を入力してください。</t>
    <rPh sb="6" eb="7">
      <t>カヨ</t>
    </rPh>
    <rPh sb="13" eb="16">
      <t>リヨウシャ</t>
    </rPh>
    <rPh sb="16" eb="17">
      <t>スウ</t>
    </rPh>
    <rPh sb="18" eb="20">
      <t>ニュウリョク</t>
    </rPh>
    <phoneticPr fontId="7"/>
  </si>
  <si>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7"/>
  </si>
  <si>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</si>
  <si>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</si>
  <si>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(8) 従業者の保有する資格を入力してください。</t>
    <rPh sb="5" eb="8">
      <t>ジュウギョウシャ</t>
    </rPh>
    <rPh sb="9" eb="11">
      <t>ホユウ</t>
    </rPh>
    <rPh sb="13" eb="15">
      <t>シカク</t>
    </rPh>
    <rPh sb="16" eb="18">
      <t>ニュウリョク</t>
    </rPh>
    <phoneticPr fontId="7"/>
  </si>
  <si>
    <t>D</t>
    <phoneticPr fontId="28"/>
  </si>
  <si>
    <t>A</t>
    <phoneticPr fontId="28"/>
  </si>
  <si>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7"/>
  </si>
  <si>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7"/>
  </si>
  <si>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7"/>
  </si>
  <si>
    <t>(16) 日ごとの宿泊サービスの実利用者数</t>
    <rPh sb="5" eb="6">
      <t>ヒ</t>
    </rPh>
    <rPh sb="9" eb="11">
      <t>シュクハク</t>
    </rPh>
    <rPh sb="16" eb="17">
      <t>ジツ</t>
    </rPh>
    <rPh sb="17" eb="20">
      <t>リヨウシャ</t>
    </rPh>
    <rPh sb="20" eb="21">
      <t>スウ</t>
    </rPh>
    <phoneticPr fontId="28"/>
  </si>
  <si>
    <t>(15) 日ごとの通いサービスの実利用者数</t>
    <rPh sb="5" eb="6">
      <t>ヒ</t>
    </rPh>
    <rPh sb="9" eb="10">
      <t>カヨ</t>
    </rPh>
    <rPh sb="16" eb="17">
      <t>ジツ</t>
    </rPh>
    <rPh sb="17" eb="20">
      <t>リヨウシャ</t>
    </rPh>
    <rPh sb="20" eb="21">
      <t>スウ</t>
    </rPh>
    <phoneticPr fontId="28"/>
  </si>
  <si>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8"/>
  </si>
  <si>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8"/>
  </si>
  <si>
    <t>夜間・深夜の勤務時間数</t>
    <rPh sb="0" eb="2">
      <t>ヤカン</t>
    </rPh>
    <rPh sb="3" eb="5">
      <t>シンヤ</t>
    </rPh>
    <rPh sb="6" eb="8">
      <t>キンム</t>
    </rPh>
    <rPh sb="8" eb="11">
      <t>ジカンスウ</t>
    </rPh>
    <phoneticPr fontId="50"/>
  </si>
  <si>
    <t>日中の勤務時間数</t>
    <rPh sb="0" eb="2">
      <t>ニッチュウ</t>
    </rPh>
    <rPh sb="3" eb="5">
      <t>キンム</t>
    </rPh>
    <rPh sb="5" eb="8">
      <t>ジカンスウ</t>
    </rPh>
    <phoneticPr fontId="28"/>
  </si>
  <si>
    <t>シフト記号</t>
    <rPh sb="3" eb="5">
      <t>キゴウ</t>
    </rPh>
    <phoneticPr fontId="5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</si>
  <si>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</si>
  <si>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(12)
</t>
    </r>
    <r>
      <rPr>
        <sz val="11"/>
        <rFont val="HGSｺﾞｼｯｸM"/>
        <family val="3"/>
        <charset val="128"/>
      </rPr>
      <t>週平均
勤務時間数</t>
    </r>
    <rPh sb="6" eb="8">
      <t>ヘイキン</t>
    </rPh>
    <rPh sb="9" eb="11">
      <t>キンム</t>
    </rPh>
    <rPh sb="11" eb="13">
      <t>ジカン</t>
    </rPh>
    <rPh sb="13" eb="14">
      <t>スウ</t>
    </rPh>
    <phoneticPr fontId="7"/>
  </si>
  <si>
    <t>(10)</t>
    <phoneticPr fontId="28"/>
  </si>
  <si>
    <t>日中／夜間及び深夜
の区分</t>
    <rPh sb="0" eb="2">
      <t>ニッチュウ</t>
    </rPh>
    <rPh sb="3" eb="5">
      <t>ヤカン</t>
    </rPh>
    <rPh sb="5" eb="6">
      <t>オヨ</t>
    </rPh>
    <rPh sb="7" eb="9">
      <t>シンヤ</t>
    </rPh>
    <rPh sb="11" eb="13">
      <t>クブン</t>
    </rPh>
    <phoneticPr fontId="28"/>
  </si>
  <si>
    <t>(9) 氏　名</t>
    <phoneticPr fontId="7"/>
  </si>
  <si>
    <t>(8) 資格</t>
    <rPh sb="4" eb="6">
      <t>シカク</t>
    </rPh>
    <phoneticPr fontId="28"/>
  </si>
  <si>
    <t>(7)
勤務
形態</t>
    <phoneticPr fontId="7"/>
  </si>
  <si>
    <t>(6) 
職種</t>
    <phoneticPr fontId="7"/>
  </si>
  <si>
    <t>No</t>
    <phoneticPr fontId="28"/>
  </si>
  <si>
    <t>～</t>
    <phoneticPr fontId="28"/>
  </si>
  <si>
    <t>夜間及び深夜の時間帯</t>
    <rPh sb="0" eb="2">
      <t>ヤカン</t>
    </rPh>
    <rPh sb="2" eb="3">
      <t>オヨ</t>
    </rPh>
    <rPh sb="4" eb="6">
      <t>シンヤ</t>
    </rPh>
    <rPh sb="7" eb="10">
      <t>ジカンタイ</t>
    </rPh>
    <phoneticPr fontId="28"/>
  </si>
  <si>
    <t>利用者の生活時間帯（日中）</t>
    <rPh sb="0" eb="3">
      <t>リヨウシャ</t>
    </rPh>
    <rPh sb="4" eb="6">
      <t>セイカツ</t>
    </rPh>
    <rPh sb="6" eb="9">
      <t>ジカンタイ</t>
    </rPh>
    <rPh sb="10" eb="12">
      <t>ニッチュウ</t>
    </rPh>
    <phoneticPr fontId="28"/>
  </si>
  <si>
    <t>(5) 日中／夜間及び深夜の時間帯の区分</t>
    <rPh sb="4" eb="6">
      <t>ニッチュウ</t>
    </rPh>
    <rPh sb="7" eb="9">
      <t>ヤカン</t>
    </rPh>
    <rPh sb="9" eb="10">
      <t>オヨ</t>
    </rPh>
    <rPh sb="11" eb="13">
      <t>シンヤ</t>
    </rPh>
    <rPh sb="14" eb="17">
      <t>ジカンタイ</t>
    </rPh>
    <rPh sb="18" eb="20">
      <t>クブン</t>
    </rPh>
    <phoneticPr fontId="28"/>
  </si>
  <si>
    <t>人</t>
    <rPh sb="0" eb="1">
      <t>ニン</t>
    </rPh>
    <phoneticPr fontId="28"/>
  </si>
  <si>
    <t>（前年度の平均値または推定数）</t>
    <rPh sb="1" eb="4">
      <t>ゼンネンド</t>
    </rPh>
    <rPh sb="5" eb="8">
      <t>ヘイキンチ</t>
    </rPh>
    <rPh sb="11" eb="14">
      <t>スイテイスウ</t>
    </rPh>
    <phoneticPr fontId="28"/>
  </si>
  <si>
    <t>(4) 利用者数（通いサービス）　</t>
    <rPh sb="4" eb="7">
      <t>リヨウシャ</t>
    </rPh>
    <rPh sb="7" eb="8">
      <t>スウ</t>
    </rPh>
    <rPh sb="9" eb="10">
      <t>カヨ</t>
    </rPh>
    <phoneticPr fontId="2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</si>
  <si>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</si>
  <si>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(2)</t>
    <phoneticPr fontId="28"/>
  </si>
  <si>
    <t>(1)</t>
    <phoneticPr fontId="28"/>
  </si>
  <si>
    <t>）</t>
    <phoneticPr fontId="28"/>
  </si>
  <si>
    <t>)</t>
    <phoneticPr fontId="28"/>
  </si>
  <si>
    <t>(</t>
    <phoneticPr fontId="28"/>
  </si>
  <si>
    <t>）</t>
    <phoneticPr fontId="28"/>
  </si>
  <si>
    <t>小規模多機能型居宅介護等用</t>
    <rPh sb="0" eb="3">
      <t>ショウキボ</t>
    </rPh>
    <rPh sb="3" eb="6">
      <t>タキノウ</t>
    </rPh>
    <rPh sb="6" eb="7">
      <t>ガタ</t>
    </rPh>
    <rPh sb="7" eb="9">
      <t>キョタク</t>
    </rPh>
    <rPh sb="9" eb="11">
      <t>カイゴ</t>
    </rPh>
    <rPh sb="11" eb="12">
      <t>トウ</t>
    </rPh>
    <rPh sb="12" eb="13">
      <t>ヨウ</t>
    </rPh>
    <phoneticPr fontId="2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</si>
  <si>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8"/>
  </si>
  <si>
    <t>・職種ごとの勤務時間を「○：○○～○：○○」と表記することが困難な場合は、No18～33を活用し、勤務時間数のみを入力してください。</t>
    <rPh sb="45" eb="47">
      <t>カツヨウ</t>
    </rPh>
    <phoneticPr fontId="28"/>
  </si>
  <si>
    <t>1日に2回勤務する場合</t>
    <phoneticPr fontId="28"/>
  </si>
  <si>
    <t>-</t>
  </si>
  <si>
    <t>）</t>
    <phoneticPr fontId="28"/>
  </si>
  <si>
    <t>～</t>
    <phoneticPr fontId="28"/>
  </si>
  <si>
    <t>：</t>
    <phoneticPr fontId="28"/>
  </si>
  <si>
    <t>-</t>
    <phoneticPr fontId="28"/>
  </si>
  <si>
    <t>（</t>
    <phoneticPr fontId="28"/>
  </si>
  <si>
    <t>～</t>
    <phoneticPr fontId="28"/>
  </si>
  <si>
    <t>（</t>
    <phoneticPr fontId="28"/>
  </si>
  <si>
    <t>：</t>
    <phoneticPr fontId="28"/>
  </si>
  <si>
    <t>ai</t>
    <phoneticPr fontId="28"/>
  </si>
  <si>
    <t>1日に2回勤務する場合</t>
    <phoneticPr fontId="28"/>
  </si>
  <si>
    <t>～</t>
    <phoneticPr fontId="28"/>
  </si>
  <si>
    <t>-</t>
    <phoneticPr fontId="28"/>
  </si>
  <si>
    <t>-</t>
    <phoneticPr fontId="28"/>
  </si>
  <si>
    <t>：</t>
    <phoneticPr fontId="28"/>
  </si>
  <si>
    <t>）</t>
    <phoneticPr fontId="28"/>
  </si>
  <si>
    <t>（</t>
    <phoneticPr fontId="28"/>
  </si>
  <si>
    <t>ah</t>
    <phoneticPr fontId="28"/>
  </si>
  <si>
    <t>1日に2回勤務する場合</t>
    <rPh sb="1" eb="2">
      <t>ニチ</t>
    </rPh>
    <rPh sb="4" eb="5">
      <t>カイ</t>
    </rPh>
    <rPh sb="5" eb="7">
      <t>キンム</t>
    </rPh>
    <rPh sb="9" eb="11">
      <t>バアイ</t>
    </rPh>
    <phoneticPr fontId="28"/>
  </si>
  <si>
    <t>）</t>
    <phoneticPr fontId="28"/>
  </si>
  <si>
    <t>（</t>
    <phoneticPr fontId="28"/>
  </si>
  <si>
    <t>：</t>
    <phoneticPr fontId="28"/>
  </si>
  <si>
    <t>～</t>
    <phoneticPr fontId="28"/>
  </si>
  <si>
    <t>ag</t>
    <phoneticPr fontId="28"/>
  </si>
  <si>
    <t>-</t>
    <phoneticPr fontId="28"/>
  </si>
  <si>
    <t>～</t>
    <phoneticPr fontId="28"/>
  </si>
  <si>
    <t>～</t>
    <phoneticPr fontId="28"/>
  </si>
  <si>
    <t>）</t>
    <phoneticPr fontId="28"/>
  </si>
  <si>
    <t>～</t>
    <phoneticPr fontId="28"/>
  </si>
  <si>
    <t>af</t>
    <phoneticPr fontId="28"/>
  </si>
  <si>
    <t>）</t>
    <phoneticPr fontId="28"/>
  </si>
  <si>
    <t>（</t>
    <phoneticPr fontId="28"/>
  </si>
  <si>
    <t>～</t>
    <phoneticPr fontId="28"/>
  </si>
  <si>
    <t>～</t>
    <phoneticPr fontId="28"/>
  </si>
  <si>
    <t>）</t>
    <phoneticPr fontId="28"/>
  </si>
  <si>
    <t>（</t>
    <phoneticPr fontId="28"/>
  </si>
  <si>
    <t>～</t>
    <phoneticPr fontId="28"/>
  </si>
  <si>
    <t>：</t>
    <phoneticPr fontId="28"/>
  </si>
  <si>
    <t>ae</t>
    <phoneticPr fontId="28"/>
  </si>
  <si>
    <t>-</t>
    <phoneticPr fontId="28"/>
  </si>
  <si>
    <t>（</t>
    <phoneticPr fontId="28"/>
  </si>
  <si>
    <t>）</t>
    <phoneticPr fontId="28"/>
  </si>
  <si>
    <t>ad</t>
    <phoneticPr fontId="28"/>
  </si>
  <si>
    <t>-</t>
    <phoneticPr fontId="28"/>
  </si>
  <si>
    <t>）</t>
    <phoneticPr fontId="28"/>
  </si>
  <si>
    <t>（</t>
    <phoneticPr fontId="28"/>
  </si>
  <si>
    <t>ac</t>
    <phoneticPr fontId="28"/>
  </si>
  <si>
    <t>-</t>
    <phoneticPr fontId="28"/>
  </si>
  <si>
    <t>（</t>
    <phoneticPr fontId="28"/>
  </si>
  <si>
    <t>ab</t>
    <phoneticPr fontId="28"/>
  </si>
  <si>
    <t>：</t>
    <phoneticPr fontId="28"/>
  </si>
  <si>
    <t>aa</t>
    <phoneticPr fontId="28"/>
  </si>
  <si>
    <t>）</t>
    <phoneticPr fontId="28"/>
  </si>
  <si>
    <t>x</t>
    <phoneticPr fontId="28"/>
  </si>
  <si>
    <t>-</t>
    <phoneticPr fontId="28"/>
  </si>
  <si>
    <t>～</t>
    <phoneticPr fontId="28"/>
  </si>
  <si>
    <t>：</t>
    <phoneticPr fontId="28"/>
  </si>
  <si>
    <t>z</t>
    <phoneticPr fontId="28"/>
  </si>
  <si>
    <t>（</t>
    <phoneticPr fontId="28"/>
  </si>
  <si>
    <t>y</t>
    <phoneticPr fontId="28"/>
  </si>
  <si>
    <t>（</t>
    <phoneticPr fontId="28"/>
  </si>
  <si>
    <t>x</t>
    <phoneticPr fontId="28"/>
  </si>
  <si>
    <t>）</t>
    <phoneticPr fontId="28"/>
  </si>
  <si>
    <t>～</t>
    <phoneticPr fontId="28"/>
  </si>
  <si>
    <t>w</t>
    <phoneticPr fontId="28"/>
  </si>
  <si>
    <t>-</t>
    <phoneticPr fontId="28"/>
  </si>
  <si>
    <t>～</t>
    <phoneticPr fontId="28"/>
  </si>
  <si>
    <t>：</t>
    <phoneticPr fontId="28"/>
  </si>
  <si>
    <t>v</t>
    <phoneticPr fontId="28"/>
  </si>
  <si>
    <t>：</t>
    <phoneticPr fontId="28"/>
  </si>
  <si>
    <t>u</t>
    <phoneticPr fontId="28"/>
  </si>
  <si>
    <t>-</t>
    <phoneticPr fontId="28"/>
  </si>
  <si>
    <t>：</t>
    <phoneticPr fontId="28"/>
  </si>
  <si>
    <t>t</t>
    <phoneticPr fontId="28"/>
  </si>
  <si>
    <t>s</t>
    <phoneticPr fontId="28"/>
  </si>
  <si>
    <t>-</t>
    <phoneticPr fontId="28"/>
  </si>
  <si>
    <t>r</t>
    <phoneticPr fontId="28"/>
  </si>
  <si>
    <t>q</t>
    <phoneticPr fontId="28"/>
  </si>
  <si>
    <t>）</t>
    <phoneticPr fontId="28"/>
  </si>
  <si>
    <t>）</t>
    <phoneticPr fontId="28"/>
  </si>
  <si>
    <t>p</t>
    <phoneticPr fontId="28"/>
  </si>
  <si>
    <t>：</t>
    <phoneticPr fontId="28"/>
  </si>
  <si>
    <t>o</t>
    <phoneticPr fontId="28"/>
  </si>
  <si>
    <t>n</t>
    <phoneticPr fontId="28"/>
  </si>
  <si>
    <t>～</t>
    <phoneticPr fontId="28"/>
  </si>
  <si>
    <t>：</t>
    <phoneticPr fontId="28"/>
  </si>
  <si>
    <t>m</t>
    <phoneticPr fontId="28"/>
  </si>
  <si>
    <t>）</t>
    <phoneticPr fontId="28"/>
  </si>
  <si>
    <t>～</t>
    <phoneticPr fontId="28"/>
  </si>
  <si>
    <t>）</t>
    <phoneticPr fontId="28"/>
  </si>
  <si>
    <t>l</t>
    <phoneticPr fontId="28"/>
  </si>
  <si>
    <t>（</t>
    <phoneticPr fontId="28"/>
  </si>
  <si>
    <t>（</t>
    <phoneticPr fontId="28"/>
  </si>
  <si>
    <t>k</t>
    <phoneticPr fontId="28"/>
  </si>
  <si>
    <t>j</t>
    <phoneticPr fontId="28"/>
  </si>
  <si>
    <t>i</t>
    <phoneticPr fontId="28"/>
  </si>
  <si>
    <t>）</t>
    <phoneticPr fontId="28"/>
  </si>
  <si>
    <t>h</t>
    <phoneticPr fontId="28"/>
  </si>
  <si>
    <t>（</t>
    <phoneticPr fontId="28"/>
  </si>
  <si>
    <t>）</t>
    <phoneticPr fontId="28"/>
  </si>
  <si>
    <t>：</t>
    <phoneticPr fontId="28"/>
  </si>
  <si>
    <t>g</t>
    <phoneticPr fontId="28"/>
  </si>
  <si>
    <t>）</t>
    <phoneticPr fontId="28"/>
  </si>
  <si>
    <t>（</t>
    <phoneticPr fontId="28"/>
  </si>
  <si>
    <t>f</t>
    <phoneticPr fontId="28"/>
  </si>
  <si>
    <t>e</t>
    <phoneticPr fontId="28"/>
  </si>
  <si>
    <t>～</t>
    <phoneticPr fontId="28"/>
  </si>
  <si>
    <t>（</t>
    <phoneticPr fontId="28"/>
  </si>
  <si>
    <t>：</t>
    <phoneticPr fontId="28"/>
  </si>
  <si>
    <t>d</t>
    <phoneticPr fontId="28"/>
  </si>
  <si>
    <t>c</t>
    <phoneticPr fontId="28"/>
  </si>
  <si>
    <t>b</t>
    <phoneticPr fontId="28"/>
  </si>
  <si>
    <t>：</t>
    <phoneticPr fontId="28"/>
  </si>
  <si>
    <t>a</t>
    <phoneticPr fontId="28"/>
  </si>
  <si>
    <t>の勤務時間</t>
    <rPh sb="1" eb="3">
      <t>キンム</t>
    </rPh>
    <rPh sb="3" eb="5">
      <t>ジカン</t>
    </rPh>
    <phoneticPr fontId="28"/>
  </si>
  <si>
    <t>夜間及び深夜</t>
    <rPh sb="0" eb="2">
      <t>ヤカン</t>
    </rPh>
    <rPh sb="2" eb="3">
      <t>オヨ</t>
    </rPh>
    <rPh sb="4" eb="6">
      <t>シンヤ</t>
    </rPh>
    <phoneticPr fontId="28"/>
  </si>
  <si>
    <t>日中の勤務時間</t>
    <rPh sb="0" eb="2">
      <t>ニッチュウ</t>
    </rPh>
    <rPh sb="3" eb="5">
      <t>キンム</t>
    </rPh>
    <rPh sb="5" eb="7">
      <t>ジカン</t>
    </rPh>
    <phoneticPr fontId="28"/>
  </si>
  <si>
    <t>日中の時間帯</t>
    <rPh sb="0" eb="2">
      <t>ニッチュウ</t>
    </rPh>
    <rPh sb="3" eb="6">
      <t>ジカンタイ</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</si>
  <si>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</si>
  <si>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※24時間表記</t>
    <rPh sb="3" eb="5">
      <t>ジカン</t>
    </rPh>
    <rPh sb="5" eb="7">
      <t>ヒョウキ</t>
    </rPh>
    <phoneticPr fontId="28"/>
  </si>
  <si>
    <t xml:space="preserve"> （15) 必要項目を満たしていれば、各事業所で使用するシフト表等をもって代替書類として差し支えありません。</t>
    <phoneticPr fontId="28"/>
  </si>
  <si>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</si>
  <si>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
  </si>
  <si>
    <t>　(12) 従業者ごとに、合計勤務時間数を入力してください。</t>
    <rPh sb="6" eb="9">
      <t>ジュウギョウシャ</t>
    </rPh>
    <rPh sb="13" eb="15">
      <t>ゴウケイ</t>
    </rPh>
    <rPh sb="15" eb="17">
      <t>キンム</t>
    </rPh>
    <rPh sb="17" eb="20">
      <t>ジカンスウ</t>
    </rPh>
    <rPh sb="21" eb="23">
      <t>ニュウリョク</t>
    </rPh>
    <phoneticPr fontId="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</si>
  <si>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7"/>
  </si>
  <si>
    <t>　(10) 従業者の氏名を記入してください。</t>
    <rPh sb="6" eb="9">
      <t>ジュウギョウシャ</t>
    </rPh>
    <rPh sb="10" eb="12">
      <t>シメイ</t>
    </rPh>
    <rPh sb="13" eb="15">
      <t>キニュウ</t>
    </rPh>
    <phoneticPr fontId="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</si>
  <si>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</si>
  <si>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</si>
  <si>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7"/>
  </si>
  <si>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7"/>
  </si>
  <si>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</si>
  <si>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7"/>
  </si>
  <si>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</si>
  <si>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7"/>
  </si>
  <si>
    <t>　　  原則、そのユニットを並べて記載してください。</t>
    <rPh sb="4" eb="6">
      <t>ゲンソク</t>
    </rPh>
    <rPh sb="14" eb="15">
      <t>ナラ</t>
    </rPh>
    <rPh sb="17" eb="19">
      <t>キサイ</t>
    </rPh>
    <phoneticPr fontId="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</si>
  <si>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</si>
  <si>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</si>
  <si>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</si>
  <si>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7"/>
  </si>
  <si>
    <t>　(5) ユニットリーダーに以下の印をつけてください。</t>
    <rPh sb="14" eb="16">
      <t>イカ</t>
    </rPh>
    <rPh sb="17" eb="18">
      <t>シルシ</t>
    </rPh>
    <phoneticPr fontId="7"/>
  </si>
  <si>
    <t>　　  小数点第2位以下を切り上げ）とします。新規又は再開の場合は、推定数を入力してください。</t>
  </si>
  <si>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7"/>
  </si>
  <si>
    <t>勤務時間数</t>
    <rPh sb="0" eb="2">
      <t>キンム</t>
    </rPh>
    <rPh sb="2" eb="5">
      <t>ジカンスウ</t>
    </rPh>
    <phoneticPr fontId="2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</si>
  <si>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</si>
  <si>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</si>
  <si>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(11)</t>
    <phoneticPr fontId="28"/>
  </si>
  <si>
    <t>(10) 氏　名</t>
    <phoneticPr fontId="7"/>
  </si>
  <si>
    <t>(9) 資格</t>
    <rPh sb="4" eb="6">
      <t>シカク</t>
    </rPh>
    <phoneticPr fontId="28"/>
  </si>
  <si>
    <t>(8)
勤務
形態</t>
    <phoneticPr fontId="7"/>
  </si>
  <si>
    <t>(7) 
職種</t>
    <phoneticPr fontId="7"/>
  </si>
  <si>
    <t>(6)
ユニット名</t>
    <rPh sb="8" eb="9">
      <t>メイ</t>
    </rPh>
    <phoneticPr fontId="28"/>
  </si>
  <si>
    <t>(5)
ユニットリーダー</t>
    <phoneticPr fontId="28"/>
  </si>
  <si>
    <t>(4) 入所者数（利用者数）</t>
    <rPh sb="4" eb="7">
      <t>ニュウショシャ</t>
    </rPh>
    <rPh sb="7" eb="8">
      <t>スウ</t>
    </rPh>
    <rPh sb="9" eb="12">
      <t>リヨウシャ</t>
    </rPh>
    <rPh sb="12" eb="13">
      <t>スウ</t>
    </rPh>
    <phoneticPr fontId="28"/>
  </si>
  <si>
    <t>(1)</t>
    <phoneticPr fontId="28"/>
  </si>
  <si>
    <t>(</t>
    <phoneticPr fontId="28"/>
  </si>
  <si>
    <t>）</t>
    <phoneticPr fontId="28"/>
  </si>
  <si>
    <t>施設サービス用</t>
    <rPh sb="0" eb="2">
      <t>シセツ</t>
    </rPh>
    <rPh sb="6" eb="7">
      <t>ヨウ</t>
    </rPh>
    <phoneticPr fontId="28"/>
  </si>
  <si>
    <t xml:space="preserve">   入力の補助を目的とするものですので、結果に誤りがないかご確認ください。</t>
    <phoneticPr fontId="28"/>
  </si>
  <si>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8"/>
  </si>
  <si>
    <t xml:space="preserve">   勤務時間数のみを入力してください。</t>
    <phoneticPr fontId="28"/>
  </si>
  <si>
    <t>・職種ごとの勤務時間を「○：○○～○：○○」と表記することが困難な場合は、No18～33を活用し、</t>
    <rPh sb="45" eb="47">
      <t>カツヨウ</t>
    </rPh>
    <phoneticPr fontId="28"/>
  </si>
  <si>
    <t>1日に2回勤務する場合</t>
    <phoneticPr fontId="28"/>
  </si>
  <si>
    <t>ah</t>
    <phoneticPr fontId="28"/>
  </si>
  <si>
    <t>ag</t>
    <phoneticPr fontId="28"/>
  </si>
  <si>
    <t>af</t>
    <phoneticPr fontId="28"/>
  </si>
  <si>
    <t>ae</t>
    <phoneticPr fontId="28"/>
  </si>
  <si>
    <t>ad</t>
    <phoneticPr fontId="28"/>
  </si>
  <si>
    <t>ac</t>
    <phoneticPr fontId="28"/>
  </si>
  <si>
    <t>ab</t>
    <phoneticPr fontId="28"/>
  </si>
  <si>
    <t>aa</t>
    <phoneticPr fontId="28"/>
  </si>
  <si>
    <t>x</t>
    <phoneticPr fontId="28"/>
  </si>
  <si>
    <t>z</t>
    <phoneticPr fontId="28"/>
  </si>
  <si>
    <t>y</t>
    <phoneticPr fontId="28"/>
  </si>
  <si>
    <t>w</t>
    <phoneticPr fontId="28"/>
  </si>
  <si>
    <t>v</t>
    <phoneticPr fontId="28"/>
  </si>
  <si>
    <t>u</t>
    <phoneticPr fontId="28"/>
  </si>
  <si>
    <t>t</t>
    <phoneticPr fontId="28"/>
  </si>
  <si>
    <t>s</t>
    <phoneticPr fontId="28"/>
  </si>
  <si>
    <t>r</t>
    <phoneticPr fontId="28"/>
  </si>
  <si>
    <t>q</t>
    <phoneticPr fontId="28"/>
  </si>
  <si>
    <t>p</t>
    <phoneticPr fontId="28"/>
  </si>
  <si>
    <t>o</t>
    <phoneticPr fontId="28"/>
  </si>
  <si>
    <t>n</t>
    <phoneticPr fontId="28"/>
  </si>
  <si>
    <t>m</t>
    <phoneticPr fontId="28"/>
  </si>
  <si>
    <t>l</t>
    <phoneticPr fontId="28"/>
  </si>
  <si>
    <t>k</t>
    <phoneticPr fontId="28"/>
  </si>
  <si>
    <t>j</t>
    <phoneticPr fontId="28"/>
  </si>
  <si>
    <t>i</t>
    <phoneticPr fontId="28"/>
  </si>
  <si>
    <t>h</t>
    <phoneticPr fontId="28"/>
  </si>
  <si>
    <t>g</t>
    <phoneticPr fontId="28"/>
  </si>
  <si>
    <t>f</t>
    <phoneticPr fontId="28"/>
  </si>
  <si>
    <t>e</t>
    <phoneticPr fontId="28"/>
  </si>
  <si>
    <t>d</t>
    <phoneticPr fontId="28"/>
  </si>
  <si>
    <t>c</t>
    <phoneticPr fontId="28"/>
  </si>
  <si>
    <t>b</t>
    <phoneticPr fontId="28"/>
  </si>
  <si>
    <t>a</t>
    <phoneticPr fontId="28"/>
  </si>
  <si>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7"/>
  </si>
  <si>
    <t>１
２
３</t>
    <phoneticPr fontId="7"/>
  </si>
  <si>
    <t xml:space="preserve"> </t>
    <phoneticPr fontId="7"/>
  </si>
  <si>
    <t>Email</t>
    <phoneticPr fontId="7"/>
  </si>
  <si>
    <t>ＦＡＸ番号</t>
  </si>
  <si>
    <t>（内線）</t>
    <rPh sb="1" eb="3">
      <t>ナイセン</t>
    </rPh>
    <phoneticPr fontId="7"/>
  </si>
  <si>
    <t>連絡先</t>
    <rPh sb="0" eb="2">
      <t>レンラク</t>
    </rPh>
    <rPh sb="2" eb="3">
      <t>サキ</t>
    </rPh>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</si>
  <si>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</si>
  <si>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</si>
  <si>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</si>
  <si>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</si>
  <si>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</si>
  <si>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</si>
  <si>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</si>
  <si>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</si>
  <si>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</si>
  <si>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</si>
  <si>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</si>
  <si>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名　　称</t>
    <rPh sb="0" eb="1">
      <t>メイ</t>
    </rPh>
    <rPh sb="3" eb="4">
      <t>ショウ</t>
    </rPh>
    <phoneticPr fontId="7"/>
  </si>
  <si>
    <t>フリガナ</t>
    <phoneticPr fontId="7"/>
  </si>
  <si>
    <t>事 業 所</t>
    <phoneticPr fontId="7"/>
  </si>
  <si>
    <t>（訪問リハビリテーション・介護予防訪問リハビリテーション事業所を事業所所在地以外の場所で一部実施する場合）</t>
    <rPh sb="50" eb="52">
      <t>バアイ</t>
    </rPh>
    <phoneticPr fontId="7"/>
  </si>
  <si>
    <t xml:space="preserve"> </t>
    <phoneticPr fontId="7"/>
  </si>
  <si>
    <t>別添のとおり</t>
    <rPh sb="0" eb="2">
      <t>ベッテン</t>
    </rPh>
    <phoneticPr fontId="7"/>
  </si>
  <si>
    <t>添付書類</t>
    <rPh sb="0" eb="2">
      <t>テンプ</t>
    </rPh>
    <rPh sb="2" eb="4">
      <t>ショルイ</t>
    </rPh>
    <phoneticPr fontId="7"/>
  </si>
  <si>
    <t>非常勤（人）</t>
    <phoneticPr fontId="7"/>
  </si>
  <si>
    <t>常　勤（人）</t>
    <phoneticPr fontId="7"/>
  </si>
  <si>
    <t>兼務</t>
    <rPh sb="0" eb="1">
      <t>ケン</t>
    </rPh>
    <rPh sb="1" eb="2">
      <t>ツトム</t>
    </rPh>
    <phoneticPr fontId="7"/>
  </si>
  <si>
    <t>専従</t>
    <rPh sb="0" eb="1">
      <t>セン</t>
    </rPh>
    <rPh sb="1" eb="2">
      <t>ジュウ</t>
    </rPh>
    <phoneticPr fontId="7"/>
  </si>
  <si>
    <t>　</t>
    <phoneticPr fontId="7"/>
  </si>
  <si>
    <t>言語聴覚士</t>
    <rPh sb="0" eb="2">
      <t>ゲンゴ</t>
    </rPh>
    <rPh sb="2" eb="5">
      <t>チョウカクシ</t>
    </rPh>
    <phoneticPr fontId="7"/>
  </si>
  <si>
    <t>作業療法士</t>
    <rPh sb="0" eb="2">
      <t>サギョウ</t>
    </rPh>
    <rPh sb="2" eb="5">
      <t>リョウホウシ</t>
    </rPh>
    <phoneticPr fontId="7"/>
  </si>
  <si>
    <t>理学療法士</t>
    <rPh sb="0" eb="2">
      <t>リガク</t>
    </rPh>
    <rPh sb="2" eb="5">
      <t>リョウホウシ</t>
    </rPh>
    <phoneticPr fontId="7"/>
  </si>
  <si>
    <t>従業者の職種・員数</t>
    <phoneticPr fontId="7"/>
  </si>
  <si>
    <t>○人員に関する基準の確認に必要な事項</t>
    <phoneticPr fontId="7"/>
  </si>
  <si>
    <t>利用者の推定数</t>
    <phoneticPr fontId="7"/>
  </si>
  <si>
    <t>生年月日</t>
    <phoneticPr fontId="7"/>
  </si>
  <si>
    <t>氏    名</t>
    <phoneticPr fontId="7"/>
  </si>
  <si>
    <t>-</t>
    <phoneticPr fontId="7"/>
  </si>
  <si>
    <t>住所</t>
    <rPh sb="0" eb="2">
      <t>ジュウショ</t>
    </rPh>
    <phoneticPr fontId="7"/>
  </si>
  <si>
    <t>フリガナ</t>
    <phoneticPr fontId="7"/>
  </si>
  <si>
    <t>管理者</t>
    <rPh sb="0" eb="3">
      <t>カンリシャ</t>
    </rPh>
    <phoneticPr fontId="7"/>
  </si>
  <si>
    <t>Email</t>
    <phoneticPr fontId="7"/>
  </si>
  <si>
    <t>）</t>
    <phoneticPr fontId="7"/>
  </si>
  <si>
    <t>-</t>
    <phoneticPr fontId="7"/>
  </si>
  <si>
    <t>（郵便番号</t>
    <phoneticPr fontId="7"/>
  </si>
  <si>
    <t>フリガナ</t>
    <phoneticPr fontId="7"/>
  </si>
  <si>
    <t>法人番号</t>
    <phoneticPr fontId="7"/>
  </si>
  <si>
    <t>事 業 所</t>
  </si>
  <si>
    <t>付表第一号（四）　訪問リハビリテーション・介護予防訪問リハビリテーション事業所の指定等に係る記載事項</t>
    <rPh sb="42" eb="43">
      <t>トウ</t>
    </rPh>
    <phoneticPr fontId="7"/>
  </si>
  <si>
    <t>■複数事業所</t>
    <phoneticPr fontId="7"/>
  </si>
  <si>
    <t>（参考）　訪問リハビリテーション・介護予防訪問リハビリテーション事業所の指定等に係る記載事項記入欄不足時の資料</t>
    <rPh sb="1" eb="3">
      <t>サンコウ</t>
    </rPh>
    <rPh sb="38" eb="39">
      <t>トウ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</si>
</sst>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
    <numFmt numFmtId="178" formatCode="0.0"/>
    <numFmt numFmtId="179" formatCode="h:mm;@"/>
    <numFmt numFmtId="180" formatCode="yyyy&quot;年&quot;m&quot;月&quot;d&quot;日&quot;;@"/>
  </numFmts>
  <fonts count="7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inor"/>
    </font>
    <font>
      <sz val="6"/>
      <name val="ＭＳ Ｐゴシック"/>
      <family val="3"/>
      <charset val="128"/>
      <scheme val="minor"/>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2"/>
      <color rgb="FF000000"/>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font>
    <font>
      <sz val="1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10"/>
      <color theme="1"/>
      <name val="Meiryo UI"/>
      <family val="3"/>
      <charset val="128"/>
    </font>
    <font>
      <sz val="6"/>
      <name val="ＭＳ Ｐゴシック"/>
      <family val="2"/>
      <charset val="128"/>
      <scheme val="minor"/>
    </font>
    <font>
      <sz val="8"/>
      <color theme="1"/>
      <name val="Meiryo UI"/>
      <family val="3"/>
      <charset val="128"/>
    </font>
    <font>
      <sz val="9"/>
      <color theme="1"/>
      <name val="Meiryo UI"/>
      <family val="3"/>
      <charset val="128"/>
    </font>
    <font>
      <b/>
      <sz val="14"/>
      <name val="Meiryo UI"/>
      <family val="3"/>
      <charset val="128"/>
    </font>
    <font>
      <sz val="10"/>
      <name val="Meiryo UI"/>
      <family val="3"/>
      <charset val="128"/>
    </font>
    <font>
      <b/>
      <sz val="10"/>
      <name val="Meiryo UI"/>
      <family val="3"/>
      <charset val="128"/>
    </font>
    <font>
      <sz val="8"/>
      <name val="Meiryo UI"/>
      <family val="3"/>
      <charset val="128"/>
    </font>
    <font>
      <sz val="9"/>
      <name val="Meiryo UI"/>
      <family val="3"/>
      <charset val="128"/>
    </font>
    <font>
      <sz val="16"/>
      <name val="HGSｺﾞｼｯｸM"/>
      <family val="3"/>
      <charset val="128"/>
    </font>
    <font>
      <sz val="16"/>
      <color rgb="FF000000"/>
      <name val="HGSｺﾞｼｯｸM"/>
      <family val="3"/>
      <charset val="128"/>
    </font>
    <font>
      <b/>
      <u/>
      <sz val="16"/>
      <name val="HGSｺﾞｼｯｸM"/>
      <family val="3"/>
      <charset val="128"/>
    </font>
    <font>
      <b/>
      <sz val="16"/>
      <name val="HGSｺﾞｼｯｸM"/>
      <family val="3"/>
      <charset val="128"/>
    </font>
    <font>
      <u/>
      <sz val="16"/>
      <name val="HGSｺﾞｼｯｸE"/>
      <family val="3"/>
      <charset val="128"/>
    </font>
    <font>
      <b/>
      <sz val="12"/>
      <name val="HGSｺﾞｼｯｸM"/>
      <family val="3"/>
      <charset val="128"/>
    </font>
    <font>
      <sz val="14"/>
      <name val="HGSｺﾞｼｯｸM"/>
      <family val="3"/>
      <charset val="128"/>
    </font>
    <font>
      <sz val="6"/>
      <name val="HGSｺﾞｼｯｸM"/>
      <family val="3"/>
      <charset val="128"/>
    </font>
    <font>
      <sz val="12"/>
      <color rgb="FFFFFF99"/>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b/>
      <sz val="14"/>
      <color rgb="FFFF0000"/>
      <name val="HGSｺﾞｼｯｸM"/>
      <family val="3"/>
      <charset val="128"/>
    </font>
    <font>
      <b/>
      <sz val="16"/>
      <name val="ＭＳ Ｐゴシック"/>
      <family val="3"/>
      <charset val="128"/>
    </font>
    <font>
      <sz val="16"/>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0"/>
      <color theme="1"/>
      <name val="ＭＳ Ｐゴシック"/>
      <family val="3"/>
      <charset val="128"/>
      <scheme val="major"/>
    </font>
    <font>
      <sz val="9"/>
      <color theme="1"/>
      <name val="ＭＳ Ｐゴシック"/>
      <family val="3"/>
      <charset val="128"/>
    </font>
    <font>
      <sz val="10.6"/>
      <color theme="1"/>
      <name val="ＭＳ ゴシック"/>
      <family val="3"/>
      <charset val="128"/>
    </font>
    <font>
      <b/>
      <sz val="11"/>
      <color theme="1"/>
      <name val="ＭＳ ゴシック"/>
      <family val="3"/>
      <charset val="128"/>
    </font>
    <font>
      <sz val="10.5"/>
      <color theme="1"/>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sz val="10"/>
      <color rgb="FFFF0000"/>
      <name val="ＭＳ Ｐゴシック"/>
      <family val="3"/>
      <charset val="128"/>
      <scheme val="major"/>
    </font>
    <font>
      <sz val="10"/>
      <name val="ＭＳ Ｐゴシック"/>
      <family val="3"/>
      <charset val="128"/>
    </font>
    <font>
      <sz val="10"/>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sz val="10.6"/>
      <color rgb="FF000000"/>
      <name val="ＭＳ ゴシック"/>
      <family val="3"/>
      <charset val="128"/>
    </font>
    <font>
      <b/>
      <sz val="11"/>
      <name val="ＭＳ ゴシック"/>
      <family val="3"/>
      <charset val="128"/>
    </font>
    <font>
      <b/>
      <sz val="1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202">
    <border>
      <left/>
      <right/>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rgb="FF000000"/>
      </top>
      <bottom style="thin">
        <color rgb="FF000000"/>
      </bottom>
      <diagonal/>
    </border>
    <border>
      <left/>
      <right/>
      <top style="thin">
        <color rgb="FF000000"/>
      </top>
      <bottom/>
      <diagonal/>
    </border>
    <border>
      <left style="medium">
        <color indexed="64"/>
      </left>
      <right/>
      <top style="thin">
        <color rgb="FF000000"/>
      </top>
      <bottom/>
      <diagonal/>
    </border>
    <border>
      <left/>
      <right style="thin">
        <color rgb="FF000000"/>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diagonalUp="1">
      <left style="double">
        <color indexed="64"/>
      </left>
      <right/>
      <top/>
      <bottom style="medium">
        <color indexed="64"/>
      </bottom>
      <diagonal style="hair">
        <color indexed="64"/>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style="double">
        <color indexed="64"/>
      </left>
      <right/>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medium">
        <color indexed="64"/>
      </left>
      <right style="thin">
        <color indexed="64"/>
      </right>
      <top/>
      <bottom style="thin">
        <color indexed="64"/>
      </bottom>
      <diagonal/>
    </border>
  </borders>
  <cellStyleXfs count="10">
    <xf numFmtId="0" fontId="0" fillId="0" borderId="0"/>
    <xf numFmtId="0" fontId="4" fillId="0" borderId="0"/>
    <xf numFmtId="0" fontId="13" fillId="0" borderId="0"/>
    <xf numFmtId="0" fontId="13"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19" fillId="0" borderId="0" applyBorder="0"/>
    <xf numFmtId="0" fontId="13" fillId="0" borderId="0"/>
  </cellStyleXfs>
  <cellXfs count="1302">
    <xf numFmtId="0" fontId="0" fillId="0" borderId="0" xfId="0"/>
    <xf numFmtId="0" fontId="5" fillId="2" borderId="0" xfId="1" applyFont="1" applyFill="1" applyBorder="1" applyAlignment="1">
      <alignment horizontal="left" vertical="top"/>
    </xf>
    <xf numFmtId="0" fontId="8" fillId="2" borderId="0" xfId="1" applyFont="1" applyFill="1" applyBorder="1" applyAlignment="1">
      <alignment horizontal="left" vertical="top"/>
    </xf>
    <xf numFmtId="0" fontId="5" fillId="2" borderId="0" xfId="1" applyFont="1" applyFill="1" applyBorder="1" applyAlignment="1">
      <alignment vertical="top" wrapText="1"/>
    </xf>
    <xf numFmtId="0" fontId="9" fillId="2" borderId="2"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12" xfId="1" applyFont="1" applyFill="1" applyBorder="1" applyAlignment="1">
      <alignment horizontal="center" vertical="top" wrapText="1"/>
    </xf>
    <xf numFmtId="0" fontId="9" fillId="2" borderId="17" xfId="1" applyFont="1" applyFill="1" applyBorder="1" applyAlignment="1">
      <alignment horizontal="center" vertical="top" wrapText="1"/>
    </xf>
    <xf numFmtId="0" fontId="9" fillId="2" borderId="17" xfId="1" applyFont="1" applyFill="1" applyBorder="1" applyAlignment="1">
      <alignment vertical="top" wrapText="1"/>
    </xf>
    <xf numFmtId="0" fontId="9" fillId="2" borderId="18" xfId="1" applyFont="1" applyFill="1" applyBorder="1" applyAlignment="1">
      <alignment vertical="top" wrapText="1"/>
    </xf>
    <xf numFmtId="0" fontId="9" fillId="2" borderId="20" xfId="1" applyFont="1" applyFill="1" applyBorder="1" applyAlignment="1">
      <alignment vertical="top" wrapText="1"/>
    </xf>
    <xf numFmtId="0" fontId="9" fillId="2" borderId="12"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19" xfId="1" applyFont="1" applyFill="1" applyBorder="1" applyAlignment="1">
      <alignment horizontal="left" wrapText="1"/>
    </xf>
    <xf numFmtId="0" fontId="10" fillId="2" borderId="34" xfId="1" applyFont="1" applyFill="1" applyBorder="1" applyAlignment="1">
      <alignment vertical="top" wrapText="1"/>
    </xf>
    <xf numFmtId="0" fontId="10" fillId="2" borderId="35" xfId="1" applyFont="1" applyFill="1" applyBorder="1" applyAlignment="1">
      <alignment vertical="top" wrapText="1"/>
    </xf>
    <xf numFmtId="0" fontId="12" fillId="2" borderId="0" xfId="1" applyFont="1" applyFill="1" applyBorder="1" applyAlignment="1">
      <alignment horizontal="left" vertical="top"/>
    </xf>
    <xf numFmtId="0" fontId="12" fillId="2" borderId="0" xfId="1" applyFont="1" applyFill="1" applyBorder="1" applyAlignment="1">
      <alignment horizontal="left" vertical="top" indent="4"/>
    </xf>
    <xf numFmtId="0" fontId="12" fillId="2" borderId="0" xfId="1" applyFont="1" applyFill="1" applyBorder="1" applyAlignment="1">
      <alignment horizontal="left" vertical="top" indent="6"/>
    </xf>
    <xf numFmtId="0" fontId="15" fillId="0" borderId="0" xfId="2" applyFont="1"/>
    <xf numFmtId="0" fontId="15" fillId="0" borderId="0" xfId="2" applyFont="1" applyAlignment="1">
      <alignment horizontal="center"/>
    </xf>
    <xf numFmtId="0" fontId="15" fillId="0" borderId="0" xfId="2" applyFont="1" applyAlignment="1">
      <alignment horizontal="left" vertical="center"/>
    </xf>
    <xf numFmtId="0" fontId="15" fillId="0" borderId="0" xfId="2" applyFont="1" applyAlignment="1">
      <alignment horizontal="right" vertical="center"/>
    </xf>
    <xf numFmtId="0" fontId="15" fillId="0" borderId="0" xfId="2" applyFont="1" applyAlignment="1">
      <alignment horizontal="center" vertical="center"/>
    </xf>
    <xf numFmtId="0" fontId="17" fillId="0" borderId="42" xfId="2" applyFont="1" applyBorder="1" applyAlignment="1">
      <alignment horizontal="center" vertical="center"/>
    </xf>
    <xf numFmtId="0" fontId="17" fillId="0" borderId="43" xfId="2" applyFont="1" applyBorder="1" applyAlignment="1">
      <alignment vertical="center"/>
    </xf>
    <xf numFmtId="0" fontId="17" fillId="0" borderId="43" xfId="2" applyFont="1" applyBorder="1"/>
    <xf numFmtId="0" fontId="17" fillId="0" borderId="44" xfId="2" applyFont="1" applyBorder="1"/>
    <xf numFmtId="0" fontId="17" fillId="0" borderId="44" xfId="2" applyFont="1" applyBorder="1" applyAlignment="1">
      <alignment vertical="center"/>
    </xf>
    <xf numFmtId="0" fontId="17" fillId="0" borderId="48" xfId="2" applyFont="1" applyBorder="1" applyAlignment="1">
      <alignment horizontal="center" vertical="center"/>
    </xf>
    <xf numFmtId="0" fontId="17" fillId="0" borderId="0" xfId="2" applyFont="1" applyAlignment="1">
      <alignment vertical="center"/>
    </xf>
    <xf numFmtId="0" fontId="17" fillId="0" borderId="47" xfId="2" applyFont="1" applyBorder="1" applyAlignment="1">
      <alignment vertical="center"/>
    </xf>
    <xf numFmtId="0" fontId="17" fillId="0" borderId="0" xfId="3" applyFont="1" applyAlignment="1">
      <alignment horizontal="center" vertical="center"/>
    </xf>
    <xf numFmtId="0" fontId="17" fillId="0" borderId="0" xfId="2" applyFont="1" applyAlignment="1">
      <alignment horizontal="left" vertical="center"/>
    </xf>
    <xf numFmtId="0" fontId="17" fillId="0" borderId="50" xfId="2" applyFont="1" applyBorder="1" applyAlignment="1">
      <alignment horizontal="center"/>
    </xf>
    <xf numFmtId="0" fontId="17" fillId="0" borderId="49" xfId="2" applyFont="1" applyBorder="1"/>
    <xf numFmtId="0" fontId="17" fillId="0" borderId="51" xfId="2" applyFont="1" applyBorder="1"/>
    <xf numFmtId="0" fontId="17" fillId="0" borderId="50" xfId="2" applyFont="1" applyBorder="1"/>
    <xf numFmtId="0" fontId="18" fillId="0" borderId="48" xfId="2" applyFont="1" applyBorder="1" applyAlignment="1">
      <alignment vertical="center"/>
    </xf>
    <xf numFmtId="0" fontId="17" fillId="0" borderId="0" xfId="2" applyFont="1"/>
    <xf numFmtId="0" fontId="17" fillId="0" borderId="47" xfId="2" applyFont="1" applyBorder="1"/>
    <xf numFmtId="0" fontId="17" fillId="0" borderId="48" xfId="2" applyFont="1" applyBorder="1" applyAlignment="1">
      <alignment horizontal="center"/>
    </xf>
    <xf numFmtId="0" fontId="17" fillId="0" borderId="48" xfId="2" applyFont="1" applyBorder="1"/>
    <xf numFmtId="0" fontId="17" fillId="0" borderId="0" xfId="2" applyFont="1" applyBorder="1" applyAlignment="1">
      <alignment horizontal="center" vertical="center"/>
    </xf>
    <xf numFmtId="0" fontId="17" fillId="0" borderId="0" xfId="2" applyFont="1" applyAlignment="1">
      <alignment vertical="top" wrapText="1"/>
    </xf>
    <xf numFmtId="0" fontId="19" fillId="0" borderId="0" xfId="2" applyFont="1" applyAlignment="1">
      <alignment vertical="top" wrapText="1"/>
    </xf>
    <xf numFmtId="0" fontId="17" fillId="0" borderId="0" xfId="2" applyFont="1" applyBorder="1" applyAlignment="1">
      <alignment horizontal="left" vertical="center"/>
    </xf>
    <xf numFmtId="0" fontId="17" fillId="0" borderId="0" xfId="2" applyFont="1" applyAlignment="1">
      <alignment horizontal="left" vertical="center" wrapText="1"/>
    </xf>
    <xf numFmtId="0" fontId="17" fillId="0" borderId="47" xfId="2" applyFont="1" applyBorder="1" applyAlignment="1">
      <alignment horizontal="left" vertical="center" wrapText="1"/>
    </xf>
    <xf numFmtId="0" fontId="17" fillId="0" borderId="47" xfId="2" applyFont="1" applyBorder="1" applyAlignment="1">
      <alignment vertical="center" wrapText="1"/>
    </xf>
    <xf numFmtId="0" fontId="17" fillId="0" borderId="52" xfId="2" applyFont="1" applyBorder="1" applyAlignment="1">
      <alignment horizontal="center"/>
    </xf>
    <xf numFmtId="0" fontId="17" fillId="0" borderId="53" xfId="2" applyFont="1" applyBorder="1"/>
    <xf numFmtId="0" fontId="17" fillId="0" borderId="54" xfId="2" applyFont="1" applyBorder="1"/>
    <xf numFmtId="0" fontId="17" fillId="0" borderId="52" xfId="2" applyFont="1" applyBorder="1"/>
    <xf numFmtId="0" fontId="15" fillId="0" borderId="0" xfId="2" applyFont="1" applyAlignment="1">
      <alignment vertical="center" wrapText="1"/>
    </xf>
    <xf numFmtId="0" fontId="20" fillId="0" borderId="0" xfId="2" applyFont="1"/>
    <xf numFmtId="0" fontId="21" fillId="0" borderId="0" xfId="2" applyFont="1"/>
    <xf numFmtId="0" fontId="21" fillId="0" borderId="0" xfId="2" applyFont="1" applyAlignment="1">
      <alignment vertical="top" wrapText="1"/>
    </xf>
    <xf numFmtId="0" fontId="17" fillId="0" borderId="0" xfId="2" applyFont="1" applyAlignment="1">
      <alignment horizontal="left" vertical="top" wrapText="1"/>
    </xf>
    <xf numFmtId="0" fontId="17" fillId="0" borderId="0" xfId="2" applyFont="1" applyAlignment="1">
      <alignment horizontal="center"/>
    </xf>
    <xf numFmtId="0" fontId="15" fillId="0" borderId="53" xfId="2" applyFont="1" applyBorder="1"/>
    <xf numFmtId="0" fontId="15" fillId="0" borderId="49" xfId="2" applyFont="1" applyBorder="1"/>
    <xf numFmtId="0" fontId="15" fillId="0" borderId="0" xfId="3" applyFont="1"/>
    <xf numFmtId="0" fontId="15" fillId="0" borderId="0" xfId="3" applyFont="1" applyAlignment="1">
      <alignment horizontal="center"/>
    </xf>
    <xf numFmtId="0" fontId="15" fillId="0" borderId="0" xfId="3" applyFont="1" applyAlignment="1">
      <alignment horizontal="left" vertical="center"/>
    </xf>
    <xf numFmtId="0" fontId="15" fillId="0" borderId="0" xfId="3" applyFont="1" applyAlignment="1">
      <alignment horizontal="right" vertical="center"/>
    </xf>
    <xf numFmtId="0" fontId="15" fillId="0" borderId="0" xfId="3" applyFont="1" applyAlignment="1">
      <alignment horizontal="center" vertical="center"/>
    </xf>
    <xf numFmtId="0" fontId="15" fillId="0" borderId="42" xfId="3" applyFont="1" applyBorder="1" applyAlignment="1">
      <alignment horizontal="center" vertical="center"/>
    </xf>
    <xf numFmtId="0" fontId="15" fillId="0" borderId="43" xfId="3" applyFont="1" applyBorder="1" applyAlignment="1">
      <alignment vertical="center"/>
    </xf>
    <xf numFmtId="0" fontId="15" fillId="0" borderId="43" xfId="3" applyFont="1" applyBorder="1"/>
    <xf numFmtId="0" fontId="15" fillId="0" borderId="44" xfId="3" applyFont="1" applyBorder="1"/>
    <xf numFmtId="0" fontId="15" fillId="0" borderId="44" xfId="3" applyFont="1" applyBorder="1" applyAlignment="1">
      <alignment vertical="center"/>
    </xf>
    <xf numFmtId="0" fontId="15" fillId="0" borderId="43" xfId="3" applyFont="1" applyBorder="1" applyAlignment="1">
      <alignment horizontal="center" vertical="center"/>
    </xf>
    <xf numFmtId="0" fontId="15" fillId="0" borderId="48" xfId="3" applyFont="1" applyBorder="1" applyAlignment="1">
      <alignment horizontal="center" vertical="center"/>
    </xf>
    <xf numFmtId="0" fontId="15" fillId="0" borderId="0" xfId="3" applyFont="1" applyAlignment="1">
      <alignment vertical="center"/>
    </xf>
    <xf numFmtId="0" fontId="15" fillId="0" borderId="47" xfId="3" applyFont="1" applyBorder="1" applyAlignment="1">
      <alignment vertical="center"/>
    </xf>
    <xf numFmtId="0" fontId="15" fillId="0" borderId="50" xfId="3" applyFont="1" applyBorder="1" applyAlignment="1">
      <alignment horizontal="center"/>
    </xf>
    <xf numFmtId="0" fontId="15" fillId="0" borderId="49" xfId="3" applyFont="1" applyBorder="1"/>
    <xf numFmtId="0" fontId="15" fillId="0" borderId="51" xfId="3" applyFont="1" applyBorder="1"/>
    <xf numFmtId="0" fontId="15" fillId="0" borderId="50" xfId="3" applyFont="1" applyBorder="1"/>
    <xf numFmtId="0" fontId="15" fillId="0" borderId="48" xfId="3" applyFont="1" applyBorder="1" applyAlignment="1">
      <alignment horizontal="center" vertical="top"/>
    </xf>
    <xf numFmtId="0" fontId="15" fillId="0" borderId="48" xfId="3" applyFont="1" applyBorder="1" applyAlignment="1">
      <alignment vertical="center"/>
    </xf>
    <xf numFmtId="0" fontId="15" fillId="0" borderId="47" xfId="3" applyFont="1" applyBorder="1"/>
    <xf numFmtId="0" fontId="15" fillId="0" borderId="48" xfId="3" applyFont="1" applyBorder="1" applyAlignment="1">
      <alignment horizontal="center"/>
    </xf>
    <xf numFmtId="0" fontId="15" fillId="0" borderId="48" xfId="3" applyFont="1" applyBorder="1"/>
    <xf numFmtId="0" fontId="15" fillId="0" borderId="47" xfId="3" applyFont="1" applyBorder="1" applyAlignment="1">
      <alignment vertical="center" wrapText="1"/>
    </xf>
    <xf numFmtId="0" fontId="15" fillId="0" borderId="0" xfId="3" applyFont="1" applyAlignment="1">
      <alignment vertical="top" wrapText="1"/>
    </xf>
    <xf numFmtId="0" fontId="15" fillId="0" borderId="47" xfId="3" applyFont="1" applyBorder="1" applyAlignment="1">
      <alignment vertical="top" wrapText="1"/>
    </xf>
    <xf numFmtId="0" fontId="15" fillId="0" borderId="45" xfId="3" applyFont="1" applyBorder="1"/>
    <xf numFmtId="0" fontId="15" fillId="0" borderId="52" xfId="3" applyFont="1" applyBorder="1" applyAlignment="1">
      <alignment horizontal="center"/>
    </xf>
    <xf numFmtId="0" fontId="15" fillId="0" borderId="53" xfId="3" applyFont="1" applyBorder="1"/>
    <xf numFmtId="0" fontId="15" fillId="0" borderId="54" xfId="3" applyFont="1" applyBorder="1"/>
    <xf numFmtId="0" fontId="15" fillId="0" borderId="52" xfId="3" applyFont="1" applyBorder="1"/>
    <xf numFmtId="0" fontId="15" fillId="0" borderId="0" xfId="3" applyFont="1" applyAlignment="1">
      <alignment vertical="center" wrapText="1"/>
    </xf>
    <xf numFmtId="0" fontId="22" fillId="0" borderId="0" xfId="3" applyFont="1"/>
    <xf numFmtId="0" fontId="15" fillId="0" borderId="0" xfId="3" applyFont="1" applyAlignment="1">
      <alignment horizontal="left" vertical="top" wrapText="1"/>
    </xf>
    <xf numFmtId="0" fontId="23" fillId="0" borderId="0" xfId="3" applyFont="1" applyAlignment="1">
      <alignment vertical="top"/>
    </xf>
    <xf numFmtId="176" fontId="15" fillId="0" borderId="0" xfId="3" applyNumberFormat="1" applyFont="1" applyAlignment="1">
      <alignment vertical="center"/>
    </xf>
    <xf numFmtId="0" fontId="15" fillId="0" borderId="0" xfId="3" applyFont="1" applyAlignment="1">
      <alignment horizontal="center" vertical="center" wrapText="1"/>
    </xf>
    <xf numFmtId="0" fontId="15" fillId="0" borderId="54" xfId="3" applyFont="1" applyBorder="1" applyAlignment="1">
      <alignment vertical="center"/>
    </xf>
    <xf numFmtId="0" fontId="15" fillId="0" borderId="53" xfId="3" applyFont="1" applyBorder="1" applyAlignment="1">
      <alignment vertical="center"/>
    </xf>
    <xf numFmtId="0" fontId="15" fillId="0" borderId="53" xfId="3" applyFont="1" applyBorder="1" applyAlignment="1">
      <alignment horizontal="left" vertical="center"/>
    </xf>
    <xf numFmtId="0" fontId="15" fillId="0" borderId="52" xfId="3" applyFont="1" applyBorder="1" applyAlignment="1">
      <alignment horizontal="left" vertical="center"/>
    </xf>
    <xf numFmtId="176" fontId="15" fillId="0" borderId="53" xfId="3" applyNumberFormat="1" applyFont="1" applyBorder="1" applyAlignment="1">
      <alignment vertical="center"/>
    </xf>
    <xf numFmtId="0" fontId="15" fillId="0" borderId="54" xfId="3" applyFont="1" applyBorder="1" applyAlignment="1">
      <alignment horizontal="left" vertical="center"/>
    </xf>
    <xf numFmtId="0" fontId="15" fillId="0" borderId="46" xfId="3" applyFont="1" applyBorder="1" applyAlignment="1">
      <alignment horizontal="center" vertical="center"/>
    </xf>
    <xf numFmtId="0" fontId="15" fillId="0" borderId="48" xfId="3" applyFont="1" applyBorder="1" applyAlignment="1">
      <alignment horizontal="left" vertical="center"/>
    </xf>
    <xf numFmtId="0" fontId="15" fillId="0" borderId="44" xfId="3" applyFont="1" applyBorder="1" applyAlignment="1">
      <alignment horizontal="left" vertical="center"/>
    </xf>
    <xf numFmtId="0" fontId="15" fillId="0" borderId="12" xfId="3" applyFont="1" applyBorder="1" applyAlignment="1">
      <alignment horizontal="center" vertical="center"/>
    </xf>
    <xf numFmtId="0" fontId="25" fillId="0" borderId="47" xfId="3" applyFont="1" applyBorder="1" applyAlignment="1">
      <alignment vertical="center" shrinkToFit="1"/>
    </xf>
    <xf numFmtId="0" fontId="26" fillId="0" borderId="0" xfId="3" applyFont="1" applyAlignment="1">
      <alignment horizontal="center" vertical="center"/>
    </xf>
    <xf numFmtId="0" fontId="15" fillId="0" borderId="51" xfId="3" applyFont="1" applyBorder="1" applyAlignment="1">
      <alignment vertical="center"/>
    </xf>
    <xf numFmtId="0" fontId="15" fillId="0" borderId="49" xfId="3" applyFont="1" applyBorder="1" applyAlignment="1">
      <alignment vertical="center"/>
    </xf>
    <xf numFmtId="0" fontId="15" fillId="0" borderId="49" xfId="3" applyFont="1" applyBorder="1" applyAlignment="1">
      <alignment horizontal="left" vertical="center"/>
    </xf>
    <xf numFmtId="0" fontId="15" fillId="0" borderId="50" xfId="3" applyFont="1" applyBorder="1" applyAlignment="1">
      <alignment horizontal="left" vertical="center"/>
    </xf>
    <xf numFmtId="0" fontId="15" fillId="0" borderId="49" xfId="3" applyFont="1" applyBorder="1" applyAlignment="1">
      <alignment horizontal="center" vertical="center"/>
    </xf>
    <xf numFmtId="176" fontId="15" fillId="0" borderId="0" xfId="3" applyNumberFormat="1" applyFont="1" applyAlignment="1">
      <alignment horizontal="center" vertical="center"/>
    </xf>
    <xf numFmtId="0" fontId="15" fillId="0" borderId="53" xfId="3" applyFont="1" applyBorder="1" applyAlignment="1">
      <alignment horizontal="center" vertical="center"/>
    </xf>
    <xf numFmtId="176" fontId="15" fillId="0" borderId="53" xfId="3" applyNumberFormat="1" applyFont="1" applyBorder="1" applyAlignment="1">
      <alignment horizontal="center" vertical="center"/>
    </xf>
    <xf numFmtId="0" fontId="15" fillId="0" borderId="52" xfId="3" applyFont="1" applyBorder="1" applyAlignment="1">
      <alignment vertical="center"/>
    </xf>
    <xf numFmtId="0" fontId="15" fillId="0" borderId="47" xfId="3" applyFont="1" applyBorder="1" applyAlignment="1">
      <alignment horizontal="center" vertical="center"/>
    </xf>
    <xf numFmtId="0" fontId="26" fillId="0" borderId="49" xfId="3" applyFont="1" applyBorder="1" applyAlignment="1">
      <alignment horizontal="center" vertical="center"/>
    </xf>
    <xf numFmtId="0" fontId="15" fillId="0" borderId="50" xfId="3" applyFont="1" applyBorder="1" applyAlignment="1">
      <alignment vertical="center"/>
    </xf>
    <xf numFmtId="0" fontId="24" fillId="0" borderId="54" xfId="3" applyFont="1" applyBorder="1" applyAlignment="1">
      <alignment vertical="center"/>
    </xf>
    <xf numFmtId="0" fontId="24" fillId="0" borderId="53" xfId="3" applyFont="1" applyBorder="1" applyAlignment="1">
      <alignment vertical="center"/>
    </xf>
    <xf numFmtId="0" fontId="15" fillId="0" borderId="52" xfId="3" applyFont="1" applyBorder="1" applyAlignment="1">
      <alignment horizontal="center" vertical="center"/>
    </xf>
    <xf numFmtId="0" fontId="24" fillId="0" borderId="47" xfId="3" applyFont="1" applyBorder="1" applyAlignment="1">
      <alignment vertical="center"/>
    </xf>
    <xf numFmtId="0" fontId="24" fillId="0" borderId="0" xfId="3" applyFont="1" applyAlignment="1">
      <alignment vertical="center"/>
    </xf>
    <xf numFmtId="0" fontId="24" fillId="0" borderId="51" xfId="3" applyFont="1" applyBorder="1" applyAlignment="1">
      <alignment horizontal="left" vertical="center"/>
    </xf>
    <xf numFmtId="0" fontId="24" fillId="0" borderId="49" xfId="3" applyFont="1" applyBorder="1" applyAlignment="1">
      <alignment horizontal="left" vertical="center"/>
    </xf>
    <xf numFmtId="0" fontId="24" fillId="0" borderId="50" xfId="3" applyFont="1" applyBorder="1" applyAlignment="1">
      <alignment horizontal="left" vertical="center"/>
    </xf>
    <xf numFmtId="0" fontId="24" fillId="0" borderId="44" xfId="3" applyFont="1" applyBorder="1" applyAlignment="1">
      <alignment vertical="center"/>
    </xf>
    <xf numFmtId="0" fontId="24" fillId="0" borderId="43" xfId="3" applyFont="1" applyBorder="1" applyAlignment="1">
      <alignment vertical="center"/>
    </xf>
    <xf numFmtId="0" fontId="15" fillId="0" borderId="0" xfId="3" applyFont="1" applyAlignment="1">
      <alignment horizontal="left"/>
    </xf>
    <xf numFmtId="0" fontId="15" fillId="0" borderId="0" xfId="3" applyFont="1" applyAlignment="1">
      <alignment horizontal="left" vertical="center" wrapText="1"/>
    </xf>
    <xf numFmtId="0" fontId="15" fillId="0" borderId="47" xfId="3" applyFont="1" applyBorder="1" applyAlignment="1">
      <alignment horizontal="left" vertical="center"/>
    </xf>
    <xf numFmtId="0" fontId="22" fillId="0" borderId="47" xfId="3" applyFont="1" applyBorder="1" applyAlignment="1">
      <alignment vertical="center"/>
    </xf>
    <xf numFmtId="0" fontId="15" fillId="0" borderId="44" xfId="3" applyFont="1" applyBorder="1" applyAlignment="1">
      <alignment horizontal="center" vertical="center"/>
    </xf>
    <xf numFmtId="0" fontId="22" fillId="0" borderId="12" xfId="3" applyFont="1" applyBorder="1" applyAlignment="1">
      <alignment horizontal="center" vertical="center"/>
    </xf>
    <xf numFmtId="0" fontId="26" fillId="0" borderId="47" xfId="3" applyFont="1" applyBorder="1" applyAlignment="1">
      <alignment horizontal="center" vertical="center"/>
    </xf>
    <xf numFmtId="0" fontId="26" fillId="0" borderId="48" xfId="3" applyFont="1" applyBorder="1" applyAlignment="1">
      <alignment horizontal="center" vertical="center"/>
    </xf>
    <xf numFmtId="0" fontId="15" fillId="0" borderId="48" xfId="3" applyFont="1" applyBorder="1" applyAlignment="1">
      <alignment vertical="center" wrapText="1"/>
    </xf>
    <xf numFmtId="0" fontId="15" fillId="0" borderId="51" xfId="3" applyFont="1" applyBorder="1" applyAlignment="1">
      <alignment horizontal="left" vertical="center"/>
    </xf>
    <xf numFmtId="0" fontId="15" fillId="0" borderId="42" xfId="3" applyFont="1" applyBorder="1" applyAlignment="1">
      <alignment vertical="center"/>
    </xf>
    <xf numFmtId="0" fontId="23" fillId="0" borderId="0" xfId="3" applyFont="1" applyAlignment="1">
      <alignment horizontal="left" vertical="center"/>
    </xf>
    <xf numFmtId="0" fontId="27" fillId="0" borderId="0" xfId="4" applyFont="1">
      <alignment vertical="center"/>
    </xf>
    <xf numFmtId="0" fontId="27" fillId="0" borderId="0" xfId="4" applyFont="1" applyAlignment="1">
      <alignment vertical="center"/>
    </xf>
    <xf numFmtId="0" fontId="30" fillId="0" borderId="0" xfId="4" applyFont="1" applyFill="1" applyBorder="1" applyAlignment="1">
      <alignment horizontal="left" vertical="center" wrapText="1"/>
    </xf>
    <xf numFmtId="0" fontId="29" fillId="0" borderId="0" xfId="4" applyFont="1" applyBorder="1" applyAlignment="1">
      <alignment horizontal="center" vertical="center" wrapText="1"/>
    </xf>
    <xf numFmtId="0" fontId="32" fillId="0" borderId="0" xfId="4" applyFont="1">
      <alignment vertical="center"/>
    </xf>
    <xf numFmtId="0" fontId="35" fillId="0" borderId="0" xfId="4" applyFont="1" applyFill="1" applyBorder="1" applyAlignment="1">
      <alignment horizontal="left" vertical="top" wrapText="1"/>
    </xf>
    <xf numFmtId="0" fontId="33" fillId="3" borderId="42" xfId="4" applyFont="1" applyFill="1" applyBorder="1" applyAlignment="1">
      <alignment vertical="center"/>
    </xf>
    <xf numFmtId="0" fontId="32" fillId="3" borderId="43" xfId="4" applyFont="1" applyFill="1" applyBorder="1" applyAlignment="1">
      <alignment vertical="center"/>
    </xf>
    <xf numFmtId="0" fontId="32" fillId="3" borderId="44" xfId="4" applyFont="1" applyFill="1" applyBorder="1" applyAlignment="1">
      <alignment vertical="center"/>
    </xf>
    <xf numFmtId="0" fontId="34" fillId="0" borderId="0" xfId="4" applyFont="1" applyBorder="1" applyAlignment="1">
      <alignment horizontal="left" vertical="center" wrapText="1"/>
    </xf>
    <xf numFmtId="0" fontId="32" fillId="0" borderId="0" xfId="4" applyFont="1" applyBorder="1" applyAlignment="1">
      <alignment horizontal="center" vertical="center"/>
    </xf>
    <xf numFmtId="0" fontId="35" fillId="0" borderId="53" xfId="4" applyFont="1" applyBorder="1" applyAlignment="1">
      <alignment vertical="center" wrapText="1"/>
    </xf>
    <xf numFmtId="0" fontId="17" fillId="0" borderId="0" xfId="2" applyFont="1" applyAlignment="1">
      <alignment horizontal="center" vertical="center"/>
    </xf>
    <xf numFmtId="0" fontId="17" fillId="0" borderId="0" xfId="2" applyFont="1" applyBorder="1" applyAlignment="1">
      <alignment horizontal="left" vertical="center" wrapText="1"/>
    </xf>
    <xf numFmtId="0" fontId="17" fillId="0" borderId="53" xfId="2" applyFont="1" applyBorder="1" applyAlignment="1">
      <alignment vertical="center" wrapText="1"/>
    </xf>
    <xf numFmtId="0" fontId="17" fillId="0" borderId="54" xfId="2" applyFont="1" applyBorder="1" applyAlignment="1">
      <alignment vertical="center" wrapText="1"/>
    </xf>
    <xf numFmtId="0" fontId="17" fillId="0" borderId="49" xfId="2" applyFont="1" applyBorder="1" applyAlignment="1">
      <alignment horizontal="left" vertical="top" wrapText="1"/>
    </xf>
    <xf numFmtId="0" fontId="17" fillId="0" borderId="0" xfId="2" applyFont="1" applyBorder="1" applyAlignment="1">
      <alignment horizontal="left" vertical="top" wrapText="1"/>
    </xf>
    <xf numFmtId="0" fontId="17" fillId="0" borderId="0" xfId="2" applyFont="1" applyAlignment="1">
      <alignment horizontal="left" vertical="center" wrapText="1"/>
    </xf>
    <xf numFmtId="0" fontId="17" fillId="0" borderId="0" xfId="2" applyFont="1" applyAlignment="1">
      <alignment horizontal="right" vertical="center"/>
    </xf>
    <xf numFmtId="0" fontId="17" fillId="0" borderId="0" xfId="2" applyFont="1" applyBorder="1" applyAlignment="1">
      <alignment horizontal="center" vertical="center" wrapText="1"/>
    </xf>
    <xf numFmtId="0" fontId="16" fillId="0" borderId="0" xfId="2" applyFont="1" applyAlignment="1">
      <alignment horizontal="center" vertical="center"/>
    </xf>
    <xf numFmtId="0" fontId="17" fillId="0" borderId="42" xfId="2" applyFont="1" applyBorder="1" applyAlignment="1">
      <alignment horizontal="left" vertical="center"/>
    </xf>
    <xf numFmtId="0" fontId="17" fillId="0" borderId="43" xfId="2" applyFont="1" applyBorder="1" applyAlignment="1">
      <alignment horizontal="left" vertical="center"/>
    </xf>
    <xf numFmtId="0" fontId="17" fillId="0" borderId="44" xfId="2" applyFont="1" applyBorder="1" applyAlignment="1">
      <alignment horizontal="left" vertical="center"/>
    </xf>
    <xf numFmtId="0" fontId="17" fillId="0" borderId="47" xfId="2" applyFont="1" applyBorder="1" applyAlignment="1">
      <alignment horizontal="left" vertical="center" wrapText="1"/>
    </xf>
    <xf numFmtId="0" fontId="32" fillId="0" borderId="12" xfId="4" applyFont="1" applyBorder="1" applyAlignment="1">
      <alignment horizontal="center" vertical="center"/>
    </xf>
    <xf numFmtId="0" fontId="32" fillId="0" borderId="55" xfId="4" applyFont="1" applyBorder="1" applyAlignment="1">
      <alignment horizontal="center" vertical="center"/>
    </xf>
    <xf numFmtId="0" fontId="32" fillId="4" borderId="44" xfId="4" applyFont="1" applyFill="1" applyBorder="1" applyAlignment="1">
      <alignment horizontal="center" vertical="center"/>
    </xf>
    <xf numFmtId="0" fontId="32" fillId="4" borderId="12" xfId="4" applyFont="1" applyFill="1" applyBorder="1" applyAlignment="1">
      <alignment horizontal="center" vertical="center"/>
    </xf>
    <xf numFmtId="0" fontId="31" fillId="0" borderId="0" xfId="4" applyFont="1" applyAlignment="1">
      <alignment horizontal="center" vertical="center"/>
    </xf>
    <xf numFmtId="0" fontId="32" fillId="0" borderId="44" xfId="4" applyFont="1" applyBorder="1" applyAlignment="1">
      <alignment horizontal="center" vertical="center"/>
    </xf>
    <xf numFmtId="0" fontId="32" fillId="0" borderId="42" xfId="4" applyFont="1" applyBorder="1" applyAlignment="1">
      <alignment horizontal="center" vertical="center"/>
    </xf>
    <xf numFmtId="0" fontId="32" fillId="0" borderId="43" xfId="4" applyFont="1" applyBorder="1" applyAlignment="1">
      <alignment horizontal="center" vertical="center"/>
    </xf>
    <xf numFmtId="0" fontId="34" fillId="0" borderId="61" xfId="4" applyFont="1" applyBorder="1" applyAlignment="1">
      <alignment horizontal="center" vertical="center" wrapText="1"/>
    </xf>
    <xf numFmtId="0" fontId="34" fillId="0" borderId="62" xfId="4" applyFont="1" applyBorder="1" applyAlignment="1">
      <alignment horizontal="center" vertical="center"/>
    </xf>
    <xf numFmtId="0" fontId="34" fillId="0" borderId="63" xfId="4" applyFont="1" applyBorder="1" applyAlignment="1">
      <alignment horizontal="center" vertical="center"/>
    </xf>
    <xf numFmtId="0" fontId="35" fillId="0" borderId="42" xfId="4" applyFont="1" applyFill="1" applyBorder="1" applyAlignment="1">
      <alignment horizontal="left" vertical="top" wrapText="1"/>
    </xf>
    <xf numFmtId="0" fontId="35" fillId="0" borderId="43" xfId="4" applyFont="1" applyFill="1" applyBorder="1" applyAlignment="1">
      <alignment horizontal="left" vertical="top" wrapText="1"/>
    </xf>
    <xf numFmtId="0" fontId="35" fillId="0" borderId="57" xfId="4" applyFont="1" applyFill="1" applyBorder="1" applyAlignment="1">
      <alignment horizontal="left" vertical="top" wrapText="1"/>
    </xf>
    <xf numFmtId="0" fontId="33" fillId="3" borderId="42" xfId="4" applyFont="1" applyFill="1" applyBorder="1" applyAlignment="1">
      <alignment horizontal="left" vertical="top"/>
    </xf>
    <xf numFmtId="0" fontId="33" fillId="3" borderId="43" xfId="4" applyFont="1" applyFill="1" applyBorder="1" applyAlignment="1">
      <alignment horizontal="left" vertical="top"/>
    </xf>
    <xf numFmtId="0" fontId="33" fillId="3" borderId="44" xfId="4" applyFont="1" applyFill="1" applyBorder="1" applyAlignment="1">
      <alignment horizontal="left" vertical="top"/>
    </xf>
    <xf numFmtId="0" fontId="32" fillId="0" borderId="50" xfId="4" applyFont="1" applyBorder="1" applyAlignment="1">
      <alignment horizontal="center" vertical="center"/>
    </xf>
    <xf numFmtId="0" fontId="32" fillId="0" borderId="49" xfId="4" applyFont="1" applyBorder="1" applyAlignment="1">
      <alignment horizontal="center" vertical="center"/>
    </xf>
    <xf numFmtId="0" fontId="32" fillId="0" borderId="51" xfId="4" applyFont="1" applyBorder="1" applyAlignment="1">
      <alignment horizontal="center" vertical="center"/>
    </xf>
    <xf numFmtId="0" fontId="34" fillId="0" borderId="64" xfId="4" applyFont="1" applyBorder="1" applyAlignment="1">
      <alignment horizontal="center" vertical="center" wrapText="1"/>
    </xf>
    <xf numFmtId="0" fontId="34" fillId="0" borderId="65" xfId="4" applyFont="1" applyBorder="1" applyAlignment="1">
      <alignment horizontal="center" vertical="center"/>
    </xf>
    <xf numFmtId="0" fontId="34" fillId="0" borderId="66" xfId="4" applyFont="1" applyBorder="1" applyAlignment="1">
      <alignment horizontal="center" vertical="center"/>
    </xf>
    <xf numFmtId="0" fontId="35" fillId="0" borderId="12" xfId="4" applyFont="1" applyBorder="1" applyAlignment="1">
      <alignment horizontal="left" vertical="center" wrapText="1"/>
    </xf>
    <xf numFmtId="0" fontId="35" fillId="0" borderId="55" xfId="4" applyFont="1" applyBorder="1" applyAlignment="1">
      <alignment horizontal="left" vertical="center" wrapText="1"/>
    </xf>
    <xf numFmtId="0" fontId="32" fillId="0" borderId="67" xfId="4" applyFont="1" applyBorder="1" applyAlignment="1">
      <alignment horizontal="center" vertical="center"/>
    </xf>
    <xf numFmtId="0" fontId="32" fillId="0" borderId="68" xfId="4" applyFont="1" applyBorder="1" applyAlignment="1">
      <alignment horizontal="center" vertical="center"/>
    </xf>
    <xf numFmtId="0" fontId="32" fillId="0" borderId="69" xfId="4" applyFont="1" applyBorder="1" applyAlignment="1">
      <alignment horizontal="center" vertical="center"/>
    </xf>
    <xf numFmtId="0" fontId="32" fillId="0" borderId="70" xfId="4" applyFont="1" applyBorder="1" applyAlignment="1">
      <alignment horizontal="center" vertical="center"/>
    </xf>
    <xf numFmtId="0" fontId="35" fillId="0" borderId="42"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4" fillId="0" borderId="58" xfId="4" applyFont="1" applyBorder="1" applyAlignment="1">
      <alignment horizontal="center" vertical="center" wrapText="1"/>
    </xf>
    <xf numFmtId="0" fontId="34" fillId="0" borderId="59" xfId="4" applyFont="1" applyBorder="1" applyAlignment="1">
      <alignment horizontal="center" vertical="center" wrapText="1"/>
    </xf>
    <xf numFmtId="0" fontId="34" fillId="0" borderId="60" xfId="4" applyFont="1" applyBorder="1" applyAlignment="1">
      <alignment horizontal="center" vertical="center" wrapText="1"/>
    </xf>
    <xf numFmtId="0" fontId="33" fillId="0" borderId="50" xfId="4" applyFont="1" applyFill="1" applyBorder="1" applyAlignment="1">
      <alignment horizontal="center" vertical="center" wrapText="1"/>
    </xf>
    <xf numFmtId="0" fontId="33" fillId="0" borderId="49" xfId="4" applyFont="1" applyFill="1" applyBorder="1" applyAlignment="1">
      <alignment horizontal="center" vertical="center" wrapText="1"/>
    </xf>
    <xf numFmtId="0" fontId="33" fillId="0" borderId="51" xfId="4" applyFont="1" applyFill="1" applyBorder="1" applyAlignment="1">
      <alignment horizontal="center" vertical="center" wrapText="1"/>
    </xf>
    <xf numFmtId="0" fontId="33" fillId="3" borderId="42" xfId="4" applyFont="1" applyFill="1" applyBorder="1" applyAlignment="1">
      <alignment horizontal="left" vertical="center" wrapText="1"/>
    </xf>
    <xf numFmtId="0" fontId="33" fillId="3" borderId="43" xfId="4" applyFont="1" applyFill="1" applyBorder="1" applyAlignment="1">
      <alignment horizontal="left" vertical="center" wrapText="1"/>
    </xf>
    <xf numFmtId="0" fontId="33" fillId="3" borderId="44" xfId="4" applyFont="1" applyFill="1" applyBorder="1" applyAlignment="1">
      <alignment horizontal="left" vertical="center" wrapText="1"/>
    </xf>
    <xf numFmtId="0" fontId="32" fillId="0" borderId="42" xfId="4" applyFont="1" applyFill="1" applyBorder="1" applyAlignment="1">
      <alignment horizontal="center" vertical="center" wrapText="1"/>
    </xf>
    <xf numFmtId="0" fontId="32" fillId="0" borderId="43" xfId="4" applyFont="1" applyFill="1" applyBorder="1" applyAlignment="1">
      <alignment horizontal="center" vertical="center" wrapText="1"/>
    </xf>
    <xf numFmtId="0" fontId="34" fillId="0" borderId="61" xfId="4" applyFont="1" applyFill="1" applyBorder="1" applyAlignment="1">
      <alignment horizontal="center" vertical="center" wrapText="1"/>
    </xf>
    <xf numFmtId="0" fontId="34" fillId="0" borderId="62" xfId="4" applyFont="1" applyFill="1" applyBorder="1" applyAlignment="1">
      <alignment horizontal="center" vertical="center" wrapText="1"/>
    </xf>
    <xf numFmtId="0" fontId="34" fillId="0" borderId="63" xfId="4" applyFont="1" applyFill="1" applyBorder="1" applyAlignment="1">
      <alignment horizontal="center" vertical="center" wrapText="1"/>
    </xf>
    <xf numFmtId="0" fontId="27" fillId="0" borderId="0" xfId="4" applyFont="1" applyAlignment="1">
      <alignment horizontal="left" vertical="center" wrapText="1"/>
    </xf>
    <xf numFmtId="0" fontId="27" fillId="0" borderId="0" xfId="4" applyFont="1" applyAlignment="1">
      <alignment horizontal="center" vertical="center"/>
    </xf>
    <xf numFmtId="0" fontId="27" fillId="0" borderId="0" xfId="4" applyFont="1" applyAlignment="1">
      <alignment horizontal="left" vertical="center"/>
    </xf>
    <xf numFmtId="0" fontId="34" fillId="0" borderId="56" xfId="4" applyFont="1" applyBorder="1" applyAlignment="1">
      <alignment horizontal="center" vertical="center" wrapText="1"/>
    </xf>
    <xf numFmtId="0" fontId="34" fillId="0" borderId="43" xfId="4" applyFont="1" applyBorder="1" applyAlignment="1">
      <alignment horizontal="center" vertical="center" wrapText="1"/>
    </xf>
    <xf numFmtId="0" fontId="34" fillId="0" borderId="57" xfId="4" applyFont="1" applyBorder="1" applyAlignment="1">
      <alignment horizontal="center" vertical="center" wrapText="1"/>
    </xf>
    <xf numFmtId="0" fontId="34" fillId="0" borderId="71" xfId="4" applyFont="1" applyBorder="1" applyAlignment="1">
      <alignment horizontal="center" vertical="center" wrapText="1"/>
    </xf>
    <xf numFmtId="0" fontId="34" fillId="0" borderId="49" xfId="4" applyFont="1" applyBorder="1" applyAlignment="1">
      <alignment horizontal="center" vertical="center" wrapText="1"/>
    </xf>
    <xf numFmtId="0" fontId="34" fillId="0" borderId="72" xfId="4" applyFont="1" applyBorder="1" applyAlignment="1">
      <alignment horizontal="center" vertical="center" wrapText="1"/>
    </xf>
    <xf numFmtId="0" fontId="10" fillId="2" borderId="17" xfId="1" applyFont="1" applyFill="1" applyBorder="1" applyAlignment="1">
      <alignment horizontal="left" wrapText="1"/>
    </xf>
    <xf numFmtId="0" fontId="10" fillId="2" borderId="18" xfId="1" applyFont="1" applyFill="1" applyBorder="1" applyAlignment="1">
      <alignment horizontal="left" wrapText="1"/>
    </xf>
    <xf numFmtId="0" fontId="10" fillId="2" borderId="19" xfId="1" applyFont="1" applyFill="1" applyBorder="1" applyAlignment="1">
      <alignment horizontal="left" wrapText="1"/>
    </xf>
    <xf numFmtId="0" fontId="9" fillId="2" borderId="36" xfId="1" applyFont="1" applyFill="1" applyBorder="1" applyAlignment="1">
      <alignment horizontal="left" vertical="top" wrapText="1" indent="3"/>
    </xf>
    <xf numFmtId="0" fontId="9" fillId="2" borderId="37" xfId="1" applyFont="1" applyFill="1" applyBorder="1" applyAlignment="1">
      <alignment horizontal="left" vertical="top" wrapText="1" indent="3"/>
    </xf>
    <xf numFmtId="0" fontId="9" fillId="2" borderId="38" xfId="1" applyFont="1" applyFill="1" applyBorder="1" applyAlignment="1">
      <alignment horizontal="left" vertical="top" wrapText="1" indent="3"/>
    </xf>
    <xf numFmtId="0" fontId="9" fillId="2" borderId="39" xfId="1" applyFont="1" applyFill="1" applyBorder="1" applyAlignment="1">
      <alignment horizontal="left" vertical="top" wrapText="1"/>
    </xf>
    <xf numFmtId="0" fontId="9" fillId="2" borderId="37" xfId="1" applyFont="1" applyFill="1" applyBorder="1" applyAlignment="1">
      <alignment horizontal="left" vertical="top" wrapText="1"/>
    </xf>
    <xf numFmtId="0" fontId="9" fillId="2" borderId="40"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9" fillId="3" borderId="23"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9" fillId="3" borderId="20" xfId="1" applyFont="1" applyFill="1" applyBorder="1" applyAlignment="1">
      <alignment horizontal="left" vertical="center" wrapText="1"/>
    </xf>
    <xf numFmtId="0" fontId="9" fillId="2" borderId="11" xfId="1" applyFont="1" applyFill="1" applyBorder="1" applyAlignment="1">
      <alignment horizontal="left" vertical="top" wrapText="1"/>
    </xf>
    <xf numFmtId="0" fontId="9" fillId="2" borderId="0" xfId="1" applyFont="1" applyFill="1" applyBorder="1" applyAlignment="1">
      <alignment horizontal="left" vertical="top" wrapText="1"/>
    </xf>
    <xf numFmtId="0" fontId="9" fillId="2" borderId="29" xfId="1" applyFont="1" applyFill="1" applyBorder="1" applyAlignment="1">
      <alignment horizontal="left" vertical="top"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0" fillId="2" borderId="6" xfId="1" applyFont="1" applyFill="1" applyBorder="1" applyAlignment="1">
      <alignment horizontal="left" vertical="top" wrapText="1"/>
    </xf>
    <xf numFmtId="0" fontId="10" fillId="2" borderId="21" xfId="1" applyFont="1" applyFill="1" applyBorder="1" applyAlignment="1">
      <alignment horizontal="left" vertical="top" wrapText="1"/>
    </xf>
    <xf numFmtId="0" fontId="9" fillId="2" borderId="17" xfId="1" applyFont="1" applyFill="1" applyBorder="1" applyAlignment="1">
      <alignment horizontal="left" vertical="top" wrapText="1"/>
    </xf>
    <xf numFmtId="0" fontId="9" fillId="2" borderId="18" xfId="1" applyFont="1" applyFill="1" applyBorder="1" applyAlignment="1">
      <alignment horizontal="left" vertical="top" wrapText="1"/>
    </xf>
    <xf numFmtId="0" fontId="9" fillId="2" borderId="19" xfId="1" applyFont="1" applyFill="1" applyBorder="1" applyAlignment="1">
      <alignment horizontal="left" vertical="top" wrapText="1"/>
    </xf>
    <xf numFmtId="0" fontId="9" fillId="2" borderId="23" xfId="1" applyFont="1" applyFill="1" applyBorder="1" applyAlignment="1">
      <alignment horizontal="left" vertical="center" wrapText="1"/>
    </xf>
    <xf numFmtId="0" fontId="9" fillId="2" borderId="24"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9" fillId="2" borderId="25" xfId="1" applyFont="1" applyFill="1" applyBorder="1" applyAlignment="1">
      <alignment horizontal="center" vertical="center" textRotation="255" wrapText="1"/>
    </xf>
    <xf numFmtId="0" fontId="9" fillId="2" borderId="11" xfId="1" applyFont="1" applyFill="1" applyBorder="1" applyAlignment="1">
      <alignment horizontal="center" vertical="center" textRotation="255" wrapText="1"/>
    </xf>
    <xf numFmtId="0" fontId="9" fillId="2" borderId="7"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7" xfId="1" applyFont="1" applyFill="1" applyBorder="1" applyAlignment="1">
      <alignment horizontal="left" vertical="top" wrapText="1"/>
    </xf>
    <xf numFmtId="0" fontId="9" fillId="2" borderId="24" xfId="1" applyFont="1" applyFill="1" applyBorder="1" applyAlignment="1">
      <alignment horizontal="left" vertical="top" wrapText="1"/>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30" xfId="1" applyFont="1" applyFill="1" applyBorder="1" applyAlignment="1">
      <alignment horizontal="left" vertical="top" wrapText="1"/>
    </xf>
    <xf numFmtId="0" fontId="10" fillId="2" borderId="24"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9" fillId="2" borderId="1" xfId="1" applyFont="1" applyFill="1" applyBorder="1" applyAlignment="1">
      <alignment horizontal="center" vertical="center" textRotation="255" wrapText="1"/>
    </xf>
    <xf numFmtId="0" fontId="9" fillId="2" borderId="6"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9" fillId="2" borderId="13" xfId="1" applyFont="1" applyFill="1" applyBorder="1" applyAlignment="1">
      <alignment horizontal="left" vertical="top" wrapText="1"/>
    </xf>
    <xf numFmtId="0" fontId="9" fillId="2" borderId="14" xfId="1" applyFont="1" applyFill="1" applyBorder="1" applyAlignment="1">
      <alignment horizontal="left" vertical="top" wrapText="1"/>
    </xf>
    <xf numFmtId="0" fontId="9" fillId="2" borderId="15" xfId="1" applyFont="1" applyFill="1" applyBorder="1" applyAlignment="1">
      <alignment horizontal="left" vertical="top" wrapText="1"/>
    </xf>
    <xf numFmtId="0" fontId="9" fillId="2" borderId="16"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0" fillId="2" borderId="20" xfId="1" applyFont="1" applyFill="1" applyBorder="1" applyAlignment="1">
      <alignment horizontal="left" wrapText="1"/>
    </xf>
    <xf numFmtId="0" fontId="22" fillId="0" borderId="0" xfId="3" applyFont="1" applyAlignment="1">
      <alignment horizontal="left" wrapText="1"/>
    </xf>
    <xf numFmtId="0" fontId="15" fillId="0" borderId="12" xfId="3" applyFont="1" applyBorder="1" applyAlignment="1">
      <alignment horizontal="center" vertical="center"/>
    </xf>
    <xf numFmtId="0" fontId="15" fillId="0" borderId="50" xfId="3" applyFont="1" applyBorder="1" applyAlignment="1">
      <alignment horizontal="left" vertical="center"/>
    </xf>
    <xf numFmtId="0" fontId="15" fillId="0" borderId="49" xfId="3" applyFont="1" applyBorder="1" applyAlignment="1">
      <alignment horizontal="left" vertical="center"/>
    </xf>
    <xf numFmtId="0" fontId="15" fillId="0" borderId="51" xfId="3" applyFont="1" applyBorder="1" applyAlignment="1">
      <alignment horizontal="left" vertical="center"/>
    </xf>
    <xf numFmtId="0" fontId="15" fillId="0" borderId="52" xfId="3" applyFont="1" applyBorder="1" applyAlignment="1">
      <alignment horizontal="left" vertical="center"/>
    </xf>
    <xf numFmtId="0" fontId="15" fillId="0" borderId="53" xfId="3" applyFont="1" applyBorder="1" applyAlignment="1">
      <alignment horizontal="left" vertical="center"/>
    </xf>
    <xf numFmtId="0" fontId="15" fillId="0" borderId="54" xfId="3" applyFont="1" applyBorder="1" applyAlignment="1">
      <alignment horizontal="left" vertical="center"/>
    </xf>
    <xf numFmtId="0" fontId="15" fillId="0" borderId="53" xfId="3" applyFont="1" applyBorder="1" applyAlignment="1">
      <alignment vertical="center" wrapText="1"/>
    </xf>
    <xf numFmtId="0" fontId="15" fillId="0" borderId="54" xfId="3" applyFont="1" applyBorder="1" applyAlignment="1">
      <alignment vertical="center" wrapText="1"/>
    </xf>
    <xf numFmtId="0" fontId="15" fillId="0" borderId="50" xfId="3" applyFont="1" applyBorder="1" applyAlignment="1">
      <alignment horizontal="center" vertical="center"/>
    </xf>
    <xf numFmtId="0" fontId="15" fillId="0" borderId="49" xfId="3" applyFont="1" applyBorder="1" applyAlignment="1">
      <alignment horizontal="center" vertical="center"/>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15" fillId="0" borderId="53" xfId="3" applyFont="1" applyBorder="1" applyAlignment="1">
      <alignment horizontal="center" vertical="center"/>
    </xf>
    <xf numFmtId="0" fontId="15" fillId="0" borderId="54" xfId="3" applyFont="1" applyBorder="1" applyAlignment="1">
      <alignment horizontal="center" vertical="center"/>
    </xf>
    <xf numFmtId="0" fontId="15" fillId="0" borderId="48" xfId="3" applyFont="1" applyBorder="1" applyAlignment="1">
      <alignment horizontal="center" vertical="center"/>
    </xf>
    <xf numFmtId="0" fontId="15" fillId="0" borderId="0" xfId="3" applyFont="1" applyAlignment="1">
      <alignment horizontal="center" vertical="center"/>
    </xf>
    <xf numFmtId="0" fontId="15" fillId="0" borderId="47" xfId="3" applyFont="1" applyBorder="1" applyAlignment="1">
      <alignment horizontal="center" vertical="center"/>
    </xf>
    <xf numFmtId="0" fontId="15" fillId="0" borderId="44" xfId="3" applyFont="1" applyBorder="1" applyAlignment="1">
      <alignment horizontal="center" vertical="center"/>
    </xf>
    <xf numFmtId="0" fontId="15" fillId="0" borderId="46" xfId="3" applyFont="1" applyBorder="1" applyAlignment="1">
      <alignment horizontal="center" vertical="center"/>
    </xf>
    <xf numFmtId="0" fontId="15" fillId="0" borderId="42" xfId="3" applyFont="1" applyBorder="1" applyAlignment="1">
      <alignment horizontal="left" vertical="center"/>
    </xf>
    <xf numFmtId="0" fontId="15" fillId="0" borderId="43" xfId="3" applyFont="1" applyBorder="1" applyAlignment="1">
      <alignment horizontal="left" vertical="center"/>
    </xf>
    <xf numFmtId="0" fontId="15" fillId="0" borderId="0" xfId="3" applyFont="1" applyAlignment="1">
      <alignment horizontal="center"/>
    </xf>
    <xf numFmtId="0" fontId="15" fillId="0" borderId="44" xfId="3" applyFont="1" applyBorder="1" applyAlignment="1">
      <alignment horizontal="left" vertical="center"/>
    </xf>
    <xf numFmtId="0" fontId="15" fillId="0" borderId="0" xfId="3" applyFont="1" applyAlignment="1">
      <alignment horizontal="center" vertical="top" wrapText="1"/>
    </xf>
    <xf numFmtId="0" fontId="15" fillId="0" borderId="47" xfId="3" applyFont="1" applyBorder="1" applyAlignment="1">
      <alignment horizontal="center" vertical="top" wrapText="1"/>
    </xf>
    <xf numFmtId="0" fontId="24" fillId="0" borderId="42" xfId="3" applyFont="1" applyBorder="1" applyAlignment="1">
      <alignment horizontal="left" vertical="center" wrapText="1"/>
    </xf>
    <xf numFmtId="0" fontId="24" fillId="0" borderId="43" xfId="3" applyFont="1" applyBorder="1" applyAlignment="1">
      <alignment horizontal="left" vertical="center" wrapText="1"/>
    </xf>
    <xf numFmtId="0" fontId="15" fillId="0" borderId="42" xfId="3" applyFont="1" applyBorder="1" applyAlignment="1">
      <alignment horizontal="center" vertical="center"/>
    </xf>
    <xf numFmtId="0" fontId="24" fillId="0" borderId="50" xfId="3" applyFont="1" applyBorder="1" applyAlignment="1">
      <alignment horizontal="center" vertical="center" wrapText="1"/>
    </xf>
    <xf numFmtId="0" fontId="24" fillId="0" borderId="49" xfId="3" applyFont="1" applyBorder="1" applyAlignment="1">
      <alignment horizontal="center" vertical="center" wrapText="1"/>
    </xf>
    <xf numFmtId="0" fontId="24" fillId="0" borderId="51" xfId="3" applyFont="1" applyBorder="1" applyAlignment="1">
      <alignment horizontal="center" vertical="center" wrapText="1"/>
    </xf>
    <xf numFmtId="0" fontId="24" fillId="0" borderId="48" xfId="3" applyFont="1" applyBorder="1" applyAlignment="1">
      <alignment horizontal="center" vertical="center" wrapText="1"/>
    </xf>
    <xf numFmtId="0" fontId="24" fillId="0" borderId="0" xfId="3" applyFont="1" applyAlignment="1">
      <alignment horizontal="center" vertical="center" wrapText="1"/>
    </xf>
    <xf numFmtId="0" fontId="24" fillId="0" borderId="47" xfId="3" applyFont="1" applyBorder="1" applyAlignment="1">
      <alignment horizontal="center" vertical="center" wrapText="1"/>
    </xf>
    <xf numFmtId="0" fontId="24" fillId="0" borderId="52" xfId="3" applyFont="1" applyBorder="1" applyAlignment="1">
      <alignment horizontal="center" vertical="center" wrapText="1"/>
    </xf>
    <xf numFmtId="0" fontId="24" fillId="0" borderId="53" xfId="3" applyFont="1" applyBorder="1" applyAlignment="1">
      <alignment horizontal="center" vertical="center" wrapText="1"/>
    </xf>
    <xf numFmtId="0" fontId="24" fillId="0" borderId="54" xfId="3" applyFont="1" applyBorder="1" applyAlignment="1">
      <alignment horizontal="center" vertical="center" wrapText="1"/>
    </xf>
    <xf numFmtId="0" fontId="23" fillId="0" borderId="0" xfId="3" applyFont="1" applyAlignment="1">
      <alignment horizontal="center" vertical="top" wrapText="1"/>
    </xf>
    <xf numFmtId="0" fontId="23" fillId="0" borderId="0" xfId="3" applyFont="1" applyAlignment="1">
      <alignment horizontal="center" vertical="top"/>
    </xf>
    <xf numFmtId="0" fontId="23" fillId="0" borderId="0" xfId="3" applyFont="1" applyAlignment="1">
      <alignment horizontal="left" vertical="top" wrapText="1"/>
    </xf>
    <xf numFmtId="0" fontId="24" fillId="0" borderId="42" xfId="3" applyFont="1" applyBorder="1" applyAlignment="1">
      <alignment vertical="center" wrapText="1"/>
    </xf>
    <xf numFmtId="0" fontId="24" fillId="0" borderId="43" xfId="3" applyFont="1" applyBorder="1" applyAlignment="1">
      <alignment vertical="center"/>
    </xf>
    <xf numFmtId="0" fontId="15" fillId="0" borderId="50" xfId="3" applyFont="1" applyBorder="1" applyAlignment="1">
      <alignment horizontal="center" vertical="center" textRotation="255"/>
    </xf>
    <xf numFmtId="0" fontId="15" fillId="0" borderId="51" xfId="3" applyFont="1" applyBorder="1" applyAlignment="1">
      <alignment horizontal="center" vertical="center" textRotation="255"/>
    </xf>
    <xf numFmtId="0" fontId="15" fillId="0" borderId="48" xfId="3" applyFont="1" applyBorder="1" applyAlignment="1">
      <alignment horizontal="center" vertical="center" textRotation="255"/>
    </xf>
    <xf numFmtId="0" fontId="15" fillId="0" borderId="47" xfId="3" applyFont="1" applyBorder="1" applyAlignment="1">
      <alignment horizontal="center" vertical="center" textRotation="255"/>
    </xf>
    <xf numFmtId="0" fontId="15" fillId="0" borderId="52" xfId="3" applyFont="1" applyBorder="1" applyAlignment="1">
      <alignment horizontal="center" vertical="center" textRotation="255"/>
    </xf>
    <xf numFmtId="0" fontId="15" fillId="0" borderId="54" xfId="3" applyFont="1" applyBorder="1" applyAlignment="1">
      <alignment horizontal="center" vertical="center" textRotation="255"/>
    </xf>
    <xf numFmtId="0" fontId="24" fillId="0" borderId="43" xfId="3" applyFont="1" applyBorder="1" applyAlignment="1">
      <alignment vertical="center" wrapText="1"/>
    </xf>
    <xf numFmtId="0" fontId="24" fillId="0" borderId="44" xfId="3" applyFont="1" applyBorder="1" applyAlignment="1">
      <alignment vertical="center" wrapText="1"/>
    </xf>
    <xf numFmtId="0" fontId="15" fillId="0" borderId="44" xfId="3" applyFont="1" applyBorder="1" applyAlignment="1">
      <alignment horizontal="center" vertical="center" textRotation="255"/>
    </xf>
    <xf numFmtId="0" fontId="15" fillId="0" borderId="48" xfId="3" applyFont="1" applyBorder="1" applyAlignment="1">
      <alignment horizontal="left" vertical="center"/>
    </xf>
    <xf numFmtId="0" fontId="15" fillId="0" borderId="0" xfId="3" applyFont="1" applyAlignment="1">
      <alignment horizontal="left" vertical="center"/>
    </xf>
    <xf numFmtId="0" fontId="15" fillId="0" borderId="47" xfId="3" applyFont="1" applyBorder="1" applyAlignment="1">
      <alignment horizontal="left" vertical="center"/>
    </xf>
    <xf numFmtId="0" fontId="15" fillId="0" borderId="50" xfId="3" applyFont="1" applyBorder="1" applyAlignment="1">
      <alignment horizontal="left" vertical="center" wrapText="1"/>
    </xf>
    <xf numFmtId="0" fontId="15" fillId="0" borderId="49" xfId="3" applyFont="1" applyBorder="1" applyAlignment="1">
      <alignment horizontal="left" vertical="center" wrapText="1"/>
    </xf>
    <xf numFmtId="0" fontId="15" fillId="0" borderId="51" xfId="3" applyFont="1" applyBorder="1" applyAlignment="1">
      <alignment horizontal="left" vertical="center" wrapText="1"/>
    </xf>
    <xf numFmtId="0" fontId="15" fillId="0" borderId="48" xfId="3" applyFont="1" applyBorder="1" applyAlignment="1">
      <alignment horizontal="left" vertical="center" wrapText="1"/>
    </xf>
    <xf numFmtId="0" fontId="15" fillId="0" borderId="0" xfId="3" applyFont="1" applyAlignment="1">
      <alignment horizontal="left" vertical="center" wrapText="1"/>
    </xf>
    <xf numFmtId="0" fontId="15" fillId="0" borderId="47" xfId="3" applyFont="1" applyBorder="1" applyAlignment="1">
      <alignment horizontal="left" vertical="center" wrapText="1"/>
    </xf>
    <xf numFmtId="0" fontId="15" fillId="0" borderId="52" xfId="3" applyFont="1" applyBorder="1" applyAlignment="1">
      <alignment horizontal="left" vertical="center" wrapText="1"/>
    </xf>
    <xf numFmtId="0" fontId="15" fillId="0" borderId="53" xfId="3" applyFont="1" applyBorder="1" applyAlignment="1">
      <alignment horizontal="left" vertical="center" wrapText="1"/>
    </xf>
    <xf numFmtId="0" fontId="15" fillId="0" borderId="54" xfId="3" applyFont="1" applyBorder="1" applyAlignment="1">
      <alignment horizontal="left" vertical="center" wrapText="1"/>
    </xf>
    <xf numFmtId="0" fontId="22" fillId="0" borderId="50" xfId="3" applyFont="1" applyBorder="1" applyAlignment="1">
      <alignment wrapText="1"/>
    </xf>
    <xf numFmtId="0" fontId="22" fillId="0" borderId="49" xfId="3" applyFont="1" applyBorder="1" applyAlignment="1">
      <alignment wrapText="1"/>
    </xf>
    <xf numFmtId="0" fontId="22" fillId="0" borderId="51" xfId="3" applyFont="1" applyBorder="1" applyAlignment="1">
      <alignment wrapText="1"/>
    </xf>
    <xf numFmtId="0" fontId="22" fillId="0" borderId="48" xfId="3" applyFont="1" applyBorder="1" applyAlignment="1">
      <alignment horizontal="left" vertical="top" wrapText="1"/>
    </xf>
    <xf numFmtId="0" fontId="22" fillId="0" borderId="0" xfId="3" applyFont="1" applyAlignment="1">
      <alignment horizontal="left" vertical="top" wrapText="1"/>
    </xf>
    <xf numFmtId="0" fontId="22" fillId="0" borderId="47" xfId="3" applyFont="1" applyBorder="1" applyAlignment="1">
      <alignment horizontal="left" vertical="top" wrapText="1"/>
    </xf>
    <xf numFmtId="0" fontId="22" fillId="0" borderId="48" xfId="3" applyFont="1" applyBorder="1" applyAlignment="1">
      <alignment vertical="top" wrapText="1"/>
    </xf>
    <xf numFmtId="0" fontId="22" fillId="0" borderId="0" xfId="3" applyFont="1" applyAlignment="1">
      <alignment vertical="top" wrapText="1"/>
    </xf>
    <xf numFmtId="0" fontId="22" fillId="0" borderId="47" xfId="3" applyFont="1" applyBorder="1" applyAlignment="1">
      <alignment vertical="top" wrapText="1"/>
    </xf>
    <xf numFmtId="0" fontId="22" fillId="0" borderId="52" xfId="3" applyFont="1" applyBorder="1" applyAlignment="1">
      <alignment vertical="top" wrapText="1"/>
    </xf>
    <xf numFmtId="0" fontId="22" fillId="0" borderId="53" xfId="3" applyFont="1" applyBorder="1" applyAlignment="1">
      <alignment vertical="top" wrapText="1"/>
    </xf>
    <xf numFmtId="0" fontId="22" fillId="0" borderId="54" xfId="3" applyFont="1" applyBorder="1" applyAlignment="1">
      <alignment vertical="top" wrapText="1"/>
    </xf>
    <xf numFmtId="0" fontId="15" fillId="0" borderId="12" xfId="3" applyFont="1" applyBorder="1" applyAlignment="1">
      <alignment horizontal="left" vertical="center"/>
    </xf>
    <xf numFmtId="0" fontId="24" fillId="0" borderId="42" xfId="3" applyFont="1" applyBorder="1" applyAlignment="1">
      <alignment horizontal="left" vertical="center"/>
    </xf>
    <xf numFmtId="0" fontId="24" fillId="0" borderId="43" xfId="3" applyFont="1" applyBorder="1" applyAlignment="1">
      <alignment horizontal="left" vertical="center"/>
    </xf>
    <xf numFmtId="0" fontId="24" fillId="0" borderId="44" xfId="3" applyFont="1" applyBorder="1" applyAlignment="1">
      <alignment horizontal="left" vertical="center"/>
    </xf>
    <xf numFmtId="0" fontId="22" fillId="0" borderId="0" xfId="3" applyFont="1" applyAlignment="1">
      <alignment horizontal="left" vertical="center" wrapText="1"/>
    </xf>
    <xf numFmtId="0" fontId="22" fillId="0" borderId="12" xfId="3" applyFont="1" applyBorder="1" applyAlignment="1">
      <alignment vertical="center" wrapText="1"/>
    </xf>
    <xf numFmtId="0" fontId="22" fillId="0" borderId="12" xfId="3" applyFont="1" applyBorder="1" applyAlignment="1">
      <alignment vertical="center"/>
    </xf>
    <xf numFmtId="0" fontId="15" fillId="0" borderId="43" xfId="3" applyFont="1" applyBorder="1" applyAlignment="1">
      <alignment horizontal="center" vertical="center"/>
    </xf>
    <xf numFmtId="0" fontId="22" fillId="0" borderId="42" xfId="3" applyFont="1" applyBorder="1" applyAlignment="1">
      <alignment vertical="center" wrapText="1"/>
    </xf>
    <xf numFmtId="0" fontId="22" fillId="0" borderId="43" xfId="3" applyFont="1" applyBorder="1" applyAlignment="1">
      <alignment vertical="center" wrapText="1"/>
    </xf>
    <xf numFmtId="0" fontId="22" fillId="0" borderId="44" xfId="3" applyFont="1" applyBorder="1" applyAlignment="1">
      <alignment vertical="center" wrapText="1"/>
    </xf>
    <xf numFmtId="0" fontId="15" fillId="0" borderId="0" xfId="3" applyFont="1" applyAlignment="1">
      <alignment horizontal="center" vertical="top"/>
    </xf>
    <xf numFmtId="0" fontId="15" fillId="0" borderId="0" xfId="3" applyFont="1" applyAlignment="1">
      <alignment horizontal="left" vertical="top" wrapText="1"/>
    </xf>
    <xf numFmtId="0" fontId="15" fillId="0" borderId="48" xfId="3" applyFont="1" applyBorder="1" applyAlignment="1">
      <alignment vertical="center" wrapText="1"/>
    </xf>
    <xf numFmtId="0" fontId="15" fillId="0" borderId="0" xfId="3" applyFont="1" applyAlignment="1">
      <alignment vertical="center" wrapText="1"/>
    </xf>
    <xf numFmtId="0" fontId="15" fillId="0" borderId="47" xfId="3" applyFont="1" applyBorder="1" applyAlignment="1">
      <alignment vertical="center" wrapText="1"/>
    </xf>
    <xf numFmtId="0" fontId="15" fillId="0" borderId="0" xfId="3" applyFont="1" applyAlignment="1">
      <alignment horizontal="center" vertical="center" wrapText="1"/>
    </xf>
    <xf numFmtId="0" fontId="17" fillId="0" borderId="0" xfId="5" applyFont="1" applyFill="1" applyAlignment="1">
      <alignment vertical="center"/>
    </xf>
    <xf numFmtId="0" fontId="36" fillId="0" borderId="0" xfId="5" applyFont="1" applyFill="1" applyAlignment="1">
      <alignment vertical="center"/>
    </xf>
    <xf numFmtId="0" fontId="37" fillId="2" borderId="0" xfId="5" applyFont="1" applyFill="1" applyAlignment="1">
      <alignment horizontal="left" vertical="center"/>
    </xf>
    <xf numFmtId="0" fontId="36" fillId="2" borderId="12" xfId="5" applyFont="1" applyFill="1" applyBorder="1" applyAlignment="1">
      <alignment horizontal="center" vertical="center"/>
    </xf>
    <xf numFmtId="0" fontId="36" fillId="2" borderId="12" xfId="5" applyFont="1" applyFill="1" applyBorder="1" applyAlignment="1">
      <alignment horizontal="center" vertical="center"/>
    </xf>
    <xf numFmtId="0" fontId="17" fillId="2" borderId="12" xfId="5" applyFont="1" applyFill="1" applyBorder="1" applyAlignment="1">
      <alignment horizontal="center" vertical="center"/>
    </xf>
    <xf numFmtId="0" fontId="36" fillId="0" borderId="0" xfId="5" applyFont="1" applyFill="1" applyBorder="1" applyAlignment="1">
      <alignment horizontal="justify" vertical="center" wrapText="1"/>
    </xf>
    <xf numFmtId="0" fontId="36" fillId="0" borderId="0" xfId="5" applyFont="1" applyFill="1" applyBorder="1" applyAlignment="1">
      <alignment vertical="center"/>
    </xf>
    <xf numFmtId="0" fontId="36" fillId="0" borderId="0" xfId="5" applyFont="1" applyFill="1" applyBorder="1" applyAlignment="1">
      <alignment vertical="center" wrapText="1"/>
    </xf>
    <xf numFmtId="0" fontId="36" fillId="0" borderId="0" xfId="5" applyFont="1" applyFill="1" applyBorder="1" applyAlignment="1">
      <alignment horizontal="left" vertical="center"/>
    </xf>
    <xf numFmtId="0" fontId="17" fillId="0" borderId="0" xfId="5" applyFont="1" applyFill="1" applyAlignment="1" applyProtection="1">
      <alignment vertical="center"/>
    </xf>
    <xf numFmtId="0" fontId="17" fillId="0" borderId="0" xfId="5" applyFont="1" applyFill="1" applyBorder="1" applyAlignment="1" applyProtection="1">
      <alignment vertical="center"/>
    </xf>
    <xf numFmtId="0" fontId="17" fillId="0" borderId="0" xfId="5" applyFont="1" applyFill="1" applyBorder="1" applyAlignment="1" applyProtection="1">
      <alignment horizontal="left" vertical="center"/>
    </xf>
    <xf numFmtId="0" fontId="15" fillId="0" borderId="0" xfId="5" applyFont="1" applyFill="1" applyBorder="1" applyAlignment="1" applyProtection="1">
      <alignment vertical="center" shrinkToFit="1"/>
    </xf>
    <xf numFmtId="0" fontId="17" fillId="0" borderId="0" xfId="5" applyFont="1" applyFill="1" applyBorder="1" applyAlignment="1" applyProtection="1">
      <alignment vertical="center" shrinkToFit="1"/>
    </xf>
    <xf numFmtId="0" fontId="41" fillId="0" borderId="0" xfId="5" applyFont="1" applyFill="1" applyAlignment="1" applyProtection="1">
      <alignment vertical="center"/>
    </xf>
    <xf numFmtId="0" fontId="36" fillId="2" borderId="73" xfId="5" applyFont="1" applyFill="1" applyBorder="1" applyAlignment="1" applyProtection="1">
      <alignment horizontal="left" vertical="center" wrapText="1"/>
      <protection locked="0"/>
    </xf>
    <xf numFmtId="0" fontId="36" fillId="2" borderId="74" xfId="5" applyFont="1" applyFill="1" applyBorder="1" applyAlignment="1" applyProtection="1">
      <alignment horizontal="left" vertical="center" wrapText="1"/>
      <protection locked="0"/>
    </xf>
    <xf numFmtId="0" fontId="36" fillId="2" borderId="75" xfId="5" applyFont="1" applyFill="1" applyBorder="1" applyAlignment="1" applyProtection="1">
      <alignment horizontal="left" vertical="center" wrapText="1"/>
      <protection locked="0"/>
    </xf>
    <xf numFmtId="177" fontId="39" fillId="2" borderId="73" xfId="6" applyNumberFormat="1" applyFont="1" applyFill="1" applyBorder="1" applyAlignment="1" applyProtection="1">
      <alignment horizontal="center" vertical="center" wrapText="1"/>
    </xf>
    <xf numFmtId="177" fontId="39" fillId="2" borderId="75" xfId="6" applyNumberFormat="1" applyFont="1" applyFill="1" applyBorder="1" applyAlignment="1" applyProtection="1">
      <alignment horizontal="center" vertical="center" wrapText="1"/>
    </xf>
    <xf numFmtId="177" fontId="39" fillId="2" borderId="73" xfId="5" applyNumberFormat="1" applyFont="1" applyFill="1" applyBorder="1" applyAlignment="1" applyProtection="1">
      <alignment horizontal="center" vertical="center" wrapText="1"/>
    </xf>
    <xf numFmtId="177" fontId="39" fillId="2" borderId="75" xfId="5" applyNumberFormat="1" applyFont="1" applyFill="1" applyBorder="1" applyAlignment="1" applyProtection="1">
      <alignment horizontal="center" vertical="center" wrapText="1"/>
    </xf>
    <xf numFmtId="177" fontId="36" fillId="2" borderId="76" xfId="5" applyNumberFormat="1" applyFont="1" applyFill="1" applyBorder="1" applyAlignment="1" applyProtection="1">
      <alignment horizontal="center" vertical="center" shrinkToFit="1"/>
      <protection locked="0"/>
    </xf>
    <xf numFmtId="177" fontId="36" fillId="2" borderId="77" xfId="5" applyNumberFormat="1" applyFont="1" applyFill="1" applyBorder="1" applyAlignment="1" applyProtection="1">
      <alignment horizontal="center" vertical="center" shrinkToFit="1"/>
      <protection locked="0"/>
    </xf>
    <xf numFmtId="177" fontId="36" fillId="2" borderId="78" xfId="5" applyNumberFormat="1" applyFont="1" applyFill="1" applyBorder="1" applyAlignment="1" applyProtection="1">
      <alignment horizontal="center" vertical="center" shrinkToFit="1"/>
      <protection locked="0"/>
    </xf>
    <xf numFmtId="0" fontId="36" fillId="2" borderId="73" xfId="5" applyFont="1" applyFill="1" applyBorder="1" applyAlignment="1" applyProtection="1">
      <alignment horizontal="center" vertical="center" wrapText="1"/>
      <protection locked="0"/>
    </xf>
    <xf numFmtId="0" fontId="36" fillId="2" borderId="74" xfId="5" applyFont="1" applyFill="1" applyBorder="1" applyAlignment="1" applyProtection="1">
      <alignment horizontal="center" vertical="center" wrapText="1"/>
      <protection locked="0"/>
    </xf>
    <xf numFmtId="0" fontId="36" fillId="2" borderId="79" xfId="5" applyFont="1" applyFill="1" applyBorder="1" applyAlignment="1" applyProtection="1">
      <alignment horizontal="center" vertical="center" wrapText="1"/>
      <protection locked="0"/>
    </xf>
    <xf numFmtId="0" fontId="36" fillId="2" borderId="80" xfId="5" applyFont="1" applyFill="1" applyBorder="1" applyAlignment="1" applyProtection="1">
      <alignment horizontal="center" vertical="center" shrinkToFit="1"/>
      <protection locked="0"/>
    </xf>
    <xf numFmtId="0" fontId="36" fillId="2" borderId="74" xfId="5" applyFont="1" applyFill="1" applyBorder="1" applyAlignment="1" applyProtection="1">
      <alignment horizontal="center" vertical="center" shrinkToFit="1"/>
      <protection locked="0"/>
    </xf>
    <xf numFmtId="0" fontId="36" fillId="2" borderId="79" xfId="5" applyFont="1" applyFill="1" applyBorder="1" applyAlignment="1" applyProtection="1">
      <alignment horizontal="center" vertical="center" shrinkToFit="1"/>
      <protection locked="0"/>
    </xf>
    <xf numFmtId="0" fontId="36" fillId="2" borderId="80" xfId="5" applyFont="1" applyFill="1" applyBorder="1" applyAlignment="1" applyProtection="1">
      <alignment horizontal="center" vertical="center" wrapText="1"/>
      <protection locked="0"/>
    </xf>
    <xf numFmtId="0" fontId="17" fillId="2" borderId="80" xfId="5" applyFont="1" applyFill="1" applyBorder="1" applyAlignment="1" applyProtection="1">
      <alignment horizontal="center" vertical="center" wrapText="1"/>
      <protection locked="0"/>
    </xf>
    <xf numFmtId="0" fontId="17" fillId="2" borderId="75" xfId="5" applyFont="1" applyFill="1" applyBorder="1" applyAlignment="1" applyProtection="1">
      <alignment horizontal="center" vertical="center" wrapText="1"/>
      <protection locked="0"/>
    </xf>
    <xf numFmtId="0" fontId="36" fillId="0" borderId="81" xfId="5" applyFont="1" applyFill="1" applyBorder="1" applyAlignment="1" applyProtection="1">
      <alignment vertical="center"/>
    </xf>
    <xf numFmtId="0" fontId="36" fillId="2" borderId="82" xfId="5" applyFont="1" applyFill="1" applyBorder="1" applyAlignment="1" applyProtection="1">
      <alignment horizontal="left" vertical="center" wrapText="1"/>
      <protection locked="0"/>
    </xf>
    <xf numFmtId="0" fontId="36" fillId="2" borderId="43" xfId="5" applyFont="1" applyFill="1" applyBorder="1" applyAlignment="1" applyProtection="1">
      <alignment horizontal="left" vertical="center" wrapText="1"/>
      <protection locked="0"/>
    </xf>
    <xf numFmtId="0" fontId="36" fillId="2" borderId="83" xfId="5" applyFont="1" applyFill="1" applyBorder="1" applyAlignment="1" applyProtection="1">
      <alignment horizontal="left" vertical="center" wrapText="1"/>
      <protection locked="0"/>
    </xf>
    <xf numFmtId="177" fontId="39" fillId="2" borderId="82" xfId="6" applyNumberFormat="1" applyFont="1" applyFill="1" applyBorder="1" applyAlignment="1" applyProtection="1">
      <alignment horizontal="center" vertical="center" wrapText="1"/>
    </xf>
    <xf numFmtId="177" fontId="39" fillId="2" borderId="83" xfId="6" applyNumberFormat="1" applyFont="1" applyFill="1" applyBorder="1" applyAlignment="1" applyProtection="1">
      <alignment horizontal="center" vertical="center" wrapText="1"/>
    </xf>
    <xf numFmtId="177" fontId="39" fillId="2" borderId="82" xfId="5" applyNumberFormat="1" applyFont="1" applyFill="1" applyBorder="1" applyAlignment="1" applyProtection="1">
      <alignment horizontal="center" vertical="center" wrapText="1"/>
    </xf>
    <xf numFmtId="177" fontId="39" fillId="2" borderId="83" xfId="5" applyNumberFormat="1" applyFont="1" applyFill="1" applyBorder="1" applyAlignment="1" applyProtection="1">
      <alignment horizontal="center" vertical="center" wrapText="1"/>
    </xf>
    <xf numFmtId="177" fontId="36" fillId="2" borderId="84" xfId="5" applyNumberFormat="1" applyFont="1" applyFill="1" applyBorder="1" applyAlignment="1" applyProtection="1">
      <alignment horizontal="center" vertical="center" shrinkToFit="1"/>
      <protection locked="0"/>
    </xf>
    <xf numFmtId="177" fontId="36" fillId="2" borderId="85" xfId="5" applyNumberFormat="1" applyFont="1" applyFill="1" applyBorder="1" applyAlignment="1" applyProtection="1">
      <alignment horizontal="center" vertical="center" shrinkToFit="1"/>
      <protection locked="0"/>
    </xf>
    <xf numFmtId="177" fontId="36" fillId="2" borderId="86" xfId="5" applyNumberFormat="1" applyFont="1" applyFill="1" applyBorder="1" applyAlignment="1" applyProtection="1">
      <alignment horizontal="center" vertical="center" shrinkToFit="1"/>
      <protection locked="0"/>
    </xf>
    <xf numFmtId="0" fontId="36" fillId="2" borderId="82" xfId="5" applyFont="1" applyFill="1" applyBorder="1" applyAlignment="1" applyProtection="1">
      <alignment horizontal="center" vertical="center" wrapText="1"/>
      <protection locked="0"/>
    </xf>
    <xf numFmtId="0" fontId="36" fillId="2" borderId="43" xfId="5" applyFont="1" applyFill="1" applyBorder="1" applyAlignment="1" applyProtection="1">
      <alignment horizontal="center" vertical="center" wrapText="1"/>
      <protection locked="0"/>
    </xf>
    <xf numFmtId="0" fontId="36" fillId="2" borderId="42" xfId="5" applyFont="1" applyFill="1" applyBorder="1" applyAlignment="1" applyProtection="1">
      <alignment horizontal="center" vertical="center" wrapText="1"/>
      <protection locked="0"/>
    </xf>
    <xf numFmtId="0" fontId="36" fillId="2" borderId="44" xfId="5" applyFont="1" applyFill="1" applyBorder="1" applyAlignment="1" applyProtection="1">
      <alignment horizontal="center" vertical="center" shrinkToFit="1"/>
      <protection locked="0"/>
    </xf>
    <xf numFmtId="0" fontId="36" fillId="2" borderId="43" xfId="5" applyFont="1" applyFill="1" applyBorder="1" applyAlignment="1" applyProtection="1">
      <alignment horizontal="center" vertical="center" shrinkToFit="1"/>
      <protection locked="0"/>
    </xf>
    <xf numFmtId="0" fontId="36" fillId="2" borderId="42" xfId="5" applyFont="1" applyFill="1" applyBorder="1" applyAlignment="1" applyProtection="1">
      <alignment horizontal="center" vertical="center" shrinkToFit="1"/>
      <protection locked="0"/>
    </xf>
    <xf numFmtId="0" fontId="36" fillId="2" borderId="44" xfId="5" applyFont="1" applyFill="1" applyBorder="1" applyAlignment="1" applyProtection="1">
      <alignment horizontal="center" vertical="center" wrapText="1"/>
      <protection locked="0"/>
    </xf>
    <xf numFmtId="0" fontId="17" fillId="2" borderId="44" xfId="5" applyFont="1" applyFill="1" applyBorder="1" applyAlignment="1" applyProtection="1">
      <alignment horizontal="center" vertical="center" wrapText="1"/>
      <protection locked="0"/>
    </xf>
    <xf numFmtId="0" fontId="17" fillId="2" borderId="83" xfId="5" applyFont="1" applyFill="1" applyBorder="1" applyAlignment="1" applyProtection="1">
      <alignment horizontal="center" vertical="center" wrapText="1"/>
      <protection locked="0"/>
    </xf>
    <xf numFmtId="0" fontId="36" fillId="0" borderId="87" xfId="5" applyFont="1" applyFill="1" applyBorder="1" applyAlignment="1" applyProtection="1">
      <alignment vertical="center"/>
    </xf>
    <xf numFmtId="0" fontId="36" fillId="2" borderId="82" xfId="5" applyFont="1" applyFill="1" applyBorder="1" applyAlignment="1" applyProtection="1">
      <alignment horizontal="left" vertical="center" wrapText="1"/>
      <protection locked="0"/>
    </xf>
    <xf numFmtId="0" fontId="36" fillId="2" borderId="43" xfId="5" applyFont="1" applyFill="1" applyBorder="1" applyAlignment="1" applyProtection="1">
      <alignment horizontal="left" vertical="center" wrapText="1"/>
      <protection locked="0"/>
    </xf>
    <xf numFmtId="0" fontId="36" fillId="2" borderId="83" xfId="5" applyFont="1" applyFill="1" applyBorder="1" applyAlignment="1" applyProtection="1">
      <alignment horizontal="left" vertical="center" wrapText="1"/>
      <protection locked="0"/>
    </xf>
    <xf numFmtId="177" fontId="39" fillId="2" borderId="82" xfId="6" applyNumberFormat="1" applyFont="1" applyFill="1" applyBorder="1" applyAlignment="1" applyProtection="1">
      <alignment horizontal="center" vertical="center" wrapText="1"/>
    </xf>
    <xf numFmtId="177" fontId="39" fillId="2" borderId="83" xfId="6" applyNumberFormat="1" applyFont="1" applyFill="1" applyBorder="1" applyAlignment="1" applyProtection="1">
      <alignment horizontal="center" vertical="center" wrapText="1"/>
    </xf>
    <xf numFmtId="177" fontId="39" fillId="2" borderId="82" xfId="5" applyNumberFormat="1" applyFont="1" applyFill="1" applyBorder="1" applyAlignment="1" applyProtection="1">
      <alignment horizontal="center" vertical="center" wrapText="1"/>
    </xf>
    <xf numFmtId="177" fontId="39" fillId="2" borderId="83" xfId="5" applyNumberFormat="1" applyFont="1" applyFill="1" applyBorder="1" applyAlignment="1" applyProtection="1">
      <alignment horizontal="center" vertical="center" wrapText="1"/>
    </xf>
    <xf numFmtId="0" fontId="36" fillId="2" borderId="82" xfId="5" applyFont="1" applyFill="1" applyBorder="1" applyAlignment="1" applyProtection="1">
      <alignment horizontal="center" vertical="center" wrapText="1"/>
      <protection locked="0"/>
    </xf>
    <xf numFmtId="0" fontId="36" fillId="2" borderId="43" xfId="5" applyFont="1" applyFill="1" applyBorder="1" applyAlignment="1" applyProtection="1">
      <alignment horizontal="center" vertical="center" wrapText="1"/>
      <protection locked="0"/>
    </xf>
    <xf numFmtId="0" fontId="36" fillId="2" borderId="42" xfId="5" applyFont="1" applyFill="1" applyBorder="1" applyAlignment="1" applyProtection="1">
      <alignment horizontal="center" vertical="center" wrapText="1"/>
      <protection locked="0"/>
    </xf>
    <xf numFmtId="0" fontId="36" fillId="2" borderId="44" xfId="5" applyFont="1" applyFill="1" applyBorder="1" applyAlignment="1" applyProtection="1">
      <alignment horizontal="center" vertical="center" shrinkToFit="1"/>
      <protection locked="0"/>
    </xf>
    <xf numFmtId="0" fontId="36" fillId="2" borderId="43" xfId="5" applyFont="1" applyFill="1" applyBorder="1" applyAlignment="1" applyProtection="1">
      <alignment horizontal="center" vertical="center" shrinkToFit="1"/>
      <protection locked="0"/>
    </xf>
    <xf numFmtId="0" fontId="36" fillId="2" borderId="42" xfId="5" applyFont="1" applyFill="1" applyBorder="1" applyAlignment="1" applyProtection="1">
      <alignment horizontal="center" vertical="center" shrinkToFit="1"/>
      <protection locked="0"/>
    </xf>
    <xf numFmtId="0" fontId="36" fillId="2" borderId="44" xfId="5" applyFont="1" applyFill="1" applyBorder="1" applyAlignment="1" applyProtection="1">
      <alignment horizontal="center" vertical="center" wrapText="1"/>
      <protection locked="0"/>
    </xf>
    <xf numFmtId="0" fontId="17" fillId="2" borderId="44" xfId="5" applyFont="1" applyFill="1" applyBorder="1" applyAlignment="1" applyProtection="1">
      <alignment horizontal="center" vertical="center" wrapText="1"/>
      <protection locked="0"/>
    </xf>
    <xf numFmtId="0" fontId="17" fillId="2" borderId="83" xfId="5" applyFont="1" applyFill="1" applyBorder="1" applyAlignment="1" applyProtection="1">
      <alignment horizontal="center" vertical="center" wrapText="1"/>
      <protection locked="0"/>
    </xf>
    <xf numFmtId="0" fontId="36" fillId="2" borderId="5" xfId="5" applyFont="1" applyFill="1" applyBorder="1" applyAlignment="1" applyProtection="1">
      <alignment horizontal="left" vertical="center" wrapText="1"/>
      <protection locked="0"/>
    </xf>
    <xf numFmtId="0" fontId="36" fillId="2" borderId="4" xfId="5" applyFont="1" applyFill="1" applyBorder="1" applyAlignment="1" applyProtection="1">
      <alignment horizontal="left" vertical="center" wrapText="1"/>
      <protection locked="0"/>
    </xf>
    <xf numFmtId="0" fontId="36" fillId="2" borderId="88" xfId="5" applyFont="1" applyFill="1" applyBorder="1" applyAlignment="1" applyProtection="1">
      <alignment horizontal="left" vertical="center" wrapText="1"/>
      <protection locked="0"/>
    </xf>
    <xf numFmtId="177" fontId="39" fillId="2" borderId="5" xfId="6" applyNumberFormat="1" applyFont="1" applyFill="1" applyBorder="1" applyAlignment="1" applyProtection="1">
      <alignment horizontal="center" vertical="center" wrapText="1"/>
    </xf>
    <xf numFmtId="177" fontId="39" fillId="2" borderId="88" xfId="6" applyNumberFormat="1" applyFont="1" applyFill="1" applyBorder="1" applyAlignment="1" applyProtection="1">
      <alignment horizontal="center" vertical="center" wrapText="1"/>
    </xf>
    <xf numFmtId="177" fontId="39" fillId="2" borderId="5" xfId="5" applyNumberFormat="1" applyFont="1" applyFill="1" applyBorder="1" applyAlignment="1" applyProtection="1">
      <alignment horizontal="center" vertical="center" wrapText="1"/>
    </xf>
    <xf numFmtId="177" fontId="39" fillId="2" borderId="88" xfId="5" applyNumberFormat="1" applyFont="1" applyFill="1" applyBorder="1" applyAlignment="1" applyProtection="1">
      <alignment horizontal="center" vertical="center" wrapText="1"/>
    </xf>
    <xf numFmtId="177" fontId="36" fillId="2" borderId="89" xfId="5" applyNumberFormat="1" applyFont="1" applyFill="1" applyBorder="1" applyAlignment="1" applyProtection="1">
      <alignment horizontal="center" vertical="center" shrinkToFit="1"/>
      <protection locked="0"/>
    </xf>
    <xf numFmtId="177" fontId="36" fillId="2" borderId="90" xfId="5" applyNumberFormat="1" applyFont="1" applyFill="1" applyBorder="1" applyAlignment="1" applyProtection="1">
      <alignment horizontal="center" vertical="center" shrinkToFit="1"/>
      <protection locked="0"/>
    </xf>
    <xf numFmtId="177" fontId="36" fillId="2" borderId="91" xfId="5" applyNumberFormat="1" applyFont="1" applyFill="1" applyBorder="1" applyAlignment="1" applyProtection="1">
      <alignment horizontal="center" vertical="center" shrinkToFit="1"/>
      <protection locked="0"/>
    </xf>
    <xf numFmtId="0" fontId="36" fillId="2" borderId="5" xfId="5" applyFont="1" applyFill="1" applyBorder="1" applyAlignment="1" applyProtection="1">
      <alignment horizontal="center" vertical="center" wrapText="1"/>
      <protection locked="0"/>
    </xf>
    <xf numFmtId="0" fontId="36" fillId="2" borderId="4" xfId="5" applyFont="1" applyFill="1" applyBorder="1" applyAlignment="1" applyProtection="1">
      <alignment horizontal="center" vertical="center" wrapText="1"/>
      <protection locked="0"/>
    </xf>
    <xf numFmtId="0" fontId="36" fillId="2" borderId="3" xfId="5" applyFont="1" applyFill="1" applyBorder="1" applyAlignment="1" applyProtection="1">
      <alignment horizontal="center" vertical="center" wrapText="1"/>
      <protection locked="0"/>
    </xf>
    <xf numFmtId="0" fontId="36" fillId="2" borderId="92" xfId="5" applyFont="1" applyFill="1" applyBorder="1" applyAlignment="1" applyProtection="1">
      <alignment horizontal="center" vertical="center" shrinkToFit="1"/>
      <protection locked="0"/>
    </xf>
    <xf numFmtId="0" fontId="36" fillId="2" borderId="4" xfId="5" applyFont="1" applyFill="1" applyBorder="1" applyAlignment="1" applyProtection="1">
      <alignment horizontal="center" vertical="center" shrinkToFit="1"/>
      <protection locked="0"/>
    </xf>
    <xf numFmtId="0" fontId="36" fillId="2" borderId="3" xfId="5" applyFont="1" applyFill="1" applyBorder="1" applyAlignment="1" applyProtection="1">
      <alignment horizontal="center" vertical="center" shrinkToFit="1"/>
      <protection locked="0"/>
    </xf>
    <xf numFmtId="0" fontId="36" fillId="2" borderId="92" xfId="5" applyFont="1" applyFill="1" applyBorder="1" applyAlignment="1" applyProtection="1">
      <alignment horizontal="center" vertical="center" wrapText="1"/>
      <protection locked="0"/>
    </xf>
    <xf numFmtId="0" fontId="17" fillId="2" borderId="92" xfId="5" applyFont="1" applyFill="1" applyBorder="1" applyAlignment="1" applyProtection="1">
      <alignment horizontal="center" vertical="center" wrapText="1"/>
      <protection locked="0"/>
    </xf>
    <xf numFmtId="0" fontId="17" fillId="2" borderId="88" xfId="5" applyFont="1" applyFill="1" applyBorder="1" applyAlignment="1" applyProtection="1">
      <alignment horizontal="center" vertical="center" wrapText="1"/>
      <protection locked="0"/>
    </xf>
    <xf numFmtId="0" fontId="36" fillId="0" borderId="93" xfId="5" applyFont="1" applyFill="1" applyBorder="1" applyAlignment="1" applyProtection="1">
      <alignment vertical="center"/>
    </xf>
    <xf numFmtId="0" fontId="36" fillId="0" borderId="94" xfId="5" applyFont="1" applyFill="1" applyBorder="1" applyAlignment="1" applyProtection="1">
      <alignment horizontal="center" vertical="center" wrapText="1"/>
    </xf>
    <xf numFmtId="0" fontId="17" fillId="0" borderId="76" xfId="5" applyFont="1" applyFill="1" applyBorder="1" applyAlignment="1" applyProtection="1">
      <alignment horizontal="center" vertical="center" wrapText="1"/>
    </xf>
    <xf numFmtId="0" fontId="17" fillId="0" borderId="78" xfId="5" applyFont="1" applyFill="1" applyBorder="1" applyAlignment="1" applyProtection="1">
      <alignment horizontal="center" vertical="center" wrapText="1"/>
    </xf>
    <xf numFmtId="0" fontId="36" fillId="0" borderId="77" xfId="5" applyNumberFormat="1" applyFont="1" applyFill="1" applyBorder="1" applyAlignment="1" applyProtection="1">
      <alignment horizontal="center" vertical="center" wrapText="1"/>
    </xf>
    <xf numFmtId="0" fontId="42" fillId="0" borderId="77" xfId="5" applyNumberFormat="1" applyFont="1" applyFill="1" applyBorder="1" applyAlignment="1" applyProtection="1">
      <alignment horizontal="center" vertical="center" wrapText="1"/>
    </xf>
    <xf numFmtId="0" fontId="42" fillId="0" borderId="76" xfId="5" applyNumberFormat="1" applyFont="1" applyFill="1" applyBorder="1" applyAlignment="1" applyProtection="1">
      <alignment horizontal="center" vertical="center" wrapText="1"/>
    </xf>
    <xf numFmtId="0" fontId="42" fillId="0" borderId="78" xfId="5" applyNumberFormat="1" applyFont="1" applyFill="1" applyBorder="1" applyAlignment="1" applyProtection="1">
      <alignment horizontal="center" vertical="center" wrapText="1"/>
    </xf>
    <xf numFmtId="0" fontId="36" fillId="0" borderId="95" xfId="5" applyFont="1" applyFill="1" applyBorder="1" applyAlignment="1" applyProtection="1">
      <alignment horizontal="center" vertical="center" wrapText="1"/>
    </xf>
    <xf numFmtId="0" fontId="36" fillId="0" borderId="41" xfId="5" applyFont="1" applyFill="1" applyBorder="1" applyAlignment="1" applyProtection="1">
      <alignment horizontal="center" vertical="center" wrapText="1"/>
    </xf>
    <xf numFmtId="0" fontId="36" fillId="0" borderId="96" xfId="5" applyFont="1" applyFill="1" applyBorder="1" applyAlignment="1" applyProtection="1">
      <alignment horizontal="center" vertical="center" wrapText="1"/>
    </xf>
    <xf numFmtId="0" fontId="36" fillId="0" borderId="97" xfId="5" applyFont="1" applyFill="1" applyBorder="1" applyAlignment="1" applyProtection="1">
      <alignment horizontal="center" vertical="center" wrapText="1"/>
    </xf>
    <xf numFmtId="0" fontId="36" fillId="0" borderId="98" xfId="5" applyFont="1" applyFill="1" applyBorder="1" applyAlignment="1" applyProtection="1">
      <alignment horizontal="center" vertical="center"/>
    </xf>
    <xf numFmtId="0" fontId="17" fillId="0" borderId="99" xfId="5" applyFont="1" applyFill="1" applyBorder="1" applyAlignment="1" applyProtection="1">
      <alignment horizontal="center" vertical="center" wrapText="1"/>
    </xf>
    <xf numFmtId="0" fontId="17" fillId="0" borderId="100" xfId="5" applyFont="1" applyFill="1" applyBorder="1" applyAlignment="1" applyProtection="1">
      <alignment horizontal="center" vertical="center" wrapText="1"/>
    </xf>
    <xf numFmtId="0" fontId="36" fillId="0" borderId="101" xfId="5" applyFont="1" applyFill="1" applyBorder="1" applyAlignment="1" applyProtection="1">
      <alignment horizontal="center" vertical="center"/>
    </xf>
    <xf numFmtId="0" fontId="42" fillId="0" borderId="12" xfId="5" applyFont="1" applyFill="1" applyBorder="1" applyAlignment="1" applyProtection="1">
      <alignment horizontal="center" vertical="center"/>
    </xf>
    <xf numFmtId="0" fontId="42" fillId="0" borderId="102" xfId="5" applyFont="1" applyFill="1" applyBorder="1" applyAlignment="1" applyProtection="1">
      <alignment horizontal="center" vertical="center"/>
    </xf>
    <xf numFmtId="0" fontId="42" fillId="0" borderId="101" xfId="5" applyFont="1" applyFill="1" applyBorder="1" applyAlignment="1" applyProtection="1">
      <alignment horizontal="center" vertical="center"/>
    </xf>
    <xf numFmtId="0" fontId="36" fillId="0" borderId="30" xfId="5"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wrapText="1"/>
    </xf>
    <xf numFmtId="0" fontId="36" fillId="0" borderId="48" xfId="5" applyFont="1" applyFill="1" applyBorder="1" applyAlignment="1" applyProtection="1">
      <alignment horizontal="center" vertical="center" wrapText="1"/>
    </xf>
    <xf numFmtId="0" fontId="36" fillId="0" borderId="47" xfId="5" applyFont="1" applyFill="1" applyBorder="1" applyAlignment="1" applyProtection="1">
      <alignment horizontal="center" vertical="center" wrapText="1"/>
    </xf>
    <xf numFmtId="0" fontId="36" fillId="0" borderId="103" xfId="5" applyFont="1" applyFill="1" applyBorder="1" applyAlignment="1" applyProtection="1">
      <alignment horizontal="center" vertical="center"/>
    </xf>
    <xf numFmtId="0" fontId="36" fillId="0" borderId="104" xfId="5" applyFont="1" applyFill="1" applyBorder="1" applyAlignment="1" applyProtection="1">
      <alignment horizontal="center" vertical="center" wrapText="1"/>
    </xf>
    <xf numFmtId="0" fontId="17" fillId="0" borderId="101" xfId="5" applyFont="1" applyFill="1" applyBorder="1" applyAlignment="1" applyProtection="1">
      <alignment horizontal="center" vertical="center" wrapText="1"/>
    </xf>
    <xf numFmtId="0" fontId="17" fillId="0" borderId="102" xfId="5" applyFont="1" applyFill="1" applyBorder="1" applyAlignment="1" applyProtection="1">
      <alignment horizontal="center" vertical="center" wrapText="1"/>
    </xf>
    <xf numFmtId="0" fontId="36" fillId="0" borderId="82" xfId="5" applyFont="1" applyFill="1" applyBorder="1" applyAlignment="1" applyProtection="1">
      <alignment horizontal="center" vertical="center"/>
    </xf>
    <xf numFmtId="0" fontId="36" fillId="0" borderId="43" xfId="5" applyFont="1" applyFill="1" applyBorder="1" applyAlignment="1" applyProtection="1">
      <alignment horizontal="center" vertical="center"/>
    </xf>
    <xf numFmtId="0" fontId="36" fillId="0" borderId="83" xfId="5" applyFont="1" applyFill="1" applyBorder="1" applyAlignment="1" applyProtection="1">
      <alignment horizontal="center" vertical="center"/>
    </xf>
    <xf numFmtId="0" fontId="17" fillId="0" borderId="105" xfId="5" applyFont="1" applyFill="1" applyBorder="1" applyAlignment="1" applyProtection="1">
      <alignment horizontal="center" vertical="center" wrapText="1"/>
    </xf>
    <xf numFmtId="0" fontId="17" fillId="0" borderId="106" xfId="5" applyFont="1" applyFill="1" applyBorder="1" applyAlignment="1" applyProtection="1">
      <alignment horizontal="center" vertical="center" wrapText="1"/>
    </xf>
    <xf numFmtId="0" fontId="36" fillId="0" borderId="107" xfId="5" applyFont="1" applyFill="1" applyBorder="1" applyAlignment="1" applyProtection="1">
      <alignment horizontal="center" vertical="center"/>
    </xf>
    <xf numFmtId="0" fontId="36" fillId="0" borderId="108" xfId="5" quotePrefix="1" applyFont="1" applyFill="1" applyBorder="1" applyAlignment="1" applyProtection="1">
      <alignment horizontal="center" vertical="center"/>
    </xf>
    <xf numFmtId="0" fontId="36" fillId="0" borderId="109" xfId="5" applyFont="1" applyFill="1" applyBorder="1" applyAlignment="1" applyProtection="1">
      <alignment horizontal="center" vertical="center" wrapText="1"/>
    </xf>
    <xf numFmtId="0" fontId="36" fillId="0" borderId="107" xfId="5" applyFont="1" applyFill="1" applyBorder="1" applyAlignment="1" applyProtection="1">
      <alignment horizontal="center" vertical="center" wrapText="1"/>
    </xf>
    <xf numFmtId="0" fontId="36" fillId="0" borderId="110" xfId="5" applyFont="1" applyFill="1" applyBorder="1" applyAlignment="1" applyProtection="1">
      <alignment horizontal="center" vertical="center" wrapText="1"/>
    </xf>
    <xf numFmtId="0" fontId="36" fillId="0" borderId="111" xfId="5" applyFont="1" applyFill="1" applyBorder="1" applyAlignment="1" applyProtection="1">
      <alignment horizontal="center" vertical="center" wrapText="1"/>
    </xf>
    <xf numFmtId="0" fontId="36" fillId="0" borderId="94" xfId="5" applyFont="1" applyFill="1" applyBorder="1" applyAlignment="1" applyProtection="1">
      <alignment horizontal="center" vertical="center"/>
    </xf>
    <xf numFmtId="0" fontId="17" fillId="0" borderId="0" xfId="5" applyFont="1" applyFill="1" applyAlignment="1">
      <alignment horizontal="right" vertical="center"/>
    </xf>
    <xf numFmtId="0" fontId="17" fillId="0" borderId="0" xfId="5" applyFont="1" applyFill="1" applyAlignment="1" applyProtection="1">
      <alignment horizontal="right" vertical="center"/>
    </xf>
    <xf numFmtId="0" fontId="17" fillId="0" borderId="0" xfId="5" applyFont="1" applyFill="1" applyAlignment="1" applyProtection="1">
      <alignment horizontal="left" vertical="center"/>
    </xf>
    <xf numFmtId="0" fontId="39" fillId="0" borderId="0" xfId="5" applyFont="1" applyFill="1" applyAlignment="1">
      <alignment vertical="center"/>
    </xf>
    <xf numFmtId="0" fontId="39" fillId="0" borderId="0" xfId="5" applyFont="1" applyFill="1" applyAlignment="1">
      <alignment horizontal="right" vertical="center"/>
    </xf>
    <xf numFmtId="0" fontId="39" fillId="0" borderId="0" xfId="5" applyFont="1" applyFill="1" applyAlignment="1" applyProtection="1">
      <alignment vertical="center"/>
    </xf>
    <xf numFmtId="0" fontId="36" fillId="0" borderId="0" xfId="5" applyFont="1" applyProtection="1">
      <alignment vertical="center"/>
    </xf>
    <xf numFmtId="0" fontId="42" fillId="0" borderId="0" xfId="5" applyFont="1" applyProtection="1">
      <alignment vertical="center"/>
    </xf>
    <xf numFmtId="0" fontId="36" fillId="2" borderId="44" xfId="5" applyFont="1" applyFill="1" applyBorder="1" applyAlignment="1" applyProtection="1">
      <alignment horizontal="center" vertical="center"/>
      <protection locked="0"/>
    </xf>
    <xf numFmtId="0" fontId="36" fillId="2" borderId="42" xfId="5" applyFont="1" applyFill="1" applyBorder="1" applyAlignment="1" applyProtection="1">
      <alignment horizontal="center" vertical="center"/>
      <protection locked="0"/>
    </xf>
    <xf numFmtId="0" fontId="36" fillId="2" borderId="0" xfId="5" applyFont="1" applyFill="1" applyProtection="1">
      <alignment vertical="center"/>
    </xf>
    <xf numFmtId="0" fontId="42" fillId="2" borderId="0" xfId="5" applyFont="1" applyFill="1" applyProtection="1">
      <alignment vertical="center"/>
    </xf>
    <xf numFmtId="0" fontId="36" fillId="2" borderId="0" xfId="5" applyFont="1" applyFill="1" applyBorder="1" applyAlignment="1" applyProtection="1">
      <alignment vertical="center"/>
    </xf>
    <xf numFmtId="0" fontId="16" fillId="2" borderId="0" xfId="5" applyFont="1" applyFill="1" applyAlignment="1" applyProtection="1">
      <alignment horizontal="center" vertical="center"/>
    </xf>
    <xf numFmtId="0" fontId="16" fillId="2" borderId="0" xfId="5" applyFont="1" applyFill="1" applyAlignment="1" applyProtection="1">
      <alignment vertical="center"/>
    </xf>
    <xf numFmtId="0" fontId="36" fillId="0" borderId="0" xfId="5" applyFont="1" applyBorder="1" applyProtection="1">
      <alignment vertical="center"/>
    </xf>
    <xf numFmtId="0" fontId="36" fillId="2" borderId="0" xfId="5" applyFont="1" applyFill="1" applyBorder="1" applyProtection="1">
      <alignment vertical="center"/>
    </xf>
    <xf numFmtId="0" fontId="36" fillId="2" borderId="0" xfId="5" applyFont="1" applyFill="1" applyBorder="1" applyAlignment="1" applyProtection="1">
      <alignment horizontal="center" vertical="center"/>
    </xf>
    <xf numFmtId="0" fontId="36" fillId="2" borderId="0" xfId="5" applyFont="1" applyFill="1" applyBorder="1" applyAlignment="1" applyProtection="1">
      <alignment horizontal="centerContinuous" vertical="center"/>
    </xf>
    <xf numFmtId="0" fontId="42" fillId="2" borderId="0" xfId="5" applyFont="1" applyFill="1" applyBorder="1" applyAlignment="1" applyProtection="1">
      <alignment horizontal="centerContinuous" vertical="center"/>
    </xf>
    <xf numFmtId="0" fontId="39" fillId="2" borderId="0" xfId="5" applyFont="1" applyFill="1" applyBorder="1" applyAlignment="1" applyProtection="1">
      <alignment vertical="center"/>
    </xf>
    <xf numFmtId="0" fontId="39" fillId="0" borderId="0" xfId="5" applyFont="1" applyFill="1" applyAlignment="1" applyProtection="1">
      <alignment horizontal="right" vertical="center"/>
    </xf>
    <xf numFmtId="0" fontId="36" fillId="5" borderId="12" xfId="5" applyFont="1" applyFill="1" applyBorder="1" applyAlignment="1" applyProtection="1">
      <alignment horizontal="center" vertical="center"/>
      <protection locked="0"/>
    </xf>
    <xf numFmtId="0" fontId="36" fillId="0" borderId="0" xfId="5" quotePrefix="1" applyFont="1" applyFill="1" applyAlignment="1" applyProtection="1">
      <alignment horizontal="center" vertical="center"/>
    </xf>
    <xf numFmtId="0" fontId="39" fillId="0" borderId="0" xfId="5" applyFont="1" applyFill="1" applyAlignment="1" applyProtection="1">
      <alignment horizontal="center" vertical="center"/>
    </xf>
    <xf numFmtId="0" fontId="16" fillId="0" borderId="0" xfId="5" applyFont="1" applyFill="1" applyAlignment="1" applyProtection="1">
      <alignment horizontal="left" vertical="center"/>
    </xf>
    <xf numFmtId="0" fontId="16" fillId="0" borderId="0" xfId="5" applyFont="1" applyFill="1" applyAlignment="1" applyProtection="1">
      <alignment vertical="center"/>
    </xf>
    <xf numFmtId="0" fontId="39" fillId="0" borderId="0" xfId="5" applyFont="1" applyBorder="1" applyProtection="1">
      <alignment vertical="center"/>
    </xf>
    <xf numFmtId="0" fontId="39" fillId="2" borderId="0" xfId="5" applyFont="1" applyFill="1" applyBorder="1" applyProtection="1">
      <alignment vertical="center"/>
    </xf>
    <xf numFmtId="0" fontId="39" fillId="2" borderId="0" xfId="5" applyFont="1" applyFill="1" applyBorder="1" applyAlignment="1" applyProtection="1">
      <alignment horizontal="center" vertical="center"/>
    </xf>
    <xf numFmtId="0" fontId="39" fillId="2" borderId="0" xfId="5" applyFont="1" applyFill="1" applyBorder="1" applyAlignment="1" applyProtection="1">
      <alignment horizontal="right" vertical="center"/>
    </xf>
    <xf numFmtId="0" fontId="16" fillId="2" borderId="0" xfId="5" applyFont="1" applyFill="1" applyAlignment="1" applyProtection="1">
      <alignment horizontal="right" vertical="center"/>
    </xf>
    <xf numFmtId="0" fontId="16" fillId="0" borderId="0" xfId="5" applyFont="1" applyFill="1" applyAlignment="1" applyProtection="1">
      <alignment horizontal="right" vertical="center"/>
    </xf>
    <xf numFmtId="0" fontId="39" fillId="0" borderId="0" xfId="5" applyFont="1" applyFill="1" applyAlignment="1" applyProtection="1">
      <alignment horizontal="left" vertical="center"/>
    </xf>
    <xf numFmtId="0" fontId="39" fillId="2" borderId="0" xfId="5" applyFont="1" applyFill="1" applyAlignment="1" applyProtection="1">
      <alignment horizontal="center" vertical="center"/>
      <protection locked="0"/>
    </xf>
    <xf numFmtId="0" fontId="39" fillId="6" borderId="0" xfId="5" applyFont="1" applyFill="1" applyAlignment="1" applyProtection="1">
      <alignment horizontal="center" vertical="center"/>
      <protection locked="0"/>
    </xf>
    <xf numFmtId="0" fontId="39" fillId="0" borderId="0" xfId="5" applyFont="1" applyFill="1" applyAlignment="1" applyProtection="1">
      <alignment horizontal="center" vertical="center"/>
    </xf>
    <xf numFmtId="0" fontId="36" fillId="0" borderId="0" xfId="5" applyFont="1" applyFill="1" applyAlignment="1" applyProtection="1">
      <alignment vertical="center"/>
    </xf>
    <xf numFmtId="0" fontId="36" fillId="0" borderId="0" xfId="5" applyFont="1" applyFill="1" applyAlignment="1" applyProtection="1">
      <alignment horizontal="left" vertical="center"/>
    </xf>
    <xf numFmtId="0" fontId="17" fillId="0" borderId="0" xfId="5" applyFont="1">
      <alignment vertical="center"/>
    </xf>
    <xf numFmtId="0" fontId="36" fillId="0" borderId="0" xfId="5" applyFont="1">
      <alignment vertical="center"/>
    </xf>
    <xf numFmtId="0" fontId="36" fillId="0" borderId="0" xfId="5" applyFont="1" applyAlignment="1">
      <alignment horizontal="left" vertical="center"/>
    </xf>
    <xf numFmtId="0" fontId="36" fillId="0" borderId="0" xfId="5" applyFont="1" applyFill="1">
      <alignment vertical="center"/>
    </xf>
    <xf numFmtId="0" fontId="36" fillId="0" borderId="0" xfId="5" applyFont="1" applyFill="1" applyAlignment="1">
      <alignment horizontal="left" vertical="center"/>
    </xf>
    <xf numFmtId="0" fontId="36" fillId="0" borderId="0" xfId="5" applyFont="1" applyFill="1" applyAlignment="1">
      <alignment vertical="center" textRotation="90"/>
    </xf>
    <xf numFmtId="0" fontId="36" fillId="0" borderId="0" xfId="5" applyFont="1" applyFill="1" applyAlignment="1"/>
    <xf numFmtId="0" fontId="36" fillId="0" borderId="0" xfId="5" applyFont="1" applyBorder="1">
      <alignment vertical="center"/>
    </xf>
    <xf numFmtId="0" fontId="36" fillId="0" borderId="0" xfId="5" applyFont="1" applyFill="1" applyBorder="1">
      <alignment vertical="center"/>
    </xf>
    <xf numFmtId="0" fontId="17" fillId="0" borderId="0" xfId="5" applyFont="1" applyAlignment="1">
      <alignment vertical="center" wrapText="1"/>
    </xf>
    <xf numFmtId="0" fontId="17" fillId="0" borderId="0" xfId="5" applyFont="1" applyFill="1" applyAlignment="1">
      <alignment vertical="center" wrapText="1"/>
    </xf>
    <xf numFmtId="0" fontId="17" fillId="0" borderId="0" xfId="5" applyFont="1" applyFill="1">
      <alignment vertical="center"/>
    </xf>
    <xf numFmtId="0" fontId="17" fillId="0" borderId="0" xfId="5" applyFont="1" applyAlignment="1">
      <alignment horizontal="left" vertical="center"/>
    </xf>
    <xf numFmtId="0" fontId="15" fillId="0" borderId="0" xfId="5" applyFont="1" applyAlignment="1">
      <alignment vertical="center" shrinkToFit="1"/>
    </xf>
    <xf numFmtId="0" fontId="17" fillId="0" borderId="0" xfId="5" applyFont="1" applyAlignment="1">
      <alignment vertical="center" shrinkToFit="1"/>
    </xf>
    <xf numFmtId="0" fontId="41" fillId="0" borderId="0" xfId="5" applyFont="1">
      <alignment vertical="center"/>
    </xf>
    <xf numFmtId="0" fontId="17" fillId="2" borderId="112" xfId="5" applyFont="1" applyFill="1" applyBorder="1" applyAlignment="1">
      <alignment horizontal="center" vertical="center" wrapText="1"/>
    </xf>
    <xf numFmtId="0" fontId="17" fillId="2" borderId="113" xfId="5" applyFont="1" applyFill="1" applyBorder="1" applyAlignment="1">
      <alignment horizontal="center" vertical="center" wrapText="1"/>
    </xf>
    <xf numFmtId="0" fontId="17" fillId="2" borderId="114" xfId="5" applyFont="1" applyFill="1" applyBorder="1" applyAlignment="1">
      <alignment horizontal="center" vertical="center" wrapText="1"/>
    </xf>
    <xf numFmtId="177" fontId="17" fillId="2" borderId="112" xfId="5" applyNumberFormat="1" applyFont="1" applyFill="1" applyBorder="1" applyAlignment="1">
      <alignment horizontal="center" vertical="center" wrapText="1"/>
    </xf>
    <xf numFmtId="177" fontId="17" fillId="2" borderId="113" xfId="5" applyNumberFormat="1" applyFont="1" applyFill="1" applyBorder="1" applyAlignment="1">
      <alignment horizontal="center" vertical="center" wrapText="1"/>
    </xf>
    <xf numFmtId="177" fontId="17" fillId="2" borderId="114" xfId="5" applyNumberFormat="1" applyFont="1" applyFill="1" applyBorder="1" applyAlignment="1">
      <alignment horizontal="center" vertical="center" wrapText="1"/>
    </xf>
    <xf numFmtId="177" fontId="42" fillId="2" borderId="76" xfId="5" applyNumberFormat="1" applyFont="1" applyFill="1" applyBorder="1" applyAlignment="1" applyProtection="1">
      <alignment horizontal="center" vertical="center" shrinkToFit="1"/>
      <protection locked="0"/>
    </xf>
    <xf numFmtId="177" fontId="42" fillId="2" borderId="77" xfId="5" applyNumberFormat="1" applyFont="1" applyFill="1" applyBorder="1" applyAlignment="1" applyProtection="1">
      <alignment horizontal="center" vertical="center" shrinkToFit="1"/>
      <protection locked="0"/>
    </xf>
    <xf numFmtId="177" fontId="42" fillId="2" borderId="78" xfId="5" applyNumberFormat="1" applyFont="1" applyFill="1" applyBorder="1" applyAlignment="1" applyProtection="1">
      <alignment horizontal="center" vertical="center" shrinkToFit="1"/>
      <protection locked="0"/>
    </xf>
    <xf numFmtId="0" fontId="42" fillId="0" borderId="73" xfId="5" applyFont="1" applyFill="1" applyBorder="1" applyAlignment="1">
      <alignment horizontal="left" vertical="center" wrapText="1"/>
    </xf>
    <xf numFmtId="0" fontId="42" fillId="0" borderId="74" xfId="5" applyFont="1" applyFill="1" applyBorder="1" applyAlignment="1">
      <alignment horizontal="left" vertical="center" wrapText="1"/>
    </xf>
    <xf numFmtId="0" fontId="17" fillId="0" borderId="74" xfId="5" applyFont="1" applyFill="1" applyBorder="1" applyAlignment="1">
      <alignment vertical="center" wrapText="1"/>
    </xf>
    <xf numFmtId="0" fontId="17" fillId="0" borderId="75" xfId="5" applyFont="1" applyBorder="1">
      <alignment vertical="center"/>
    </xf>
    <xf numFmtId="0" fontId="17" fillId="2" borderId="115" xfId="5" applyFont="1" applyFill="1" applyBorder="1" applyAlignment="1">
      <alignment horizontal="center" vertical="center" wrapText="1"/>
    </xf>
    <xf numFmtId="0" fontId="17" fillId="2" borderId="116" xfId="5" applyFont="1" applyFill="1" applyBorder="1" applyAlignment="1">
      <alignment horizontal="center" vertical="center" wrapText="1"/>
    </xf>
    <xf numFmtId="0" fontId="17" fillId="2" borderId="117" xfId="5" applyFont="1" applyFill="1" applyBorder="1" applyAlignment="1">
      <alignment horizontal="center" vertical="center" wrapText="1"/>
    </xf>
    <xf numFmtId="177" fontId="17" fillId="2" borderId="115" xfId="5" applyNumberFormat="1" applyFont="1" applyFill="1" applyBorder="1" applyAlignment="1">
      <alignment horizontal="center" vertical="center" wrapText="1"/>
    </xf>
    <xf numFmtId="177" fontId="17" fillId="2" borderId="116" xfId="5" applyNumberFormat="1" applyFont="1" applyFill="1" applyBorder="1" applyAlignment="1">
      <alignment horizontal="center" vertical="center" wrapText="1"/>
    </xf>
    <xf numFmtId="177" fontId="17" fillId="2" borderId="117" xfId="5" applyNumberFormat="1" applyFont="1" applyFill="1" applyBorder="1" applyAlignment="1">
      <alignment horizontal="center" vertical="center" wrapText="1"/>
    </xf>
    <xf numFmtId="177" fontId="42" fillId="2" borderId="105" xfId="5" applyNumberFormat="1" applyFont="1" applyFill="1" applyBorder="1" applyAlignment="1" applyProtection="1">
      <alignment horizontal="center" vertical="center" shrinkToFit="1"/>
      <protection locked="0"/>
    </xf>
    <xf numFmtId="177" fontId="42" fillId="2" borderId="118" xfId="5" applyNumberFormat="1" applyFont="1" applyFill="1" applyBorder="1" applyAlignment="1" applyProtection="1">
      <alignment horizontal="center" vertical="center" shrinkToFit="1"/>
      <protection locked="0"/>
    </xf>
    <xf numFmtId="177" fontId="42" fillId="2" borderId="106" xfId="5" applyNumberFormat="1" applyFont="1" applyFill="1" applyBorder="1" applyAlignment="1" applyProtection="1">
      <alignment horizontal="center" vertical="center" shrinkToFit="1"/>
      <protection locked="0"/>
    </xf>
    <xf numFmtId="0" fontId="42" fillId="0" borderId="5" xfId="5" applyFont="1" applyFill="1" applyBorder="1" applyAlignment="1">
      <alignment horizontal="left" vertical="center" wrapText="1"/>
    </xf>
    <xf numFmtId="0" fontId="42" fillId="0" borderId="4" xfId="5" applyFont="1" applyFill="1" applyBorder="1" applyAlignment="1">
      <alignment horizontal="left" vertical="center" wrapText="1"/>
    </xf>
    <xf numFmtId="0" fontId="17" fillId="0" borderId="4" xfId="5" applyFont="1" applyFill="1" applyBorder="1" applyAlignment="1">
      <alignment vertical="center" wrapText="1"/>
    </xf>
    <xf numFmtId="0" fontId="17" fillId="0" borderId="88" xfId="5" applyFont="1" applyBorder="1">
      <alignment vertical="center"/>
    </xf>
    <xf numFmtId="0" fontId="17" fillId="2" borderId="0" xfId="5" applyFont="1" applyFill="1">
      <alignment vertical="center"/>
    </xf>
    <xf numFmtId="0" fontId="17" fillId="2" borderId="119" xfId="5" applyFont="1" applyFill="1" applyBorder="1" applyAlignment="1">
      <alignment horizontal="center" vertical="center" wrapText="1"/>
    </xf>
    <xf numFmtId="0" fontId="17" fillId="2" borderId="120" xfId="5" applyFont="1" applyFill="1" applyBorder="1" applyAlignment="1">
      <alignment horizontal="center" vertical="center" wrapText="1"/>
    </xf>
    <xf numFmtId="1" fontId="17" fillId="2" borderId="120" xfId="5" applyNumberFormat="1" applyFont="1" applyFill="1" applyBorder="1" applyAlignment="1">
      <alignment horizontal="center" vertical="center" wrapText="1"/>
    </xf>
    <xf numFmtId="0" fontId="17" fillId="2" borderId="120" xfId="5" applyFont="1" applyFill="1" applyBorder="1" applyAlignment="1">
      <alignment horizontal="center" vertical="center" shrinkToFit="1"/>
    </xf>
    <xf numFmtId="0" fontId="43" fillId="2" borderId="120" xfId="5" applyFont="1" applyFill="1" applyBorder="1" applyAlignment="1">
      <alignment horizontal="center" vertical="center" wrapText="1"/>
    </xf>
    <xf numFmtId="0" fontId="44" fillId="2" borderId="120" xfId="5" applyFont="1" applyFill="1" applyBorder="1" applyAlignment="1">
      <alignment horizontal="center" vertical="center"/>
    </xf>
    <xf numFmtId="0" fontId="17" fillId="2" borderId="121" xfId="5" applyFont="1" applyFill="1" applyBorder="1">
      <alignment vertical="center"/>
    </xf>
    <xf numFmtId="0" fontId="36" fillId="2" borderId="122" xfId="5" applyFont="1" applyFill="1" applyBorder="1" applyAlignment="1" applyProtection="1">
      <alignment horizontal="left" vertical="center" wrapText="1"/>
      <protection locked="0"/>
    </xf>
    <xf numFmtId="0" fontId="36" fillId="2" borderId="53" xfId="5" applyFont="1" applyFill="1" applyBorder="1" applyAlignment="1" applyProtection="1">
      <alignment horizontal="left" vertical="center" wrapText="1"/>
      <protection locked="0"/>
    </xf>
    <xf numFmtId="0" fontId="36" fillId="2" borderId="123" xfId="5" applyFont="1" applyFill="1" applyBorder="1" applyAlignment="1" applyProtection="1">
      <alignment horizontal="left" vertical="center" wrapText="1"/>
      <protection locked="0"/>
    </xf>
    <xf numFmtId="177" fontId="36" fillId="2" borderId="124" xfId="5" applyNumberFormat="1" applyFont="1" applyFill="1" applyBorder="1" applyAlignment="1">
      <alignment horizontal="center" vertical="center" wrapText="1"/>
    </xf>
    <xf numFmtId="177" fontId="36" fillId="2" borderId="125" xfId="5" applyNumberFormat="1" applyFont="1" applyFill="1" applyBorder="1" applyAlignment="1">
      <alignment horizontal="center" vertical="center" wrapText="1"/>
    </xf>
    <xf numFmtId="177" fontId="36" fillId="2" borderId="126" xfId="5" applyNumberFormat="1" applyFont="1" applyFill="1" applyBorder="1" applyAlignment="1">
      <alignment horizontal="center" vertical="center" wrapText="1"/>
    </xf>
    <xf numFmtId="177" fontId="36" fillId="2" borderId="127" xfId="5" applyNumberFormat="1" applyFont="1" applyFill="1" applyBorder="1" applyAlignment="1">
      <alignment horizontal="center" vertical="center" wrapText="1"/>
    </xf>
    <xf numFmtId="177" fontId="36" fillId="2" borderId="128" xfId="5" applyNumberFormat="1" applyFont="1" applyFill="1" applyBorder="1" applyAlignment="1">
      <alignment horizontal="center" vertical="center" shrinkToFit="1"/>
    </xf>
    <xf numFmtId="177" fontId="36" fillId="2" borderId="129" xfId="5" applyNumberFormat="1" applyFont="1" applyFill="1" applyBorder="1" applyAlignment="1">
      <alignment horizontal="center" vertical="center" shrinkToFit="1"/>
    </xf>
    <xf numFmtId="177" fontId="36" fillId="2" borderId="130" xfId="5" applyNumberFormat="1" applyFont="1" applyFill="1" applyBorder="1" applyAlignment="1">
      <alignment horizontal="center" vertical="center" shrinkToFit="1"/>
    </xf>
    <xf numFmtId="0" fontId="43" fillId="0" borderId="124" xfId="5" applyFont="1" applyFill="1" applyBorder="1" applyAlignment="1">
      <alignment horizontal="center" vertical="center" wrapText="1"/>
    </xf>
    <xf numFmtId="0" fontId="43" fillId="0" borderId="131" xfId="5" applyFont="1" applyFill="1" applyBorder="1" applyAlignment="1">
      <alignment horizontal="center" vertical="center" wrapText="1"/>
    </xf>
    <xf numFmtId="0" fontId="43" fillId="0" borderId="127" xfId="5" applyFont="1" applyFill="1" applyBorder="1" applyAlignment="1">
      <alignment horizontal="center" vertical="center" wrapText="1"/>
    </xf>
    <xf numFmtId="0" fontId="36" fillId="2" borderId="122" xfId="5" applyFont="1" applyFill="1" applyBorder="1" applyAlignment="1" applyProtection="1">
      <alignment horizontal="center" vertical="center" wrapText="1"/>
      <protection locked="0"/>
    </xf>
    <xf numFmtId="0" fontId="36" fillId="2" borderId="53" xfId="5" applyFont="1" applyFill="1" applyBorder="1" applyAlignment="1" applyProtection="1">
      <alignment horizontal="center" vertical="center" wrapText="1"/>
      <protection locked="0"/>
    </xf>
    <xf numFmtId="0" fontId="36" fillId="2" borderId="52" xfId="5" applyFont="1" applyFill="1" applyBorder="1" applyAlignment="1" applyProtection="1">
      <alignment horizontal="center" vertical="center" wrapText="1"/>
      <protection locked="0"/>
    </xf>
    <xf numFmtId="0" fontId="36" fillId="2" borderId="46" xfId="5" applyFont="1" applyFill="1" applyBorder="1" applyAlignment="1" applyProtection="1">
      <alignment horizontal="center" vertical="center" wrapText="1"/>
      <protection locked="0"/>
    </xf>
    <xf numFmtId="0" fontId="36" fillId="2" borderId="54" xfId="5" applyFont="1" applyFill="1" applyBorder="1" applyAlignment="1" applyProtection="1">
      <alignment horizontal="center" vertical="center" shrinkToFit="1"/>
      <protection locked="0"/>
    </xf>
    <xf numFmtId="0" fontId="36" fillId="2" borderId="53" xfId="5" applyFont="1" applyFill="1" applyBorder="1" applyAlignment="1" applyProtection="1">
      <alignment horizontal="center" vertical="center" shrinkToFit="1"/>
      <protection locked="0"/>
    </xf>
    <xf numFmtId="0" fontId="36" fillId="2" borderId="123" xfId="5" applyFont="1" applyFill="1" applyBorder="1" applyAlignment="1" applyProtection="1">
      <alignment horizontal="center" vertical="center" shrinkToFit="1"/>
      <protection locked="0"/>
    </xf>
    <xf numFmtId="0" fontId="36" fillId="0" borderId="87" xfId="5" applyFont="1" applyBorder="1" applyAlignment="1">
      <alignment horizontal="center" vertical="center" shrinkToFit="1"/>
    </xf>
    <xf numFmtId="0" fontId="36" fillId="2" borderId="30" xfId="5" applyFont="1" applyFill="1" applyBorder="1" applyAlignment="1" applyProtection="1">
      <alignment horizontal="left" vertical="center" wrapText="1"/>
      <protection locked="0"/>
    </xf>
    <xf numFmtId="0" fontId="36" fillId="2" borderId="0" xfId="5" applyFont="1" applyFill="1" applyBorder="1" applyAlignment="1" applyProtection="1">
      <alignment horizontal="left" vertical="center" wrapText="1"/>
      <protection locked="0"/>
    </xf>
    <xf numFmtId="0" fontId="36" fillId="2" borderId="11" xfId="5" applyFont="1" applyFill="1" applyBorder="1" applyAlignment="1" applyProtection="1">
      <alignment horizontal="left" vertical="center" wrapText="1"/>
      <protection locked="0"/>
    </xf>
    <xf numFmtId="177" fontId="36" fillId="2" borderId="132" xfId="5" applyNumberFormat="1" applyFont="1" applyFill="1" applyBorder="1" applyAlignment="1">
      <alignment horizontal="center" vertical="center" wrapText="1"/>
    </xf>
    <xf numFmtId="177" fontId="36" fillId="2" borderId="133" xfId="5" applyNumberFormat="1" applyFont="1" applyFill="1" applyBorder="1" applyAlignment="1">
      <alignment horizontal="center" vertical="center" wrapText="1"/>
    </xf>
    <xf numFmtId="177" fontId="36" fillId="2" borderId="134" xfId="5" applyNumberFormat="1" applyFont="1" applyFill="1" applyBorder="1" applyAlignment="1">
      <alignment horizontal="center" vertical="center" wrapText="1"/>
    </xf>
    <xf numFmtId="177" fontId="36" fillId="2" borderId="135" xfId="5" applyNumberFormat="1" applyFont="1" applyFill="1" applyBorder="1" applyAlignment="1">
      <alignment horizontal="center" vertical="center" wrapText="1"/>
    </xf>
    <xf numFmtId="177" fontId="36" fillId="2" borderId="136" xfId="5" applyNumberFormat="1" applyFont="1" applyFill="1" applyBorder="1" applyAlignment="1">
      <alignment horizontal="center" vertical="center" shrinkToFit="1"/>
    </xf>
    <xf numFmtId="177" fontId="36" fillId="2" borderId="137" xfId="5" applyNumberFormat="1" applyFont="1" applyFill="1" applyBorder="1" applyAlignment="1">
      <alignment horizontal="center" vertical="center" shrinkToFit="1"/>
    </xf>
    <xf numFmtId="177" fontId="36" fillId="2" borderId="138" xfId="5" applyNumberFormat="1" applyFont="1" applyFill="1" applyBorder="1" applyAlignment="1">
      <alignment horizontal="center" vertical="center" shrinkToFit="1"/>
    </xf>
    <xf numFmtId="0" fontId="15" fillId="0" borderId="132" xfId="5" applyFont="1" applyFill="1" applyBorder="1" applyAlignment="1">
      <alignment horizontal="center" vertical="center" wrapText="1"/>
    </xf>
    <xf numFmtId="0" fontId="15" fillId="0" borderId="139" xfId="5" applyFont="1" applyFill="1" applyBorder="1" applyAlignment="1">
      <alignment horizontal="center" vertical="center" wrapText="1"/>
    </xf>
    <xf numFmtId="0" fontId="15" fillId="0" borderId="135" xfId="5" applyFont="1" applyFill="1" applyBorder="1" applyAlignment="1">
      <alignment horizontal="center" vertical="center" wrapText="1"/>
    </xf>
    <xf numFmtId="0" fontId="36" fillId="2" borderId="30" xfId="5" applyFont="1" applyFill="1" applyBorder="1" applyAlignment="1" applyProtection="1">
      <alignment horizontal="center" vertical="center" wrapText="1"/>
      <protection locked="0"/>
    </xf>
    <xf numFmtId="0" fontId="36" fillId="2" borderId="0" xfId="5" applyFont="1" applyFill="1" applyBorder="1" applyAlignment="1" applyProtection="1">
      <alignment horizontal="center" vertical="center" wrapText="1"/>
      <protection locked="0"/>
    </xf>
    <xf numFmtId="0" fontId="36" fillId="2" borderId="48" xfId="5" applyFont="1" applyFill="1" applyBorder="1" applyAlignment="1" applyProtection="1">
      <alignment horizontal="center" vertical="center" wrapText="1"/>
      <protection locked="0"/>
    </xf>
    <xf numFmtId="0" fontId="36" fillId="2" borderId="45" xfId="5" applyFont="1" applyFill="1" applyBorder="1" applyAlignment="1" applyProtection="1">
      <alignment horizontal="center" vertical="center" wrapText="1"/>
      <protection locked="0"/>
    </xf>
    <xf numFmtId="0" fontId="36" fillId="2" borderId="47" xfId="5" applyFont="1" applyFill="1" applyBorder="1" applyAlignment="1" applyProtection="1">
      <alignment horizontal="center" vertical="center" shrinkToFit="1"/>
      <protection locked="0"/>
    </xf>
    <xf numFmtId="0" fontId="36" fillId="2" borderId="0" xfId="5" applyFont="1" applyFill="1" applyBorder="1" applyAlignment="1" applyProtection="1">
      <alignment horizontal="center" vertical="center" shrinkToFit="1"/>
      <protection locked="0"/>
    </xf>
    <xf numFmtId="0" fontId="36" fillId="2" borderId="11" xfId="5" applyFont="1" applyFill="1" applyBorder="1" applyAlignment="1" applyProtection="1">
      <alignment horizontal="center" vertical="center" shrinkToFit="1"/>
      <protection locked="0"/>
    </xf>
    <xf numFmtId="0" fontId="36" fillId="2" borderId="140" xfId="5" applyFont="1" applyFill="1" applyBorder="1" applyAlignment="1" applyProtection="1">
      <alignment horizontal="left" vertical="center" wrapText="1"/>
      <protection locked="0"/>
    </xf>
    <xf numFmtId="0" fontId="36" fillId="2" borderId="49" xfId="5" applyFont="1" applyFill="1" applyBorder="1" applyAlignment="1" applyProtection="1">
      <alignment horizontal="left" vertical="center" wrapText="1"/>
      <protection locked="0"/>
    </xf>
    <xf numFmtId="0" fontId="36" fillId="2" borderId="141" xfId="5" applyFont="1" applyFill="1" applyBorder="1" applyAlignment="1" applyProtection="1">
      <alignment horizontal="left" vertical="center" wrapText="1"/>
      <protection locked="0"/>
    </xf>
    <xf numFmtId="1" fontId="36" fillId="2" borderId="142" xfId="5" applyNumberFormat="1" applyFont="1" applyFill="1" applyBorder="1" applyAlignment="1">
      <alignment horizontal="center" vertical="center" wrapText="1"/>
    </xf>
    <xf numFmtId="1" fontId="36" fillId="2" borderId="143" xfId="5" applyNumberFormat="1" applyFont="1" applyFill="1" applyBorder="1" applyAlignment="1">
      <alignment horizontal="center" vertical="center" wrapText="1"/>
    </xf>
    <xf numFmtId="1" fontId="36" fillId="2" borderId="144" xfId="5" applyNumberFormat="1" applyFont="1" applyFill="1" applyBorder="1" applyAlignment="1">
      <alignment horizontal="center" vertical="center" wrapText="1"/>
    </xf>
    <xf numFmtId="1" fontId="36" fillId="2" borderId="145" xfId="5" applyNumberFormat="1" applyFont="1" applyFill="1" applyBorder="1" applyAlignment="1">
      <alignment horizontal="center" vertical="center" wrapText="1"/>
    </xf>
    <xf numFmtId="0" fontId="36" fillId="2" borderId="146" xfId="5" applyFont="1" applyFill="1" applyBorder="1" applyAlignment="1" applyProtection="1">
      <alignment horizontal="center" vertical="center" shrinkToFit="1"/>
      <protection locked="0"/>
    </xf>
    <xf numFmtId="0" fontId="36" fillId="2" borderId="147" xfId="5" applyFont="1" applyFill="1" applyBorder="1" applyAlignment="1" applyProtection="1">
      <alignment horizontal="center" vertical="center" shrinkToFit="1"/>
      <protection locked="0"/>
    </xf>
    <xf numFmtId="0" fontId="36" fillId="2" borderId="148" xfId="5" applyFont="1" applyFill="1" applyBorder="1" applyAlignment="1" applyProtection="1">
      <alignment horizontal="center" vertical="center" shrinkToFit="1"/>
      <protection locked="0"/>
    </xf>
    <xf numFmtId="0" fontId="15" fillId="0" borderId="149" xfId="5" applyFont="1" applyFill="1" applyBorder="1" applyAlignment="1">
      <alignment horizontal="center" vertical="center" wrapText="1"/>
    </xf>
    <xf numFmtId="0" fontId="15" fillId="0" borderId="150" xfId="5" applyFont="1" applyFill="1" applyBorder="1" applyAlignment="1">
      <alignment horizontal="center" vertical="center" wrapText="1"/>
    </xf>
    <xf numFmtId="0" fontId="15" fillId="0" borderId="151" xfId="5" applyFont="1" applyFill="1" applyBorder="1" applyAlignment="1">
      <alignment horizontal="center" vertical="center" wrapText="1"/>
    </xf>
    <xf numFmtId="0" fontId="36" fillId="2" borderId="140" xfId="5" applyFont="1" applyFill="1" applyBorder="1" applyAlignment="1" applyProtection="1">
      <alignment horizontal="center" vertical="center" wrapText="1"/>
      <protection locked="0"/>
    </xf>
    <xf numFmtId="0" fontId="36" fillId="2" borderId="49" xfId="5" applyFont="1" applyFill="1" applyBorder="1" applyAlignment="1" applyProtection="1">
      <alignment horizontal="center" vertical="center" wrapText="1"/>
      <protection locked="0"/>
    </xf>
    <xf numFmtId="0" fontId="36" fillId="2" borderId="50" xfId="5" applyFont="1" applyFill="1" applyBorder="1" applyAlignment="1" applyProtection="1">
      <alignment horizontal="center" vertical="center" wrapText="1"/>
      <protection locked="0"/>
    </xf>
    <xf numFmtId="0" fontId="36" fillId="2" borderId="31" xfId="5" applyFont="1" applyFill="1" applyBorder="1" applyAlignment="1" applyProtection="1">
      <alignment horizontal="center" vertical="center" wrapText="1"/>
      <protection locked="0"/>
    </xf>
    <xf numFmtId="0" fontId="36" fillId="2" borderId="51" xfId="5" applyFont="1" applyFill="1" applyBorder="1" applyAlignment="1" applyProtection="1">
      <alignment horizontal="center" vertical="center" shrinkToFit="1"/>
      <protection locked="0"/>
    </xf>
    <xf numFmtId="0" fontId="36" fillId="2" borderId="49" xfId="5" applyFont="1" applyFill="1" applyBorder="1" applyAlignment="1" applyProtection="1">
      <alignment horizontal="center" vertical="center" shrinkToFit="1"/>
      <protection locked="0"/>
    </xf>
    <xf numFmtId="0" fontId="36" fillId="2" borderId="141" xfId="5" applyFont="1" applyFill="1" applyBorder="1" applyAlignment="1" applyProtection="1">
      <alignment horizontal="center" vertical="center" shrinkToFit="1"/>
      <protection locked="0"/>
    </xf>
    <xf numFmtId="0" fontId="36" fillId="2" borderId="54" xfId="5" applyFont="1" applyFill="1" applyBorder="1" applyAlignment="1" applyProtection="1">
      <alignment horizontal="center" vertical="center"/>
      <protection locked="0"/>
    </xf>
    <xf numFmtId="0" fontId="36" fillId="2" borderId="53" xfId="5" applyFont="1" applyFill="1" applyBorder="1" applyAlignment="1" applyProtection="1">
      <alignment horizontal="center" vertical="center"/>
      <protection locked="0"/>
    </xf>
    <xf numFmtId="0" fontId="36" fillId="2" borderId="123" xfId="5" applyFont="1" applyFill="1" applyBorder="1" applyAlignment="1" applyProtection="1">
      <alignment horizontal="center" vertical="center"/>
      <protection locked="0"/>
    </xf>
    <xf numFmtId="0" fontId="36" fillId="2" borderId="47" xfId="5" applyFont="1" applyFill="1" applyBorder="1" applyAlignment="1" applyProtection="1">
      <alignment horizontal="center" vertical="center"/>
      <protection locked="0"/>
    </xf>
    <xf numFmtId="0" fontId="36" fillId="2" borderId="0" xfId="5" applyFont="1" applyFill="1" applyBorder="1" applyAlignment="1" applyProtection="1">
      <alignment horizontal="center" vertical="center"/>
      <protection locked="0"/>
    </xf>
    <xf numFmtId="0" fontId="36" fillId="2" borderId="11" xfId="5" applyFont="1" applyFill="1" applyBorder="1" applyAlignment="1" applyProtection="1">
      <alignment horizontal="center" vertical="center"/>
      <protection locked="0"/>
    </xf>
    <xf numFmtId="0" fontId="36" fillId="2" borderId="51" xfId="5" applyFont="1" applyFill="1" applyBorder="1" applyAlignment="1" applyProtection="1">
      <alignment horizontal="center" vertical="center"/>
      <protection locked="0"/>
    </xf>
    <xf numFmtId="0" fontId="36" fillId="2" borderId="49" xfId="5" applyFont="1" applyFill="1" applyBorder="1" applyAlignment="1" applyProtection="1">
      <alignment horizontal="center" vertical="center"/>
      <protection locked="0"/>
    </xf>
    <xf numFmtId="0" fontId="36" fillId="2" borderId="141" xfId="5" applyFont="1" applyFill="1" applyBorder="1" applyAlignment="1" applyProtection="1">
      <alignment horizontal="center" vertical="center"/>
      <protection locked="0"/>
    </xf>
    <xf numFmtId="0" fontId="36" fillId="2" borderId="109" xfId="5" applyFont="1" applyFill="1" applyBorder="1" applyAlignment="1" applyProtection="1">
      <alignment horizontal="left" vertical="center" wrapText="1"/>
      <protection locked="0"/>
    </xf>
    <xf numFmtId="0" fontId="36" fillId="2" borderId="107" xfId="5" applyFont="1" applyFill="1" applyBorder="1" applyAlignment="1" applyProtection="1">
      <alignment horizontal="left" vertical="center" wrapText="1"/>
      <protection locked="0"/>
    </xf>
    <xf numFmtId="0" fontId="36" fillId="2" borderId="108" xfId="5" applyFont="1" applyFill="1" applyBorder="1" applyAlignment="1" applyProtection="1">
      <alignment horizontal="left" vertical="center" wrapText="1"/>
      <protection locked="0"/>
    </xf>
    <xf numFmtId="1" fontId="36" fillId="2" borderId="152" xfId="5" applyNumberFormat="1" applyFont="1" applyFill="1" applyBorder="1" applyAlignment="1">
      <alignment horizontal="center" vertical="center" wrapText="1"/>
    </xf>
    <xf numFmtId="1" fontId="36" fillId="2" borderId="153" xfId="5" applyNumberFormat="1" applyFont="1" applyFill="1" applyBorder="1" applyAlignment="1">
      <alignment horizontal="center" vertical="center" wrapText="1"/>
    </xf>
    <xf numFmtId="1" fontId="36" fillId="2" borderId="154" xfId="5" applyNumberFormat="1" applyFont="1" applyFill="1" applyBorder="1" applyAlignment="1">
      <alignment horizontal="center" vertical="center" wrapText="1"/>
    </xf>
    <xf numFmtId="1" fontId="36" fillId="2" borderId="155" xfId="5" applyNumberFormat="1" applyFont="1" applyFill="1" applyBorder="1" applyAlignment="1">
      <alignment horizontal="center" vertical="center" wrapText="1"/>
    </xf>
    <xf numFmtId="0" fontId="15" fillId="0" borderId="156" xfId="5" applyFont="1" applyFill="1" applyBorder="1" applyAlignment="1">
      <alignment horizontal="center" vertical="center" wrapText="1"/>
    </xf>
    <xf numFmtId="0" fontId="15" fillId="0" borderId="157" xfId="5" applyFont="1" applyFill="1" applyBorder="1" applyAlignment="1">
      <alignment horizontal="center" vertical="center" wrapText="1"/>
    </xf>
    <xf numFmtId="0" fontId="15" fillId="0" borderId="158" xfId="5" applyFont="1" applyFill="1" applyBorder="1" applyAlignment="1">
      <alignment horizontal="center" vertical="center" wrapText="1"/>
    </xf>
    <xf numFmtId="0" fontId="36" fillId="2" borderId="109" xfId="5" applyFont="1" applyFill="1" applyBorder="1" applyAlignment="1" applyProtection="1">
      <alignment horizontal="center" vertical="center" wrapText="1"/>
      <protection locked="0"/>
    </xf>
    <xf numFmtId="0" fontId="36" fillId="2" borderId="107" xfId="5" applyFont="1" applyFill="1" applyBorder="1" applyAlignment="1" applyProtection="1">
      <alignment horizontal="center" vertical="center" wrapText="1"/>
      <protection locked="0"/>
    </xf>
    <xf numFmtId="0" fontId="36" fillId="2" borderId="110" xfId="5" applyFont="1" applyFill="1" applyBorder="1" applyAlignment="1" applyProtection="1">
      <alignment horizontal="center" vertical="center" wrapText="1"/>
      <protection locked="0"/>
    </xf>
    <xf numFmtId="0" fontId="36" fillId="2" borderId="159" xfId="5" applyFont="1" applyFill="1" applyBorder="1" applyAlignment="1" applyProtection="1">
      <alignment horizontal="center" vertical="center" wrapText="1"/>
      <protection locked="0"/>
    </xf>
    <xf numFmtId="0" fontId="36" fillId="2" borderId="111" xfId="5" applyFont="1" applyFill="1" applyBorder="1" applyAlignment="1" applyProtection="1">
      <alignment horizontal="center" vertical="center"/>
      <protection locked="0"/>
    </xf>
    <xf numFmtId="0" fontId="36" fillId="2" borderId="107" xfId="5" applyFont="1" applyFill="1" applyBorder="1" applyAlignment="1" applyProtection="1">
      <alignment horizontal="center" vertical="center"/>
      <protection locked="0"/>
    </xf>
    <xf numFmtId="0" fontId="36" fillId="2" borderId="108" xfId="5" applyFont="1" applyFill="1" applyBorder="1" applyAlignment="1" applyProtection="1">
      <alignment horizontal="center" vertical="center"/>
      <protection locked="0"/>
    </xf>
    <xf numFmtId="0" fontId="36" fillId="0" borderId="93" xfId="5" applyFont="1" applyBorder="1" applyAlignment="1">
      <alignment horizontal="center" vertical="center" shrinkToFit="1"/>
    </xf>
    <xf numFmtId="0" fontId="42" fillId="0" borderId="95" xfId="5" applyFont="1" applyBorder="1" applyAlignment="1">
      <alignment horizontal="center" vertical="center" wrapText="1"/>
    </xf>
    <xf numFmtId="0" fontId="42" fillId="0" borderId="41" xfId="5" applyFont="1" applyBorder="1" applyAlignment="1">
      <alignment horizontal="center" vertical="center" wrapText="1"/>
    </xf>
    <xf numFmtId="0" fontId="42" fillId="0" borderId="160" xfId="5" applyFont="1" applyBorder="1" applyAlignment="1">
      <alignment horizontal="center" vertical="center" wrapText="1"/>
    </xf>
    <xf numFmtId="0" fontId="22" fillId="2" borderId="95" xfId="5" applyFont="1" applyFill="1" applyBorder="1" applyAlignment="1">
      <alignment horizontal="center" vertical="center" wrapText="1"/>
    </xf>
    <xf numFmtId="0" fontId="22" fillId="2" borderId="96" xfId="5" applyFont="1" applyFill="1" applyBorder="1" applyAlignment="1">
      <alignment horizontal="center" vertical="center" wrapText="1"/>
    </xf>
    <xf numFmtId="0" fontId="22" fillId="2" borderId="97" xfId="5" applyFont="1" applyFill="1" applyBorder="1" applyAlignment="1">
      <alignment horizontal="center" vertical="center" wrapText="1"/>
    </xf>
    <xf numFmtId="0" fontId="22" fillId="2" borderId="160" xfId="5" applyFont="1" applyFill="1" applyBorder="1" applyAlignment="1">
      <alignment horizontal="center" vertical="center" wrapText="1"/>
    </xf>
    <xf numFmtId="0" fontId="42" fillId="0" borderId="77" xfId="5" applyNumberFormat="1" applyFont="1" applyFill="1" applyBorder="1" applyAlignment="1">
      <alignment horizontal="center" vertical="center" wrapText="1"/>
    </xf>
    <xf numFmtId="0" fontId="42" fillId="0" borderId="76" xfId="5" applyNumberFormat="1" applyFont="1" applyFill="1" applyBorder="1" applyAlignment="1">
      <alignment horizontal="center" vertical="center" wrapText="1"/>
    </xf>
    <xf numFmtId="0" fontId="42" fillId="0" borderId="78" xfId="5" applyNumberFormat="1" applyFont="1" applyFill="1" applyBorder="1" applyAlignment="1">
      <alignment horizontal="center" vertical="center" wrapText="1"/>
    </xf>
    <xf numFmtId="0" fontId="17" fillId="0" borderId="95" xfId="5" applyFont="1" applyBorder="1" applyAlignment="1">
      <alignment horizontal="center" vertical="center" wrapText="1"/>
    </xf>
    <xf numFmtId="0" fontId="17" fillId="0" borderId="41" xfId="5" applyFont="1" applyBorder="1" applyAlignment="1">
      <alignment horizontal="center" vertical="center" wrapText="1"/>
    </xf>
    <xf numFmtId="0" fontId="17" fillId="0" borderId="160" xfId="5" applyFont="1" applyBorder="1" applyAlignment="1">
      <alignment horizontal="center" vertical="center" wrapText="1"/>
    </xf>
    <xf numFmtId="0" fontId="36" fillId="0" borderId="95" xfId="5" applyFont="1" applyBorder="1" applyAlignment="1">
      <alignment horizontal="center" vertical="center" wrapText="1"/>
    </xf>
    <xf numFmtId="0" fontId="36" fillId="0" borderId="41" xfId="5" applyFont="1" applyBorder="1" applyAlignment="1">
      <alignment horizontal="center" vertical="center" wrapText="1"/>
    </xf>
    <xf numFmtId="0" fontId="36" fillId="0" borderId="96" xfId="5" applyFont="1" applyBorder="1" applyAlignment="1">
      <alignment horizontal="center" vertical="center" wrapText="1"/>
    </xf>
    <xf numFmtId="0" fontId="36" fillId="0" borderId="97" xfId="5" applyFont="1" applyBorder="1" applyAlignment="1">
      <alignment horizontal="center" vertical="center" wrapText="1"/>
    </xf>
    <xf numFmtId="0" fontId="17" fillId="0" borderId="161" xfId="5" applyFont="1" applyBorder="1" applyAlignment="1">
      <alignment horizontal="center" vertical="center" wrapText="1"/>
    </xf>
    <xf numFmtId="0" fontId="36" fillId="0" borderId="160" xfId="5" applyFont="1" applyBorder="1" applyAlignment="1">
      <alignment horizontal="center" vertical="center" wrapText="1"/>
    </xf>
    <xf numFmtId="0" fontId="36" fillId="0" borderId="98" xfId="5" applyFont="1" applyBorder="1" applyAlignment="1">
      <alignment horizontal="center" vertical="center"/>
    </xf>
    <xf numFmtId="0" fontId="42" fillId="0" borderId="30" xfId="5" applyFont="1" applyBorder="1" applyAlignment="1">
      <alignment horizontal="center" vertical="center" wrapText="1"/>
    </xf>
    <xf numFmtId="0" fontId="42" fillId="0" borderId="0" xfId="5" applyFont="1" applyBorder="1" applyAlignment="1">
      <alignment horizontal="center" vertical="center" wrapText="1"/>
    </xf>
    <xf numFmtId="0" fontId="42" fillId="0" borderId="11" xfId="5" applyFont="1" applyBorder="1" applyAlignment="1">
      <alignment horizontal="center" vertical="center" wrapText="1"/>
    </xf>
    <xf numFmtId="0" fontId="22" fillId="2" borderId="30" xfId="5" applyFont="1" applyFill="1" applyBorder="1" applyAlignment="1">
      <alignment horizontal="center" vertical="center" wrapText="1"/>
    </xf>
    <xf numFmtId="0" fontId="22" fillId="2" borderId="48" xfId="5" applyFont="1" applyFill="1" applyBorder="1" applyAlignment="1">
      <alignment horizontal="center" vertical="center" wrapText="1"/>
    </xf>
    <xf numFmtId="0" fontId="22" fillId="2" borderId="47" xfId="5" applyFont="1" applyFill="1" applyBorder="1" applyAlignment="1">
      <alignment horizontal="center" vertical="center" wrapText="1"/>
    </xf>
    <xf numFmtId="0" fontId="22" fillId="2" borderId="11" xfId="5" applyFont="1" applyFill="1" applyBorder="1" applyAlignment="1">
      <alignment horizontal="center" vertical="center" wrapText="1"/>
    </xf>
    <xf numFmtId="0" fontId="42" fillId="0" borderId="101" xfId="5" applyFont="1" applyBorder="1" applyAlignment="1">
      <alignment horizontal="center" vertical="center"/>
    </xf>
    <xf numFmtId="0" fontId="42" fillId="0" borderId="12" xfId="5" applyFont="1" applyBorder="1" applyAlignment="1">
      <alignment horizontal="center" vertical="center"/>
    </xf>
    <xf numFmtId="0" fontId="42" fillId="0" borderId="102" xfId="5" applyFont="1" applyBorder="1" applyAlignment="1">
      <alignment horizontal="center" vertical="center"/>
    </xf>
    <xf numFmtId="0" fontId="17" fillId="0" borderId="30" xfId="5" applyFont="1" applyBorder="1" applyAlignment="1">
      <alignment horizontal="center" vertical="center" wrapText="1"/>
    </xf>
    <xf numFmtId="0" fontId="17" fillId="0" borderId="0" xfId="5" applyFont="1" applyBorder="1" applyAlignment="1">
      <alignment horizontal="center" vertical="center" wrapText="1"/>
    </xf>
    <xf numFmtId="0" fontId="17" fillId="0" borderId="11" xfId="5" applyFont="1" applyBorder="1" applyAlignment="1">
      <alignment horizontal="center" vertical="center" wrapText="1"/>
    </xf>
    <xf numFmtId="0" fontId="36" fillId="0" borderId="30" xfId="5" applyFont="1" applyBorder="1" applyAlignment="1">
      <alignment horizontal="center" vertical="center" wrapText="1"/>
    </xf>
    <xf numFmtId="0" fontId="36" fillId="0" borderId="0" xfId="5" applyFont="1" applyBorder="1" applyAlignment="1">
      <alignment horizontal="center" vertical="center" wrapText="1"/>
    </xf>
    <xf numFmtId="0" fontId="36" fillId="0" borderId="48" xfId="5" applyFont="1" applyBorder="1" applyAlignment="1">
      <alignment horizontal="center" vertical="center" wrapText="1"/>
    </xf>
    <xf numFmtId="0" fontId="36" fillId="0" borderId="47" xfId="5" applyFont="1" applyBorder="1" applyAlignment="1">
      <alignment horizontal="center" vertical="center" wrapText="1"/>
    </xf>
    <xf numFmtId="0" fontId="17" fillId="0" borderId="45" xfId="5" applyFont="1" applyBorder="1" applyAlignment="1">
      <alignment horizontal="center" vertical="center" wrapText="1"/>
    </xf>
    <xf numFmtId="0" fontId="36" fillId="0" borderId="11" xfId="5" applyFont="1" applyBorder="1" applyAlignment="1">
      <alignment horizontal="center" vertical="center" wrapText="1"/>
    </xf>
    <xf numFmtId="0" fontId="36" fillId="0" borderId="103" xfId="5" applyFont="1" applyBorder="1" applyAlignment="1">
      <alignment horizontal="center" vertical="center"/>
    </xf>
    <xf numFmtId="0" fontId="42" fillId="0" borderId="101" xfId="5" applyFont="1" applyFill="1" applyBorder="1" applyAlignment="1">
      <alignment horizontal="center" vertical="center"/>
    </xf>
    <xf numFmtId="0" fontId="42" fillId="0" borderId="12" xfId="5" applyFont="1" applyFill="1" applyBorder="1" applyAlignment="1">
      <alignment horizontal="center" vertical="center"/>
    </xf>
    <xf numFmtId="0" fontId="42" fillId="0" borderId="102" xfId="5" applyFont="1" applyFill="1" applyBorder="1" applyAlignment="1">
      <alignment horizontal="center" vertical="center"/>
    </xf>
    <xf numFmtId="0" fontId="42" fillId="0" borderId="44" xfId="5" applyFont="1" applyBorder="1" applyAlignment="1">
      <alignment horizontal="center" vertical="center"/>
    </xf>
    <xf numFmtId="0" fontId="36" fillId="2" borderId="82" xfId="5" applyFont="1" applyFill="1" applyBorder="1" applyAlignment="1">
      <alignment horizontal="center" vertical="center"/>
    </xf>
    <xf numFmtId="0" fontId="36" fillId="2" borderId="43" xfId="5" applyFont="1" applyFill="1" applyBorder="1" applyAlignment="1">
      <alignment horizontal="center" vertical="center"/>
    </xf>
    <xf numFmtId="0" fontId="36" fillId="2" borderId="83" xfId="5" applyFont="1" applyFill="1" applyBorder="1" applyAlignment="1">
      <alignment horizontal="center" vertical="center"/>
    </xf>
    <xf numFmtId="0" fontId="36" fillId="0" borderId="82" xfId="5" applyFont="1" applyBorder="1" applyAlignment="1">
      <alignment horizontal="center" vertical="center"/>
    </xf>
    <xf numFmtId="0" fontId="36" fillId="0" borderId="43" xfId="5" applyFont="1" applyBorder="1" applyAlignment="1">
      <alignment horizontal="center" vertical="center"/>
    </xf>
    <xf numFmtId="0" fontId="36" fillId="0" borderId="83" xfId="5" applyFont="1" applyBorder="1" applyAlignment="1">
      <alignment horizontal="center" vertical="center"/>
    </xf>
    <xf numFmtId="0" fontId="42" fillId="0" borderId="109" xfId="5" applyFont="1" applyBorder="1" applyAlignment="1">
      <alignment horizontal="center" vertical="center" wrapText="1"/>
    </xf>
    <xf numFmtId="0" fontId="42" fillId="0" borderId="107" xfId="5" applyFont="1" applyBorder="1" applyAlignment="1">
      <alignment horizontal="center" vertical="center" wrapText="1"/>
    </xf>
    <xf numFmtId="0" fontId="42" fillId="0" borderId="108" xfId="5" applyFont="1" applyBorder="1" applyAlignment="1">
      <alignment horizontal="center" vertical="center" wrapText="1"/>
    </xf>
    <xf numFmtId="0" fontId="22" fillId="2" borderId="109" xfId="5" applyFont="1" applyFill="1" applyBorder="1" applyAlignment="1">
      <alignment horizontal="center" vertical="center" wrapText="1"/>
    </xf>
    <xf numFmtId="0" fontId="22" fillId="2" borderId="110" xfId="5" applyFont="1" applyFill="1" applyBorder="1" applyAlignment="1">
      <alignment horizontal="center" vertical="center" wrapText="1"/>
    </xf>
    <xf numFmtId="0" fontId="22" fillId="2" borderId="111" xfId="5" applyFont="1" applyFill="1" applyBorder="1" applyAlignment="1">
      <alignment horizontal="center" vertical="center" wrapText="1"/>
    </xf>
    <xf numFmtId="0" fontId="22" fillId="2" borderId="108" xfId="5" applyFont="1" applyFill="1" applyBorder="1" applyAlignment="1">
      <alignment horizontal="center" vertical="center" wrapText="1"/>
    </xf>
    <xf numFmtId="0" fontId="36" fillId="0" borderId="109" xfId="5" applyFont="1" applyBorder="1" applyAlignment="1" applyProtection="1">
      <alignment horizontal="center" vertical="center"/>
    </xf>
    <xf numFmtId="0" fontId="36" fillId="0" borderId="107" xfId="5" applyFont="1" applyBorder="1" applyAlignment="1" applyProtection="1">
      <alignment horizontal="center" vertical="center"/>
    </xf>
    <xf numFmtId="0" fontId="36" fillId="0" borderId="108" xfId="5" quotePrefix="1" applyFont="1" applyBorder="1" applyAlignment="1" applyProtection="1">
      <alignment horizontal="center" vertical="center"/>
    </xf>
    <xf numFmtId="0" fontId="17" fillId="0" borderId="109" xfId="5" applyFont="1" applyBorder="1" applyAlignment="1">
      <alignment horizontal="center" vertical="center" wrapText="1"/>
    </xf>
    <xf numFmtId="0" fontId="17" fillId="0" borderId="107" xfId="5" applyFont="1" applyBorder="1" applyAlignment="1">
      <alignment horizontal="center" vertical="center" wrapText="1"/>
    </xf>
    <xf numFmtId="0" fontId="17" fillId="0" borderId="108" xfId="5" applyFont="1" applyBorder="1" applyAlignment="1">
      <alignment horizontal="center" vertical="center" wrapText="1"/>
    </xf>
    <xf numFmtId="0" fontId="36" fillId="0" borderId="109" xfId="5" applyFont="1" applyBorder="1" applyAlignment="1">
      <alignment horizontal="center" vertical="center" wrapText="1"/>
    </xf>
    <xf numFmtId="0" fontId="36" fillId="0" borderId="107" xfId="5" applyFont="1" applyBorder="1" applyAlignment="1">
      <alignment horizontal="center" vertical="center" wrapText="1"/>
    </xf>
    <xf numFmtId="0" fontId="36" fillId="0" borderId="110" xfId="5" applyFont="1" applyBorder="1" applyAlignment="1">
      <alignment horizontal="center" vertical="center" wrapText="1"/>
    </xf>
    <xf numFmtId="0" fontId="36" fillId="0" borderId="111" xfId="5" applyFont="1" applyBorder="1" applyAlignment="1">
      <alignment horizontal="center" vertical="center" wrapText="1"/>
    </xf>
    <xf numFmtId="0" fontId="17" fillId="0" borderId="159" xfId="5" applyFont="1" applyBorder="1" applyAlignment="1">
      <alignment horizontal="center" vertical="center" wrapText="1"/>
    </xf>
    <xf numFmtId="0" fontId="36" fillId="0" borderId="108" xfId="5" applyFont="1" applyBorder="1" applyAlignment="1">
      <alignment horizontal="center" vertical="center" wrapText="1"/>
    </xf>
    <xf numFmtId="0" fontId="36" fillId="0" borderId="94" xfId="5" applyFont="1" applyBorder="1" applyAlignment="1">
      <alignment horizontal="center" vertical="center"/>
    </xf>
    <xf numFmtId="0" fontId="17" fillId="0" borderId="0" xfId="5" applyFont="1" applyAlignment="1">
      <alignment horizontal="right" vertical="center"/>
    </xf>
    <xf numFmtId="0" fontId="17" fillId="0" borderId="0" xfId="5" applyFont="1" applyProtection="1">
      <alignment vertical="center"/>
    </xf>
    <xf numFmtId="0" fontId="17" fillId="0" borderId="0" xfId="5" applyFont="1" applyAlignment="1" applyProtection="1">
      <alignment horizontal="left" vertical="center"/>
    </xf>
    <xf numFmtId="0" fontId="39" fillId="0" borderId="0" xfId="5" applyFont="1">
      <alignment vertical="center"/>
    </xf>
    <xf numFmtId="0" fontId="39" fillId="0" borderId="0" xfId="5" applyFont="1" applyAlignment="1">
      <alignment horizontal="right" vertical="center"/>
    </xf>
    <xf numFmtId="0" fontId="41" fillId="0" borderId="0" xfId="5" applyFont="1" applyAlignment="1"/>
    <xf numFmtId="0" fontId="39" fillId="0" borderId="0" xfId="5" applyFont="1" applyBorder="1" applyAlignment="1">
      <alignment horizontal="center" vertical="center"/>
    </xf>
    <xf numFmtId="0" fontId="39" fillId="0" borderId="0" xfId="5" applyFont="1" applyBorder="1" applyAlignment="1">
      <alignment vertical="center"/>
    </xf>
    <xf numFmtId="0" fontId="16" fillId="0" borderId="0" xfId="5" applyFont="1" applyAlignment="1">
      <alignment horizontal="right" vertical="center"/>
    </xf>
    <xf numFmtId="0" fontId="39" fillId="0" borderId="0" xfId="5" applyFont="1" applyAlignment="1">
      <alignment horizontal="center" vertical="center"/>
    </xf>
    <xf numFmtId="0" fontId="39" fillId="0" borderId="0" xfId="5" applyFont="1" applyAlignment="1" applyProtection="1">
      <alignment horizontal="center" vertical="center"/>
    </xf>
    <xf numFmtId="0" fontId="39" fillId="0" borderId="0" xfId="5" applyFont="1" applyProtection="1">
      <alignment vertical="center"/>
    </xf>
    <xf numFmtId="0" fontId="39" fillId="0" borderId="0" xfId="5" applyFont="1" applyBorder="1" applyAlignment="1" applyProtection="1">
      <alignment vertical="center"/>
    </xf>
    <xf numFmtId="20" fontId="39" fillId="0" borderId="0" xfId="5" applyNumberFormat="1" applyFont="1" applyBorder="1" applyAlignment="1" applyProtection="1">
      <alignment vertical="center"/>
    </xf>
    <xf numFmtId="0" fontId="39" fillId="0" borderId="0" xfId="5" applyFont="1" applyBorder="1" applyAlignment="1" applyProtection="1">
      <alignment horizontal="center" vertical="center"/>
    </xf>
    <xf numFmtId="0" fontId="36" fillId="0" borderId="0" xfId="5" applyFont="1" applyBorder="1" applyAlignment="1" applyProtection="1">
      <alignment vertical="center"/>
    </xf>
    <xf numFmtId="20" fontId="36" fillId="0" borderId="0" xfId="5" applyNumberFormat="1" applyFont="1" applyBorder="1" applyAlignment="1" applyProtection="1">
      <alignment vertical="center"/>
    </xf>
    <xf numFmtId="0" fontId="36" fillId="0" borderId="0" xfId="5" applyFont="1" applyBorder="1" applyAlignment="1" applyProtection="1">
      <alignment horizontal="center" vertical="center"/>
    </xf>
    <xf numFmtId="0" fontId="36" fillId="0" borderId="0" xfId="5" applyFont="1" applyBorder="1" applyAlignment="1" applyProtection="1">
      <alignment horizontal="right" vertical="center"/>
    </xf>
    <xf numFmtId="0" fontId="36" fillId="0" borderId="0" xfId="5" applyFont="1" applyBorder="1" applyAlignment="1" applyProtection="1">
      <alignment horizontal="left" vertical="center"/>
    </xf>
    <xf numFmtId="0" fontId="36" fillId="0" borderId="0" xfId="5" applyNumberFormat="1" applyFont="1" applyBorder="1" applyAlignment="1" applyProtection="1">
      <alignment horizontal="center" vertical="center"/>
    </xf>
    <xf numFmtId="0" fontId="42" fillId="0" borderId="0" xfId="5" applyFont="1" applyBorder="1" applyAlignment="1" applyProtection="1">
      <alignment horizontal="left" vertical="center"/>
    </xf>
    <xf numFmtId="0" fontId="36" fillId="0" borderId="0" xfId="5" applyFont="1" applyBorder="1" applyAlignment="1">
      <alignment horizontal="center" vertical="center"/>
    </xf>
    <xf numFmtId="0" fontId="36" fillId="0" borderId="0" xfId="5" applyFont="1" applyBorder="1" applyAlignment="1">
      <alignment horizontal="left" vertical="center"/>
    </xf>
    <xf numFmtId="4" fontId="36" fillId="2" borderId="44" xfId="5" applyNumberFormat="1" applyFont="1" applyFill="1" applyBorder="1" applyAlignment="1">
      <alignment horizontal="center" vertical="center"/>
    </xf>
    <xf numFmtId="4" fontId="36" fillId="2" borderId="42" xfId="5" applyNumberFormat="1" applyFont="1" applyFill="1" applyBorder="1" applyAlignment="1">
      <alignment horizontal="center" vertical="center"/>
    </xf>
    <xf numFmtId="0" fontId="36" fillId="2" borderId="0" xfId="5" applyFont="1" applyFill="1" applyBorder="1" applyAlignment="1">
      <alignment horizontal="right" vertical="center"/>
    </xf>
    <xf numFmtId="20" fontId="36" fillId="2" borderId="44" xfId="5" applyNumberFormat="1" applyFont="1" applyFill="1" applyBorder="1" applyAlignment="1" applyProtection="1">
      <alignment horizontal="center" vertical="center"/>
      <protection locked="0"/>
    </xf>
    <xf numFmtId="20" fontId="36" fillId="2" borderId="43" xfId="5" applyNumberFormat="1" applyFont="1" applyFill="1" applyBorder="1" applyAlignment="1" applyProtection="1">
      <alignment horizontal="center" vertical="center"/>
      <protection locked="0"/>
    </xf>
    <xf numFmtId="20" fontId="36" fillId="2" borderId="42" xfId="5" applyNumberFormat="1" applyFont="1" applyFill="1" applyBorder="1" applyAlignment="1" applyProtection="1">
      <alignment horizontal="center" vertical="center"/>
      <protection locked="0"/>
    </xf>
    <xf numFmtId="0" fontId="36" fillId="2" borderId="0" xfId="5" applyFont="1" applyFill="1" applyBorder="1" applyAlignment="1">
      <alignment horizontal="center" vertical="center"/>
    </xf>
    <xf numFmtId="0" fontId="36" fillId="0" borderId="0" xfId="5" applyFont="1" applyAlignment="1" applyProtection="1">
      <alignment horizontal="right" vertical="center"/>
    </xf>
    <xf numFmtId="0" fontId="36" fillId="0" borderId="0" xfId="5" applyFont="1" applyAlignment="1" applyProtection="1">
      <alignment horizontal="center" vertical="center"/>
    </xf>
    <xf numFmtId="0" fontId="17" fillId="0" borderId="0" xfId="5" applyFont="1" applyBorder="1" applyAlignment="1" applyProtection="1">
      <alignment vertical="center"/>
    </xf>
    <xf numFmtId="0" fontId="17" fillId="2" borderId="0" xfId="5" applyFont="1" applyFill="1" applyBorder="1" applyAlignment="1" applyProtection="1">
      <alignment vertical="center"/>
    </xf>
    <xf numFmtId="0" fontId="42" fillId="0" borderId="0" xfId="5" applyFont="1" applyAlignment="1"/>
    <xf numFmtId="0" fontId="36" fillId="2" borderId="0" xfId="5" applyFont="1" applyFill="1" applyBorder="1" applyAlignment="1">
      <alignment vertical="center"/>
    </xf>
    <xf numFmtId="0" fontId="42" fillId="2" borderId="0" xfId="5" applyFont="1" applyFill="1" applyAlignment="1">
      <alignment horizontal="right" vertical="center"/>
    </xf>
    <xf numFmtId="0" fontId="36" fillId="0" borderId="0" xfId="5" applyFont="1" applyBorder="1" applyAlignment="1">
      <alignment vertical="center"/>
    </xf>
    <xf numFmtId="0" fontId="36" fillId="0" borderId="0" xfId="5" applyFont="1" applyAlignment="1">
      <alignment horizontal="center" vertical="center"/>
    </xf>
    <xf numFmtId="20" fontId="36" fillId="2" borderId="0" xfId="5" applyNumberFormat="1" applyFont="1" applyFill="1" applyBorder="1" applyAlignment="1" applyProtection="1">
      <alignment vertical="center"/>
    </xf>
    <xf numFmtId="0" fontId="17" fillId="0" borderId="0" xfId="5" applyFont="1" applyBorder="1" applyAlignment="1" applyProtection="1">
      <alignment horizontal="left" vertical="center"/>
    </xf>
    <xf numFmtId="0" fontId="42" fillId="0" borderId="0" xfId="5" applyFont="1" applyAlignment="1">
      <alignment horizontal="left"/>
    </xf>
    <xf numFmtId="0" fontId="36" fillId="2" borderId="43" xfId="5" applyFont="1" applyFill="1" applyBorder="1" applyAlignment="1" applyProtection="1">
      <alignment horizontal="center" vertical="center"/>
      <protection locked="0"/>
    </xf>
    <xf numFmtId="38" fontId="36" fillId="2" borderId="0" xfId="6" applyFont="1" applyFill="1" applyBorder="1" applyAlignment="1" applyProtection="1">
      <alignment horizontal="center" vertical="center"/>
    </xf>
    <xf numFmtId="0" fontId="42" fillId="0" borderId="0" xfId="5" applyFont="1" applyAlignment="1" applyProtection="1">
      <alignment horizontal="center" vertical="center"/>
    </xf>
    <xf numFmtId="0" fontId="36" fillId="2" borderId="0" xfId="5" applyFont="1" applyFill="1" applyAlignment="1">
      <alignment horizontal="right" vertical="center"/>
    </xf>
    <xf numFmtId="1" fontId="36" fillId="2" borderId="0" xfId="5" applyNumberFormat="1" applyFont="1" applyFill="1" applyBorder="1" applyAlignment="1" applyProtection="1">
      <alignment vertical="center"/>
    </xf>
    <xf numFmtId="178" fontId="36" fillId="0" borderId="0" xfId="5" applyNumberFormat="1" applyFont="1" applyBorder="1" applyAlignment="1" applyProtection="1">
      <alignment vertical="center"/>
    </xf>
    <xf numFmtId="0" fontId="36" fillId="2" borderId="0" xfId="5" applyFont="1" applyFill="1" applyBorder="1" applyAlignment="1" applyProtection="1">
      <alignment horizontal="left" vertical="center"/>
    </xf>
    <xf numFmtId="178" fontId="36" fillId="2" borderId="0" xfId="5" applyNumberFormat="1" applyFont="1" applyFill="1" applyBorder="1" applyAlignment="1" applyProtection="1">
      <alignment vertical="center"/>
    </xf>
    <xf numFmtId="0" fontId="36" fillId="2" borderId="0" xfId="5" applyFont="1" applyFill="1" applyBorder="1" applyAlignment="1" applyProtection="1">
      <alignment horizontal="right" vertical="center"/>
    </xf>
    <xf numFmtId="0" fontId="36" fillId="0" borderId="0" xfId="5" applyFont="1" applyAlignment="1">
      <alignment horizontal="right" vertical="center"/>
    </xf>
    <xf numFmtId="0" fontId="36" fillId="2" borderId="0" xfId="5" applyFont="1" applyFill="1">
      <alignment vertical="center"/>
    </xf>
    <xf numFmtId="0" fontId="36" fillId="7" borderId="44" xfId="5" applyFont="1" applyFill="1" applyBorder="1" applyAlignment="1" applyProtection="1">
      <alignment horizontal="center" vertical="center"/>
      <protection locked="0"/>
    </xf>
    <xf numFmtId="0" fontId="36" fillId="7" borderId="43" xfId="5" applyFont="1" applyFill="1" applyBorder="1" applyAlignment="1" applyProtection="1">
      <alignment horizontal="center" vertical="center"/>
      <protection locked="0"/>
    </xf>
    <xf numFmtId="0" fontId="36" fillId="5" borderId="42" xfId="5" applyFont="1" applyFill="1" applyBorder="1" applyAlignment="1" applyProtection="1">
      <alignment horizontal="center" vertical="center"/>
      <protection locked="0"/>
    </xf>
    <xf numFmtId="0" fontId="36" fillId="2" borderId="0" xfId="5" quotePrefix="1" applyFont="1" applyFill="1" applyBorder="1" applyAlignment="1">
      <alignment vertical="center"/>
    </xf>
    <xf numFmtId="0" fontId="39" fillId="0" borderId="0" xfId="5" applyFont="1" applyAlignment="1" applyProtection="1">
      <alignment horizontal="right" vertical="center"/>
    </xf>
    <xf numFmtId="0" fontId="39" fillId="0" borderId="0" xfId="5" applyFont="1" applyAlignment="1" applyProtection="1">
      <alignment horizontal="left" vertical="center"/>
    </xf>
    <xf numFmtId="0" fontId="39" fillId="2" borderId="0" xfId="5" applyFont="1" applyFill="1" applyProtection="1">
      <alignment vertical="center"/>
    </xf>
    <xf numFmtId="0" fontId="39" fillId="2" borderId="0" xfId="5" applyFont="1" applyFill="1" applyAlignment="1" applyProtection="1">
      <alignment horizontal="center" vertical="center"/>
    </xf>
    <xf numFmtId="0" fontId="39" fillId="2" borderId="0" xfId="5" applyFont="1" applyFill="1" applyAlignment="1" applyProtection="1">
      <alignment vertical="center"/>
    </xf>
    <xf numFmtId="0" fontId="16" fillId="0" borderId="0" xfId="5" applyFont="1" applyAlignment="1">
      <alignment horizontal="left" vertical="center"/>
    </xf>
    <xf numFmtId="0" fontId="39" fillId="0" borderId="0" xfId="5" applyFont="1" applyFill="1" applyAlignment="1">
      <alignment horizontal="center" vertical="center"/>
    </xf>
    <xf numFmtId="0" fontId="39" fillId="0" borderId="0" xfId="5" applyFont="1" applyAlignment="1">
      <alignment horizontal="left" vertical="center"/>
    </xf>
    <xf numFmtId="0" fontId="45" fillId="2" borderId="0" xfId="5" applyFont="1" applyFill="1" applyProtection="1">
      <alignment vertical="center"/>
    </xf>
    <xf numFmtId="0" fontId="45" fillId="2" borderId="0" xfId="5" applyFont="1" applyFill="1" applyAlignment="1" applyProtection="1">
      <alignment horizontal="center" vertical="center"/>
    </xf>
    <xf numFmtId="0" fontId="45" fillId="2" borderId="0" xfId="5" applyFont="1" applyFill="1" applyAlignment="1" applyProtection="1">
      <alignment horizontal="left" vertical="center"/>
    </xf>
    <xf numFmtId="0" fontId="45" fillId="2" borderId="0" xfId="5" applyFont="1" applyFill="1" applyAlignment="1" applyProtection="1">
      <alignment vertical="center"/>
    </xf>
    <xf numFmtId="0" fontId="46" fillId="2" borderId="0" xfId="5" applyFont="1" applyFill="1" applyAlignment="1" applyProtection="1">
      <alignment horizontal="left" vertical="center"/>
    </xf>
    <xf numFmtId="0" fontId="45" fillId="6" borderId="12" xfId="5" applyFont="1" applyFill="1" applyBorder="1" applyAlignment="1" applyProtection="1">
      <alignment horizontal="left" vertical="center"/>
      <protection locked="0"/>
    </xf>
    <xf numFmtId="0" fontId="45" fillId="6" borderId="12" xfId="5" applyFont="1" applyFill="1" applyBorder="1" applyAlignment="1" applyProtection="1">
      <alignment horizontal="center" vertical="center"/>
      <protection locked="0"/>
    </xf>
    <xf numFmtId="0" fontId="45" fillId="2" borderId="12" xfId="5" applyFont="1" applyFill="1" applyBorder="1" applyAlignment="1" applyProtection="1">
      <alignment horizontal="center" vertical="center"/>
    </xf>
    <xf numFmtId="20" fontId="45" fillId="2" borderId="12" xfId="5" applyNumberFormat="1" applyFont="1" applyFill="1" applyBorder="1" applyAlignment="1" applyProtection="1">
      <alignment horizontal="center" vertical="center"/>
    </xf>
    <xf numFmtId="0" fontId="45" fillId="2" borderId="12" xfId="5" applyNumberFormat="1" applyFont="1" applyFill="1" applyBorder="1" applyAlignment="1" applyProtection="1">
      <alignment horizontal="center" vertical="center"/>
    </xf>
    <xf numFmtId="179" fontId="45" fillId="2" borderId="12" xfId="5" applyNumberFormat="1" applyFont="1" applyFill="1" applyBorder="1" applyAlignment="1" applyProtection="1">
      <alignment horizontal="center" vertical="center"/>
    </xf>
    <xf numFmtId="20" fontId="45" fillId="6" borderId="12" xfId="5" applyNumberFormat="1" applyFont="1" applyFill="1" applyBorder="1" applyAlignment="1" applyProtection="1">
      <alignment horizontal="center" vertical="center"/>
      <protection locked="0"/>
    </xf>
    <xf numFmtId="0" fontId="45" fillId="2" borderId="12" xfId="6" applyNumberFormat="1" applyFont="1" applyFill="1" applyBorder="1" applyAlignment="1" applyProtection="1">
      <alignment horizontal="center" vertical="center"/>
    </xf>
    <xf numFmtId="0" fontId="45" fillId="2" borderId="12" xfId="5" applyFont="1" applyFill="1" applyBorder="1" applyAlignment="1" applyProtection="1">
      <alignment horizontal="center" vertical="center"/>
    </xf>
    <xf numFmtId="0" fontId="47" fillId="2" borderId="0" xfId="5" applyFont="1" applyFill="1" applyAlignment="1" applyProtection="1">
      <alignment horizontal="left" vertical="center"/>
    </xf>
    <xf numFmtId="0" fontId="47" fillId="2" borderId="0" xfId="5" applyFont="1" applyFill="1" applyProtection="1">
      <alignment vertical="center"/>
    </xf>
    <xf numFmtId="0" fontId="48" fillId="2" borderId="0" xfId="5" applyFont="1" applyFill="1" applyAlignment="1" applyProtection="1">
      <alignment horizontal="left" vertical="center"/>
    </xf>
    <xf numFmtId="0" fontId="17" fillId="0" borderId="0" xfId="5" applyFont="1" applyAlignment="1">
      <alignment horizontal="left" vertical="center" wrapText="1"/>
    </xf>
    <xf numFmtId="0" fontId="17" fillId="0" borderId="0" xfId="5" applyFont="1" applyFill="1" applyAlignment="1">
      <alignment horizontal="left" vertical="center" wrapText="1"/>
    </xf>
    <xf numFmtId="0" fontId="36" fillId="0" borderId="0" xfId="5" applyFont="1" applyFill="1" applyAlignment="1">
      <alignment horizontal="left" vertical="center" wrapText="1"/>
    </xf>
    <xf numFmtId="0" fontId="15" fillId="0" borderId="0" xfId="5" applyFont="1">
      <alignment vertical="center"/>
    </xf>
    <xf numFmtId="0" fontId="15" fillId="0" borderId="0" xfId="5" applyFont="1" applyAlignment="1">
      <alignment horizontal="right" vertical="center"/>
    </xf>
    <xf numFmtId="0" fontId="15" fillId="0" borderId="0" xfId="5" applyFont="1" applyBorder="1">
      <alignment vertical="center"/>
    </xf>
    <xf numFmtId="0" fontId="22" fillId="0" borderId="0" xfId="5" applyFont="1">
      <alignment vertical="center"/>
    </xf>
    <xf numFmtId="0" fontId="17" fillId="0" borderId="112" xfId="5" applyFont="1" applyBorder="1" applyAlignment="1">
      <alignment horizontal="center" vertical="center" wrapText="1"/>
    </xf>
    <xf numFmtId="0" fontId="17" fillId="0" borderId="113" xfId="5" applyFont="1" applyBorder="1" applyAlignment="1">
      <alignment horizontal="center" vertical="center" wrapText="1"/>
    </xf>
    <xf numFmtId="0" fontId="17" fillId="0" borderId="114" xfId="5" applyFont="1" applyBorder="1" applyAlignment="1">
      <alignment horizontal="center" vertical="center" wrapText="1"/>
    </xf>
    <xf numFmtId="177" fontId="42" fillId="0" borderId="113" xfId="5" applyNumberFormat="1" applyFont="1" applyBorder="1" applyAlignment="1">
      <alignment horizontal="center" vertical="center" shrinkToFit="1"/>
    </xf>
    <xf numFmtId="177" fontId="42" fillId="0" borderId="162" xfId="5" applyNumberFormat="1" applyFont="1" applyBorder="1" applyAlignment="1">
      <alignment horizontal="center" vertical="center" shrinkToFit="1"/>
    </xf>
    <xf numFmtId="177" fontId="42" fillId="2" borderId="163" xfId="5" applyNumberFormat="1" applyFont="1" applyFill="1" applyBorder="1" applyAlignment="1" applyProtection="1">
      <alignment horizontal="center" vertical="center" shrinkToFit="1"/>
      <protection locked="0"/>
    </xf>
    <xf numFmtId="177" fontId="42" fillId="2" borderId="164" xfId="5" applyNumberFormat="1" applyFont="1" applyFill="1" applyBorder="1" applyAlignment="1" applyProtection="1">
      <alignment horizontal="center" vertical="center" shrinkToFit="1"/>
      <protection locked="0"/>
    </xf>
    <xf numFmtId="177" fontId="42" fillId="2" borderId="165" xfId="5" applyNumberFormat="1" applyFont="1" applyFill="1" applyBorder="1" applyAlignment="1" applyProtection="1">
      <alignment horizontal="center" vertical="center" shrinkToFit="1"/>
      <protection locked="0"/>
    </xf>
    <xf numFmtId="0" fontId="42" fillId="0" borderId="166" xfId="5" applyFont="1" applyBorder="1" applyAlignment="1">
      <alignment horizontal="center" vertical="center"/>
    </xf>
    <xf numFmtId="0" fontId="42" fillId="0" borderId="164" xfId="5" applyFont="1" applyBorder="1" applyAlignment="1">
      <alignment horizontal="center" vertical="center"/>
    </xf>
    <xf numFmtId="0" fontId="42" fillId="0" borderId="167" xfId="5" applyFont="1" applyBorder="1" applyAlignment="1">
      <alignment horizontal="center" vertical="center"/>
    </xf>
    <xf numFmtId="0" fontId="17" fillId="0" borderId="168" xfId="5" applyFont="1" applyBorder="1" applyAlignment="1">
      <alignment horizontal="center" vertical="center" wrapText="1"/>
    </xf>
    <xf numFmtId="0" fontId="17" fillId="0" borderId="169" xfId="5" applyFont="1" applyBorder="1" applyAlignment="1">
      <alignment horizontal="center" vertical="center" wrapText="1"/>
    </xf>
    <xf numFmtId="0" fontId="17" fillId="0" borderId="170" xfId="5" applyFont="1" applyBorder="1" applyAlignment="1">
      <alignment horizontal="center" vertical="center" wrapText="1"/>
    </xf>
    <xf numFmtId="177" fontId="42" fillId="0" borderId="169" xfId="5" applyNumberFormat="1" applyFont="1" applyBorder="1" applyAlignment="1">
      <alignment horizontal="center" vertical="center" shrinkToFit="1"/>
    </xf>
    <xf numFmtId="177" fontId="42" fillId="0" borderId="171" xfId="5" applyNumberFormat="1" applyFont="1" applyBorder="1" applyAlignment="1">
      <alignment horizontal="center" vertical="center" shrinkToFit="1"/>
    </xf>
    <xf numFmtId="177" fontId="42" fillId="2" borderId="172" xfId="5" applyNumberFormat="1" applyFont="1" applyFill="1" applyBorder="1" applyAlignment="1" applyProtection="1">
      <alignment horizontal="center" vertical="center" shrinkToFit="1"/>
      <protection locked="0"/>
    </xf>
    <xf numFmtId="177" fontId="42" fillId="2" borderId="128" xfId="5" applyNumberFormat="1" applyFont="1" applyFill="1" applyBorder="1" applyAlignment="1" applyProtection="1">
      <alignment horizontal="center" vertical="center" shrinkToFit="1"/>
      <protection locked="0"/>
    </xf>
    <xf numFmtId="177" fontId="42" fillId="2" borderId="102" xfId="5" applyNumberFormat="1" applyFont="1" applyFill="1" applyBorder="1" applyAlignment="1" applyProtection="1">
      <alignment horizontal="center" vertical="center" shrinkToFit="1"/>
      <protection locked="0"/>
    </xf>
    <xf numFmtId="177" fontId="42" fillId="2" borderId="101" xfId="5" applyNumberFormat="1" applyFont="1" applyFill="1" applyBorder="1" applyAlignment="1" applyProtection="1">
      <alignment horizontal="center" vertical="center" shrinkToFit="1"/>
      <protection locked="0"/>
    </xf>
    <xf numFmtId="177" fontId="42" fillId="2" borderId="126" xfId="5" applyNumberFormat="1" applyFont="1" applyFill="1" applyBorder="1" applyAlignment="1" applyProtection="1">
      <alignment horizontal="center" vertical="center" shrinkToFit="1"/>
      <protection locked="0"/>
    </xf>
    <xf numFmtId="0" fontId="42" fillId="0" borderId="130" xfId="5" applyFont="1" applyBorder="1" applyAlignment="1">
      <alignment horizontal="center" vertical="center"/>
    </xf>
    <xf numFmtId="0" fontId="42" fillId="0" borderId="128" xfId="5" applyFont="1" applyBorder="1" applyAlignment="1">
      <alignment horizontal="center" vertical="center"/>
    </xf>
    <xf numFmtId="0" fontId="42" fillId="0" borderId="129" xfId="5" applyFont="1" applyBorder="1" applyAlignment="1">
      <alignment horizontal="center" vertical="center"/>
    </xf>
    <xf numFmtId="177" fontId="42" fillId="2" borderId="129" xfId="5" applyNumberFormat="1" applyFont="1" applyFill="1" applyBorder="1" applyAlignment="1" applyProtection="1">
      <alignment horizontal="center" vertical="center" shrinkToFit="1"/>
      <protection locked="0"/>
    </xf>
    <xf numFmtId="177" fontId="42" fillId="2" borderId="130" xfId="5" applyNumberFormat="1" applyFont="1" applyFill="1" applyBorder="1" applyAlignment="1" applyProtection="1">
      <alignment horizontal="center" vertical="center" shrinkToFit="1"/>
      <protection locked="0"/>
    </xf>
    <xf numFmtId="0" fontId="17" fillId="0" borderId="115" xfId="5" applyFont="1" applyBorder="1" applyAlignment="1">
      <alignment horizontal="center" vertical="center" wrapText="1"/>
    </xf>
    <xf numFmtId="0" fontId="17" fillId="0" borderId="116" xfId="5" applyFont="1" applyBorder="1" applyAlignment="1">
      <alignment horizontal="center" vertical="center" wrapText="1"/>
    </xf>
    <xf numFmtId="0" fontId="17" fillId="0" borderId="117" xfId="5" applyFont="1" applyBorder="1" applyAlignment="1">
      <alignment horizontal="center" vertical="center" wrapText="1"/>
    </xf>
    <xf numFmtId="177" fontId="42" fillId="0" borderId="116" xfId="5" applyNumberFormat="1" applyFont="1" applyBorder="1" applyAlignment="1">
      <alignment horizontal="center" vertical="center" shrinkToFit="1"/>
    </xf>
    <xf numFmtId="177" fontId="42" fillId="0" borderId="173" xfId="5" applyNumberFormat="1" applyFont="1" applyBorder="1" applyAlignment="1">
      <alignment horizontal="center" vertical="center" shrinkToFit="1"/>
    </xf>
    <xf numFmtId="177" fontId="42" fillId="2" borderId="174" xfId="5" applyNumberFormat="1" applyFont="1" applyFill="1" applyBorder="1" applyAlignment="1" applyProtection="1">
      <alignment horizontal="center" vertical="center" shrinkToFit="1"/>
      <protection locked="0"/>
    </xf>
    <xf numFmtId="177" fontId="42" fillId="2" borderId="175" xfId="5" applyNumberFormat="1" applyFont="1" applyFill="1" applyBorder="1" applyAlignment="1" applyProtection="1">
      <alignment horizontal="center" vertical="center" shrinkToFit="1"/>
      <protection locked="0"/>
    </xf>
    <xf numFmtId="177" fontId="42" fillId="2" borderId="176" xfId="5" applyNumberFormat="1" applyFont="1" applyFill="1" applyBorder="1" applyAlignment="1" applyProtection="1">
      <alignment horizontal="center" vertical="center" shrinkToFit="1"/>
      <protection locked="0"/>
    </xf>
    <xf numFmtId="177" fontId="42" fillId="2" borderId="177" xfId="5" applyNumberFormat="1" applyFont="1" applyFill="1" applyBorder="1" applyAlignment="1" applyProtection="1">
      <alignment horizontal="center" vertical="center" shrinkToFit="1"/>
      <protection locked="0"/>
    </xf>
    <xf numFmtId="177" fontId="42" fillId="2" borderId="178" xfId="5" applyNumberFormat="1" applyFont="1" applyFill="1" applyBorder="1" applyAlignment="1" applyProtection="1">
      <alignment horizontal="center" vertical="center" shrinkToFit="1"/>
      <protection locked="0"/>
    </xf>
    <xf numFmtId="0" fontId="42" fillId="0" borderId="177" xfId="5" applyFont="1" applyBorder="1" applyAlignment="1">
      <alignment horizontal="center" vertical="center"/>
    </xf>
    <xf numFmtId="0" fontId="42" fillId="0" borderId="175" xfId="5" applyFont="1" applyBorder="1" applyAlignment="1">
      <alignment horizontal="center" vertical="center"/>
    </xf>
    <xf numFmtId="0" fontId="42" fillId="0" borderId="176" xfId="5" applyFont="1" applyBorder="1" applyAlignment="1">
      <alignment horizontal="center" vertical="center"/>
    </xf>
    <xf numFmtId="177" fontId="36" fillId="2" borderId="179" xfId="5" applyNumberFormat="1" applyFont="1" applyFill="1" applyBorder="1" applyAlignment="1">
      <alignment horizontal="center" vertical="center" wrapText="1"/>
    </xf>
    <xf numFmtId="0" fontId="22" fillId="0" borderId="95" xfId="5" applyFont="1" applyBorder="1" applyAlignment="1">
      <alignment horizontal="center" vertical="center"/>
    </xf>
    <xf numFmtId="0" fontId="22" fillId="0" borderId="41" xfId="5" applyFont="1" applyBorder="1" applyAlignment="1">
      <alignment vertical="center"/>
    </xf>
    <xf numFmtId="0" fontId="15" fillId="0" borderId="41" xfId="5" applyFont="1" applyBorder="1" applyAlignment="1">
      <alignment vertical="center"/>
    </xf>
    <xf numFmtId="0" fontId="15" fillId="0" borderId="96" xfId="5" applyFont="1" applyBorder="1" applyAlignment="1">
      <alignment vertical="center"/>
    </xf>
    <xf numFmtId="0" fontId="36" fillId="2" borderId="97" xfId="5" applyFont="1" applyFill="1" applyBorder="1" applyAlignment="1" applyProtection="1">
      <alignment horizontal="left" vertical="center" shrinkToFit="1"/>
      <protection locked="0"/>
    </xf>
    <xf numFmtId="0" fontId="36" fillId="2" borderId="41" xfId="5" applyFont="1" applyFill="1" applyBorder="1" applyAlignment="1" applyProtection="1">
      <alignment horizontal="left" vertical="center" shrinkToFit="1"/>
      <protection locked="0"/>
    </xf>
    <xf numFmtId="0" fontId="36" fillId="2" borderId="96" xfId="5" applyFont="1" applyFill="1" applyBorder="1" applyAlignment="1" applyProtection="1">
      <alignment horizontal="left" vertical="center" shrinkToFit="1"/>
      <protection locked="0"/>
    </xf>
    <xf numFmtId="0" fontId="36" fillId="2" borderId="97" xfId="5" applyFont="1" applyFill="1" applyBorder="1" applyAlignment="1" applyProtection="1">
      <alignment horizontal="center" vertical="center" wrapText="1"/>
      <protection locked="0"/>
    </xf>
    <xf numFmtId="0" fontId="36" fillId="2" borderId="41" xfId="5" applyFont="1" applyFill="1" applyBorder="1" applyAlignment="1" applyProtection="1">
      <alignment horizontal="center" vertical="center" wrapText="1"/>
      <protection locked="0"/>
    </xf>
    <xf numFmtId="0" fontId="36" fillId="2" borderId="96" xfId="5" applyFont="1" applyFill="1" applyBorder="1" applyAlignment="1" applyProtection="1">
      <alignment horizontal="center" vertical="center" wrapText="1"/>
      <protection locked="0"/>
    </xf>
    <xf numFmtId="0" fontId="36" fillId="2" borderId="161" xfId="5" applyFont="1" applyFill="1" applyBorder="1" applyAlignment="1" applyProtection="1">
      <alignment horizontal="center" vertical="center" wrapText="1"/>
      <protection locked="0"/>
    </xf>
    <xf numFmtId="0" fontId="36" fillId="2" borderId="97" xfId="5" applyFont="1" applyFill="1" applyBorder="1" applyAlignment="1" applyProtection="1">
      <alignment horizontal="center" vertical="center" shrinkToFit="1"/>
      <protection locked="0"/>
    </xf>
    <xf numFmtId="0" fontId="36" fillId="2" borderId="41" xfId="5" applyFont="1" applyFill="1" applyBorder="1" applyAlignment="1" applyProtection="1">
      <alignment horizontal="center" vertical="center" shrinkToFit="1"/>
      <protection locked="0"/>
    </xf>
    <xf numFmtId="0" fontId="36" fillId="2" borderId="160" xfId="5" applyFont="1" applyFill="1" applyBorder="1" applyAlignment="1" applyProtection="1">
      <alignment horizontal="center" vertical="center" shrinkToFit="1"/>
      <protection locked="0"/>
    </xf>
    <xf numFmtId="0" fontId="36" fillId="0" borderId="103" xfId="5" applyFont="1" applyBorder="1" applyAlignment="1">
      <alignment horizontal="center" vertical="center"/>
    </xf>
    <xf numFmtId="177" fontId="36" fillId="2" borderId="180" xfId="5" applyNumberFormat="1" applyFont="1" applyFill="1" applyBorder="1" applyAlignment="1">
      <alignment horizontal="center" vertical="center" wrapText="1"/>
    </xf>
    <xf numFmtId="0" fontId="22" fillId="0" borderId="132" xfId="5" applyFont="1" applyBorder="1" applyAlignment="1">
      <alignment vertical="center"/>
    </xf>
    <xf numFmtId="0" fontId="22" fillId="0" borderId="139" xfId="5" applyFont="1" applyBorder="1" applyAlignment="1">
      <alignment vertical="center"/>
    </xf>
    <xf numFmtId="0" fontId="15" fillId="0" borderId="139" xfId="5" applyFont="1" applyBorder="1" applyAlignment="1">
      <alignment vertical="center"/>
    </xf>
    <xf numFmtId="0" fontId="15" fillId="0" borderId="133" xfId="5" applyFont="1" applyBorder="1" applyAlignment="1">
      <alignment vertical="center"/>
    </xf>
    <xf numFmtId="0" fontId="36" fillId="2" borderId="47" xfId="5" applyFont="1" applyFill="1" applyBorder="1" applyAlignment="1" applyProtection="1">
      <alignment horizontal="left" vertical="center" shrinkToFit="1"/>
      <protection locked="0"/>
    </xf>
    <xf numFmtId="0" fontId="36" fillId="2" borderId="0" xfId="5" applyFont="1" applyFill="1" applyBorder="1" applyAlignment="1" applyProtection="1">
      <alignment horizontal="left" vertical="center" shrinkToFit="1"/>
      <protection locked="0"/>
    </xf>
    <xf numFmtId="0" fontId="36" fillId="2" borderId="48" xfId="5" applyFont="1" applyFill="1" applyBorder="1" applyAlignment="1" applyProtection="1">
      <alignment horizontal="left" vertical="center" shrinkToFit="1"/>
      <protection locked="0"/>
    </xf>
    <xf numFmtId="0" fontId="36" fillId="2" borderId="47" xfId="5" applyFont="1" applyFill="1" applyBorder="1" applyAlignment="1" applyProtection="1">
      <alignment horizontal="center" vertical="center" wrapText="1"/>
      <protection locked="0"/>
    </xf>
    <xf numFmtId="177" fontId="36" fillId="2" borderId="142" xfId="5" applyNumberFormat="1" applyFont="1" applyFill="1" applyBorder="1" applyAlignment="1">
      <alignment horizontal="center" vertical="center" wrapText="1"/>
    </xf>
    <xf numFmtId="177" fontId="36" fillId="2" borderId="145" xfId="5" applyNumberFormat="1" applyFont="1" applyFill="1" applyBorder="1" applyAlignment="1">
      <alignment horizontal="center" vertical="center" wrapText="1"/>
    </xf>
    <xf numFmtId="177" fontId="36" fillId="2" borderId="181" xfId="5" applyNumberFormat="1" applyFont="1" applyFill="1" applyBorder="1" applyAlignment="1">
      <alignment horizontal="center" vertical="center" wrapText="1"/>
    </xf>
    <xf numFmtId="177" fontId="36" fillId="2" borderId="146" xfId="5" applyNumberFormat="1" applyFont="1" applyFill="1" applyBorder="1" applyAlignment="1" applyProtection="1">
      <alignment horizontal="center" vertical="center" shrinkToFit="1"/>
      <protection locked="0"/>
    </xf>
    <xf numFmtId="177" fontId="36" fillId="2" borderId="147" xfId="5" applyNumberFormat="1" applyFont="1" applyFill="1" applyBorder="1" applyAlignment="1" applyProtection="1">
      <alignment horizontal="center" vertical="center" shrinkToFit="1"/>
      <protection locked="0"/>
    </xf>
    <xf numFmtId="177" fontId="36" fillId="2" borderId="148" xfId="5" applyNumberFormat="1" applyFont="1" applyFill="1" applyBorder="1" applyAlignment="1" applyProtection="1">
      <alignment horizontal="center" vertical="center" shrinkToFit="1"/>
      <protection locked="0"/>
    </xf>
    <xf numFmtId="0" fontId="22" fillId="0" borderId="149" xfId="5" applyFont="1" applyBorder="1" applyAlignment="1">
      <alignment vertical="center"/>
    </xf>
    <xf numFmtId="0" fontId="22" fillId="0" borderId="150" xfId="5" applyFont="1" applyBorder="1" applyAlignment="1">
      <alignment vertical="center"/>
    </xf>
    <xf numFmtId="0" fontId="15" fillId="0" borderId="150" xfId="5" applyFont="1" applyBorder="1" applyAlignment="1">
      <alignment vertical="center"/>
    </xf>
    <xf numFmtId="0" fontId="15" fillId="0" borderId="182" xfId="5" applyFont="1" applyBorder="1" applyAlignment="1">
      <alignment vertical="center"/>
    </xf>
    <xf numFmtId="0" fontId="36" fillId="2" borderId="51" xfId="5" applyFont="1" applyFill="1" applyBorder="1" applyAlignment="1" applyProtection="1">
      <alignment horizontal="left" vertical="center" shrinkToFit="1"/>
      <protection locked="0"/>
    </xf>
    <xf numFmtId="0" fontId="36" fillId="2" borderId="49" xfId="5" applyFont="1" applyFill="1" applyBorder="1" applyAlignment="1" applyProtection="1">
      <alignment horizontal="left" vertical="center" shrinkToFit="1"/>
      <protection locked="0"/>
    </xf>
    <xf numFmtId="0" fontId="36" fillId="2" borderId="50" xfId="5" applyFont="1" applyFill="1" applyBorder="1" applyAlignment="1" applyProtection="1">
      <alignment horizontal="left" vertical="center" shrinkToFit="1"/>
      <protection locked="0"/>
    </xf>
    <xf numFmtId="0" fontId="36" fillId="2" borderId="51" xfId="5" applyFont="1" applyFill="1" applyBorder="1" applyAlignment="1" applyProtection="1">
      <alignment horizontal="center" vertical="center" wrapText="1"/>
      <protection locked="0"/>
    </xf>
    <xf numFmtId="0" fontId="36" fillId="0" borderId="183" xfId="5" applyFont="1" applyBorder="1" applyAlignment="1">
      <alignment vertical="center"/>
    </xf>
    <xf numFmtId="0" fontId="22" fillId="0" borderId="124" xfId="5" applyFont="1" applyBorder="1" applyAlignment="1">
      <alignment horizontal="center" vertical="center"/>
    </xf>
    <xf numFmtId="0" fontId="22" fillId="0" borderId="131" xfId="5" applyFont="1" applyBorder="1" applyAlignment="1">
      <alignment vertical="center"/>
    </xf>
    <xf numFmtId="0" fontId="15" fillId="0" borderId="131" xfId="5" applyFont="1" applyBorder="1" applyAlignment="1">
      <alignment vertical="center"/>
    </xf>
    <xf numFmtId="0" fontId="15" fillId="0" borderId="125" xfId="5" applyFont="1" applyBorder="1" applyAlignment="1">
      <alignment vertical="center"/>
    </xf>
    <xf numFmtId="0" fontId="36" fillId="2" borderId="54" xfId="5" applyFont="1" applyFill="1" applyBorder="1" applyAlignment="1" applyProtection="1">
      <alignment horizontal="left" vertical="center" shrinkToFit="1"/>
      <protection locked="0"/>
    </xf>
    <xf numFmtId="0" fontId="36" fillId="2" borderId="53" xfId="5" applyFont="1" applyFill="1" applyBorder="1" applyAlignment="1" applyProtection="1">
      <alignment horizontal="left" vertical="center" shrinkToFit="1"/>
      <protection locked="0"/>
    </xf>
    <xf numFmtId="0" fontId="36" fillId="2" borderId="52" xfId="5" applyFont="1" applyFill="1" applyBorder="1" applyAlignment="1" applyProtection="1">
      <alignment horizontal="left" vertical="center" shrinkToFit="1"/>
      <protection locked="0"/>
    </xf>
    <xf numFmtId="0" fontId="36" fillId="2" borderId="54" xfId="5" applyFont="1" applyFill="1" applyBorder="1" applyAlignment="1" applyProtection="1">
      <alignment horizontal="center" vertical="center" wrapText="1"/>
      <protection locked="0"/>
    </xf>
    <xf numFmtId="0" fontId="36" fillId="0" borderId="184" xfId="5" applyFont="1" applyBorder="1" applyAlignment="1">
      <alignment horizontal="center" vertical="center"/>
    </xf>
    <xf numFmtId="0" fontId="22" fillId="0" borderId="30" xfId="5" applyFont="1" applyBorder="1" applyAlignment="1">
      <alignment vertical="center"/>
    </xf>
    <xf numFmtId="0" fontId="22" fillId="0" borderId="0" xfId="5" applyFont="1" applyBorder="1" applyAlignment="1">
      <alignment vertical="center"/>
    </xf>
    <xf numFmtId="0" fontId="15" fillId="0" borderId="0" xfId="5" applyFont="1" applyBorder="1" applyAlignment="1">
      <alignment vertical="center"/>
    </xf>
    <xf numFmtId="0" fontId="15" fillId="0" borderId="50" xfId="5" applyFont="1" applyBorder="1" applyAlignment="1">
      <alignment vertical="center"/>
    </xf>
    <xf numFmtId="0" fontId="22" fillId="0" borderId="122" xfId="5" applyFont="1" applyBorder="1" applyAlignment="1">
      <alignment horizontal="center" vertical="center"/>
    </xf>
    <xf numFmtId="0" fontId="22" fillId="0" borderId="53" xfId="5" applyFont="1" applyBorder="1" applyAlignment="1">
      <alignment vertical="center"/>
    </xf>
    <xf numFmtId="0" fontId="15" fillId="0" borderId="53" xfId="5" applyFont="1" applyBorder="1" applyAlignment="1">
      <alignment vertical="center"/>
    </xf>
    <xf numFmtId="0" fontId="15" fillId="0" borderId="185" xfId="5" applyFont="1" applyBorder="1" applyAlignment="1">
      <alignment vertical="center"/>
    </xf>
    <xf numFmtId="0" fontId="22" fillId="0" borderId="140" xfId="5" applyFont="1" applyBorder="1" applyAlignment="1">
      <alignment vertical="center"/>
    </xf>
    <xf numFmtId="0" fontId="22" fillId="0" borderId="49" xfId="5" applyFont="1" applyBorder="1" applyAlignment="1">
      <alignment vertical="center"/>
    </xf>
    <xf numFmtId="0" fontId="15" fillId="0" borderId="49" xfId="5" applyFont="1" applyBorder="1" applyAlignment="1">
      <alignment vertical="center"/>
    </xf>
    <xf numFmtId="0" fontId="22" fillId="0" borderId="186" xfId="5" applyFont="1" applyBorder="1" applyAlignment="1">
      <alignment horizontal="center" vertical="center"/>
    </xf>
    <xf numFmtId="0" fontId="22" fillId="0" borderId="187" xfId="5" applyFont="1" applyBorder="1" applyAlignment="1">
      <alignment vertical="center"/>
    </xf>
    <xf numFmtId="0" fontId="15" fillId="0" borderId="187" xfId="5" applyFont="1" applyBorder="1" applyAlignment="1">
      <alignment vertical="center"/>
    </xf>
    <xf numFmtId="0" fontId="22" fillId="0" borderId="30" xfId="5" applyFont="1" applyBorder="1" applyAlignment="1">
      <alignment horizontal="center" vertical="center"/>
    </xf>
    <xf numFmtId="177" fontId="36" fillId="2" borderId="152" xfId="5" applyNumberFormat="1" applyFont="1" applyFill="1" applyBorder="1" applyAlignment="1">
      <alignment horizontal="center" vertical="center" wrapText="1"/>
    </xf>
    <xf numFmtId="177" fontId="36" fillId="2" borderId="155" xfId="5" applyNumberFormat="1" applyFont="1" applyFill="1" applyBorder="1" applyAlignment="1">
      <alignment horizontal="center" vertical="center" wrapText="1"/>
    </xf>
    <xf numFmtId="177" fontId="36" fillId="2" borderId="188" xfId="5" applyNumberFormat="1" applyFont="1" applyFill="1" applyBorder="1" applyAlignment="1">
      <alignment horizontal="center" vertical="center" wrapText="1"/>
    </xf>
    <xf numFmtId="177" fontId="36" fillId="2" borderId="47" xfId="5" applyNumberFormat="1" applyFont="1" applyFill="1" applyBorder="1" applyAlignment="1" applyProtection="1">
      <alignment horizontal="center" vertical="center" shrinkToFit="1"/>
      <protection locked="0"/>
    </xf>
    <xf numFmtId="177" fontId="36" fillId="2" borderId="189" xfId="5" applyNumberFormat="1" applyFont="1" applyFill="1" applyBorder="1" applyAlignment="1" applyProtection="1">
      <alignment horizontal="center" vertical="center" shrinkToFit="1"/>
      <protection locked="0"/>
    </xf>
    <xf numFmtId="177" fontId="36" fillId="2" borderId="190" xfId="5" applyNumberFormat="1" applyFont="1" applyFill="1" applyBorder="1" applyAlignment="1" applyProtection="1">
      <alignment horizontal="center" vertical="center" shrinkToFit="1"/>
      <protection locked="0"/>
    </xf>
    <xf numFmtId="0" fontId="22" fillId="0" borderId="109" xfId="5" applyFont="1" applyBorder="1" applyAlignment="1">
      <alignment vertical="center"/>
    </xf>
    <xf numFmtId="0" fontId="22" fillId="0" borderId="107" xfId="5" applyFont="1" applyBorder="1" applyAlignment="1">
      <alignment vertical="center"/>
    </xf>
    <xf numFmtId="0" fontId="15" fillId="0" borderId="107" xfId="5" applyFont="1" applyBorder="1" applyAlignment="1">
      <alignment vertical="center"/>
    </xf>
    <xf numFmtId="0" fontId="15" fillId="0" borderId="110" xfId="5" applyFont="1" applyBorder="1" applyAlignment="1">
      <alignment vertical="center"/>
    </xf>
    <xf numFmtId="0" fontId="36" fillId="2" borderId="111" xfId="5" applyFont="1" applyFill="1" applyBorder="1" applyAlignment="1" applyProtection="1">
      <alignment horizontal="left" vertical="center" shrinkToFit="1"/>
      <protection locked="0"/>
    </xf>
    <xf numFmtId="0" fontId="36" fillId="2" borderId="107" xfId="5" applyFont="1" applyFill="1" applyBorder="1" applyAlignment="1" applyProtection="1">
      <alignment horizontal="left" vertical="center" shrinkToFit="1"/>
      <protection locked="0"/>
    </xf>
    <xf numFmtId="0" fontId="36" fillId="2" borderId="110" xfId="5" applyFont="1" applyFill="1" applyBorder="1" applyAlignment="1" applyProtection="1">
      <alignment horizontal="left" vertical="center" shrinkToFit="1"/>
      <protection locked="0"/>
    </xf>
    <xf numFmtId="0" fontId="36" fillId="2" borderId="111" xfId="5" applyFont="1" applyFill="1" applyBorder="1" applyAlignment="1" applyProtection="1">
      <alignment horizontal="center" vertical="center" wrapText="1"/>
      <protection locked="0"/>
    </xf>
    <xf numFmtId="0" fontId="36" fillId="2" borderId="111" xfId="5" applyFont="1" applyFill="1" applyBorder="1" applyAlignment="1" applyProtection="1">
      <alignment horizontal="center" vertical="center" shrinkToFit="1"/>
      <protection locked="0"/>
    </xf>
    <xf numFmtId="0" fontId="36" fillId="2" borderId="107" xfId="5" applyFont="1" applyFill="1" applyBorder="1" applyAlignment="1" applyProtection="1">
      <alignment horizontal="center" vertical="center" shrinkToFit="1"/>
      <protection locked="0"/>
    </xf>
    <xf numFmtId="0" fontId="36" fillId="2" borderId="108" xfId="5" applyFont="1" applyFill="1" applyBorder="1" applyAlignment="1" applyProtection="1">
      <alignment horizontal="center" vertical="center" shrinkToFit="1"/>
      <protection locked="0"/>
    </xf>
    <xf numFmtId="0" fontId="36" fillId="0" borderId="94" xfId="5" applyFont="1" applyBorder="1" applyAlignment="1">
      <alignment vertical="center"/>
    </xf>
    <xf numFmtId="0" fontId="17" fillId="0" borderId="95" xfId="5" applyFont="1" applyFill="1" applyBorder="1" applyAlignment="1">
      <alignment horizontal="center" vertical="center" wrapText="1"/>
    </xf>
    <xf numFmtId="0" fontId="17" fillId="0" borderId="191" xfId="5" applyFont="1" applyFill="1" applyBorder="1" applyAlignment="1">
      <alignment horizontal="center" vertical="center" wrapText="1"/>
    </xf>
    <xf numFmtId="0" fontId="42" fillId="0" borderId="80" xfId="5" applyNumberFormat="1" applyFont="1" applyFill="1" applyBorder="1" applyAlignment="1">
      <alignment horizontal="center" vertical="center" wrapText="1"/>
    </xf>
    <xf numFmtId="0" fontId="36" fillId="0" borderId="81" xfId="5" applyFont="1" applyBorder="1" applyAlignment="1">
      <alignment horizontal="center" vertical="center"/>
    </xf>
    <xf numFmtId="0" fontId="17" fillId="0" borderId="30" xfId="5" applyFont="1" applyFill="1" applyBorder="1" applyAlignment="1">
      <alignment horizontal="center" vertical="center" wrapText="1"/>
    </xf>
    <xf numFmtId="0" fontId="17" fillId="0" borderId="192" xfId="5" applyFont="1" applyFill="1" applyBorder="1" applyAlignment="1">
      <alignment horizontal="center" vertical="center" wrapText="1"/>
    </xf>
    <xf numFmtId="0" fontId="36" fillId="0" borderId="87" xfId="5" applyFont="1" applyBorder="1" applyAlignment="1">
      <alignment horizontal="center" vertical="center"/>
    </xf>
    <xf numFmtId="0" fontId="36" fillId="0" borderId="43" xfId="5" applyFont="1" applyFill="1" applyBorder="1" applyAlignment="1">
      <alignment horizontal="center" vertical="center"/>
    </xf>
    <xf numFmtId="0" fontId="36" fillId="0" borderId="83" xfId="5" applyFont="1" applyFill="1" applyBorder="1" applyAlignment="1">
      <alignment horizontal="center" vertical="center"/>
    </xf>
    <xf numFmtId="0" fontId="36" fillId="0" borderId="82" xfId="5" applyFont="1" applyFill="1" applyBorder="1" applyAlignment="1">
      <alignment horizontal="center" vertical="center"/>
    </xf>
    <xf numFmtId="0" fontId="17" fillId="0" borderId="109" xfId="5" applyFont="1" applyFill="1" applyBorder="1" applyAlignment="1">
      <alignment horizontal="center" vertical="center" wrapText="1"/>
    </xf>
    <xf numFmtId="0" fontId="17" fillId="0" borderId="193" xfId="5" applyFont="1" applyFill="1" applyBorder="1" applyAlignment="1">
      <alignment horizontal="center" vertical="center" wrapText="1"/>
    </xf>
    <xf numFmtId="0" fontId="36" fillId="0" borderId="194" xfId="5" applyFont="1" applyBorder="1" applyAlignment="1">
      <alignment vertical="center"/>
    </xf>
    <xf numFmtId="0" fontId="36" fillId="0" borderId="4" xfId="5" applyFont="1" applyBorder="1" applyAlignment="1">
      <alignment vertical="center"/>
    </xf>
    <xf numFmtId="0" fontId="36" fillId="2" borderId="4" xfId="5" applyFont="1" applyFill="1" applyBorder="1" applyAlignment="1">
      <alignment vertical="center"/>
    </xf>
    <xf numFmtId="0" fontId="36" fillId="0" borderId="4" xfId="5" quotePrefix="1" applyFont="1" applyBorder="1" applyAlignment="1">
      <alignment vertical="center"/>
    </xf>
    <xf numFmtId="0" fontId="36" fillId="0" borderId="88" xfId="5" applyFont="1" applyBorder="1" applyAlignment="1">
      <alignment vertical="center"/>
    </xf>
    <xf numFmtId="0" fontId="36" fillId="0" borderId="93" xfId="5" applyFont="1" applyBorder="1" applyAlignment="1">
      <alignment horizontal="center" vertical="center"/>
    </xf>
    <xf numFmtId="178" fontId="36" fillId="0" borderId="0" xfId="5" applyNumberFormat="1" applyFont="1" applyBorder="1" applyAlignment="1" applyProtection="1">
      <alignment horizontal="center" vertical="center"/>
    </xf>
    <xf numFmtId="0" fontId="42" fillId="0" borderId="0" xfId="5" applyFont="1">
      <alignment vertical="center"/>
    </xf>
    <xf numFmtId="0" fontId="36" fillId="2" borderId="0" xfId="5" applyFont="1" applyFill="1" applyAlignment="1" applyProtection="1">
      <alignment horizontal="right" vertical="center"/>
    </xf>
    <xf numFmtId="0" fontId="42" fillId="2" borderId="0" xfId="5" applyFont="1" applyFill="1">
      <alignment vertical="center"/>
    </xf>
    <xf numFmtId="0" fontId="36" fillId="2" borderId="0" xfId="5" applyFont="1" applyFill="1" applyBorder="1" applyAlignment="1" applyProtection="1">
      <alignment vertical="center"/>
      <protection locked="0"/>
    </xf>
    <xf numFmtId="0" fontId="39" fillId="2" borderId="0" xfId="5" applyFont="1" applyFill="1">
      <alignment vertical="center"/>
    </xf>
    <xf numFmtId="0" fontId="39" fillId="2" borderId="0" xfId="5" applyFont="1" applyFill="1" applyAlignment="1">
      <alignment horizontal="center" vertical="center"/>
    </xf>
    <xf numFmtId="0" fontId="39" fillId="2" borderId="0" xfId="5" applyFont="1" applyFill="1" applyAlignment="1">
      <alignment vertical="center"/>
    </xf>
    <xf numFmtId="0" fontId="39" fillId="2" borderId="0" xfId="5" applyFont="1" applyFill="1" applyAlignment="1" applyProtection="1">
      <alignment horizontal="center" vertical="center" shrinkToFit="1"/>
      <protection locked="0"/>
    </xf>
    <xf numFmtId="0" fontId="45" fillId="2" borderId="0" xfId="5" applyFont="1" applyFill="1" applyAlignment="1" applyProtection="1">
      <alignment horizontal="right" vertical="center"/>
    </xf>
    <xf numFmtId="0" fontId="45" fillId="2" borderId="0" xfId="5" applyFont="1" applyFill="1" applyProtection="1">
      <alignment vertical="center"/>
      <protection locked="0"/>
    </xf>
    <xf numFmtId="0" fontId="45" fillId="2" borderId="0" xfId="5" applyFont="1" applyFill="1" applyAlignment="1" applyProtection="1">
      <alignment horizontal="right" vertical="center"/>
      <protection locked="0"/>
    </xf>
    <xf numFmtId="0" fontId="45" fillId="2" borderId="0" xfId="5" applyFont="1" applyFill="1" applyAlignment="1" applyProtection="1">
      <alignment horizontal="center" vertical="center"/>
      <protection locked="0"/>
    </xf>
    <xf numFmtId="0" fontId="45" fillId="6" borderId="0" xfId="5" applyFont="1" applyFill="1" applyBorder="1" applyAlignment="1" applyProtection="1">
      <alignment horizontal="center" vertical="center"/>
      <protection locked="0"/>
    </xf>
    <xf numFmtId="0" fontId="51" fillId="6" borderId="46" xfId="5" applyFont="1" applyFill="1" applyBorder="1" applyAlignment="1" applyProtection="1">
      <alignment horizontal="center" vertical="center"/>
      <protection locked="0"/>
    </xf>
    <xf numFmtId="0" fontId="51" fillId="6" borderId="45" xfId="5" applyFont="1" applyFill="1" applyBorder="1" applyAlignment="1" applyProtection="1">
      <alignment horizontal="center" vertical="center"/>
      <protection locked="0"/>
    </xf>
    <xf numFmtId="0" fontId="51" fillId="6" borderId="31" xfId="5" applyFont="1" applyFill="1" applyBorder="1" applyAlignment="1" applyProtection="1">
      <alignment horizontal="center" vertical="center"/>
      <protection locked="0"/>
    </xf>
    <xf numFmtId="0" fontId="45" fillId="6" borderId="12" xfId="5" applyNumberFormat="1" applyFont="1" applyFill="1" applyBorder="1" applyAlignment="1" applyProtection="1">
      <alignment horizontal="center" vertical="center"/>
      <protection locked="0"/>
    </xf>
    <xf numFmtId="20" fontId="45" fillId="2" borderId="12" xfId="5" applyNumberFormat="1" applyFont="1" applyFill="1" applyBorder="1" applyAlignment="1" applyProtection="1">
      <alignment horizontal="center" vertical="center"/>
      <protection locked="0"/>
    </xf>
    <xf numFmtId="0" fontId="45" fillId="2" borderId="12" xfId="5" applyFont="1" applyFill="1" applyBorder="1" applyAlignment="1" applyProtection="1">
      <alignment horizontal="center" vertical="center"/>
      <protection locked="0"/>
    </xf>
    <xf numFmtId="0" fontId="52" fillId="2" borderId="46" xfId="5" applyFont="1" applyFill="1" applyBorder="1" applyAlignment="1" applyProtection="1">
      <alignment horizontal="center" vertical="center"/>
    </xf>
    <xf numFmtId="0" fontId="52" fillId="2" borderId="31" xfId="5" applyFont="1" applyFill="1" applyBorder="1" applyAlignment="1" applyProtection="1">
      <alignment horizontal="center" vertical="center" shrinkToFit="1"/>
    </xf>
    <xf numFmtId="0" fontId="45" fillId="2" borderId="0" xfId="5" applyFont="1" applyFill="1">
      <alignment vertical="center"/>
    </xf>
    <xf numFmtId="0" fontId="47" fillId="2" borderId="0" xfId="5" applyFont="1" applyFill="1" applyAlignment="1">
      <alignment horizontal="left" vertical="center"/>
    </xf>
    <xf numFmtId="0" fontId="47" fillId="2" borderId="0" xfId="5" applyFont="1" applyFill="1">
      <alignment vertical="center"/>
    </xf>
    <xf numFmtId="0" fontId="17" fillId="0" borderId="0" xfId="5" applyFont="1" applyFill="1" applyAlignment="1">
      <alignment horizontal="left" vertical="center"/>
    </xf>
    <xf numFmtId="0" fontId="17" fillId="2" borderId="0" xfId="5" applyFont="1" applyFill="1" applyBorder="1" applyAlignment="1" applyProtection="1">
      <alignment horizontal="left" vertical="center" wrapText="1"/>
      <protection locked="0"/>
    </xf>
    <xf numFmtId="1" fontId="17" fillId="2" borderId="0" xfId="5" applyNumberFormat="1" applyFont="1" applyFill="1" applyBorder="1" applyAlignment="1">
      <alignment horizontal="center" vertical="center" wrapText="1"/>
    </xf>
    <xf numFmtId="0" fontId="17" fillId="2" borderId="0" xfId="5" applyFont="1" applyFill="1" applyBorder="1" applyAlignment="1">
      <alignment horizontal="center" vertical="center" wrapText="1"/>
    </xf>
    <xf numFmtId="0" fontId="22" fillId="2" borderId="0" xfId="5" applyFont="1" applyFill="1" applyBorder="1" applyAlignment="1">
      <alignment horizontal="center" vertical="center"/>
    </xf>
    <xf numFmtId="0" fontId="22" fillId="2" borderId="0" xfId="5" applyFont="1" applyFill="1" applyBorder="1" applyAlignment="1">
      <alignment vertical="center"/>
    </xf>
    <xf numFmtId="0" fontId="15" fillId="2" borderId="0" xfId="5" applyFont="1" applyFill="1" applyBorder="1" applyAlignment="1">
      <alignment vertical="center"/>
    </xf>
    <xf numFmtId="0" fontId="17" fillId="2" borderId="0" xfId="5" applyFont="1" applyFill="1" applyBorder="1" applyAlignment="1" applyProtection="1">
      <alignment horizontal="center" vertical="center" shrinkToFit="1"/>
      <protection locked="0"/>
    </xf>
    <xf numFmtId="0" fontId="17" fillId="2" borderId="0" xfId="5" applyFont="1" applyFill="1" applyBorder="1" applyAlignment="1" applyProtection="1">
      <alignment horizontal="center" vertical="center" wrapText="1"/>
      <protection locked="0"/>
    </xf>
    <xf numFmtId="0" fontId="17" fillId="2" borderId="0" xfId="5" applyFont="1" applyFill="1" applyBorder="1" applyAlignment="1">
      <alignment horizontal="center" vertical="center"/>
    </xf>
    <xf numFmtId="0" fontId="36" fillId="2" borderId="95" xfId="5" applyFont="1" applyFill="1" applyBorder="1" applyAlignment="1" applyProtection="1">
      <alignment horizontal="left" vertical="center" wrapText="1"/>
      <protection locked="0"/>
    </xf>
    <xf numFmtId="0" fontId="36" fillId="2" borderId="41" xfId="5" applyFont="1" applyFill="1" applyBorder="1" applyAlignment="1" applyProtection="1">
      <alignment horizontal="left" vertical="center" wrapText="1"/>
      <protection locked="0"/>
    </xf>
    <xf numFmtId="0" fontId="36" fillId="2" borderId="160" xfId="5" applyFont="1" applyFill="1" applyBorder="1" applyAlignment="1" applyProtection="1">
      <alignment horizontal="left" vertical="center" wrapText="1"/>
      <protection locked="0"/>
    </xf>
    <xf numFmtId="177" fontId="36" fillId="2" borderId="195" xfId="5" applyNumberFormat="1" applyFont="1" applyFill="1" applyBorder="1" applyAlignment="1">
      <alignment horizontal="center" vertical="center" wrapText="1"/>
    </xf>
    <xf numFmtId="177" fontId="36" fillId="2" borderId="196" xfId="5" applyNumberFormat="1" applyFont="1" applyFill="1" applyBorder="1" applyAlignment="1">
      <alignment horizontal="center" vertical="center" wrapText="1"/>
    </xf>
    <xf numFmtId="177" fontId="36" fillId="2" borderId="197" xfId="5" applyNumberFormat="1" applyFont="1" applyFill="1" applyBorder="1" applyAlignment="1">
      <alignment horizontal="center" vertical="center" wrapText="1"/>
    </xf>
    <xf numFmtId="177" fontId="36" fillId="2" borderId="164" xfId="5" applyNumberFormat="1" applyFont="1" applyFill="1" applyBorder="1" applyAlignment="1">
      <alignment horizontal="center" vertical="center" shrinkToFit="1"/>
    </xf>
    <xf numFmtId="177" fontId="36" fillId="2" borderId="167" xfId="5" applyNumberFormat="1" applyFont="1" applyFill="1" applyBorder="1" applyAlignment="1">
      <alignment horizontal="center" vertical="center" shrinkToFit="1"/>
    </xf>
    <xf numFmtId="177" fontId="36" fillId="2" borderId="166" xfId="5" applyNumberFormat="1" applyFont="1" applyFill="1" applyBorder="1" applyAlignment="1">
      <alignment horizontal="center" vertical="center" shrinkToFit="1"/>
    </xf>
    <xf numFmtId="0" fontId="17" fillId="2" borderId="195" xfId="5" applyFont="1" applyFill="1" applyBorder="1" applyAlignment="1">
      <alignment vertical="center"/>
    </xf>
    <xf numFmtId="0" fontId="17" fillId="2" borderId="198" xfId="5" applyFont="1" applyFill="1" applyBorder="1" applyAlignment="1">
      <alignment vertical="center"/>
    </xf>
    <xf numFmtId="0" fontId="17" fillId="2" borderId="199" xfId="5" applyFont="1" applyFill="1" applyBorder="1" applyAlignment="1">
      <alignment vertical="center"/>
    </xf>
    <xf numFmtId="0" fontId="36" fillId="2" borderId="96" xfId="5" applyFont="1" applyFill="1" applyBorder="1" applyAlignment="1" applyProtection="1">
      <alignment horizontal="center" vertical="center" shrinkToFit="1"/>
      <protection locked="0"/>
    </xf>
    <xf numFmtId="0" fontId="36" fillId="2" borderId="73" xfId="5" applyFont="1" applyFill="1" applyBorder="1" applyAlignment="1" applyProtection="1">
      <alignment horizontal="center" vertical="center"/>
      <protection locked="0"/>
    </xf>
    <xf numFmtId="0" fontId="36" fillId="2" borderId="74" xfId="5" applyFont="1" applyFill="1" applyBorder="1" applyAlignment="1" applyProtection="1">
      <alignment horizontal="center" vertical="center"/>
      <protection locked="0"/>
    </xf>
    <xf numFmtId="0" fontId="36" fillId="2" borderId="75" xfId="5" applyFont="1" applyFill="1" applyBorder="1" applyAlignment="1" applyProtection="1">
      <alignment horizontal="center" vertical="center"/>
      <protection locked="0"/>
    </xf>
    <xf numFmtId="0" fontId="36" fillId="2" borderId="81" xfId="5" applyFont="1" applyFill="1" applyBorder="1" applyAlignment="1" applyProtection="1">
      <alignment horizontal="center" vertical="center"/>
      <protection locked="0"/>
    </xf>
    <xf numFmtId="0" fontId="36" fillId="2" borderId="142" xfId="5" applyFont="1" applyFill="1" applyBorder="1" applyAlignment="1">
      <alignment horizontal="center" vertical="center" wrapText="1"/>
    </xf>
    <xf numFmtId="0" fontId="36" fillId="2" borderId="181" xfId="5" applyFont="1" applyFill="1" applyBorder="1" applyAlignment="1">
      <alignment horizontal="center" vertical="center" wrapText="1"/>
    </xf>
    <xf numFmtId="0" fontId="36" fillId="2" borderId="200" xfId="5" applyFont="1" applyFill="1" applyBorder="1" applyAlignment="1" applyProtection="1">
      <alignment horizontal="center" vertical="center" shrinkToFit="1"/>
      <protection locked="0"/>
    </xf>
    <xf numFmtId="0" fontId="17" fillId="2" borderId="140" xfId="5" applyFont="1" applyFill="1" applyBorder="1" applyAlignment="1">
      <alignment vertical="center"/>
    </xf>
    <xf numFmtId="0" fontId="17" fillId="2" borderId="49" xfId="5" applyFont="1" applyFill="1" applyBorder="1" applyAlignment="1">
      <alignment vertical="center"/>
    </xf>
    <xf numFmtId="0" fontId="17" fillId="2" borderId="50" xfId="5" applyFont="1" applyFill="1" applyBorder="1" applyAlignment="1">
      <alignment vertical="center"/>
    </xf>
    <xf numFmtId="0" fontId="36" fillId="2" borderId="50" xfId="5" applyFont="1" applyFill="1" applyBorder="1" applyAlignment="1" applyProtection="1">
      <alignment horizontal="center" vertical="center" shrinkToFit="1"/>
      <protection locked="0"/>
    </xf>
    <xf numFmtId="0" fontId="36" fillId="2" borderId="82" xfId="5" applyFont="1" applyFill="1" applyBorder="1" applyAlignment="1" applyProtection="1">
      <alignment horizontal="center" vertical="center"/>
      <protection locked="0"/>
    </xf>
    <xf numFmtId="0" fontId="36" fillId="2" borderId="83" xfId="5" applyFont="1" applyFill="1" applyBorder="1" applyAlignment="1" applyProtection="1">
      <alignment horizontal="center" vertical="center"/>
      <protection locked="0"/>
    </xf>
    <xf numFmtId="0" fontId="36" fillId="2" borderId="87" xfId="5" applyFont="1" applyFill="1" applyBorder="1" applyAlignment="1" applyProtection="1">
      <alignment horizontal="center" vertical="center"/>
      <protection locked="0"/>
    </xf>
    <xf numFmtId="0" fontId="36" fillId="0" borderId="183" xfId="5" applyFont="1" applyBorder="1" applyAlignment="1">
      <alignment horizontal="center" vertical="center"/>
    </xf>
    <xf numFmtId="0" fontId="17" fillId="2" borderId="124" xfId="5" applyFont="1" applyFill="1" applyBorder="1" applyAlignment="1">
      <alignment vertical="center"/>
    </xf>
    <xf numFmtId="0" fontId="17" fillId="2" borderId="131" xfId="5" applyFont="1" applyFill="1" applyBorder="1" applyAlignment="1">
      <alignment vertical="center"/>
    </xf>
    <xf numFmtId="0" fontId="17" fillId="2" borderId="125" xfId="5" applyFont="1" applyFill="1" applyBorder="1" applyAlignment="1">
      <alignment vertical="center"/>
    </xf>
    <xf numFmtId="0" fontId="36" fillId="2" borderId="52" xfId="5" applyFont="1" applyFill="1" applyBorder="1" applyAlignment="1" applyProtection="1">
      <alignment horizontal="center" vertical="center" shrinkToFit="1"/>
      <protection locked="0"/>
    </xf>
    <xf numFmtId="0" fontId="36" fillId="0" borderId="184" xfId="5" applyFont="1" applyBorder="1" applyAlignment="1">
      <alignment horizontal="center" vertical="center"/>
    </xf>
    <xf numFmtId="0" fontId="17" fillId="2" borderId="30" xfId="5" applyFont="1" applyFill="1" applyBorder="1" applyAlignment="1">
      <alignment vertical="center"/>
    </xf>
    <xf numFmtId="0" fontId="17" fillId="2" borderId="0" xfId="5" applyFont="1" applyFill="1" applyBorder="1" applyAlignment="1">
      <alignment vertical="center"/>
    </xf>
    <xf numFmtId="0" fontId="17" fillId="2" borderId="48" xfId="5" applyFont="1" applyFill="1" applyBorder="1" applyAlignment="1">
      <alignment vertical="center"/>
    </xf>
    <xf numFmtId="0" fontId="36" fillId="2" borderId="48" xfId="5" applyFont="1" applyFill="1" applyBorder="1" applyAlignment="1" applyProtection="1">
      <alignment horizontal="center" vertical="center" shrinkToFit="1"/>
      <protection locked="0"/>
    </xf>
    <xf numFmtId="0" fontId="17" fillId="2" borderId="132" xfId="5" applyFont="1" applyFill="1" applyBorder="1" applyAlignment="1">
      <alignment vertical="center"/>
    </xf>
    <xf numFmtId="0" fontId="17" fillId="2" borderId="139" xfId="5" applyFont="1" applyFill="1" applyBorder="1" applyAlignment="1">
      <alignment vertical="center"/>
    </xf>
    <xf numFmtId="0" fontId="17" fillId="2" borderId="133" xfId="5" applyFont="1" applyFill="1" applyBorder="1" applyAlignment="1">
      <alignment vertical="center"/>
    </xf>
    <xf numFmtId="0" fontId="36" fillId="2" borderId="152" xfId="5" applyFont="1" applyFill="1" applyBorder="1" applyAlignment="1">
      <alignment horizontal="center" vertical="center" wrapText="1"/>
    </xf>
    <xf numFmtId="0" fontId="36" fillId="2" borderId="188" xfId="5" applyFont="1" applyFill="1" applyBorder="1" applyAlignment="1">
      <alignment horizontal="center" vertical="center" wrapText="1"/>
    </xf>
    <xf numFmtId="0" fontId="36" fillId="2" borderId="175" xfId="5" applyFont="1" applyFill="1" applyBorder="1" applyAlignment="1" applyProtection="1">
      <alignment horizontal="center" vertical="center" shrinkToFit="1"/>
      <protection locked="0"/>
    </xf>
    <xf numFmtId="0" fontId="36" fillId="2" borderId="176" xfId="5" applyFont="1" applyFill="1" applyBorder="1" applyAlignment="1" applyProtection="1">
      <alignment horizontal="center" vertical="center" shrinkToFit="1"/>
      <protection locked="0"/>
    </xf>
    <xf numFmtId="0" fontId="36" fillId="2" borderId="177" xfId="5" applyFont="1" applyFill="1" applyBorder="1" applyAlignment="1" applyProtection="1">
      <alignment horizontal="center" vertical="center" shrinkToFit="1"/>
      <protection locked="0"/>
    </xf>
    <xf numFmtId="0" fontId="17" fillId="2" borderId="109" xfId="5" applyFont="1" applyFill="1" applyBorder="1" applyAlignment="1">
      <alignment vertical="center"/>
    </xf>
    <xf numFmtId="0" fontId="17" fillId="2" borderId="107" xfId="5" applyFont="1" applyFill="1" applyBorder="1" applyAlignment="1">
      <alignment vertical="center"/>
    </xf>
    <xf numFmtId="0" fontId="17" fillId="2" borderId="110" xfId="5" applyFont="1" applyFill="1" applyBorder="1" applyAlignment="1">
      <alignment vertical="center"/>
    </xf>
    <xf numFmtId="0" fontId="36" fillId="2" borderId="110" xfId="5" applyFont="1" applyFill="1" applyBorder="1" applyAlignment="1" applyProtection="1">
      <alignment horizontal="center" vertical="center" shrinkToFit="1"/>
      <protection locked="0"/>
    </xf>
    <xf numFmtId="0" fontId="36" fillId="2" borderId="5" xfId="5" applyFont="1" applyFill="1" applyBorder="1" applyAlignment="1" applyProtection="1">
      <alignment horizontal="center" vertical="center"/>
      <protection locked="0"/>
    </xf>
    <xf numFmtId="0" fontId="36" fillId="2" borderId="4" xfId="5" applyFont="1" applyFill="1" applyBorder="1" applyAlignment="1" applyProtection="1">
      <alignment horizontal="center" vertical="center"/>
      <protection locked="0"/>
    </xf>
    <xf numFmtId="0" fontId="36" fillId="2" borderId="88" xfId="5" applyFont="1" applyFill="1" applyBorder="1" applyAlignment="1" applyProtection="1">
      <alignment horizontal="center" vertical="center"/>
      <protection locked="0"/>
    </xf>
    <xf numFmtId="0" fontId="36" fillId="2" borderId="93" xfId="5" applyFont="1" applyFill="1" applyBorder="1" applyAlignment="1" applyProtection="1">
      <alignment horizontal="center" vertical="center"/>
      <protection locked="0"/>
    </xf>
    <xf numFmtId="0" fontId="36" fillId="0" borderId="95" xfId="5" applyFont="1" applyBorder="1" applyAlignment="1">
      <alignment vertical="center" wrapText="1"/>
    </xf>
    <xf numFmtId="0" fontId="36" fillId="0" borderId="41" xfId="5" applyFont="1" applyBorder="1" applyAlignment="1">
      <alignment vertical="center" wrapText="1"/>
    </xf>
    <xf numFmtId="0" fontId="42" fillId="0" borderId="97" xfId="5" applyFont="1" applyBorder="1" applyAlignment="1">
      <alignment horizontal="center" vertical="center" wrapText="1"/>
    </xf>
    <xf numFmtId="0" fontId="42" fillId="0" borderId="96" xfId="5" applyFont="1" applyBorder="1" applyAlignment="1">
      <alignment horizontal="center" vertical="center" wrapText="1"/>
    </xf>
    <xf numFmtId="0" fontId="36" fillId="0" borderId="95" xfId="5" applyFont="1" applyBorder="1" applyAlignment="1">
      <alignment horizontal="center" vertical="center"/>
    </xf>
    <xf numFmtId="0" fontId="36" fillId="0" borderId="41" xfId="5" applyFont="1" applyBorder="1" applyAlignment="1">
      <alignment horizontal="center" vertical="center"/>
    </xf>
    <xf numFmtId="0" fontId="36" fillId="0" borderId="160" xfId="5" applyFont="1" applyBorder="1" applyAlignment="1">
      <alignment horizontal="center" vertical="center"/>
    </xf>
    <xf numFmtId="0" fontId="22" fillId="0" borderId="98" xfId="5" applyFont="1" applyBorder="1" applyAlignment="1">
      <alignment horizontal="center" vertical="center" wrapText="1"/>
    </xf>
    <xf numFmtId="0" fontId="36" fillId="0" borderId="30" xfId="5" applyFont="1" applyBorder="1" applyAlignment="1">
      <alignment vertical="center" wrapText="1"/>
    </xf>
    <xf numFmtId="0" fontId="36" fillId="0" borderId="0" xfId="5" applyFont="1" applyBorder="1" applyAlignment="1">
      <alignment vertical="center" wrapText="1"/>
    </xf>
    <xf numFmtId="0" fontId="42" fillId="0" borderId="47" xfId="5" applyFont="1" applyBorder="1" applyAlignment="1">
      <alignment horizontal="center" vertical="center" wrapText="1"/>
    </xf>
    <xf numFmtId="0" fontId="42" fillId="0" borderId="48" xfId="5" applyFont="1" applyBorder="1" applyAlignment="1">
      <alignment horizontal="center" vertical="center" wrapText="1"/>
    </xf>
    <xf numFmtId="0" fontId="36" fillId="0" borderId="30" xfId="5" applyFont="1" applyBorder="1" applyAlignment="1">
      <alignment horizontal="center" vertical="center"/>
    </xf>
    <xf numFmtId="0" fontId="36" fillId="0" borderId="0" xfId="5" applyFont="1" applyBorder="1" applyAlignment="1">
      <alignment horizontal="center" vertical="center"/>
    </xf>
    <xf numFmtId="0" fontId="36" fillId="0" borderId="11" xfId="5" applyFont="1" applyBorder="1" applyAlignment="1">
      <alignment horizontal="center" vertical="center"/>
    </xf>
    <xf numFmtId="0" fontId="22" fillId="0" borderId="103" xfId="5" applyFont="1" applyBorder="1" applyAlignment="1">
      <alignment horizontal="center" vertical="center" wrapText="1"/>
    </xf>
    <xf numFmtId="0" fontId="36" fillId="0" borderId="107" xfId="5" applyFont="1" applyBorder="1" applyAlignment="1">
      <alignment horizontal="center" vertical="center"/>
    </xf>
    <xf numFmtId="0" fontId="36" fillId="0" borderId="107" xfId="5" quotePrefix="1" applyFont="1" applyBorder="1" applyAlignment="1">
      <alignment horizontal="center" vertical="center"/>
    </xf>
    <xf numFmtId="0" fontId="36" fillId="0" borderId="109" xfId="5" applyFont="1" applyBorder="1" applyAlignment="1">
      <alignment vertical="center" wrapText="1"/>
    </xf>
    <xf numFmtId="0" fontId="36" fillId="0" borderId="107" xfId="5" applyFont="1" applyBorder="1" applyAlignment="1">
      <alignment vertical="center" wrapText="1"/>
    </xf>
    <xf numFmtId="0" fontId="42" fillId="0" borderId="111" xfId="5" applyFont="1" applyBorder="1" applyAlignment="1">
      <alignment horizontal="center" vertical="center" wrapText="1"/>
    </xf>
    <xf numFmtId="0" fontId="42" fillId="0" borderId="110" xfId="5" applyFont="1" applyBorder="1" applyAlignment="1">
      <alignment horizontal="center" vertical="center" wrapText="1"/>
    </xf>
    <xf numFmtId="0" fontId="36" fillId="0" borderId="109" xfId="5" applyFont="1" applyBorder="1" applyAlignment="1">
      <alignment horizontal="center" vertical="center"/>
    </xf>
    <xf numFmtId="0" fontId="22" fillId="0" borderId="94" xfId="5" applyFont="1" applyBorder="1" applyAlignment="1">
      <alignment horizontal="center" vertical="center" wrapText="1"/>
    </xf>
    <xf numFmtId="0" fontId="53" fillId="2" borderId="0" xfId="7" applyFont="1" applyFill="1" applyAlignment="1">
      <alignment horizontal="left" vertical="top"/>
    </xf>
    <xf numFmtId="0" fontId="12" fillId="0" borderId="0" xfId="7" applyFont="1" applyFill="1" applyAlignment="1">
      <alignment horizontal="justify" vertical="top" wrapText="1"/>
    </xf>
    <xf numFmtId="0" fontId="12" fillId="0" borderId="0" xfId="7" applyFont="1" applyFill="1" applyAlignment="1">
      <alignment horizontal="center" vertical="top" wrapText="1"/>
    </xf>
    <xf numFmtId="0" fontId="53" fillId="2" borderId="0" xfId="7" applyFont="1" applyFill="1" applyAlignment="1">
      <alignment horizontal="left" vertical="top"/>
    </xf>
    <xf numFmtId="49" fontId="54" fillId="2" borderId="0" xfId="8" applyNumberFormat="1" applyFont="1" applyFill="1" applyBorder="1" applyAlignment="1">
      <alignment horizontal="left" vertical="center"/>
    </xf>
    <xf numFmtId="0" fontId="54" fillId="2" borderId="0" xfId="9" applyFont="1" applyFill="1" applyAlignment="1">
      <alignment horizontal="left" vertical="center"/>
    </xf>
    <xf numFmtId="0" fontId="55" fillId="2" borderId="0" xfId="7" applyFont="1" applyFill="1" applyAlignment="1">
      <alignment horizontal="center" vertical="center"/>
    </xf>
    <xf numFmtId="0" fontId="55" fillId="2" borderId="0" xfId="7" applyFont="1" applyFill="1" applyAlignment="1">
      <alignment horizontal="center" vertical="center" textRotation="255"/>
    </xf>
    <xf numFmtId="49" fontId="54" fillId="2" borderId="73" xfId="8" applyNumberFormat="1" applyFont="1" applyFill="1" applyBorder="1" applyAlignment="1">
      <alignment horizontal="left" vertical="center"/>
    </xf>
    <xf numFmtId="49" fontId="54" fillId="2" borderId="74" xfId="8" applyNumberFormat="1" applyFont="1" applyFill="1" applyBorder="1" applyAlignment="1">
      <alignment horizontal="left" vertical="center"/>
    </xf>
    <xf numFmtId="49" fontId="54" fillId="2" borderId="79" xfId="8" applyNumberFormat="1" applyFont="1" applyFill="1" applyBorder="1" applyAlignment="1">
      <alignment horizontal="left" vertical="center"/>
    </xf>
    <xf numFmtId="0" fontId="54" fillId="2" borderId="80" xfId="9" applyFont="1" applyFill="1" applyBorder="1" applyAlignment="1">
      <alignment horizontal="center" vertical="center"/>
    </xf>
    <xf numFmtId="0" fontId="54" fillId="2" borderId="74" xfId="9" applyFont="1" applyFill="1" applyBorder="1" applyAlignment="1">
      <alignment horizontal="center" vertical="center"/>
    </xf>
    <xf numFmtId="0" fontId="54" fillId="2" borderId="79" xfId="9" applyFont="1" applyFill="1" applyBorder="1" applyAlignment="1">
      <alignment horizontal="center" vertical="center"/>
    </xf>
    <xf numFmtId="0" fontId="55" fillId="2" borderId="97" xfId="7" applyFont="1" applyFill="1" applyBorder="1" applyAlignment="1">
      <alignment horizontal="center" vertical="center"/>
    </xf>
    <xf numFmtId="0" fontId="55" fillId="2" borderId="41" xfId="7" applyFont="1" applyFill="1" applyBorder="1" applyAlignment="1">
      <alignment horizontal="center" vertical="center"/>
    </xf>
    <xf numFmtId="0" fontId="55" fillId="2" borderId="96" xfId="7" applyFont="1" applyFill="1" applyBorder="1" applyAlignment="1">
      <alignment horizontal="center" vertical="center"/>
    </xf>
    <xf numFmtId="0" fontId="55" fillId="2" borderId="97" xfId="7" applyFont="1" applyFill="1" applyBorder="1" applyAlignment="1">
      <alignment horizontal="center" vertical="center" textRotation="255"/>
    </xf>
    <xf numFmtId="0" fontId="55" fillId="2" borderId="160" xfId="7" applyFont="1" applyFill="1" applyBorder="1" applyAlignment="1">
      <alignment horizontal="center" vertical="center" textRotation="255"/>
    </xf>
    <xf numFmtId="49" fontId="54" fillId="2" borderId="82" xfId="8" applyNumberFormat="1" applyFont="1" applyFill="1" applyBorder="1" applyAlignment="1">
      <alignment horizontal="left" vertical="center"/>
    </xf>
    <xf numFmtId="49" fontId="54" fillId="2" borderId="43" xfId="8" applyNumberFormat="1" applyFont="1" applyFill="1" applyBorder="1" applyAlignment="1">
      <alignment horizontal="left" vertical="center"/>
    </xf>
    <xf numFmtId="49" fontId="54" fillId="2" borderId="42" xfId="8" applyNumberFormat="1" applyFont="1" applyFill="1" applyBorder="1" applyAlignment="1">
      <alignment horizontal="left" vertical="center"/>
    </xf>
    <xf numFmtId="0" fontId="54" fillId="2" borderId="44" xfId="8" applyFont="1" applyFill="1" applyBorder="1" applyAlignment="1">
      <alignment horizontal="center" vertical="center" shrinkToFit="1"/>
    </xf>
    <xf numFmtId="0" fontId="54" fillId="2" borderId="43" xfId="8" applyFont="1" applyFill="1" applyBorder="1" applyAlignment="1">
      <alignment horizontal="center" vertical="center" shrinkToFit="1"/>
    </xf>
    <xf numFmtId="0" fontId="54" fillId="2" borderId="42" xfId="8" applyFont="1" applyFill="1" applyBorder="1" applyAlignment="1">
      <alignment horizontal="center" vertical="center" shrinkToFit="1"/>
    </xf>
    <xf numFmtId="49" fontId="54" fillId="2" borderId="44" xfId="8" applyNumberFormat="1" applyFont="1" applyFill="1" applyBorder="1" applyAlignment="1">
      <alignment horizontal="center" vertical="center"/>
    </xf>
    <xf numFmtId="49" fontId="54" fillId="2" borderId="43" xfId="8" applyNumberFormat="1" applyFont="1" applyFill="1" applyBorder="1" applyAlignment="1">
      <alignment horizontal="center" vertical="center"/>
    </xf>
    <xf numFmtId="49" fontId="54" fillId="2" borderId="43" xfId="8" applyNumberFormat="1" applyFont="1" applyFill="1" applyBorder="1" applyAlignment="1">
      <alignment vertical="center"/>
    </xf>
    <xf numFmtId="49" fontId="56" fillId="2" borderId="43" xfId="8" applyNumberFormat="1" applyFont="1" applyFill="1" applyBorder="1" applyAlignment="1">
      <alignment vertical="center"/>
    </xf>
    <xf numFmtId="0" fontId="55" fillId="2" borderId="51" xfId="7" applyFont="1" applyFill="1" applyBorder="1" applyAlignment="1">
      <alignment horizontal="center" vertical="center"/>
    </xf>
    <xf numFmtId="0" fontId="55" fillId="2" borderId="49" xfId="7" applyFont="1" applyFill="1" applyBorder="1" applyAlignment="1">
      <alignment horizontal="center" vertical="center"/>
    </xf>
    <xf numFmtId="0" fontId="55" fillId="2" borderId="50" xfId="7" applyFont="1" applyFill="1" applyBorder="1" applyAlignment="1">
      <alignment horizontal="center" vertical="center"/>
    </xf>
    <xf numFmtId="0" fontId="55" fillId="2" borderId="47" xfId="7" applyFont="1" applyFill="1" applyBorder="1" applyAlignment="1">
      <alignment horizontal="center" vertical="center" textRotation="255"/>
    </xf>
    <xf numFmtId="0" fontId="55" fillId="2" borderId="11" xfId="7" applyFont="1" applyFill="1" applyBorder="1" applyAlignment="1">
      <alignment horizontal="center" vertical="center" textRotation="255"/>
    </xf>
    <xf numFmtId="0" fontId="54" fillId="2" borderId="122" xfId="9" applyFont="1" applyFill="1" applyBorder="1" applyAlignment="1">
      <alignment horizontal="left" vertical="center" wrapText="1"/>
    </xf>
    <xf numFmtId="0" fontId="54" fillId="2" borderId="53" xfId="9" applyFont="1" applyFill="1" applyBorder="1" applyAlignment="1">
      <alignment horizontal="left" vertical="center" wrapText="1"/>
    </xf>
    <xf numFmtId="0" fontId="54" fillId="2" borderId="52" xfId="9" applyFont="1" applyFill="1" applyBorder="1" applyAlignment="1">
      <alignment horizontal="left" vertical="center" wrapText="1"/>
    </xf>
    <xf numFmtId="0" fontId="55" fillId="2" borderId="54" xfId="7" applyFont="1" applyFill="1" applyBorder="1" applyAlignment="1">
      <alignment horizontal="center" vertical="center"/>
    </xf>
    <xf numFmtId="0" fontId="55" fillId="2" borderId="53" xfId="7" applyFont="1" applyFill="1" applyBorder="1" applyAlignment="1">
      <alignment horizontal="center" vertical="center"/>
    </xf>
    <xf numFmtId="0" fontId="55" fillId="2" borderId="52" xfId="7" applyFont="1" applyFill="1" applyBorder="1" applyAlignment="1">
      <alignment horizontal="center" vertical="center"/>
    </xf>
    <xf numFmtId="0" fontId="54" fillId="2" borderId="30" xfId="9" applyFont="1" applyFill="1" applyBorder="1" applyAlignment="1">
      <alignment horizontal="left" vertical="center" wrapText="1"/>
    </xf>
    <xf numFmtId="0" fontId="54" fillId="2" borderId="0" xfId="9" applyFont="1" applyFill="1" applyAlignment="1">
      <alignment horizontal="left" vertical="center" wrapText="1"/>
    </xf>
    <xf numFmtId="0" fontId="54" fillId="2" borderId="0" xfId="9" applyFont="1" applyFill="1" applyAlignment="1">
      <alignment horizontal="center" vertical="center" wrapText="1"/>
    </xf>
    <xf numFmtId="0" fontId="54" fillId="2" borderId="48" xfId="9" applyFont="1" applyFill="1" applyBorder="1" applyAlignment="1">
      <alignment horizontal="left" vertical="center" wrapText="1"/>
    </xf>
    <xf numFmtId="0" fontId="55" fillId="2" borderId="47" xfId="7" applyFont="1" applyFill="1" applyBorder="1" applyAlignment="1">
      <alignment horizontal="center" vertical="center"/>
    </xf>
    <xf numFmtId="0" fontId="55" fillId="2" borderId="0" xfId="7" applyFont="1" applyFill="1" applyAlignment="1">
      <alignment horizontal="center" vertical="center"/>
    </xf>
    <xf numFmtId="0" fontId="55" fillId="2" borderId="48" xfId="7" applyFont="1" applyFill="1" applyBorder="1" applyAlignment="1">
      <alignment horizontal="center" vertical="center"/>
    </xf>
    <xf numFmtId="0" fontId="54" fillId="2" borderId="140" xfId="9" applyFont="1" applyFill="1" applyBorder="1" applyAlignment="1">
      <alignment horizontal="center" vertical="center" wrapText="1"/>
    </xf>
    <xf numFmtId="0" fontId="54" fillId="2" borderId="49" xfId="9" applyFont="1" applyFill="1" applyBorder="1" applyAlignment="1">
      <alignment horizontal="center" vertical="center" wrapText="1"/>
    </xf>
    <xf numFmtId="0" fontId="54" fillId="2" borderId="49" xfId="9" applyFont="1" applyFill="1" applyBorder="1" applyAlignment="1">
      <alignment vertical="center" wrapText="1"/>
    </xf>
    <xf numFmtId="49" fontId="54" fillId="2" borderId="49" xfId="9" applyNumberFormat="1" applyFont="1" applyFill="1" applyBorder="1" applyAlignment="1">
      <alignment horizontal="center" vertical="center" wrapText="1"/>
    </xf>
    <xf numFmtId="0" fontId="54" fillId="2" borderId="49" xfId="9" applyFont="1" applyFill="1" applyBorder="1" applyAlignment="1">
      <alignment horizontal="center" vertical="center" wrapText="1"/>
    </xf>
    <xf numFmtId="0" fontId="54" fillId="2" borderId="50" xfId="9" applyFont="1" applyFill="1" applyBorder="1" applyAlignment="1">
      <alignment horizontal="center" vertical="center" wrapText="1"/>
    </xf>
    <xf numFmtId="0" fontId="55" fillId="2" borderId="82" xfId="7" applyFont="1" applyFill="1" applyBorder="1" applyAlignment="1">
      <alignment horizontal="left" vertical="center" wrapText="1"/>
    </xf>
    <xf numFmtId="0" fontId="55" fillId="2" borderId="43" xfId="7" applyFont="1" applyFill="1" applyBorder="1" applyAlignment="1">
      <alignment horizontal="left" vertical="center" wrapText="1"/>
    </xf>
    <xf numFmtId="0" fontId="55" fillId="2" borderId="42" xfId="7" applyFont="1" applyFill="1" applyBorder="1" applyAlignment="1">
      <alignment horizontal="left" vertical="center" wrapText="1"/>
    </xf>
    <xf numFmtId="0" fontId="55" fillId="2" borderId="44" xfId="7" applyFont="1" applyFill="1" applyBorder="1" applyAlignment="1">
      <alignment horizontal="center" vertical="center"/>
    </xf>
    <xf numFmtId="0" fontId="55" fillId="2" borderId="43" xfId="7" applyFont="1" applyFill="1" applyBorder="1" applyAlignment="1">
      <alignment horizontal="center" vertical="center"/>
    </xf>
    <xf numFmtId="0" fontId="55" fillId="2" borderId="42" xfId="7" applyFont="1" applyFill="1" applyBorder="1" applyAlignment="1">
      <alignment horizontal="center" vertical="center"/>
    </xf>
    <xf numFmtId="0" fontId="55" fillId="2" borderId="5" xfId="7" applyFont="1" applyFill="1" applyBorder="1" applyAlignment="1">
      <alignment horizontal="left" vertical="center"/>
    </xf>
    <xf numFmtId="0" fontId="55" fillId="2" borderId="4" xfId="7" applyFont="1" applyFill="1" applyBorder="1" applyAlignment="1">
      <alignment horizontal="left" vertical="center"/>
    </xf>
    <xf numFmtId="0" fontId="55" fillId="2" borderId="3" xfId="7" applyFont="1" applyFill="1" applyBorder="1" applyAlignment="1">
      <alignment horizontal="left" vertical="center"/>
    </xf>
    <xf numFmtId="0" fontId="55" fillId="2" borderId="92" xfId="7" applyFont="1" applyFill="1" applyBorder="1" applyAlignment="1">
      <alignment horizontal="center" vertical="center"/>
    </xf>
    <xf numFmtId="0" fontId="55" fillId="2" borderId="4" xfId="7" applyFont="1" applyFill="1" applyBorder="1" applyAlignment="1">
      <alignment horizontal="center" vertical="center"/>
    </xf>
    <xf numFmtId="0" fontId="55" fillId="2" borderId="3" xfId="7" applyFont="1" applyFill="1" applyBorder="1" applyAlignment="1">
      <alignment horizontal="center" vertical="center"/>
    </xf>
    <xf numFmtId="0" fontId="55" fillId="2" borderId="111" xfId="7" applyFont="1" applyFill="1" applyBorder="1" applyAlignment="1">
      <alignment horizontal="center" vertical="center" textRotation="255"/>
    </xf>
    <xf numFmtId="0" fontId="55" fillId="2" borderId="108" xfId="7" applyFont="1" applyFill="1" applyBorder="1" applyAlignment="1">
      <alignment horizontal="center" vertical="center" textRotation="255"/>
    </xf>
    <xf numFmtId="0" fontId="57" fillId="2" borderId="0" xfId="7" applyFont="1" applyFill="1" applyAlignment="1">
      <alignment horizontal="left" vertical="top"/>
    </xf>
    <xf numFmtId="0" fontId="58" fillId="2" borderId="0" xfId="7" applyFont="1" applyFill="1" applyAlignment="1">
      <alignment horizontal="left" wrapText="1"/>
    </xf>
    <xf numFmtId="0" fontId="53" fillId="2" borderId="0" xfId="7" applyFont="1" applyFill="1" applyAlignment="1">
      <alignment horizontal="left" vertical="center"/>
    </xf>
    <xf numFmtId="0" fontId="55" fillId="2" borderId="73" xfId="7" applyFont="1" applyFill="1" applyBorder="1" applyAlignment="1">
      <alignment horizontal="left" vertical="center"/>
    </xf>
    <xf numFmtId="0" fontId="55" fillId="2" borderId="74" xfId="7" applyFont="1" applyFill="1" applyBorder="1" applyAlignment="1">
      <alignment horizontal="left" vertical="center"/>
    </xf>
    <xf numFmtId="0" fontId="55" fillId="2" borderId="79" xfId="7" applyFont="1" applyFill="1" applyBorder="1" applyAlignment="1">
      <alignment horizontal="left" vertical="center"/>
    </xf>
    <xf numFmtId="0" fontId="55" fillId="2" borderId="80" xfId="7" applyFont="1" applyFill="1" applyBorder="1" applyAlignment="1">
      <alignment horizontal="center" vertical="center"/>
    </xf>
    <xf numFmtId="0" fontId="55" fillId="2" borderId="74" xfId="7" applyFont="1" applyFill="1" applyBorder="1" applyAlignment="1">
      <alignment horizontal="center" vertical="center"/>
    </xf>
    <xf numFmtId="0" fontId="55" fillId="2" borderId="75" xfId="7" applyFont="1" applyFill="1" applyBorder="1" applyAlignment="1">
      <alignment horizontal="center" vertical="center"/>
    </xf>
    <xf numFmtId="0" fontId="55" fillId="2" borderId="122" xfId="7" applyFont="1" applyFill="1" applyBorder="1" applyAlignment="1">
      <alignment horizontal="center" vertical="center"/>
    </xf>
    <xf numFmtId="0" fontId="55" fillId="2" borderId="49" xfId="7" applyFont="1" applyFill="1" applyBorder="1" applyAlignment="1">
      <alignment vertical="center"/>
    </xf>
    <xf numFmtId="0" fontId="55" fillId="2" borderId="50" xfId="7" applyFont="1" applyFill="1" applyBorder="1" applyAlignment="1">
      <alignment vertical="center"/>
    </xf>
    <xf numFmtId="0" fontId="55" fillId="2" borderId="0" xfId="7" applyFont="1" applyFill="1" applyAlignment="1">
      <alignment vertical="center"/>
    </xf>
    <xf numFmtId="0" fontId="55" fillId="2" borderId="11" xfId="7" applyFont="1" applyFill="1" applyBorder="1" applyAlignment="1">
      <alignment vertical="center"/>
    </xf>
    <xf numFmtId="0" fontId="55" fillId="2" borderId="30" xfId="7" applyFont="1" applyFill="1" applyBorder="1" applyAlignment="1">
      <alignment horizontal="center" vertical="center"/>
    </xf>
    <xf numFmtId="0" fontId="55" fillId="2" borderId="43" xfId="7" applyFont="1" applyFill="1" applyBorder="1" applyAlignment="1">
      <alignment vertical="center"/>
    </xf>
    <xf numFmtId="0" fontId="55" fillId="2" borderId="42" xfId="7" applyFont="1" applyFill="1" applyBorder="1" applyAlignment="1">
      <alignment vertical="center"/>
    </xf>
    <xf numFmtId="0" fontId="55" fillId="2" borderId="11" xfId="7" applyFont="1" applyFill="1" applyBorder="1" applyAlignment="1">
      <alignment horizontal="center" vertical="center"/>
    </xf>
    <xf numFmtId="0" fontId="55" fillId="2" borderId="140" xfId="7" applyFont="1" applyFill="1" applyBorder="1" applyAlignment="1">
      <alignment horizontal="center" vertical="center"/>
    </xf>
    <xf numFmtId="0" fontId="55" fillId="2" borderId="12" xfId="7" applyFont="1" applyFill="1" applyBorder="1" applyAlignment="1">
      <alignment horizontal="center" vertical="center" wrapText="1"/>
    </xf>
    <xf numFmtId="0" fontId="55" fillId="2" borderId="141" xfId="7" applyFont="1" applyFill="1" applyBorder="1" applyAlignment="1">
      <alignment horizontal="center" vertical="center"/>
    </xf>
    <xf numFmtId="0" fontId="55" fillId="3" borderId="101" xfId="7" applyFont="1" applyFill="1" applyBorder="1" applyAlignment="1">
      <alignment horizontal="left" vertical="center"/>
    </xf>
    <xf numFmtId="0" fontId="55" fillId="3" borderId="12" xfId="7" applyFont="1" applyFill="1" applyBorder="1" applyAlignment="1">
      <alignment horizontal="left" vertical="center"/>
    </xf>
    <xf numFmtId="0" fontId="55" fillId="3" borderId="102" xfId="7" applyFont="1" applyFill="1" applyBorder="1" applyAlignment="1">
      <alignment horizontal="left" vertical="center"/>
    </xf>
    <xf numFmtId="0" fontId="53" fillId="2" borderId="82" xfId="7" applyFont="1" applyFill="1" applyBorder="1" applyAlignment="1">
      <alignment vertical="center"/>
    </xf>
    <xf numFmtId="0" fontId="53" fillId="2" borderId="43" xfId="7" applyFont="1" applyFill="1" applyBorder="1" applyAlignment="1">
      <alignment vertical="center"/>
    </xf>
    <xf numFmtId="0" fontId="53" fillId="2" borderId="44" xfId="7" applyFont="1" applyFill="1" applyBorder="1" applyAlignment="1">
      <alignment vertical="center"/>
    </xf>
    <xf numFmtId="0" fontId="55" fillId="2" borderId="83" xfId="7" applyFont="1" applyFill="1" applyBorder="1" applyAlignment="1">
      <alignment horizontal="center" vertical="center"/>
    </xf>
    <xf numFmtId="0" fontId="55" fillId="2" borderId="122" xfId="7" applyFont="1" applyFill="1" applyBorder="1" applyAlignment="1">
      <alignment horizontal="left" vertical="center" wrapText="1"/>
    </xf>
    <xf numFmtId="0" fontId="55" fillId="2" borderId="53" xfId="7" applyFont="1" applyFill="1" applyBorder="1" applyAlignment="1">
      <alignment horizontal="left" vertical="center" wrapText="1"/>
    </xf>
    <xf numFmtId="0" fontId="55" fillId="2" borderId="52" xfId="7" applyFont="1" applyFill="1" applyBorder="1" applyAlignment="1">
      <alignment horizontal="left" vertical="center" wrapText="1"/>
    </xf>
    <xf numFmtId="0" fontId="55" fillId="2" borderId="12" xfId="7" applyFont="1" applyFill="1" applyBorder="1" applyAlignment="1">
      <alignment horizontal="center" vertical="center"/>
    </xf>
    <xf numFmtId="180" fontId="55" fillId="2" borderId="12" xfId="7" applyNumberFormat="1" applyFont="1" applyFill="1" applyBorder="1" applyAlignment="1">
      <alignment horizontal="left" vertical="center"/>
    </xf>
    <xf numFmtId="0" fontId="53" fillId="0" borderId="47" xfId="7" applyFont="1" applyFill="1" applyBorder="1" applyAlignment="1">
      <alignment horizontal="center" vertical="center" textRotation="255"/>
    </xf>
    <xf numFmtId="0" fontId="53" fillId="0" borderId="11" xfId="7" applyFont="1" applyFill="1" applyBorder="1" applyAlignment="1">
      <alignment horizontal="center" vertical="center" textRotation="255"/>
    </xf>
    <xf numFmtId="0" fontId="55" fillId="2" borderId="30" xfId="7" applyFont="1" applyFill="1" applyBorder="1" applyAlignment="1">
      <alignment horizontal="left" vertical="center" wrapText="1"/>
    </xf>
    <xf numFmtId="0" fontId="55" fillId="2" borderId="0" xfId="7" applyFont="1" applyFill="1" applyAlignment="1">
      <alignment horizontal="left" vertical="center" wrapText="1"/>
    </xf>
    <xf numFmtId="0" fontId="55" fillId="2" borderId="48" xfId="7" applyFont="1" applyFill="1" applyBorder="1" applyAlignment="1">
      <alignment horizontal="left" vertical="center" wrapText="1"/>
    </xf>
    <xf numFmtId="0" fontId="55" fillId="2" borderId="12" xfId="7" applyFont="1" applyFill="1" applyBorder="1" applyAlignment="1">
      <alignment horizontal="left" vertical="center"/>
    </xf>
    <xf numFmtId="0" fontId="53" fillId="0" borderId="51" xfId="7" applyFont="1" applyFill="1" applyBorder="1" applyAlignment="1">
      <alignment horizontal="center" vertical="center" textRotation="255"/>
    </xf>
    <xf numFmtId="0" fontId="53" fillId="0" borderId="141" xfId="7" applyFont="1" applyFill="1" applyBorder="1" applyAlignment="1">
      <alignment horizontal="center" vertical="center" textRotation="255"/>
    </xf>
    <xf numFmtId="0" fontId="53" fillId="2" borderId="101" xfId="7" applyFont="1" applyFill="1" applyBorder="1" applyAlignment="1">
      <alignment horizontal="center" vertical="top"/>
    </xf>
    <xf numFmtId="0" fontId="53" fillId="2" borderId="12" xfId="7" applyFont="1" applyFill="1" applyBorder="1" applyAlignment="1">
      <alignment horizontal="center" vertical="top"/>
    </xf>
    <xf numFmtId="0" fontId="59" fillId="2" borderId="12" xfId="7" applyFont="1" applyFill="1" applyBorder="1" applyAlignment="1">
      <alignment horizontal="center" vertical="center" wrapText="1"/>
    </xf>
    <xf numFmtId="0" fontId="59" fillId="2" borderId="102" xfId="7" applyFont="1" applyFill="1" applyBorder="1" applyAlignment="1">
      <alignment horizontal="center" vertical="center" wrapText="1"/>
    </xf>
    <xf numFmtId="0" fontId="54" fillId="2" borderId="12" xfId="9" applyFont="1" applyFill="1" applyBorder="1" applyAlignment="1">
      <alignment horizontal="center" vertical="center"/>
    </xf>
    <xf numFmtId="0" fontId="55" fillId="2" borderId="12" xfId="7" applyFont="1" applyFill="1" applyBorder="1" applyAlignment="1">
      <alignment horizontal="center" vertical="center" textRotation="255"/>
    </xf>
    <xf numFmtId="0" fontId="55" fillId="2" borderId="102" xfId="7" applyFont="1" applyFill="1" applyBorder="1" applyAlignment="1">
      <alignment horizontal="center" vertical="center" textRotation="255"/>
    </xf>
    <xf numFmtId="0" fontId="55" fillId="0" borderId="82" xfId="7" applyFont="1" applyFill="1" applyBorder="1" applyAlignment="1">
      <alignment horizontal="left" vertical="center" wrapText="1"/>
    </xf>
    <xf numFmtId="0" fontId="55" fillId="0" borderId="43" xfId="7" applyFont="1" applyFill="1" applyBorder="1" applyAlignment="1">
      <alignment horizontal="left" vertical="center" wrapText="1"/>
    </xf>
    <xf numFmtId="0" fontId="55" fillId="0" borderId="42" xfId="7" applyFont="1" applyFill="1" applyBorder="1" applyAlignment="1">
      <alignment horizontal="left" vertical="center" wrapText="1"/>
    </xf>
    <xf numFmtId="0" fontId="54" fillId="2" borderId="44" xfId="7" applyFont="1" applyFill="1" applyBorder="1" applyAlignment="1">
      <alignment horizontal="center" vertical="center"/>
    </xf>
    <xf numFmtId="0" fontId="54" fillId="2" borderId="43" xfId="7" applyFont="1" applyFill="1" applyBorder="1" applyAlignment="1">
      <alignment horizontal="center" vertical="center"/>
    </xf>
    <xf numFmtId="0" fontId="54" fillId="2" borderId="42" xfId="7" applyFont="1" applyFill="1" applyBorder="1" applyAlignment="1">
      <alignment horizontal="center" vertical="center"/>
    </xf>
    <xf numFmtId="0" fontId="55" fillId="2" borderId="52" xfId="7" applyFont="1" applyFill="1" applyBorder="1" applyAlignment="1">
      <alignment horizontal="center" vertical="center" textRotation="255"/>
    </xf>
    <xf numFmtId="0" fontId="55" fillId="2" borderId="201" xfId="7" applyFont="1" applyFill="1" applyBorder="1" applyAlignment="1">
      <alignment horizontal="center" vertical="center" textRotation="255"/>
    </xf>
    <xf numFmtId="49" fontId="55" fillId="0" borderId="5" xfId="7" applyNumberFormat="1" applyFont="1" applyFill="1" applyBorder="1" applyAlignment="1">
      <alignment horizontal="left" vertical="center"/>
    </xf>
    <xf numFmtId="49" fontId="55" fillId="0" borderId="4" xfId="7" applyNumberFormat="1" applyFont="1" applyFill="1" applyBorder="1" applyAlignment="1">
      <alignment horizontal="left" vertical="center"/>
    </xf>
    <xf numFmtId="49" fontId="55" fillId="0" borderId="3" xfId="7" applyNumberFormat="1" applyFont="1" applyFill="1" applyBorder="1" applyAlignment="1">
      <alignment horizontal="left" vertical="center"/>
    </xf>
    <xf numFmtId="0" fontId="55" fillId="2" borderId="111" xfId="7" applyFont="1" applyFill="1" applyBorder="1" applyAlignment="1">
      <alignment horizontal="center" vertical="center"/>
    </xf>
    <xf numFmtId="0" fontId="55" fillId="2" borderId="107" xfId="7" applyFont="1" applyFill="1" applyBorder="1" applyAlignment="1">
      <alignment horizontal="center" vertical="center"/>
    </xf>
    <xf numFmtId="0" fontId="55" fillId="2" borderId="110" xfId="7" applyFont="1" applyFill="1" applyBorder="1" applyAlignment="1">
      <alignment horizontal="center" vertical="center"/>
    </xf>
    <xf numFmtId="0" fontId="55" fillId="2" borderId="118" xfId="7" applyFont="1" applyFill="1" applyBorder="1" applyAlignment="1">
      <alignment horizontal="center" vertical="center" textRotation="255"/>
    </xf>
    <xf numFmtId="0" fontId="55" fillId="2" borderId="106" xfId="7" applyFont="1" applyFill="1" applyBorder="1" applyAlignment="1">
      <alignment horizontal="center" vertical="center" textRotation="255"/>
    </xf>
    <xf numFmtId="20" fontId="60" fillId="2" borderId="0" xfId="7" applyNumberFormat="1" applyFont="1" applyFill="1" applyBorder="1" applyAlignment="1">
      <alignment horizontal="left" vertical="top"/>
    </xf>
    <xf numFmtId="0" fontId="8" fillId="2" borderId="0" xfId="7" applyFont="1" applyFill="1" applyAlignment="1">
      <alignment horizontal="left" vertical="top"/>
    </xf>
    <xf numFmtId="0" fontId="8" fillId="2" borderId="0" xfId="7" applyFont="1" applyFill="1" applyAlignment="1">
      <alignment horizontal="left" vertical="top" wrapText="1"/>
    </xf>
    <xf numFmtId="0" fontId="8" fillId="2" borderId="0" xfId="7" applyFont="1" applyFill="1" applyAlignment="1">
      <alignment horizontal="left" vertical="top"/>
    </xf>
    <xf numFmtId="0" fontId="12" fillId="2" borderId="0" xfId="7" applyFont="1" applyFill="1" applyAlignment="1">
      <alignment horizontal="left" vertical="top"/>
    </xf>
    <xf numFmtId="49" fontId="61" fillId="2" borderId="0" xfId="8" applyNumberFormat="1" applyFont="1" applyFill="1" applyBorder="1" applyAlignment="1">
      <alignment horizontal="left" vertical="center"/>
    </xf>
    <xf numFmtId="0" fontId="61" fillId="2" borderId="0" xfId="9" applyFont="1" applyFill="1" applyAlignment="1">
      <alignment horizontal="left" vertical="center"/>
    </xf>
    <xf numFmtId="0" fontId="62" fillId="2" borderId="0" xfId="7" applyFont="1" applyFill="1" applyAlignment="1">
      <alignment horizontal="center" vertical="center"/>
    </xf>
    <xf numFmtId="0" fontId="62" fillId="2" borderId="0" xfId="7" applyFont="1" applyFill="1" applyAlignment="1">
      <alignment horizontal="center" vertical="center" textRotation="255"/>
    </xf>
    <xf numFmtId="49" fontId="63" fillId="2" borderId="73" xfId="8" applyNumberFormat="1" applyFont="1" applyFill="1" applyBorder="1" applyAlignment="1">
      <alignment horizontal="left" vertical="center"/>
    </xf>
    <xf numFmtId="49" fontId="63" fillId="2" borderId="74" xfId="8" applyNumberFormat="1" applyFont="1" applyFill="1" applyBorder="1" applyAlignment="1">
      <alignment horizontal="left" vertical="center"/>
    </xf>
    <xf numFmtId="49" fontId="63" fillId="2" borderId="79" xfId="8" applyNumberFormat="1" applyFont="1" applyFill="1" applyBorder="1" applyAlignment="1">
      <alignment horizontal="left" vertical="center"/>
    </xf>
    <xf numFmtId="0" fontId="63" fillId="2" borderId="80" xfId="9" applyFont="1" applyFill="1" applyBorder="1" applyAlignment="1">
      <alignment horizontal="center" vertical="center"/>
    </xf>
    <xf numFmtId="0" fontId="63" fillId="2" borderId="74" xfId="9" applyFont="1" applyFill="1" applyBorder="1" applyAlignment="1">
      <alignment horizontal="center" vertical="center"/>
    </xf>
    <xf numFmtId="0" fontId="63" fillId="2" borderId="79" xfId="9" applyFont="1" applyFill="1" applyBorder="1" applyAlignment="1">
      <alignment horizontal="center" vertical="center"/>
    </xf>
    <xf numFmtId="0" fontId="64" fillId="2" borderId="97" xfId="7" applyFont="1" applyFill="1" applyBorder="1" applyAlignment="1">
      <alignment horizontal="center" vertical="center"/>
    </xf>
    <xf numFmtId="0" fontId="64" fillId="2" borderId="41" xfId="7" applyFont="1" applyFill="1" applyBorder="1" applyAlignment="1">
      <alignment horizontal="center" vertical="center"/>
    </xf>
    <xf numFmtId="0" fontId="64" fillId="2" borderId="96" xfId="7" applyFont="1" applyFill="1" applyBorder="1" applyAlignment="1">
      <alignment horizontal="center" vertical="center"/>
    </xf>
    <xf numFmtId="0" fontId="64" fillId="2" borderId="97" xfId="7" applyFont="1" applyFill="1" applyBorder="1" applyAlignment="1">
      <alignment horizontal="center" vertical="center" textRotation="255"/>
    </xf>
    <xf numFmtId="0" fontId="64" fillId="2" borderId="160" xfId="7" applyFont="1" applyFill="1" applyBorder="1" applyAlignment="1">
      <alignment horizontal="center" vertical="center" textRotation="255"/>
    </xf>
    <xf numFmtId="49" fontId="63" fillId="2" borderId="82" xfId="8" applyNumberFormat="1" applyFont="1" applyFill="1" applyBorder="1" applyAlignment="1">
      <alignment horizontal="left" vertical="center"/>
    </xf>
    <xf numFmtId="49" fontId="63" fillId="2" borderId="43" xfId="8" applyNumberFormat="1" applyFont="1" applyFill="1" applyBorder="1" applyAlignment="1">
      <alignment horizontal="left" vertical="center"/>
    </xf>
    <xf numFmtId="49" fontId="63" fillId="2" borderId="42" xfId="8" applyNumberFormat="1" applyFont="1" applyFill="1" applyBorder="1" applyAlignment="1">
      <alignment horizontal="left" vertical="center"/>
    </xf>
    <xf numFmtId="0" fontId="63" fillId="2" borderId="44" xfId="8" applyFont="1" applyFill="1" applyBorder="1" applyAlignment="1">
      <alignment horizontal="center" vertical="center" shrinkToFit="1"/>
    </xf>
    <xf numFmtId="0" fontId="63" fillId="2" borderId="43" xfId="8" applyFont="1" applyFill="1" applyBorder="1" applyAlignment="1">
      <alignment horizontal="center" vertical="center" shrinkToFit="1"/>
    </xf>
    <xf numFmtId="0" fontId="63" fillId="2" borderId="42" xfId="8" applyFont="1" applyFill="1" applyBorder="1" applyAlignment="1">
      <alignment horizontal="center" vertical="center" shrinkToFit="1"/>
    </xf>
    <xf numFmtId="49" fontId="63" fillId="2" borderId="44" xfId="8" applyNumberFormat="1" applyFont="1" applyFill="1" applyBorder="1" applyAlignment="1">
      <alignment horizontal="center" vertical="center"/>
    </xf>
    <xf numFmtId="49" fontId="63" fillId="2" borderId="43" xfId="8" applyNumberFormat="1" applyFont="1" applyFill="1" applyBorder="1" applyAlignment="1">
      <alignment horizontal="center" vertical="center"/>
    </xf>
    <xf numFmtId="49" fontId="63" fillId="2" borderId="43" xfId="8" applyNumberFormat="1" applyFont="1" applyFill="1" applyBorder="1" applyAlignment="1">
      <alignment vertical="center"/>
    </xf>
    <xf numFmtId="49" fontId="14" fillId="2" borderId="43" xfId="8" applyNumberFormat="1" applyFont="1" applyFill="1" applyBorder="1" applyAlignment="1">
      <alignment vertical="center"/>
    </xf>
    <xf numFmtId="0" fontId="64" fillId="2" borderId="51" xfId="7" applyFont="1" applyFill="1" applyBorder="1" applyAlignment="1">
      <alignment horizontal="center" vertical="center"/>
    </xf>
    <xf numFmtId="0" fontId="64" fillId="2" borderId="49" xfId="7" applyFont="1" applyFill="1" applyBorder="1" applyAlignment="1">
      <alignment horizontal="center" vertical="center"/>
    </xf>
    <xf numFmtId="0" fontId="64" fillId="2" borderId="50" xfId="7" applyFont="1" applyFill="1" applyBorder="1" applyAlignment="1">
      <alignment horizontal="center" vertical="center"/>
    </xf>
    <xf numFmtId="0" fontId="64" fillId="2" borderId="47" xfId="7" applyFont="1" applyFill="1" applyBorder="1" applyAlignment="1">
      <alignment horizontal="center" vertical="center" textRotation="255"/>
    </xf>
    <xf numFmtId="0" fontId="64" fillId="2" borderId="11" xfId="7" applyFont="1" applyFill="1" applyBorder="1" applyAlignment="1">
      <alignment horizontal="center" vertical="center" textRotation="255"/>
    </xf>
    <xf numFmtId="0" fontId="63" fillId="2" borderId="122" xfId="9" applyFont="1" applyFill="1" applyBorder="1" applyAlignment="1">
      <alignment horizontal="left" vertical="center" wrapText="1"/>
    </xf>
    <xf numFmtId="0" fontId="63" fillId="2" borderId="53" xfId="9" applyFont="1" applyFill="1" applyBorder="1" applyAlignment="1">
      <alignment horizontal="left" vertical="center" wrapText="1"/>
    </xf>
    <xf numFmtId="0" fontId="63" fillId="2" borderId="52" xfId="9" applyFont="1" applyFill="1" applyBorder="1" applyAlignment="1">
      <alignment horizontal="left" vertical="center" wrapText="1"/>
    </xf>
    <xf numFmtId="0" fontId="64" fillId="2" borderId="54" xfId="7" applyFont="1" applyFill="1" applyBorder="1" applyAlignment="1">
      <alignment horizontal="center" vertical="center"/>
    </xf>
    <xf numFmtId="0" fontId="64" fillId="2" borderId="53" xfId="7" applyFont="1" applyFill="1" applyBorder="1" applyAlignment="1">
      <alignment horizontal="center" vertical="center"/>
    </xf>
    <xf numFmtId="0" fontId="64" fillId="2" borderId="52" xfId="7" applyFont="1" applyFill="1" applyBorder="1" applyAlignment="1">
      <alignment horizontal="center" vertical="center"/>
    </xf>
    <xf numFmtId="0" fontId="63" fillId="2" borderId="30" xfId="9" applyFont="1" applyFill="1" applyBorder="1" applyAlignment="1">
      <alignment horizontal="left" vertical="center" wrapText="1"/>
    </xf>
    <xf numFmtId="0" fontId="63" fillId="2" borderId="0" xfId="9" applyFont="1" applyFill="1" applyAlignment="1">
      <alignment horizontal="left" vertical="center" wrapText="1"/>
    </xf>
    <xf numFmtId="0" fontId="63" fillId="2" borderId="0" xfId="9" applyFont="1" applyFill="1" applyAlignment="1">
      <alignment horizontal="center" vertical="center" wrapText="1"/>
    </xf>
    <xf numFmtId="0" fontId="63" fillId="2" borderId="48" xfId="9" applyFont="1" applyFill="1" applyBorder="1" applyAlignment="1">
      <alignment horizontal="left" vertical="center" wrapText="1"/>
    </xf>
    <xf numFmtId="0" fontId="64" fillId="2" borderId="47" xfId="7" applyFont="1" applyFill="1" applyBorder="1" applyAlignment="1">
      <alignment horizontal="center" vertical="center"/>
    </xf>
    <xf numFmtId="0" fontId="64" fillId="2" borderId="0" xfId="7" applyFont="1" applyFill="1" applyAlignment="1">
      <alignment horizontal="center" vertical="center"/>
    </xf>
    <xf numFmtId="0" fontId="64" fillId="2" borderId="48" xfId="7" applyFont="1" applyFill="1" applyBorder="1" applyAlignment="1">
      <alignment horizontal="center" vertical="center"/>
    </xf>
    <xf numFmtId="0" fontId="63" fillId="2" borderId="140" xfId="9" applyFont="1" applyFill="1" applyBorder="1" applyAlignment="1">
      <alignment horizontal="center" vertical="center" wrapText="1"/>
    </xf>
    <xf numFmtId="0" fontId="63" fillId="2" borderId="49" xfId="9" applyFont="1" applyFill="1" applyBorder="1" applyAlignment="1">
      <alignment horizontal="center" vertical="center" wrapText="1"/>
    </xf>
    <xf numFmtId="0" fontId="63" fillId="2" borderId="49" xfId="9" applyFont="1" applyFill="1" applyBorder="1" applyAlignment="1">
      <alignment vertical="center" wrapText="1"/>
    </xf>
    <xf numFmtId="49" fontId="63" fillId="2" borderId="49" xfId="9" applyNumberFormat="1" applyFont="1" applyFill="1" applyBorder="1" applyAlignment="1">
      <alignment horizontal="center" vertical="center" wrapText="1"/>
    </xf>
    <xf numFmtId="0" fontId="63" fillId="2" borderId="49" xfId="9" applyFont="1" applyFill="1" applyBorder="1" applyAlignment="1">
      <alignment horizontal="center" vertical="center" wrapText="1"/>
    </xf>
    <xf numFmtId="0" fontId="63" fillId="2" borderId="50" xfId="9" applyFont="1" applyFill="1" applyBorder="1" applyAlignment="1">
      <alignment horizontal="center" vertical="center" wrapText="1"/>
    </xf>
    <xf numFmtId="0" fontId="64" fillId="2" borderId="82" xfId="7" applyFont="1" applyFill="1" applyBorder="1" applyAlignment="1">
      <alignment horizontal="left" vertical="center" wrapText="1"/>
    </xf>
    <xf numFmtId="0" fontId="64" fillId="2" borderId="43" xfId="7" applyFont="1" applyFill="1" applyBorder="1" applyAlignment="1">
      <alignment horizontal="left" vertical="center" wrapText="1"/>
    </xf>
    <xf numFmtId="0" fontId="64" fillId="2" borderId="42" xfId="7" applyFont="1" applyFill="1" applyBorder="1" applyAlignment="1">
      <alignment horizontal="left" vertical="center" wrapText="1"/>
    </xf>
    <xf numFmtId="0" fontId="64" fillId="2" borderId="44" xfId="7" applyFont="1" applyFill="1" applyBorder="1" applyAlignment="1">
      <alignment horizontal="center" vertical="center"/>
    </xf>
    <xf numFmtId="0" fontId="64" fillId="2" borderId="43" xfId="7" applyFont="1" applyFill="1" applyBorder="1" applyAlignment="1">
      <alignment horizontal="center" vertical="center"/>
    </xf>
    <xf numFmtId="0" fontId="64" fillId="2" borderId="42" xfId="7" applyFont="1" applyFill="1" applyBorder="1" applyAlignment="1">
      <alignment horizontal="center" vertical="center"/>
    </xf>
    <xf numFmtId="0" fontId="64" fillId="2" borderId="5" xfId="7" applyFont="1" applyFill="1" applyBorder="1" applyAlignment="1">
      <alignment horizontal="left" vertical="center"/>
    </xf>
    <xf numFmtId="0" fontId="64" fillId="2" borderId="4" xfId="7" applyFont="1" applyFill="1" applyBorder="1" applyAlignment="1">
      <alignment horizontal="left" vertical="center"/>
    </xf>
    <xf numFmtId="0" fontId="64" fillId="2" borderId="3" xfId="7" applyFont="1" applyFill="1" applyBorder="1" applyAlignment="1">
      <alignment horizontal="left" vertical="center"/>
    </xf>
    <xf numFmtId="0" fontId="64" fillId="2" borderId="92" xfId="7" applyFont="1" applyFill="1" applyBorder="1" applyAlignment="1">
      <alignment horizontal="center" vertical="center"/>
    </xf>
    <xf numFmtId="0" fontId="64" fillId="2" borderId="4" xfId="7" applyFont="1" applyFill="1" applyBorder="1" applyAlignment="1">
      <alignment horizontal="center" vertical="center"/>
    </xf>
    <xf numFmtId="0" fontId="64" fillId="2" borderId="3" xfId="7" applyFont="1" applyFill="1" applyBorder="1" applyAlignment="1">
      <alignment horizontal="center" vertical="center"/>
    </xf>
    <xf numFmtId="0" fontId="64" fillId="2" borderId="111" xfId="7" applyFont="1" applyFill="1" applyBorder="1" applyAlignment="1">
      <alignment horizontal="center" vertical="center" textRotation="255"/>
    </xf>
    <xf numFmtId="0" fontId="64" fillId="2" borderId="108" xfId="7" applyFont="1" applyFill="1" applyBorder="1" applyAlignment="1">
      <alignment horizontal="center" vertical="center" textRotation="255"/>
    </xf>
    <xf numFmtId="0" fontId="65" fillId="2" borderId="0" xfId="7" applyFont="1" applyFill="1" applyAlignment="1">
      <alignment horizontal="left" vertical="top"/>
    </xf>
    <xf numFmtId="0" fontId="64" fillId="2" borderId="41" xfId="7" applyFont="1" applyFill="1" applyBorder="1" applyAlignment="1">
      <alignment horizontal="left" vertical="center"/>
    </xf>
    <xf numFmtId="0" fontId="66" fillId="2" borderId="41" xfId="7" applyFont="1" applyFill="1" applyBorder="1" applyAlignment="1">
      <alignment horizontal="left" vertical="center"/>
    </xf>
    <xf numFmtId="0" fontId="67" fillId="2" borderId="0" xfId="7" applyFont="1" applyFill="1" applyAlignment="1">
      <alignment horizontal="left" vertical="top"/>
    </xf>
    <xf numFmtId="0" fontId="68" fillId="2" borderId="0" xfId="7" applyFont="1" applyFill="1" applyAlignment="1">
      <alignment horizontal="left" wrapText="1"/>
    </xf>
    <xf numFmtId="0" fontId="69" fillId="2" borderId="0" xfId="7" applyFont="1" applyFill="1" applyAlignment="1">
      <alignment horizontal="left" vertical="top" wrapText="1"/>
    </xf>
  </cellXfs>
  <cellStyles count="10">
    <cellStyle name="桁区切り 2" xfId="6"/>
    <cellStyle name="標準" xfId="0" builtinId="0"/>
    <cellStyle name="標準 2" xfId="1"/>
    <cellStyle name="標準 2 2" xfId="3"/>
    <cellStyle name="標準 2 3" xfId="7"/>
    <cellStyle name="標準 3" xfId="2"/>
    <cellStyle name="標準 4" xfId="4"/>
    <cellStyle name="標準 5" xfId="5"/>
    <cellStyle name="標準_第１号様式・付表" xfId="8"/>
    <cellStyle name="標準_付表　訪問介護　修正版_第一号様式 2" xfId="9"/>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76200</xdr:colOff>
          <xdr:row>9</xdr:row>
          <xdr:rowOff>190500</xdr:rowOff>
        </xdr:from>
        <xdr:ext cx="777240" cy="251460"/>
        <xdr:sp macro="" textlink="">
          <xdr:nvSpPr>
            <xdr:cNvPr id="6145" name="Check Box 1" hidden="1">
              <a:extLst>
                <a:ext uri="{63B3BB69-23CF-44E3-9099-C40C66FF867C}">
                  <a14:compatExt spid="_x0000_s6145"/>
                </a:ext>
                <a:ext uri="{FF2B5EF4-FFF2-40B4-BE49-F238E27FC236}">
                  <a16:creationId xmlns="" xmlns:a16="http://schemas.microsoft.com/office/drawing/2014/main" id="{00000000-0008-0000-2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106680</xdr:colOff>
          <xdr:row>10</xdr:row>
          <xdr:rowOff>0</xdr:rowOff>
        </xdr:from>
        <xdr:ext cx="777240" cy="228600"/>
        <xdr:sp macro="" textlink="">
          <xdr:nvSpPr>
            <xdr:cNvPr id="6146" name="Check Box 2" hidden="1">
              <a:extLst>
                <a:ext uri="{63B3BB69-23CF-44E3-9099-C40C66FF867C}">
                  <a14:compatExt spid="_x0000_s6146"/>
                </a:ext>
                <a:ext uri="{FF2B5EF4-FFF2-40B4-BE49-F238E27FC236}">
                  <a16:creationId xmlns="" xmlns:a16="http://schemas.microsoft.com/office/drawing/2014/main" id="{00000000-0008-0000-2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106680</xdr:colOff>
          <xdr:row>9</xdr:row>
          <xdr:rowOff>175260</xdr:rowOff>
        </xdr:from>
        <xdr:ext cx="2179320" cy="281940"/>
        <xdr:sp macro="" textlink="">
          <xdr:nvSpPr>
            <xdr:cNvPr id="6147" name="Check Box 3" hidden="1">
              <a:extLst>
                <a:ext uri="{63B3BB69-23CF-44E3-9099-C40C66FF867C}">
                  <a14:compatExt spid="_x0000_s6147"/>
                </a:ext>
                <a:ext uri="{FF2B5EF4-FFF2-40B4-BE49-F238E27FC236}">
                  <a16:creationId xmlns="" xmlns:a16="http://schemas.microsoft.com/office/drawing/2014/main" id="{00000000-0008-0000-2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38100</xdr:colOff>
          <xdr:row>9</xdr:row>
          <xdr:rowOff>190500</xdr:rowOff>
        </xdr:from>
        <xdr:ext cx="1554480" cy="259080"/>
        <xdr:sp macro="" textlink="">
          <xdr:nvSpPr>
            <xdr:cNvPr id="6148" name="Check Box 4" hidden="1">
              <a:extLst>
                <a:ext uri="{63B3BB69-23CF-44E3-9099-C40C66FF867C}">
                  <a14:compatExt spid="_x0000_s6148"/>
                </a:ext>
                <a:ext uri="{FF2B5EF4-FFF2-40B4-BE49-F238E27FC236}">
                  <a16:creationId xmlns="" xmlns:a16="http://schemas.microsoft.com/office/drawing/2014/main" id="{00000000-0008-0000-2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5</xdr:row>
          <xdr:rowOff>182880</xdr:rowOff>
        </xdr:from>
        <xdr:to>
          <xdr:col>5</xdr:col>
          <xdr:colOff>426720</xdr:colOff>
          <xdr:row>7</xdr:row>
          <xdr:rowOff>7620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5</xdr:row>
          <xdr:rowOff>182880</xdr:rowOff>
        </xdr:from>
        <xdr:to>
          <xdr:col>8</xdr:col>
          <xdr:colOff>22860</xdr:colOff>
          <xdr:row>7</xdr:row>
          <xdr:rowOff>7620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5</xdr:row>
          <xdr:rowOff>175260</xdr:rowOff>
        </xdr:from>
        <xdr:to>
          <xdr:col>12</xdr:col>
          <xdr:colOff>579120</xdr:colOff>
          <xdr:row>7</xdr:row>
          <xdr:rowOff>7620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xdr:row>
          <xdr:rowOff>160020</xdr:rowOff>
        </xdr:from>
        <xdr:to>
          <xdr:col>11</xdr:col>
          <xdr:colOff>876300</xdr:colOff>
          <xdr:row>7</xdr:row>
          <xdr:rowOff>22860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21" customWidth="1"/>
    <col min="2" max="2" width="3" style="22" customWidth="1"/>
    <col min="3" max="7" width="3.44140625" style="21"/>
    <col min="8" max="26" width="4.44140625" style="21" customWidth="1"/>
    <col min="27" max="16384" width="3.44140625" style="21"/>
  </cols>
  <sheetData>
    <row r="2" spans="2:26">
      <c r="B2" s="21"/>
    </row>
    <row r="3" spans="2:26">
      <c r="Q3" s="23"/>
      <c r="R3" s="24"/>
      <c r="S3" s="25"/>
      <c r="T3" s="25"/>
      <c r="U3" s="24"/>
      <c r="V3" s="25"/>
      <c r="W3" s="24"/>
      <c r="X3" s="25"/>
      <c r="Y3" s="25"/>
      <c r="Z3" s="24"/>
    </row>
    <row r="4" spans="2:26" ht="39.6" customHeight="1">
      <c r="B4" s="168" t="s">
        <v>29</v>
      </c>
      <c r="C4" s="168"/>
      <c r="D4" s="168"/>
      <c r="E4" s="168"/>
      <c r="F4" s="168"/>
      <c r="G4" s="168"/>
      <c r="H4" s="168"/>
      <c r="I4" s="168"/>
      <c r="J4" s="168"/>
      <c r="K4" s="168"/>
      <c r="L4" s="168"/>
      <c r="M4" s="168"/>
      <c r="N4" s="168"/>
      <c r="O4" s="168"/>
      <c r="P4" s="168"/>
      <c r="Q4" s="168"/>
      <c r="R4" s="168"/>
      <c r="S4" s="168"/>
      <c r="T4" s="168"/>
      <c r="U4" s="168"/>
      <c r="V4" s="168"/>
      <c r="W4" s="168"/>
      <c r="X4" s="168"/>
      <c r="Y4" s="168"/>
      <c r="Z4" s="168"/>
    </row>
    <row r="6" spans="2:26" ht="30" customHeight="1">
      <c r="B6" s="26">
        <v>1</v>
      </c>
      <c r="C6" s="27" t="s">
        <v>30</v>
      </c>
      <c r="D6" s="28"/>
      <c r="E6" s="28"/>
      <c r="F6" s="28"/>
      <c r="G6" s="29"/>
      <c r="H6" s="169"/>
      <c r="I6" s="170"/>
      <c r="J6" s="170"/>
      <c r="K6" s="170"/>
      <c r="L6" s="170"/>
      <c r="M6" s="170"/>
      <c r="N6" s="170"/>
      <c r="O6" s="170"/>
      <c r="P6" s="170"/>
      <c r="Q6" s="170"/>
      <c r="R6" s="170"/>
      <c r="S6" s="170"/>
      <c r="T6" s="170"/>
      <c r="U6" s="170"/>
      <c r="V6" s="170"/>
      <c r="W6" s="170"/>
      <c r="X6" s="170"/>
      <c r="Y6" s="170"/>
      <c r="Z6" s="171"/>
    </row>
    <row r="7" spans="2:26" ht="30" customHeight="1">
      <c r="B7" s="26">
        <v>2</v>
      </c>
      <c r="C7" s="27" t="s">
        <v>31</v>
      </c>
      <c r="D7" s="27"/>
      <c r="E7" s="27"/>
      <c r="F7" s="27"/>
      <c r="G7" s="30"/>
      <c r="H7" s="169"/>
      <c r="I7" s="170"/>
      <c r="J7" s="170"/>
      <c r="K7" s="170"/>
      <c r="L7" s="170"/>
      <c r="M7" s="170"/>
      <c r="N7" s="170"/>
      <c r="O7" s="170"/>
      <c r="P7" s="170"/>
      <c r="Q7" s="170"/>
      <c r="R7" s="170"/>
      <c r="S7" s="170"/>
      <c r="T7" s="170"/>
      <c r="U7" s="170"/>
      <c r="V7" s="170"/>
      <c r="W7" s="170"/>
      <c r="X7" s="170"/>
      <c r="Y7" s="170"/>
      <c r="Z7" s="171"/>
    </row>
    <row r="8" spans="2:26" ht="30" customHeight="1">
      <c r="B8" s="31">
        <v>3</v>
      </c>
      <c r="C8" s="32" t="s">
        <v>32</v>
      </c>
      <c r="D8" s="32"/>
      <c r="E8" s="32"/>
      <c r="F8" s="32"/>
      <c r="G8" s="33"/>
      <c r="H8" s="34" t="s">
        <v>33</v>
      </c>
      <c r="I8" s="35" t="s">
        <v>34</v>
      </c>
      <c r="J8" s="32"/>
      <c r="K8" s="32"/>
      <c r="L8" s="32"/>
      <c r="M8" s="32"/>
      <c r="N8" s="32"/>
      <c r="O8" s="32"/>
      <c r="P8" s="34"/>
      <c r="Q8" s="35"/>
      <c r="R8" s="32"/>
      <c r="S8" s="32"/>
      <c r="T8" s="32"/>
      <c r="U8" s="32"/>
      <c r="V8" s="32"/>
      <c r="W8" s="32"/>
      <c r="X8" s="32"/>
      <c r="Y8" s="32"/>
      <c r="Z8" s="33"/>
    </row>
    <row r="9" spans="2:26" ht="30" customHeight="1">
      <c r="B9" s="31"/>
      <c r="C9" s="32"/>
      <c r="D9" s="32"/>
      <c r="E9" s="32"/>
      <c r="F9" s="32"/>
      <c r="G9" s="33"/>
      <c r="H9" s="34" t="s">
        <v>33</v>
      </c>
      <c r="I9" s="35" t="s">
        <v>35</v>
      </c>
      <c r="J9" s="32"/>
      <c r="K9" s="32"/>
      <c r="L9" s="32"/>
      <c r="M9" s="32"/>
      <c r="N9" s="32"/>
      <c r="O9" s="32"/>
      <c r="P9" s="34"/>
      <c r="Q9" s="35"/>
      <c r="R9" s="32"/>
      <c r="S9" s="32"/>
      <c r="T9" s="32"/>
      <c r="U9" s="32"/>
      <c r="V9" s="32"/>
      <c r="W9" s="32"/>
      <c r="X9" s="32"/>
      <c r="Y9" s="32"/>
      <c r="Z9" s="33"/>
    </row>
    <row r="10" spans="2:26" ht="8.4" customHeight="1">
      <c r="B10" s="36"/>
      <c r="C10" s="37"/>
      <c r="D10" s="37"/>
      <c r="E10" s="37"/>
      <c r="F10" s="37"/>
      <c r="G10" s="38"/>
      <c r="H10" s="39"/>
      <c r="I10" s="37"/>
      <c r="J10" s="37"/>
      <c r="K10" s="37"/>
      <c r="L10" s="37"/>
      <c r="M10" s="37"/>
      <c r="N10" s="37"/>
      <c r="O10" s="37"/>
      <c r="P10" s="37"/>
      <c r="Q10" s="37"/>
      <c r="R10" s="37"/>
      <c r="S10" s="37"/>
      <c r="T10" s="37"/>
      <c r="U10" s="37"/>
      <c r="V10" s="37"/>
      <c r="W10" s="37"/>
      <c r="X10" s="37"/>
      <c r="Y10" s="37"/>
      <c r="Z10" s="38"/>
    </row>
    <row r="11" spans="2:26" ht="29.25" customHeight="1">
      <c r="B11" s="31">
        <v>4</v>
      </c>
      <c r="C11" s="165" t="s">
        <v>36</v>
      </c>
      <c r="D11" s="165"/>
      <c r="E11" s="165"/>
      <c r="F11" s="165"/>
      <c r="G11" s="172"/>
      <c r="H11" s="40" t="s">
        <v>37</v>
      </c>
      <c r="I11" s="32"/>
      <c r="J11" s="41"/>
      <c r="K11" s="41"/>
      <c r="L11" s="41"/>
      <c r="M11" s="41"/>
      <c r="N11" s="41"/>
      <c r="O11" s="41"/>
      <c r="P11" s="41"/>
      <c r="Q11" s="41"/>
      <c r="R11" s="41"/>
      <c r="S11" s="41"/>
      <c r="T11" s="41"/>
      <c r="U11" s="41"/>
      <c r="V11" s="41"/>
      <c r="W11" s="41"/>
      <c r="X11" s="41"/>
      <c r="Y11" s="41"/>
      <c r="Z11" s="42"/>
    </row>
    <row r="12" spans="2:26" ht="3.6" customHeight="1">
      <c r="B12" s="43"/>
      <c r="C12" s="41"/>
      <c r="D12" s="41"/>
      <c r="E12" s="41"/>
      <c r="F12" s="41"/>
      <c r="G12" s="42"/>
      <c r="H12" s="44"/>
      <c r="I12" s="45"/>
      <c r="J12" s="45"/>
      <c r="K12" s="45"/>
      <c r="L12" s="45"/>
      <c r="M12" s="45"/>
      <c r="N12" s="45"/>
      <c r="O12" s="45"/>
      <c r="P12" s="45"/>
      <c r="Q12" s="45"/>
      <c r="R12" s="45"/>
      <c r="S12" s="45"/>
      <c r="T12" s="45"/>
      <c r="U12" s="45"/>
      <c r="V12" s="45"/>
      <c r="W12" s="45"/>
      <c r="X12" s="41"/>
      <c r="Y12" s="41"/>
      <c r="Z12" s="42"/>
    </row>
    <row r="13" spans="2:26" ht="16.8" customHeight="1">
      <c r="B13" s="43"/>
      <c r="C13" s="46"/>
      <c r="D13" s="47"/>
      <c r="E13" s="47"/>
      <c r="F13" s="47"/>
      <c r="G13" s="42"/>
      <c r="H13" s="34" t="s">
        <v>33</v>
      </c>
      <c r="I13" s="160" t="s">
        <v>38</v>
      </c>
      <c r="J13" s="160"/>
      <c r="K13" s="160"/>
      <c r="L13" s="160"/>
      <c r="M13" s="160"/>
      <c r="N13" s="160"/>
      <c r="O13" s="160"/>
      <c r="P13" s="160"/>
      <c r="Q13" s="160"/>
      <c r="R13" s="160"/>
      <c r="S13" s="160"/>
      <c r="T13" s="160"/>
      <c r="U13" s="160"/>
      <c r="V13" s="160"/>
      <c r="W13" s="160"/>
      <c r="X13" s="160"/>
      <c r="Y13" s="160"/>
      <c r="Z13" s="42"/>
    </row>
    <row r="14" spans="2:26" ht="16.8" customHeight="1">
      <c r="B14" s="43"/>
      <c r="C14" s="47"/>
      <c r="D14" s="47"/>
      <c r="E14" s="47"/>
      <c r="F14" s="47"/>
      <c r="G14" s="42"/>
      <c r="H14" s="44"/>
      <c r="I14" s="160"/>
      <c r="J14" s="160"/>
      <c r="K14" s="160"/>
      <c r="L14" s="160"/>
      <c r="M14" s="160"/>
      <c r="N14" s="160"/>
      <c r="O14" s="160"/>
      <c r="P14" s="160"/>
      <c r="Q14" s="160"/>
      <c r="R14" s="160"/>
      <c r="S14" s="160"/>
      <c r="T14" s="160"/>
      <c r="U14" s="160"/>
      <c r="V14" s="160"/>
      <c r="W14" s="160"/>
      <c r="X14" s="160"/>
      <c r="Y14" s="160"/>
      <c r="Z14" s="42"/>
    </row>
    <row r="15" spans="2:26" ht="16.8" customHeight="1">
      <c r="B15" s="43"/>
      <c r="C15" s="47"/>
      <c r="D15" s="47"/>
      <c r="E15" s="47"/>
      <c r="F15" s="47"/>
      <c r="G15" s="42"/>
      <c r="H15" s="44"/>
      <c r="I15" s="160"/>
      <c r="J15" s="160"/>
      <c r="K15" s="160"/>
      <c r="L15" s="160"/>
      <c r="M15" s="160"/>
      <c r="N15" s="160"/>
      <c r="O15" s="160"/>
      <c r="P15" s="160"/>
      <c r="Q15" s="160"/>
      <c r="R15" s="160"/>
      <c r="S15" s="160"/>
      <c r="T15" s="160"/>
      <c r="U15" s="160"/>
      <c r="V15" s="160"/>
      <c r="W15" s="160"/>
      <c r="X15" s="160"/>
      <c r="Y15" s="160"/>
      <c r="Z15" s="42"/>
    </row>
    <row r="16" spans="2:26" ht="12" customHeight="1">
      <c r="B16" s="43"/>
      <c r="C16" s="41"/>
      <c r="D16" s="41"/>
      <c r="E16" s="41"/>
      <c r="F16" s="41"/>
      <c r="G16" s="42"/>
      <c r="H16" s="44"/>
      <c r="I16" s="45"/>
      <c r="J16" s="45"/>
      <c r="K16" s="45"/>
      <c r="L16" s="45"/>
      <c r="M16" s="45"/>
      <c r="N16" s="45"/>
      <c r="O16" s="45"/>
      <c r="P16" s="45"/>
      <c r="Q16" s="48"/>
      <c r="R16" s="48"/>
      <c r="S16" s="48"/>
      <c r="T16" s="48"/>
      <c r="U16" s="48"/>
      <c r="V16" s="48"/>
      <c r="W16" s="48"/>
      <c r="X16" s="41"/>
      <c r="Y16" s="41"/>
      <c r="Z16" s="42"/>
    </row>
    <row r="17" spans="2:26" ht="12" customHeight="1">
      <c r="B17" s="43"/>
      <c r="C17" s="41"/>
      <c r="D17" s="41"/>
      <c r="E17" s="41"/>
      <c r="F17" s="41"/>
      <c r="G17" s="42"/>
      <c r="H17" s="44"/>
      <c r="I17" s="45"/>
      <c r="J17" s="45"/>
      <c r="K17" s="45"/>
      <c r="L17" s="45"/>
      <c r="M17" s="45"/>
      <c r="N17" s="45"/>
      <c r="O17" s="45"/>
      <c r="P17" s="45"/>
      <c r="Q17" s="48"/>
      <c r="R17" s="48"/>
      <c r="S17" s="48"/>
      <c r="T17" s="48"/>
      <c r="U17" s="48"/>
      <c r="V17" s="48"/>
      <c r="W17" s="48"/>
      <c r="X17" s="41"/>
      <c r="Y17" s="41"/>
      <c r="Z17" s="42"/>
    </row>
    <row r="18" spans="2:26" ht="29.25" customHeight="1">
      <c r="B18" s="31"/>
      <c r="C18" s="49"/>
      <c r="D18" s="49"/>
      <c r="E18" s="49"/>
      <c r="F18" s="49"/>
      <c r="G18" s="50"/>
      <c r="H18" s="40" t="s">
        <v>39</v>
      </c>
      <c r="I18" s="32"/>
      <c r="J18" s="41"/>
      <c r="K18" s="41"/>
      <c r="L18" s="41"/>
      <c r="M18" s="41"/>
      <c r="N18" s="41"/>
      <c r="O18" s="41"/>
      <c r="P18" s="41"/>
      <c r="Q18" s="41"/>
      <c r="R18" s="41"/>
      <c r="S18" s="41"/>
      <c r="T18" s="41"/>
      <c r="U18" s="41"/>
      <c r="V18" s="41"/>
      <c r="W18" s="41"/>
      <c r="X18" s="41"/>
      <c r="Y18" s="41"/>
      <c r="Z18" s="42"/>
    </row>
    <row r="19" spans="2:26" ht="3.6" customHeight="1">
      <c r="B19" s="43"/>
      <c r="C19" s="41"/>
      <c r="D19" s="41"/>
      <c r="E19" s="41"/>
      <c r="F19" s="41"/>
      <c r="G19" s="42"/>
      <c r="H19" s="44"/>
      <c r="I19" s="45"/>
      <c r="J19" s="45"/>
      <c r="K19" s="45"/>
      <c r="L19" s="45"/>
      <c r="M19" s="45"/>
      <c r="N19" s="45"/>
      <c r="O19" s="45"/>
      <c r="P19" s="45"/>
      <c r="Q19" s="45"/>
      <c r="R19" s="45"/>
      <c r="S19" s="45"/>
      <c r="T19" s="45"/>
      <c r="U19" s="45"/>
      <c r="V19" s="45"/>
      <c r="W19" s="45"/>
      <c r="X19" s="41"/>
      <c r="Y19" s="41"/>
      <c r="Z19" s="42"/>
    </row>
    <row r="20" spans="2:26" ht="30" customHeight="1">
      <c r="B20" s="43"/>
      <c r="C20" s="41"/>
      <c r="D20" s="41"/>
      <c r="E20" s="41"/>
      <c r="F20" s="41"/>
      <c r="G20" s="42"/>
      <c r="H20" s="34" t="s">
        <v>33</v>
      </c>
      <c r="I20" s="167" t="s">
        <v>40</v>
      </c>
      <c r="J20" s="167"/>
      <c r="K20" s="167"/>
      <c r="L20" s="167"/>
      <c r="M20" s="167"/>
      <c r="N20" s="167"/>
      <c r="O20" s="167"/>
      <c r="P20" s="167"/>
      <c r="Q20" s="167"/>
      <c r="R20" s="167"/>
      <c r="S20" s="167"/>
      <c r="T20" s="167"/>
      <c r="U20" s="167"/>
      <c r="V20" s="167"/>
      <c r="W20" s="167"/>
      <c r="X20" s="167"/>
      <c r="Y20" s="167"/>
      <c r="Z20" s="42"/>
    </row>
    <row r="21" spans="2:26" ht="30" customHeight="1">
      <c r="B21" s="43"/>
      <c r="C21" s="41"/>
      <c r="D21" s="41"/>
      <c r="E21" s="41"/>
      <c r="F21" s="41"/>
      <c r="G21" s="42"/>
      <c r="H21" s="44"/>
      <c r="I21" s="160" t="s">
        <v>41</v>
      </c>
      <c r="J21" s="160"/>
      <c r="K21" s="160"/>
      <c r="L21" s="160"/>
      <c r="M21" s="160"/>
      <c r="N21" s="160"/>
      <c r="O21" s="160"/>
      <c r="P21" s="160"/>
      <c r="Q21" s="160"/>
      <c r="R21" s="160"/>
      <c r="S21" s="160"/>
      <c r="T21" s="160"/>
      <c r="U21" s="160"/>
      <c r="V21" s="160"/>
      <c r="W21" s="160"/>
      <c r="X21" s="160"/>
      <c r="Y21" s="160"/>
      <c r="Z21" s="42"/>
    </row>
    <row r="22" spans="2:26" ht="18" customHeight="1">
      <c r="B22" s="43"/>
      <c r="C22" s="41"/>
      <c r="D22" s="41"/>
      <c r="E22" s="41"/>
      <c r="F22" s="41"/>
      <c r="G22" s="42"/>
      <c r="H22" s="44"/>
      <c r="I22" s="160" t="s">
        <v>42</v>
      </c>
      <c r="J22" s="160"/>
      <c r="K22" s="160"/>
      <c r="L22" s="160"/>
      <c r="M22" s="160"/>
      <c r="N22" s="160"/>
      <c r="O22" s="160"/>
      <c r="P22" s="160"/>
      <c r="Q22" s="160"/>
      <c r="R22" s="160"/>
      <c r="S22" s="160"/>
      <c r="T22" s="160"/>
      <c r="U22" s="160"/>
      <c r="V22" s="160"/>
      <c r="W22" s="160"/>
      <c r="X22" s="160"/>
      <c r="Y22" s="160"/>
      <c r="Z22" s="42"/>
    </row>
    <row r="23" spans="2:26" ht="18" customHeight="1">
      <c r="B23" s="43"/>
      <c r="C23" s="41"/>
      <c r="D23" s="41"/>
      <c r="E23" s="41"/>
      <c r="F23" s="41"/>
      <c r="G23" s="42"/>
      <c r="H23" s="44"/>
      <c r="I23" s="160" t="s">
        <v>43</v>
      </c>
      <c r="J23" s="160"/>
      <c r="K23" s="160"/>
      <c r="L23" s="160"/>
      <c r="M23" s="160"/>
      <c r="N23" s="160"/>
      <c r="O23" s="160"/>
      <c r="P23" s="160"/>
      <c r="Q23" s="160"/>
      <c r="R23" s="160"/>
      <c r="S23" s="160"/>
      <c r="T23" s="160"/>
      <c r="U23" s="160"/>
      <c r="V23" s="160"/>
      <c r="W23" s="160"/>
      <c r="X23" s="160"/>
      <c r="Y23" s="160"/>
      <c r="Z23" s="42"/>
    </row>
    <row r="24" spans="2:26" ht="18" customHeight="1">
      <c r="B24" s="43"/>
      <c r="C24" s="41"/>
      <c r="D24" s="41"/>
      <c r="E24" s="41"/>
      <c r="F24" s="41"/>
      <c r="G24" s="42"/>
      <c r="H24" s="44"/>
      <c r="I24" s="160" t="s">
        <v>44</v>
      </c>
      <c r="J24" s="160"/>
      <c r="K24" s="160"/>
      <c r="L24" s="160"/>
      <c r="M24" s="160"/>
      <c r="N24" s="160"/>
      <c r="O24" s="160"/>
      <c r="P24" s="160"/>
      <c r="Q24" s="160"/>
      <c r="R24" s="160"/>
      <c r="S24" s="160"/>
      <c r="T24" s="160"/>
      <c r="U24" s="160"/>
      <c r="V24" s="160"/>
      <c r="W24" s="160"/>
      <c r="X24" s="160"/>
      <c r="Y24" s="160"/>
      <c r="Z24" s="42"/>
    </row>
    <row r="25" spans="2:26" ht="15" customHeight="1">
      <c r="B25" s="43"/>
      <c r="C25" s="41"/>
      <c r="D25" s="41"/>
      <c r="E25" s="41"/>
      <c r="F25" s="41"/>
      <c r="G25" s="42"/>
      <c r="H25" s="44"/>
      <c r="I25" s="32"/>
      <c r="J25" s="32"/>
      <c r="K25" s="32"/>
      <c r="L25" s="32"/>
      <c r="M25" s="32"/>
      <c r="N25" s="32"/>
      <c r="O25" s="32"/>
      <c r="P25" s="32"/>
      <c r="Q25" s="32"/>
      <c r="R25" s="32"/>
      <c r="S25" s="32"/>
      <c r="T25" s="32"/>
      <c r="U25" s="32"/>
      <c r="V25" s="41"/>
      <c r="W25" s="41"/>
      <c r="X25" s="41"/>
      <c r="Y25" s="41"/>
      <c r="Z25" s="51"/>
    </row>
    <row r="26" spans="2:26" ht="15" customHeight="1">
      <c r="B26" s="52"/>
      <c r="C26" s="53"/>
      <c r="D26" s="53"/>
      <c r="E26" s="53"/>
      <c r="F26" s="53"/>
      <c r="G26" s="54"/>
      <c r="H26" s="55"/>
      <c r="I26" s="53"/>
      <c r="J26" s="53"/>
      <c r="K26" s="53"/>
      <c r="L26" s="53"/>
      <c r="M26" s="53"/>
      <c r="N26" s="53"/>
      <c r="O26" s="53"/>
      <c r="P26" s="53"/>
      <c r="Q26" s="53"/>
      <c r="R26" s="53"/>
      <c r="S26" s="53"/>
      <c r="T26" s="53"/>
      <c r="U26" s="53"/>
      <c r="V26" s="53"/>
      <c r="W26" s="161"/>
      <c r="X26" s="161"/>
      <c r="Y26" s="161"/>
      <c r="Z26" s="162"/>
    </row>
    <row r="27" spans="2:26" ht="15" customHeight="1">
      <c r="B27" s="163" t="s">
        <v>45</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2:26" ht="15" customHeight="1">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row>
    <row r="29" spans="2:26" ht="15" customHeight="1">
      <c r="Z29" s="56"/>
    </row>
    <row r="30" spans="2:26" ht="15" customHeight="1">
      <c r="Z30" s="56"/>
    </row>
    <row r="31" spans="2:26" ht="15" customHeight="1">
      <c r="Z31" s="56"/>
    </row>
    <row r="32" spans="2:26" ht="15" customHeight="1">
      <c r="Z32" s="56"/>
    </row>
    <row r="33" spans="2:26" ht="43.8" customHeight="1">
      <c r="B33" s="165" t="s">
        <v>46</v>
      </c>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row>
    <row r="34" spans="2:26">
      <c r="B34" s="57"/>
      <c r="C34" s="58"/>
      <c r="D34" s="59"/>
      <c r="E34" s="59"/>
      <c r="F34" s="59"/>
      <c r="G34" s="59"/>
      <c r="H34" s="59"/>
      <c r="I34" s="59"/>
      <c r="J34" s="59"/>
      <c r="K34" s="59"/>
      <c r="L34" s="59"/>
      <c r="M34" s="59"/>
      <c r="N34" s="59"/>
      <c r="O34" s="59"/>
      <c r="P34" s="59"/>
      <c r="Q34" s="59"/>
      <c r="R34" s="59"/>
      <c r="S34" s="59"/>
      <c r="T34" s="59"/>
      <c r="U34" s="59"/>
      <c r="V34" s="59"/>
      <c r="W34" s="59"/>
      <c r="X34" s="59"/>
      <c r="Y34" s="59"/>
      <c r="Z34" s="59"/>
    </row>
    <row r="35" spans="2:26" ht="19.95" customHeight="1">
      <c r="B35" s="159" t="s">
        <v>47</v>
      </c>
      <c r="C35" s="159"/>
      <c r="D35" s="159"/>
      <c r="E35" s="159"/>
      <c r="F35" s="159"/>
      <c r="G35" s="159"/>
      <c r="H35" s="159"/>
      <c r="I35" s="159"/>
      <c r="J35" s="60"/>
      <c r="K35" s="60"/>
      <c r="L35" s="60"/>
      <c r="M35" s="60"/>
      <c r="N35" s="60"/>
      <c r="O35" s="60"/>
      <c r="P35" s="60"/>
      <c r="Q35" s="60"/>
      <c r="R35" s="60"/>
      <c r="S35" s="60"/>
      <c r="T35" s="60"/>
      <c r="U35" s="60"/>
      <c r="V35" s="60"/>
      <c r="W35" s="60"/>
      <c r="X35" s="60"/>
      <c r="Y35" s="60"/>
      <c r="Z35" s="60"/>
    </row>
    <row r="36" spans="2:26" ht="19.95" customHeight="1">
      <c r="B36" s="61"/>
      <c r="C36" s="41"/>
      <c r="D36" s="41"/>
      <c r="E36" s="41"/>
      <c r="F36" s="41"/>
      <c r="G36" s="41"/>
      <c r="H36" s="166" t="s">
        <v>48</v>
      </c>
      <c r="I36" s="166"/>
      <c r="J36" s="166"/>
      <c r="K36" s="166"/>
      <c r="L36" s="166"/>
      <c r="M36" s="166"/>
      <c r="N36" s="166"/>
      <c r="O36" s="166"/>
      <c r="P36" s="166"/>
      <c r="Q36" s="166"/>
      <c r="R36" s="166"/>
      <c r="S36" s="166"/>
      <c r="T36" s="166"/>
      <c r="U36" s="166"/>
      <c r="V36" s="166"/>
      <c r="W36" s="166"/>
      <c r="X36" s="166"/>
      <c r="Y36" s="166"/>
      <c r="Z36" s="166"/>
    </row>
    <row r="37" spans="2:26" ht="14.4">
      <c r="B37" s="6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2:26" ht="19.95" customHeight="1">
      <c r="B38" s="61"/>
      <c r="C38" s="41"/>
      <c r="D38" s="41"/>
      <c r="E38" s="41"/>
      <c r="F38" s="41"/>
      <c r="G38" s="41"/>
      <c r="H38" s="32"/>
      <c r="I38" s="32"/>
      <c r="J38" s="32"/>
      <c r="K38" s="159" t="s">
        <v>49</v>
      </c>
      <c r="L38" s="159"/>
      <c r="M38" s="159"/>
      <c r="N38" s="159"/>
      <c r="O38" s="159"/>
      <c r="P38" s="159"/>
      <c r="Q38" s="159"/>
      <c r="R38" s="159"/>
      <c r="S38" s="159"/>
      <c r="T38" s="159"/>
      <c r="U38" s="159"/>
      <c r="V38" s="159"/>
      <c r="W38" s="159"/>
      <c r="X38" s="159"/>
      <c r="Y38" s="159"/>
      <c r="Z38" s="159"/>
    </row>
    <row r="39" spans="2:26" ht="19.95" customHeight="1">
      <c r="B39" s="61"/>
      <c r="C39" s="41"/>
      <c r="D39" s="41"/>
      <c r="E39" s="41"/>
      <c r="F39" s="41"/>
      <c r="G39" s="41"/>
      <c r="H39" s="32"/>
      <c r="I39" s="32"/>
      <c r="J39" s="32"/>
      <c r="K39" s="159" t="s">
        <v>50</v>
      </c>
      <c r="L39" s="159"/>
      <c r="M39" s="159"/>
      <c r="N39" s="159"/>
      <c r="O39" s="159"/>
      <c r="P39" s="159"/>
      <c r="Q39" s="159"/>
      <c r="R39" s="159"/>
      <c r="S39" s="159"/>
      <c r="T39" s="159"/>
      <c r="U39" s="159"/>
      <c r="V39" s="159"/>
      <c r="W39" s="159"/>
      <c r="X39" s="159"/>
      <c r="Y39" s="159"/>
      <c r="Z39" s="159"/>
    </row>
    <row r="95" spans="3:7">
      <c r="C95" s="62"/>
      <c r="D95" s="62"/>
      <c r="E95" s="62"/>
      <c r="F95" s="62"/>
      <c r="G95" s="62"/>
    </row>
    <row r="96" spans="3:7">
      <c r="C96" s="63"/>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6"/>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2"/>
  <cols>
    <col min="1" max="1" width="1.77734375" style="822" customWidth="1"/>
    <col min="2" max="2" width="6.21875" style="823" customWidth="1"/>
    <col min="3" max="3" width="11.77734375" style="823" customWidth="1"/>
    <col min="4" max="4" width="11.77734375" style="823" hidden="1" customWidth="1"/>
    <col min="5" max="5" width="3.77734375" style="823" bestFit="1" customWidth="1"/>
    <col min="6" max="6" width="17.33203125" style="822" customWidth="1"/>
    <col min="7" max="7" width="3.77734375" style="822" bestFit="1" customWidth="1"/>
    <col min="8" max="8" width="17.33203125" style="822" customWidth="1"/>
    <col min="9" max="9" width="3.77734375" style="822" bestFit="1" customWidth="1"/>
    <col min="10" max="10" width="17.33203125" style="823" customWidth="1"/>
    <col min="11" max="11" width="3.77734375" style="822" bestFit="1" customWidth="1"/>
    <col min="12" max="12" width="17.33203125" style="822" customWidth="1"/>
    <col min="13" max="13" width="5.5546875" style="822" customWidth="1"/>
    <col min="14" max="14" width="17.33203125" style="822" customWidth="1"/>
    <col min="15" max="15" width="3.77734375" style="822" customWidth="1"/>
    <col min="16" max="16" width="17.33203125" style="822" customWidth="1"/>
    <col min="17" max="17" width="3.77734375" style="822" customWidth="1"/>
    <col min="18" max="18" width="17.33203125" style="822" customWidth="1"/>
    <col min="19" max="19" width="3.77734375" style="822" customWidth="1"/>
    <col min="20" max="20" width="17.33203125" style="822" customWidth="1"/>
    <col min="21" max="21" width="3.77734375" style="822" customWidth="1"/>
    <col min="22" max="22" width="17.33203125" style="822" customWidth="1"/>
    <col min="23" max="23" width="3.77734375" style="822" customWidth="1"/>
    <col min="24" max="24" width="17.33203125" style="822" customWidth="1"/>
    <col min="25" max="25" width="3.77734375" style="822" customWidth="1"/>
    <col min="26" max="26" width="17.33203125" style="822" customWidth="1"/>
    <col min="27" max="27" width="3.77734375" style="822" customWidth="1"/>
    <col min="28" max="28" width="56.21875" style="822" customWidth="1"/>
    <col min="29" max="16384" width="10" style="822"/>
  </cols>
  <sheetData>
    <row r="1" spans="2:28">
      <c r="B1" s="838" t="s">
        <v>382</v>
      </c>
    </row>
    <row r="2" spans="2:28">
      <c r="B2" s="824" t="s">
        <v>381</v>
      </c>
      <c r="F2" s="1009"/>
      <c r="G2" s="1007"/>
      <c r="H2" s="1007"/>
      <c r="I2" s="1007"/>
      <c r="J2" s="1008"/>
      <c r="K2" s="1007"/>
      <c r="L2" s="1007"/>
    </row>
    <row r="3" spans="2:28">
      <c r="B3" s="1009" t="s">
        <v>548</v>
      </c>
      <c r="F3" s="1008" t="s">
        <v>547</v>
      </c>
      <c r="G3" s="1007"/>
      <c r="H3" s="1007"/>
      <c r="I3" s="1007"/>
      <c r="J3" s="1008"/>
      <c r="K3" s="1007"/>
      <c r="L3" s="1007"/>
    </row>
    <row r="4" spans="2:28">
      <c r="B4" s="824"/>
      <c r="F4" s="835" t="s">
        <v>369</v>
      </c>
      <c r="G4" s="835"/>
      <c r="H4" s="835"/>
      <c r="I4" s="835"/>
      <c r="J4" s="835"/>
      <c r="K4" s="835"/>
      <c r="L4" s="835"/>
      <c r="N4" s="835" t="s">
        <v>546</v>
      </c>
      <c r="O4" s="835"/>
      <c r="P4" s="835"/>
      <c r="R4" s="835" t="s">
        <v>545</v>
      </c>
      <c r="S4" s="835"/>
      <c r="T4" s="835"/>
      <c r="U4" s="835"/>
      <c r="V4" s="835"/>
      <c r="W4" s="835"/>
      <c r="X4" s="835"/>
      <c r="Z4" s="1006" t="s">
        <v>544</v>
      </c>
      <c r="AB4" s="835" t="s">
        <v>376</v>
      </c>
    </row>
    <row r="5" spans="2:28">
      <c r="B5" s="823" t="s">
        <v>251</v>
      </c>
      <c r="C5" s="823" t="s">
        <v>231</v>
      </c>
      <c r="F5" s="823" t="s">
        <v>374</v>
      </c>
      <c r="G5" s="823"/>
      <c r="H5" s="823" t="s">
        <v>373</v>
      </c>
      <c r="J5" s="823" t="s">
        <v>372</v>
      </c>
      <c r="L5" s="823" t="s">
        <v>369</v>
      </c>
      <c r="N5" s="823" t="s">
        <v>371</v>
      </c>
      <c r="P5" s="823" t="s">
        <v>370</v>
      </c>
      <c r="R5" s="823" t="s">
        <v>371</v>
      </c>
      <c r="T5" s="823" t="s">
        <v>370</v>
      </c>
      <c r="V5" s="823" t="s">
        <v>372</v>
      </c>
      <c r="X5" s="823" t="s">
        <v>369</v>
      </c>
      <c r="Z5" s="1005" t="s">
        <v>543</v>
      </c>
      <c r="AB5" s="835"/>
    </row>
    <row r="6" spans="2:28">
      <c r="B6" s="997">
        <v>1</v>
      </c>
      <c r="C6" s="828" t="s">
        <v>542</v>
      </c>
      <c r="D6" s="998" t="str">
        <f>C6</f>
        <v>a</v>
      </c>
      <c r="E6" s="997" t="s">
        <v>541</v>
      </c>
      <c r="F6" s="833"/>
      <c r="G6" s="997" t="s">
        <v>313</v>
      </c>
      <c r="H6" s="833"/>
      <c r="I6" s="996" t="s">
        <v>521</v>
      </c>
      <c r="J6" s="833">
        <v>0</v>
      </c>
      <c r="K6" s="995" t="s">
        <v>516</v>
      </c>
      <c r="L6" s="831" t="str">
        <f>IF(OR(F6="",H6=""),"",(H6+IF(F6&gt;H6,1,0)-F6-J6)*24)</f>
        <v/>
      </c>
      <c r="N6" s="833"/>
      <c r="O6" s="823" t="s">
        <v>313</v>
      </c>
      <c r="P6" s="833"/>
      <c r="R6" s="832" t="str">
        <f>IF(F6="","",IF(F6&lt;N6,N6,IF(F6&gt;=P6,"",F6)))</f>
        <v/>
      </c>
      <c r="S6" s="823" t="s">
        <v>461</v>
      </c>
      <c r="T6" s="832" t="str">
        <f>IF(H6="","",IF(H6&gt;F6,IF(H6&lt;P6,H6,P6),P6))</f>
        <v/>
      </c>
      <c r="U6" s="994" t="s">
        <v>334</v>
      </c>
      <c r="V6" s="833">
        <v>0</v>
      </c>
      <c r="W6" s="822" t="s">
        <v>267</v>
      </c>
      <c r="X6" s="831" t="str">
        <f>IF(R6="","",IF((T6+IF(R6&gt;T6,1,0)-R6-V6)*24=0,"",(T6+IF(R6&gt;T6,1,0)-R6-V6)*24))</f>
        <v/>
      </c>
      <c r="Z6" s="831" t="str">
        <f>IF(X6="",L6,IF(OR(L6-X6=0,L6-X6&lt;0),"-",L6-X6))</f>
        <v/>
      </c>
      <c r="AB6" s="827"/>
    </row>
    <row r="7" spans="2:28">
      <c r="B7" s="997">
        <v>2</v>
      </c>
      <c r="C7" s="828" t="s">
        <v>540</v>
      </c>
      <c r="D7" s="998" t="str">
        <f>C7</f>
        <v>b</v>
      </c>
      <c r="E7" s="997" t="s">
        <v>496</v>
      </c>
      <c r="F7" s="833"/>
      <c r="G7" s="997" t="s">
        <v>462</v>
      </c>
      <c r="H7" s="833"/>
      <c r="I7" s="996" t="s">
        <v>489</v>
      </c>
      <c r="J7" s="833">
        <v>0</v>
      </c>
      <c r="K7" s="995" t="s">
        <v>516</v>
      </c>
      <c r="L7" s="831" t="str">
        <f>IF(OR(F7="",H7=""),"",(H7+IF(F7&gt;H7,1,0)-F7-J7)*24)</f>
        <v/>
      </c>
      <c r="N7" s="830">
        <f>$N$6</f>
        <v>0</v>
      </c>
      <c r="O7" s="823" t="s">
        <v>462</v>
      </c>
      <c r="P7" s="830">
        <f>$P$6</f>
        <v>0</v>
      </c>
      <c r="R7" s="832" t="str">
        <f>IF(F7="","",IF(F7&lt;N7,N7,IF(F7&gt;=P7,"",F7)))</f>
        <v/>
      </c>
      <c r="S7" s="823" t="s">
        <v>462</v>
      </c>
      <c r="T7" s="832" t="str">
        <f>IF(H7="","",IF(H7&gt;F7,IF(H7&lt;P7,H7,P7),P7))</f>
        <v/>
      </c>
      <c r="U7" s="994" t="s">
        <v>460</v>
      </c>
      <c r="V7" s="833">
        <v>0</v>
      </c>
      <c r="W7" s="822" t="s">
        <v>516</v>
      </c>
      <c r="X7" s="831" t="str">
        <f>IF(R7="","",IF((T7+IF(R7&gt;T7,1,0)-R7-V7)*24=0,"",(T7+IF(R7&gt;T7,1,0)-R7-V7)*24))</f>
        <v/>
      </c>
      <c r="Z7" s="831" t="str">
        <f>IF(X7="",L7,IF(OR(L7-X7=0,L7-X7&lt;0),"-",L7-X7))</f>
        <v/>
      </c>
      <c r="AB7" s="827"/>
    </row>
    <row r="8" spans="2:28">
      <c r="B8" s="997">
        <v>3</v>
      </c>
      <c r="C8" s="828" t="s">
        <v>539</v>
      </c>
      <c r="D8" s="998" t="str">
        <f>C8</f>
        <v>c</v>
      </c>
      <c r="E8" s="997" t="s">
        <v>501</v>
      </c>
      <c r="F8" s="833"/>
      <c r="G8" s="997" t="s">
        <v>492</v>
      </c>
      <c r="H8" s="833"/>
      <c r="I8" s="996" t="s">
        <v>460</v>
      </c>
      <c r="J8" s="833">
        <v>0</v>
      </c>
      <c r="K8" s="995" t="s">
        <v>473</v>
      </c>
      <c r="L8" s="831" t="str">
        <f>IF(OR(F8="",H8=""),"",(H8+IF(F8&gt;H8,1,0)-F8-J8)*24)</f>
        <v/>
      </c>
      <c r="N8" s="830">
        <f>$N$6</f>
        <v>0</v>
      </c>
      <c r="O8" s="823" t="s">
        <v>492</v>
      </c>
      <c r="P8" s="830">
        <f>$P$6</f>
        <v>0</v>
      </c>
      <c r="R8" s="832" t="str">
        <f>IF(F8="","",IF(F8&lt;N8,N8,IF(F8&gt;=P8,"",F8)))</f>
        <v/>
      </c>
      <c r="S8" s="823" t="s">
        <v>461</v>
      </c>
      <c r="T8" s="832" t="str">
        <f>IF(H8="","",IF(H8&gt;F8,IF(H8&lt;P8,H8,P8),P8))</f>
        <v/>
      </c>
      <c r="U8" s="994" t="s">
        <v>520</v>
      </c>
      <c r="V8" s="833">
        <v>0</v>
      </c>
      <c r="W8" s="822" t="s">
        <v>531</v>
      </c>
      <c r="X8" s="831" t="str">
        <f>IF(R8="","",IF((T8+IF(R8&gt;T8,1,0)-R8-V8)*24=0,"",(T8+IF(R8&gt;T8,1,0)-R8-V8)*24))</f>
        <v/>
      </c>
      <c r="Z8" s="831" t="str">
        <f>IF(X8="",L8,IF(OR(L8-X8=0,L8-X8&lt;0),"-",L8-X8))</f>
        <v/>
      </c>
      <c r="AB8" s="827"/>
    </row>
    <row r="9" spans="2:28">
      <c r="B9" s="997">
        <v>4</v>
      </c>
      <c r="C9" s="828" t="s">
        <v>538</v>
      </c>
      <c r="D9" s="998" t="str">
        <f>C9</f>
        <v>d</v>
      </c>
      <c r="E9" s="997" t="s">
        <v>537</v>
      </c>
      <c r="F9" s="833"/>
      <c r="G9" s="997" t="s">
        <v>461</v>
      </c>
      <c r="H9" s="833"/>
      <c r="I9" s="996" t="s">
        <v>536</v>
      </c>
      <c r="J9" s="833">
        <v>0</v>
      </c>
      <c r="K9" s="995" t="s">
        <v>491</v>
      </c>
      <c r="L9" s="831" t="str">
        <f>IF(OR(F9="",H9=""),"",(H9+IF(F9&gt;H9,1,0)-F9-J9)*24)</f>
        <v/>
      </c>
      <c r="N9" s="830">
        <f>$N$6</f>
        <v>0</v>
      </c>
      <c r="O9" s="823" t="s">
        <v>455</v>
      </c>
      <c r="P9" s="830">
        <f>$P$6</f>
        <v>0</v>
      </c>
      <c r="R9" s="832" t="str">
        <f>IF(F9="","",IF(F9&lt;N9,N9,IF(F9&gt;=P9,"",F9)))</f>
        <v/>
      </c>
      <c r="S9" s="823" t="s">
        <v>535</v>
      </c>
      <c r="T9" s="832" t="str">
        <f>IF(H9="","",IF(H9&gt;F9,IF(H9&lt;P9,H9,P9),P9))</f>
        <v/>
      </c>
      <c r="U9" s="994" t="s">
        <v>521</v>
      </c>
      <c r="V9" s="833">
        <v>0</v>
      </c>
      <c r="W9" s="822" t="s">
        <v>459</v>
      </c>
      <c r="X9" s="831" t="str">
        <f>IF(R9="","",IF((T9+IF(R9&gt;T9,1,0)-R9-V9)*24=0,"",(T9+IF(R9&gt;T9,1,0)-R9-V9)*24))</f>
        <v/>
      </c>
      <c r="Z9" s="831" t="str">
        <f>IF(X9="",L9,IF(OR(L9-X9=0,L9-X9&lt;0),"-",L9-X9))</f>
        <v/>
      </c>
      <c r="AB9" s="827"/>
    </row>
    <row r="10" spans="2:28">
      <c r="B10" s="997">
        <v>5</v>
      </c>
      <c r="C10" s="828" t="s">
        <v>534</v>
      </c>
      <c r="D10" s="998" t="str">
        <f>C10</f>
        <v>e</v>
      </c>
      <c r="E10" s="997" t="s">
        <v>335</v>
      </c>
      <c r="F10" s="833"/>
      <c r="G10" s="997" t="s">
        <v>462</v>
      </c>
      <c r="H10" s="833"/>
      <c r="I10" s="996" t="s">
        <v>489</v>
      </c>
      <c r="J10" s="833">
        <v>0</v>
      </c>
      <c r="K10" s="995" t="s">
        <v>267</v>
      </c>
      <c r="L10" s="831" t="str">
        <f>IF(OR(F10="",H10=""),"",(H10+IF(F10&gt;H10,1,0)-F10-J10)*24)</f>
        <v/>
      </c>
      <c r="N10" s="830">
        <f>$N$6</f>
        <v>0</v>
      </c>
      <c r="O10" s="823" t="s">
        <v>313</v>
      </c>
      <c r="P10" s="830">
        <f>$P$6</f>
        <v>0</v>
      </c>
      <c r="R10" s="832" t="str">
        <f>IF(F10="","",IF(F10&lt;N10,N10,IF(F10&gt;=P10,"",F10)))</f>
        <v/>
      </c>
      <c r="S10" s="823" t="s">
        <v>454</v>
      </c>
      <c r="T10" s="832" t="str">
        <f>IF(H10="","",IF(H10&gt;F10,IF(H10&lt;P10,H10,P10),P10))</f>
        <v/>
      </c>
      <c r="U10" s="994" t="s">
        <v>521</v>
      </c>
      <c r="V10" s="833">
        <v>0</v>
      </c>
      <c r="W10" s="822" t="s">
        <v>267</v>
      </c>
      <c r="X10" s="831" t="str">
        <f>IF(R10="","",IF((T10+IF(R10&gt;T10,1,0)-R10-V10)*24=0,"",(T10+IF(R10&gt;T10,1,0)-R10-V10)*24))</f>
        <v/>
      </c>
      <c r="Z10" s="831" t="str">
        <f>IF(X10="",L10,IF(OR(L10-X10=0,L10-X10&lt;0),"-",L10-X10))</f>
        <v/>
      </c>
      <c r="AB10" s="827"/>
    </row>
    <row r="11" spans="2:28">
      <c r="B11" s="997">
        <v>6</v>
      </c>
      <c r="C11" s="828" t="s">
        <v>533</v>
      </c>
      <c r="D11" s="998" t="str">
        <f>C11</f>
        <v>f</v>
      </c>
      <c r="E11" s="997" t="s">
        <v>335</v>
      </c>
      <c r="F11" s="833"/>
      <c r="G11" s="997" t="s">
        <v>517</v>
      </c>
      <c r="H11" s="833"/>
      <c r="I11" s="996" t="s">
        <v>532</v>
      </c>
      <c r="J11" s="833">
        <v>0</v>
      </c>
      <c r="K11" s="995" t="s">
        <v>516</v>
      </c>
      <c r="L11" s="831" t="str">
        <f>IF(OR(F11="",H11=""),"",(H11+IF(F11&gt;H11,1,0)-F11-J11)*24)</f>
        <v/>
      </c>
      <c r="N11" s="830">
        <f>$N$6</f>
        <v>0</v>
      </c>
      <c r="O11" s="823" t="s">
        <v>313</v>
      </c>
      <c r="P11" s="830">
        <f>$P$6</f>
        <v>0</v>
      </c>
      <c r="R11" s="832" t="str">
        <f>IF(F11="","",IF(F11&lt;N11,N11,IF(F11&gt;=P11,"",F11)))</f>
        <v/>
      </c>
      <c r="S11" s="823" t="s">
        <v>517</v>
      </c>
      <c r="T11" s="832" t="str">
        <f>IF(H11="","",IF(H11&gt;F11,IF(H11&lt;P11,H11,P11),P11))</f>
        <v/>
      </c>
      <c r="U11" s="994" t="s">
        <v>334</v>
      </c>
      <c r="V11" s="833">
        <v>0</v>
      </c>
      <c r="W11" s="822" t="s">
        <v>531</v>
      </c>
      <c r="X11" s="831" t="str">
        <f>IF(R11="","",IF((T11+IF(R11&gt;T11,1,0)-R11-V11)*24=0,"",(T11+IF(R11&gt;T11,1,0)-R11-V11)*24))</f>
        <v/>
      </c>
      <c r="Z11" s="831" t="str">
        <f>IF(X11="",L11,IF(OR(L11-X11=0,L11-X11&lt;0),"-",L11-X11))</f>
        <v/>
      </c>
      <c r="AB11" s="827"/>
    </row>
    <row r="12" spans="2:28">
      <c r="B12" s="997">
        <v>7</v>
      </c>
      <c r="C12" s="828" t="s">
        <v>530</v>
      </c>
      <c r="D12" s="998" t="str">
        <f>C12</f>
        <v>g</v>
      </c>
      <c r="E12" s="997" t="s">
        <v>529</v>
      </c>
      <c r="F12" s="833"/>
      <c r="G12" s="997" t="s">
        <v>517</v>
      </c>
      <c r="H12" s="833"/>
      <c r="I12" s="996" t="s">
        <v>334</v>
      </c>
      <c r="J12" s="833">
        <v>0</v>
      </c>
      <c r="K12" s="995" t="s">
        <v>528</v>
      </c>
      <c r="L12" s="831" t="str">
        <f>IF(OR(F12="",H12=""),"",(H12+IF(F12&gt;H12,1,0)-F12-J12)*24)</f>
        <v/>
      </c>
      <c r="N12" s="830">
        <f>$N$6</f>
        <v>0</v>
      </c>
      <c r="O12" s="823" t="s">
        <v>462</v>
      </c>
      <c r="P12" s="830">
        <f>$P$6</f>
        <v>0</v>
      </c>
      <c r="R12" s="832" t="str">
        <f>IF(F12="","",IF(F12&lt;N12,N12,IF(F12&gt;=P12,"",F12)))</f>
        <v/>
      </c>
      <c r="S12" s="823" t="s">
        <v>313</v>
      </c>
      <c r="T12" s="832" t="str">
        <f>IF(H12="","",IF(H12&gt;F12,IF(H12&lt;P12,H12,P12),P12))</f>
        <v/>
      </c>
      <c r="U12" s="994" t="s">
        <v>527</v>
      </c>
      <c r="V12" s="833">
        <v>0</v>
      </c>
      <c r="W12" s="822" t="s">
        <v>516</v>
      </c>
      <c r="X12" s="831" t="str">
        <f>IF(R12="","",IF((T12+IF(R12&gt;T12,1,0)-R12-V12)*24=0,"",(T12+IF(R12&gt;T12,1,0)-R12-V12)*24))</f>
        <v/>
      </c>
      <c r="Z12" s="831" t="str">
        <f>IF(X12="",L12,IF(OR(L12-X12=0,L12-X12&lt;0),"-",L12-X12))</f>
        <v/>
      </c>
      <c r="AB12" s="827"/>
    </row>
    <row r="13" spans="2:28">
      <c r="B13" s="997">
        <v>8</v>
      </c>
      <c r="C13" s="828" t="s">
        <v>526</v>
      </c>
      <c r="D13" s="998" t="str">
        <f>C13</f>
        <v>h</v>
      </c>
      <c r="E13" s="997" t="s">
        <v>496</v>
      </c>
      <c r="F13" s="833"/>
      <c r="G13" s="997" t="s">
        <v>313</v>
      </c>
      <c r="H13" s="833"/>
      <c r="I13" s="996" t="s">
        <v>460</v>
      </c>
      <c r="J13" s="833">
        <v>0</v>
      </c>
      <c r="K13" s="995" t="s">
        <v>525</v>
      </c>
      <c r="L13" s="831" t="str">
        <f>IF(OR(F13="",H13=""),"",(H13+IF(F13&gt;H13,1,0)-F13-J13)*24)</f>
        <v/>
      </c>
      <c r="N13" s="830">
        <f>$N$6</f>
        <v>0</v>
      </c>
      <c r="O13" s="823" t="s">
        <v>454</v>
      </c>
      <c r="P13" s="830">
        <f>$P$6</f>
        <v>0</v>
      </c>
      <c r="R13" s="832" t="str">
        <f>IF(F13="","",IF(F13&lt;N13,N13,IF(F13&gt;=P13,"",F13)))</f>
        <v/>
      </c>
      <c r="S13" s="823" t="s">
        <v>462</v>
      </c>
      <c r="T13" s="832" t="str">
        <f>IF(H13="","",IF(H13&gt;F13,IF(H13&lt;P13,H13,P13),P13))</f>
        <v/>
      </c>
      <c r="U13" s="994" t="s">
        <v>334</v>
      </c>
      <c r="V13" s="833">
        <v>0</v>
      </c>
      <c r="W13" s="822" t="s">
        <v>267</v>
      </c>
      <c r="X13" s="831" t="str">
        <f>IF(R13="","",IF((T13+IF(R13&gt;T13,1,0)-R13-V13)*24=0,"",(T13+IF(R13&gt;T13,1,0)-R13-V13)*24))</f>
        <v/>
      </c>
      <c r="Z13" s="831" t="str">
        <f>IF(X13="",L13,IF(OR(L13-X13=0,L13-X13&lt;0),"-",L13-X13))</f>
        <v/>
      </c>
      <c r="AB13" s="827"/>
    </row>
    <row r="14" spans="2:28">
      <c r="B14" s="997">
        <v>9</v>
      </c>
      <c r="C14" s="828" t="s">
        <v>524</v>
      </c>
      <c r="D14" s="998" t="str">
        <f>C14</f>
        <v>i</v>
      </c>
      <c r="E14" s="997" t="s">
        <v>335</v>
      </c>
      <c r="F14" s="833"/>
      <c r="G14" s="997" t="s">
        <v>517</v>
      </c>
      <c r="H14" s="833"/>
      <c r="I14" s="996" t="s">
        <v>334</v>
      </c>
      <c r="J14" s="833">
        <v>0</v>
      </c>
      <c r="K14" s="995" t="s">
        <v>267</v>
      </c>
      <c r="L14" s="831" t="str">
        <f>IF(OR(F14="",H14=""),"",(H14+IF(F14&gt;H14,1,0)-F14-J14)*24)</f>
        <v/>
      </c>
      <c r="N14" s="830">
        <f>$N$6</f>
        <v>0</v>
      </c>
      <c r="O14" s="823" t="s">
        <v>313</v>
      </c>
      <c r="P14" s="830">
        <f>$P$6</f>
        <v>0</v>
      </c>
      <c r="R14" s="832" t="str">
        <f>IF(F14="","",IF(F14&lt;N14,N14,IF(F14&gt;=P14,"",F14)))</f>
        <v/>
      </c>
      <c r="S14" s="823" t="s">
        <v>517</v>
      </c>
      <c r="T14" s="832" t="str">
        <f>IF(H14="","",IF(H14&gt;F14,IF(H14&lt;P14,H14,P14),P14))</f>
        <v/>
      </c>
      <c r="U14" s="994" t="s">
        <v>334</v>
      </c>
      <c r="V14" s="833">
        <v>0</v>
      </c>
      <c r="W14" s="822" t="s">
        <v>516</v>
      </c>
      <c r="X14" s="831" t="str">
        <f>IF(R14="","",IF((T14+IF(R14&gt;T14,1,0)-R14-V14)*24=0,"",(T14+IF(R14&gt;T14,1,0)-R14-V14)*24))</f>
        <v/>
      </c>
      <c r="Z14" s="831" t="str">
        <f>IF(X14="",L14,IF(OR(L14-X14=0,L14-X14&lt;0),"-",L14-X14))</f>
        <v/>
      </c>
      <c r="AB14" s="827"/>
    </row>
    <row r="15" spans="2:28">
      <c r="B15" s="997">
        <v>10</v>
      </c>
      <c r="C15" s="828" t="s">
        <v>523</v>
      </c>
      <c r="D15" s="998" t="str">
        <f>C15</f>
        <v>j</v>
      </c>
      <c r="E15" s="997" t="s">
        <v>335</v>
      </c>
      <c r="F15" s="833"/>
      <c r="G15" s="997" t="s">
        <v>313</v>
      </c>
      <c r="H15" s="833"/>
      <c r="I15" s="996" t="s">
        <v>521</v>
      </c>
      <c r="J15" s="833">
        <v>0</v>
      </c>
      <c r="K15" s="995" t="s">
        <v>267</v>
      </c>
      <c r="L15" s="831" t="str">
        <f>IF(OR(F15="",H15=""),"",(H15+IF(F15&gt;H15,1,0)-F15-J15)*24)</f>
        <v/>
      </c>
      <c r="N15" s="830">
        <f>$N$6</f>
        <v>0</v>
      </c>
      <c r="O15" s="823" t="s">
        <v>454</v>
      </c>
      <c r="P15" s="830">
        <f>$P$6</f>
        <v>0</v>
      </c>
      <c r="R15" s="832" t="str">
        <f>IF(F15="","",IF(F15&lt;N15,N15,IF(F15&gt;=P15,"",F15)))</f>
        <v/>
      </c>
      <c r="S15" s="823" t="s">
        <v>451</v>
      </c>
      <c r="T15" s="832" t="str">
        <f>IF(H15="","",IF(H15&gt;F15,IF(H15&lt;P15,H15,P15),P15))</f>
        <v/>
      </c>
      <c r="U15" s="994" t="s">
        <v>334</v>
      </c>
      <c r="V15" s="833">
        <v>0</v>
      </c>
      <c r="W15" s="822" t="s">
        <v>267</v>
      </c>
      <c r="X15" s="831" t="str">
        <f>IF(R15="","",IF((T15+IF(R15&gt;T15,1,0)-R15-V15)*24=0,"",(T15+IF(R15&gt;T15,1,0)-R15-V15)*24))</f>
        <v/>
      </c>
      <c r="Z15" s="831" t="str">
        <f>IF(X15="",L15,IF(OR(L15-X15=0,L15-X15&lt;0),"-",L15-X15))</f>
        <v/>
      </c>
      <c r="AB15" s="827"/>
    </row>
    <row r="16" spans="2:28">
      <c r="B16" s="997">
        <v>11</v>
      </c>
      <c r="C16" s="828" t="s">
        <v>522</v>
      </c>
      <c r="D16" s="998" t="str">
        <f>C16</f>
        <v>k</v>
      </c>
      <c r="E16" s="997" t="s">
        <v>335</v>
      </c>
      <c r="F16" s="833"/>
      <c r="G16" s="997" t="s">
        <v>313</v>
      </c>
      <c r="H16" s="833"/>
      <c r="I16" s="996" t="s">
        <v>521</v>
      </c>
      <c r="J16" s="833">
        <v>0</v>
      </c>
      <c r="K16" s="995" t="s">
        <v>267</v>
      </c>
      <c r="L16" s="831" t="str">
        <f>IF(OR(F16="",H16=""),"",(H16+IF(F16&gt;H16,1,0)-F16-J16)*24)</f>
        <v/>
      </c>
      <c r="N16" s="830">
        <f>$N$6</f>
        <v>0</v>
      </c>
      <c r="O16" s="823" t="s">
        <v>462</v>
      </c>
      <c r="P16" s="830">
        <f>$P$6</f>
        <v>0</v>
      </c>
      <c r="R16" s="832" t="str">
        <f>IF(F16="","",IF(F16&lt;N16,N16,IF(F16&gt;=P16,"",F16)))</f>
        <v/>
      </c>
      <c r="S16" s="823" t="s">
        <v>313</v>
      </c>
      <c r="T16" s="832" t="str">
        <f>IF(H16="","",IF(H16&gt;F16,IF(H16&lt;P16,H16,P16),P16))</f>
        <v/>
      </c>
      <c r="U16" s="994" t="s">
        <v>520</v>
      </c>
      <c r="V16" s="833">
        <v>0</v>
      </c>
      <c r="W16" s="822" t="s">
        <v>459</v>
      </c>
      <c r="X16" s="831" t="str">
        <f>IF(R16="","",IF((T16+IF(R16&gt;T16,1,0)-R16-V16)*24=0,"",(T16+IF(R16&gt;T16,1,0)-R16-V16)*24))</f>
        <v/>
      </c>
      <c r="Z16" s="831" t="str">
        <f>IF(X16="",L16,IF(OR(L16-X16=0,L16-X16&lt;0),"-",L16-X16))</f>
        <v/>
      </c>
      <c r="AB16" s="827"/>
    </row>
    <row r="17" spans="2:28">
      <c r="B17" s="997">
        <v>12</v>
      </c>
      <c r="C17" s="828" t="s">
        <v>519</v>
      </c>
      <c r="D17" s="998" t="str">
        <f>C17</f>
        <v>l</v>
      </c>
      <c r="E17" s="997" t="s">
        <v>335</v>
      </c>
      <c r="F17" s="833"/>
      <c r="G17" s="997" t="s">
        <v>461</v>
      </c>
      <c r="H17" s="833"/>
      <c r="I17" s="996" t="s">
        <v>334</v>
      </c>
      <c r="J17" s="833">
        <v>0</v>
      </c>
      <c r="K17" s="995" t="s">
        <v>518</v>
      </c>
      <c r="L17" s="831" t="str">
        <f>IF(OR(F17="",H17=""),"",(H17+IF(F17&gt;H17,1,0)-F17-J17)*24)</f>
        <v/>
      </c>
      <c r="N17" s="830">
        <f>$N$6</f>
        <v>0</v>
      </c>
      <c r="O17" s="823" t="s">
        <v>462</v>
      </c>
      <c r="P17" s="830">
        <f>$P$6</f>
        <v>0</v>
      </c>
      <c r="R17" s="832" t="str">
        <f>IF(F17="","",IF(F17&lt;N17,N17,IF(F17&gt;=P17,"",F17)))</f>
        <v/>
      </c>
      <c r="S17" s="823" t="s">
        <v>517</v>
      </c>
      <c r="T17" s="832" t="str">
        <f>IF(H17="","",IF(H17&gt;F17,IF(H17&lt;P17,H17,P17),P17))</f>
        <v/>
      </c>
      <c r="U17" s="994" t="s">
        <v>334</v>
      </c>
      <c r="V17" s="833">
        <v>0</v>
      </c>
      <c r="W17" s="822" t="s">
        <v>516</v>
      </c>
      <c r="X17" s="831" t="str">
        <f>IF(R17="","",IF((T17+IF(R17&gt;T17,1,0)-R17-V17)*24=0,"",(T17+IF(R17&gt;T17,1,0)-R17-V17)*24))</f>
        <v/>
      </c>
      <c r="Z17" s="831" t="str">
        <f>IF(X17="",L17,IF(OR(L17-X17=0,L17-X17&lt;0),"-",L17-X17))</f>
        <v/>
      </c>
      <c r="AB17" s="827"/>
    </row>
    <row r="18" spans="2:28">
      <c r="B18" s="997">
        <v>13</v>
      </c>
      <c r="C18" s="828" t="s">
        <v>515</v>
      </c>
      <c r="D18" s="998" t="str">
        <f>C18</f>
        <v>m</v>
      </c>
      <c r="E18" s="997" t="s">
        <v>514</v>
      </c>
      <c r="F18" s="833"/>
      <c r="G18" s="997" t="s">
        <v>313</v>
      </c>
      <c r="H18" s="833"/>
      <c r="I18" s="996" t="s">
        <v>474</v>
      </c>
      <c r="J18" s="833">
        <v>0</v>
      </c>
      <c r="K18" s="995" t="s">
        <v>267</v>
      </c>
      <c r="L18" s="831" t="str">
        <f>IF(OR(F18="",H18=""),"",(H18+IF(F18&gt;H18,1,0)-F18-J18)*24)</f>
        <v/>
      </c>
      <c r="N18" s="830">
        <f>$N$6</f>
        <v>0</v>
      </c>
      <c r="O18" s="823" t="s">
        <v>492</v>
      </c>
      <c r="P18" s="830">
        <f>$P$6</f>
        <v>0</v>
      </c>
      <c r="R18" s="832" t="str">
        <f>IF(F18="","",IF(F18&lt;N18,N18,IF(F18&gt;=P18,"",F18)))</f>
        <v/>
      </c>
      <c r="S18" s="823" t="s">
        <v>513</v>
      </c>
      <c r="T18" s="832" t="str">
        <f>IF(H18="","",IF(H18&gt;F18,IF(H18&lt;P18,H18,P18),P18))</f>
        <v/>
      </c>
      <c r="U18" s="994" t="s">
        <v>487</v>
      </c>
      <c r="V18" s="833">
        <v>0</v>
      </c>
      <c r="W18" s="822" t="s">
        <v>507</v>
      </c>
      <c r="X18" s="831" t="str">
        <f>IF(R18="","",IF((T18+IF(R18&gt;T18,1,0)-R18-V18)*24=0,"",(T18+IF(R18&gt;T18,1,0)-R18-V18)*24))</f>
        <v/>
      </c>
      <c r="Z18" s="831" t="str">
        <f>IF(X18="",L18,IF(OR(L18-X18=0,L18-X18&lt;0),"-",L18-X18))</f>
        <v/>
      </c>
      <c r="AB18" s="827"/>
    </row>
    <row r="19" spans="2:28">
      <c r="B19" s="997">
        <v>14</v>
      </c>
      <c r="C19" s="828" t="s">
        <v>512</v>
      </c>
      <c r="D19" s="998" t="str">
        <f>C19</f>
        <v>n</v>
      </c>
      <c r="E19" s="997" t="s">
        <v>510</v>
      </c>
      <c r="F19" s="833"/>
      <c r="G19" s="997" t="s">
        <v>495</v>
      </c>
      <c r="H19" s="833"/>
      <c r="I19" s="996" t="s">
        <v>487</v>
      </c>
      <c r="J19" s="833">
        <v>0</v>
      </c>
      <c r="K19" s="995" t="s">
        <v>267</v>
      </c>
      <c r="L19" s="831" t="str">
        <f>IF(OR(F19="",H19=""),"",(H19+IF(F19&gt;H19,1,0)-F19-J19)*24)</f>
        <v/>
      </c>
      <c r="N19" s="830">
        <f>$N$6</f>
        <v>0</v>
      </c>
      <c r="O19" s="823" t="s">
        <v>492</v>
      </c>
      <c r="P19" s="830">
        <f>$P$6</f>
        <v>0</v>
      </c>
      <c r="R19" s="832" t="str">
        <f>IF(F19="","",IF(F19&lt;N19,N19,IF(F19&gt;=P19,"",F19)))</f>
        <v/>
      </c>
      <c r="S19" s="823" t="s">
        <v>313</v>
      </c>
      <c r="T19" s="832" t="str">
        <f>IF(H19="","",IF(H19&gt;F19,IF(H19&lt;P19,H19,P19),P19))</f>
        <v/>
      </c>
      <c r="U19" s="994" t="s">
        <v>334</v>
      </c>
      <c r="V19" s="833">
        <v>0</v>
      </c>
      <c r="W19" s="822" t="s">
        <v>267</v>
      </c>
      <c r="X19" s="831" t="str">
        <f>IF(R19="","",IF((T19+IF(R19&gt;T19,1,0)-R19-V19)*24=0,"",(T19+IF(R19&gt;T19,1,0)-R19-V19)*24))</f>
        <v/>
      </c>
      <c r="Z19" s="831" t="str">
        <f>IF(X19="",L19,IF(OR(L19-X19=0,L19-X19&lt;0),"-",L19-X19))</f>
        <v/>
      </c>
      <c r="AB19" s="827"/>
    </row>
    <row r="20" spans="2:28">
      <c r="B20" s="997">
        <v>15</v>
      </c>
      <c r="C20" s="828" t="s">
        <v>511</v>
      </c>
      <c r="D20" s="998" t="str">
        <f>C20</f>
        <v>o</v>
      </c>
      <c r="E20" s="997" t="s">
        <v>510</v>
      </c>
      <c r="F20" s="833"/>
      <c r="G20" s="997" t="s">
        <v>313</v>
      </c>
      <c r="H20" s="833"/>
      <c r="I20" s="996" t="s">
        <v>334</v>
      </c>
      <c r="J20" s="833">
        <v>0</v>
      </c>
      <c r="K20" s="995" t="s">
        <v>267</v>
      </c>
      <c r="L20" s="831" t="str">
        <f>IF(OR(F20="",H20=""),"",(H20+IF(F20&gt;H20,1,0)-F20-J20)*24)</f>
        <v/>
      </c>
      <c r="N20" s="830">
        <f>$N$6</f>
        <v>0</v>
      </c>
      <c r="O20" s="823" t="s">
        <v>313</v>
      </c>
      <c r="P20" s="830">
        <f>$P$6</f>
        <v>0</v>
      </c>
      <c r="R20" s="832" t="str">
        <f>IF(F20="","",IF(F20&lt;N20,N20,IF(F20&gt;=P20,"",F20)))</f>
        <v/>
      </c>
      <c r="S20" s="823" t="s">
        <v>313</v>
      </c>
      <c r="T20" s="832" t="str">
        <f>IF(H20="","",IF(H20&gt;F20,IF(H20&lt;P20,H20,P20),P20))</f>
        <v/>
      </c>
      <c r="U20" s="994" t="s">
        <v>334</v>
      </c>
      <c r="V20" s="833">
        <v>0</v>
      </c>
      <c r="W20" s="822" t="s">
        <v>456</v>
      </c>
      <c r="X20" s="831" t="str">
        <f>IF(R20="","",IF((T20+IF(R20&gt;T20,1,0)-R20-V20)*24=0,"",(T20+IF(R20&gt;T20,1,0)-R20-V20)*24))</f>
        <v/>
      </c>
      <c r="Z20" s="831" t="str">
        <f>IF(X20="",L20,IF(OR(L20-X20=0,L20-X20&lt;0),"-",L20-X20))</f>
        <v/>
      </c>
      <c r="AB20" s="827"/>
    </row>
    <row r="21" spans="2:28">
      <c r="B21" s="997">
        <v>16</v>
      </c>
      <c r="C21" s="828" t="s">
        <v>509</v>
      </c>
      <c r="D21" s="998" t="str">
        <f>C21</f>
        <v>p</v>
      </c>
      <c r="E21" s="997" t="s">
        <v>335</v>
      </c>
      <c r="F21" s="833"/>
      <c r="G21" s="997" t="s">
        <v>313</v>
      </c>
      <c r="H21" s="833"/>
      <c r="I21" s="996" t="s">
        <v>487</v>
      </c>
      <c r="J21" s="833">
        <v>0</v>
      </c>
      <c r="K21" s="995" t="s">
        <v>508</v>
      </c>
      <c r="L21" s="831" t="str">
        <f>IF(OR(F21="",H21=""),"",(H21+IF(F21&gt;H21,1,0)-F21-J21)*24)</f>
        <v/>
      </c>
      <c r="N21" s="830">
        <f>$N$6</f>
        <v>0</v>
      </c>
      <c r="O21" s="823" t="s">
        <v>495</v>
      </c>
      <c r="P21" s="830">
        <f>$P$6</f>
        <v>0</v>
      </c>
      <c r="R21" s="832" t="str">
        <f>IF(F21="","",IF(F21&lt;N21,N21,IF(F21&gt;=P21,"",F21)))</f>
        <v/>
      </c>
      <c r="S21" s="823" t="s">
        <v>454</v>
      </c>
      <c r="T21" s="832" t="str">
        <f>IF(H21="","",IF(H21&gt;F21,IF(H21&lt;P21,H21,P21),P21))</f>
        <v/>
      </c>
      <c r="U21" s="994" t="s">
        <v>334</v>
      </c>
      <c r="V21" s="833">
        <v>0</v>
      </c>
      <c r="W21" s="822" t="s">
        <v>507</v>
      </c>
      <c r="X21" s="831" t="str">
        <f>IF(R21="","",IF((T21+IF(R21&gt;T21,1,0)-R21-V21)*24=0,"",(T21+IF(R21&gt;T21,1,0)-R21-V21)*24))</f>
        <v/>
      </c>
      <c r="Z21" s="831" t="str">
        <f>IF(X21="",L21,IF(OR(L21-X21=0,L21-X21&lt;0),"-",L21-X21))</f>
        <v/>
      </c>
      <c r="AB21" s="827"/>
    </row>
    <row r="22" spans="2:28">
      <c r="B22" s="997">
        <v>17</v>
      </c>
      <c r="C22" s="828" t="s">
        <v>506</v>
      </c>
      <c r="D22" s="998" t="str">
        <f>C22</f>
        <v>q</v>
      </c>
      <c r="E22" s="997" t="s">
        <v>479</v>
      </c>
      <c r="F22" s="833"/>
      <c r="G22" s="997" t="s">
        <v>484</v>
      </c>
      <c r="H22" s="833"/>
      <c r="I22" s="996" t="s">
        <v>334</v>
      </c>
      <c r="J22" s="833">
        <v>0</v>
      </c>
      <c r="K22" s="995" t="s">
        <v>267</v>
      </c>
      <c r="L22" s="831" t="str">
        <f>IF(OR(F22="",H22=""),"",(H22+IF(F22&gt;H22,1,0)-F22-J22)*24)</f>
        <v/>
      </c>
      <c r="N22" s="830">
        <f>$N$6</f>
        <v>0</v>
      </c>
      <c r="O22" s="823" t="s">
        <v>492</v>
      </c>
      <c r="P22" s="830">
        <f>$P$6</f>
        <v>0</v>
      </c>
      <c r="R22" s="832" t="str">
        <f>IF(F22="","",IF(F22&lt;N22,N22,IF(F22&gt;=P22,"",F22)))</f>
        <v/>
      </c>
      <c r="S22" s="823" t="s">
        <v>313</v>
      </c>
      <c r="T22" s="832" t="str">
        <f>IF(H22="","",IF(H22&gt;F22,IF(H22&lt;P22,H22,P22),P22))</f>
        <v/>
      </c>
      <c r="U22" s="994" t="s">
        <v>334</v>
      </c>
      <c r="V22" s="833">
        <v>0</v>
      </c>
      <c r="W22" s="822" t="s">
        <v>267</v>
      </c>
      <c r="X22" s="831" t="str">
        <f>IF(R22="","",IF((T22+IF(R22&gt;T22,1,0)-R22-V22)*24=0,"",(T22+IF(R22&gt;T22,1,0)-R22-V22)*24))</f>
        <v/>
      </c>
      <c r="Z22" s="831" t="str">
        <f>IF(X22="",L22,IF(OR(L22-X22=0,L22-X22&lt;0),"-",L22-X22))</f>
        <v/>
      </c>
      <c r="AB22" s="827"/>
    </row>
    <row r="23" spans="2:28">
      <c r="B23" s="997">
        <v>18</v>
      </c>
      <c r="C23" s="828" t="s">
        <v>505</v>
      </c>
      <c r="D23" s="998" t="str">
        <f>C23</f>
        <v>r</v>
      </c>
      <c r="E23" s="997" t="s">
        <v>498</v>
      </c>
      <c r="F23" s="1003"/>
      <c r="G23" s="997" t="s">
        <v>462</v>
      </c>
      <c r="H23" s="1003"/>
      <c r="I23" s="996" t="s">
        <v>334</v>
      </c>
      <c r="J23" s="1003"/>
      <c r="K23" s="995" t="s">
        <v>267</v>
      </c>
      <c r="L23" s="828">
        <v>1</v>
      </c>
      <c r="N23" s="1004"/>
      <c r="O23" s="997" t="s">
        <v>313</v>
      </c>
      <c r="P23" s="1004"/>
      <c r="Q23" s="995"/>
      <c r="R23" s="1004"/>
      <c r="S23" s="997" t="s">
        <v>484</v>
      </c>
      <c r="T23" s="1004"/>
      <c r="U23" s="996" t="s">
        <v>334</v>
      </c>
      <c r="V23" s="1003"/>
      <c r="W23" s="995" t="s">
        <v>456</v>
      </c>
      <c r="X23" s="1002">
        <v>1</v>
      </c>
      <c r="Y23" s="995"/>
      <c r="Z23" s="1002" t="s">
        <v>504</v>
      </c>
      <c r="AB23" s="827"/>
    </row>
    <row r="24" spans="2:28">
      <c r="B24" s="997">
        <v>19</v>
      </c>
      <c r="C24" s="828" t="s">
        <v>503</v>
      </c>
      <c r="D24" s="998" t="str">
        <f>C24</f>
        <v>s</v>
      </c>
      <c r="E24" s="997" t="s">
        <v>335</v>
      </c>
      <c r="F24" s="1003"/>
      <c r="G24" s="997" t="s">
        <v>462</v>
      </c>
      <c r="H24" s="1003"/>
      <c r="I24" s="996" t="s">
        <v>460</v>
      </c>
      <c r="J24" s="1003"/>
      <c r="K24" s="995" t="s">
        <v>473</v>
      </c>
      <c r="L24" s="828">
        <v>2</v>
      </c>
      <c r="N24" s="1004"/>
      <c r="O24" s="997" t="s">
        <v>313</v>
      </c>
      <c r="P24" s="1004"/>
      <c r="Q24" s="995"/>
      <c r="R24" s="1004"/>
      <c r="S24" s="997" t="s">
        <v>454</v>
      </c>
      <c r="T24" s="1004"/>
      <c r="U24" s="996" t="s">
        <v>334</v>
      </c>
      <c r="V24" s="1003"/>
      <c r="W24" s="995" t="s">
        <v>267</v>
      </c>
      <c r="X24" s="1002">
        <v>2</v>
      </c>
      <c r="Y24" s="995"/>
      <c r="Z24" s="1002" t="s">
        <v>336</v>
      </c>
      <c r="AB24" s="827"/>
    </row>
    <row r="25" spans="2:28">
      <c r="B25" s="997">
        <v>20</v>
      </c>
      <c r="C25" s="828" t="s">
        <v>502</v>
      </c>
      <c r="D25" s="998" t="str">
        <f>C25</f>
        <v>t</v>
      </c>
      <c r="E25" s="997" t="s">
        <v>501</v>
      </c>
      <c r="F25" s="1003"/>
      <c r="G25" s="997" t="s">
        <v>457</v>
      </c>
      <c r="H25" s="1003"/>
      <c r="I25" s="996" t="s">
        <v>334</v>
      </c>
      <c r="J25" s="1003"/>
      <c r="K25" s="995" t="s">
        <v>267</v>
      </c>
      <c r="L25" s="828">
        <v>3</v>
      </c>
      <c r="N25" s="1004"/>
      <c r="O25" s="997" t="s">
        <v>484</v>
      </c>
      <c r="P25" s="1004"/>
      <c r="Q25" s="995"/>
      <c r="R25" s="1004"/>
      <c r="S25" s="997" t="s">
        <v>313</v>
      </c>
      <c r="T25" s="1004"/>
      <c r="U25" s="996" t="s">
        <v>334</v>
      </c>
      <c r="V25" s="1003"/>
      <c r="W25" s="995" t="s">
        <v>267</v>
      </c>
      <c r="X25" s="1002">
        <v>3</v>
      </c>
      <c r="Y25" s="995"/>
      <c r="Z25" s="1002" t="s">
        <v>500</v>
      </c>
      <c r="AB25" s="827"/>
    </row>
    <row r="26" spans="2:28">
      <c r="B26" s="997">
        <v>21</v>
      </c>
      <c r="C26" s="828" t="s">
        <v>499</v>
      </c>
      <c r="D26" s="998" t="str">
        <f>C26</f>
        <v>u</v>
      </c>
      <c r="E26" s="997" t="s">
        <v>498</v>
      </c>
      <c r="F26" s="1003"/>
      <c r="G26" s="997" t="s">
        <v>313</v>
      </c>
      <c r="H26" s="1003"/>
      <c r="I26" s="996" t="s">
        <v>334</v>
      </c>
      <c r="J26" s="1003"/>
      <c r="K26" s="995" t="s">
        <v>491</v>
      </c>
      <c r="L26" s="828">
        <v>4</v>
      </c>
      <c r="N26" s="1004"/>
      <c r="O26" s="997" t="s">
        <v>492</v>
      </c>
      <c r="P26" s="1004"/>
      <c r="Q26" s="995"/>
      <c r="R26" s="1004"/>
      <c r="S26" s="997" t="s">
        <v>484</v>
      </c>
      <c r="T26" s="1004"/>
      <c r="U26" s="996" t="s">
        <v>489</v>
      </c>
      <c r="V26" s="1003"/>
      <c r="W26" s="995" t="s">
        <v>456</v>
      </c>
      <c r="X26" s="1002">
        <v>4</v>
      </c>
      <c r="Y26" s="995"/>
      <c r="Z26" s="1002" t="s">
        <v>494</v>
      </c>
      <c r="AB26" s="827"/>
    </row>
    <row r="27" spans="2:28">
      <c r="B27" s="997">
        <v>22</v>
      </c>
      <c r="C27" s="828" t="s">
        <v>497</v>
      </c>
      <c r="D27" s="998" t="str">
        <f>C27</f>
        <v>v</v>
      </c>
      <c r="E27" s="997" t="s">
        <v>496</v>
      </c>
      <c r="F27" s="1003"/>
      <c r="G27" s="997" t="s">
        <v>313</v>
      </c>
      <c r="H27" s="1003"/>
      <c r="I27" s="996" t="s">
        <v>334</v>
      </c>
      <c r="J27" s="1003"/>
      <c r="K27" s="995" t="s">
        <v>267</v>
      </c>
      <c r="L27" s="828">
        <v>5</v>
      </c>
      <c r="N27" s="1004"/>
      <c r="O27" s="997" t="s">
        <v>461</v>
      </c>
      <c r="P27" s="1004"/>
      <c r="Q27" s="995"/>
      <c r="R27" s="1004"/>
      <c r="S27" s="997" t="s">
        <v>495</v>
      </c>
      <c r="T27" s="1004"/>
      <c r="U27" s="996" t="s">
        <v>460</v>
      </c>
      <c r="V27" s="1003"/>
      <c r="W27" s="995" t="s">
        <v>463</v>
      </c>
      <c r="X27" s="1002">
        <v>5</v>
      </c>
      <c r="Y27" s="995"/>
      <c r="Z27" s="1002" t="s">
        <v>494</v>
      </c>
      <c r="AB27" s="827"/>
    </row>
    <row r="28" spans="2:28">
      <c r="B28" s="997">
        <v>23</v>
      </c>
      <c r="C28" s="828" t="s">
        <v>493</v>
      </c>
      <c r="D28" s="998" t="str">
        <f>C28</f>
        <v>w</v>
      </c>
      <c r="E28" s="997" t="s">
        <v>335</v>
      </c>
      <c r="F28" s="1003"/>
      <c r="G28" s="997" t="s">
        <v>313</v>
      </c>
      <c r="H28" s="1003"/>
      <c r="I28" s="996" t="s">
        <v>334</v>
      </c>
      <c r="J28" s="1003"/>
      <c r="K28" s="995" t="s">
        <v>481</v>
      </c>
      <c r="L28" s="828">
        <v>6</v>
      </c>
      <c r="N28" s="1004"/>
      <c r="O28" s="997" t="s">
        <v>461</v>
      </c>
      <c r="P28" s="1004"/>
      <c r="Q28" s="995"/>
      <c r="R28" s="1004"/>
      <c r="S28" s="997" t="s">
        <v>492</v>
      </c>
      <c r="T28" s="1004"/>
      <c r="U28" s="996" t="s">
        <v>334</v>
      </c>
      <c r="V28" s="1003"/>
      <c r="W28" s="995" t="s">
        <v>491</v>
      </c>
      <c r="X28" s="1002">
        <v>6</v>
      </c>
      <c r="Y28" s="995"/>
      <c r="Z28" s="1002" t="s">
        <v>476</v>
      </c>
      <c r="AB28" s="827"/>
    </row>
    <row r="29" spans="2:28">
      <c r="B29" s="997">
        <v>24</v>
      </c>
      <c r="C29" s="828" t="s">
        <v>490</v>
      </c>
      <c r="D29" s="998" t="str">
        <f>C29</f>
        <v>x</v>
      </c>
      <c r="E29" s="997" t="s">
        <v>335</v>
      </c>
      <c r="F29" s="1003"/>
      <c r="G29" s="997" t="s">
        <v>462</v>
      </c>
      <c r="H29" s="1003"/>
      <c r="I29" s="996" t="s">
        <v>489</v>
      </c>
      <c r="J29" s="1003"/>
      <c r="K29" s="995" t="s">
        <v>456</v>
      </c>
      <c r="L29" s="828">
        <v>7</v>
      </c>
      <c r="N29" s="1004"/>
      <c r="O29" s="997" t="s">
        <v>462</v>
      </c>
      <c r="P29" s="1004"/>
      <c r="Q29" s="995"/>
      <c r="R29" s="1004"/>
      <c r="S29" s="997" t="s">
        <v>313</v>
      </c>
      <c r="T29" s="1004"/>
      <c r="U29" s="996" t="s">
        <v>334</v>
      </c>
      <c r="V29" s="1003"/>
      <c r="W29" s="995" t="s">
        <v>267</v>
      </c>
      <c r="X29" s="1002">
        <v>7</v>
      </c>
      <c r="Y29" s="995"/>
      <c r="Z29" s="1002" t="s">
        <v>483</v>
      </c>
      <c r="AB29" s="827"/>
    </row>
    <row r="30" spans="2:28">
      <c r="B30" s="997">
        <v>25</v>
      </c>
      <c r="C30" s="828" t="s">
        <v>488</v>
      </c>
      <c r="D30" s="998" t="str">
        <f>C30</f>
        <v>y</v>
      </c>
      <c r="E30" s="997" t="s">
        <v>335</v>
      </c>
      <c r="F30" s="1003"/>
      <c r="G30" s="997" t="s">
        <v>465</v>
      </c>
      <c r="H30" s="1003"/>
      <c r="I30" s="996" t="s">
        <v>487</v>
      </c>
      <c r="J30" s="1003"/>
      <c r="K30" s="995" t="s">
        <v>463</v>
      </c>
      <c r="L30" s="828">
        <v>8</v>
      </c>
      <c r="N30" s="1004"/>
      <c r="O30" s="997" t="s">
        <v>313</v>
      </c>
      <c r="P30" s="1004"/>
      <c r="Q30" s="995"/>
      <c r="R30" s="1004"/>
      <c r="S30" s="997" t="s">
        <v>454</v>
      </c>
      <c r="T30" s="1004"/>
      <c r="U30" s="996" t="s">
        <v>477</v>
      </c>
      <c r="V30" s="1003"/>
      <c r="W30" s="995" t="s">
        <v>267</v>
      </c>
      <c r="X30" s="1002">
        <v>8</v>
      </c>
      <c r="Y30" s="995"/>
      <c r="Z30" s="1002" t="s">
        <v>483</v>
      </c>
      <c r="AB30" s="827"/>
    </row>
    <row r="31" spans="2:28">
      <c r="B31" s="997">
        <v>26</v>
      </c>
      <c r="C31" s="828" t="s">
        <v>486</v>
      </c>
      <c r="D31" s="998" t="str">
        <f>C31</f>
        <v>z</v>
      </c>
      <c r="E31" s="997" t="s">
        <v>485</v>
      </c>
      <c r="F31" s="1003"/>
      <c r="G31" s="997" t="s">
        <v>484</v>
      </c>
      <c r="H31" s="1003"/>
      <c r="I31" s="996" t="s">
        <v>474</v>
      </c>
      <c r="J31" s="1003"/>
      <c r="K31" s="995" t="s">
        <v>267</v>
      </c>
      <c r="L31" s="828">
        <v>1</v>
      </c>
      <c r="N31" s="1004"/>
      <c r="O31" s="997" t="s">
        <v>454</v>
      </c>
      <c r="P31" s="1004"/>
      <c r="Q31" s="995"/>
      <c r="R31" s="1004"/>
      <c r="S31" s="997" t="s">
        <v>313</v>
      </c>
      <c r="T31" s="1004"/>
      <c r="U31" s="996" t="s">
        <v>469</v>
      </c>
      <c r="V31" s="1003"/>
      <c r="W31" s="995" t="s">
        <v>456</v>
      </c>
      <c r="X31" s="1002" t="s">
        <v>483</v>
      </c>
      <c r="Y31" s="995"/>
      <c r="Z31" s="1002">
        <v>1</v>
      </c>
      <c r="AB31" s="827"/>
    </row>
    <row r="32" spans="2:28">
      <c r="B32" s="997">
        <v>27</v>
      </c>
      <c r="C32" s="828" t="s">
        <v>482</v>
      </c>
      <c r="D32" s="998" t="str">
        <f>C32</f>
        <v>x</v>
      </c>
      <c r="E32" s="997" t="s">
        <v>335</v>
      </c>
      <c r="F32" s="1003"/>
      <c r="G32" s="997" t="s">
        <v>313</v>
      </c>
      <c r="H32" s="1003"/>
      <c r="I32" s="996" t="s">
        <v>334</v>
      </c>
      <c r="J32" s="1003"/>
      <c r="K32" s="995" t="s">
        <v>481</v>
      </c>
      <c r="L32" s="828">
        <v>2</v>
      </c>
      <c r="N32" s="1004"/>
      <c r="O32" s="997" t="s">
        <v>454</v>
      </c>
      <c r="P32" s="1004"/>
      <c r="Q32" s="995"/>
      <c r="R32" s="1004"/>
      <c r="S32" s="997" t="s">
        <v>313</v>
      </c>
      <c r="T32" s="1004"/>
      <c r="U32" s="996" t="s">
        <v>464</v>
      </c>
      <c r="V32" s="1003"/>
      <c r="W32" s="995" t="s">
        <v>456</v>
      </c>
      <c r="X32" s="1002" t="s">
        <v>336</v>
      </c>
      <c r="Y32" s="995"/>
      <c r="Z32" s="1002">
        <v>2</v>
      </c>
      <c r="AB32" s="827"/>
    </row>
    <row r="33" spans="2:28">
      <c r="B33" s="997">
        <v>28</v>
      </c>
      <c r="C33" s="828" t="s">
        <v>480</v>
      </c>
      <c r="D33" s="998" t="str">
        <f>C33</f>
        <v>aa</v>
      </c>
      <c r="E33" s="997" t="s">
        <v>479</v>
      </c>
      <c r="F33" s="1003"/>
      <c r="G33" s="997" t="s">
        <v>313</v>
      </c>
      <c r="H33" s="1003"/>
      <c r="I33" s="996" t="s">
        <v>334</v>
      </c>
      <c r="J33" s="1003"/>
      <c r="K33" s="995" t="s">
        <v>267</v>
      </c>
      <c r="L33" s="828">
        <v>3</v>
      </c>
      <c r="N33" s="1004"/>
      <c r="O33" s="997" t="s">
        <v>313</v>
      </c>
      <c r="P33" s="1004"/>
      <c r="Q33" s="995"/>
      <c r="R33" s="1004"/>
      <c r="S33" s="997" t="s">
        <v>455</v>
      </c>
      <c r="T33" s="1004"/>
      <c r="U33" s="996" t="s">
        <v>334</v>
      </c>
      <c r="V33" s="1003"/>
      <c r="W33" s="995" t="s">
        <v>267</v>
      </c>
      <c r="X33" s="1002" t="s">
        <v>336</v>
      </c>
      <c r="Y33" s="995"/>
      <c r="Z33" s="1002">
        <v>3</v>
      </c>
      <c r="AB33" s="827"/>
    </row>
    <row r="34" spans="2:28">
      <c r="B34" s="997">
        <v>29</v>
      </c>
      <c r="C34" s="828" t="s">
        <v>478</v>
      </c>
      <c r="D34" s="998" t="str">
        <f>C34</f>
        <v>ab</v>
      </c>
      <c r="E34" s="997" t="s">
        <v>335</v>
      </c>
      <c r="F34" s="1003"/>
      <c r="G34" s="997" t="s">
        <v>313</v>
      </c>
      <c r="H34" s="1003"/>
      <c r="I34" s="996" t="s">
        <v>334</v>
      </c>
      <c r="J34" s="1003"/>
      <c r="K34" s="995" t="s">
        <v>463</v>
      </c>
      <c r="L34" s="828">
        <v>4</v>
      </c>
      <c r="N34" s="1004"/>
      <c r="O34" s="997" t="s">
        <v>313</v>
      </c>
      <c r="P34" s="1004"/>
      <c r="Q34" s="995"/>
      <c r="R34" s="1004"/>
      <c r="S34" s="997" t="s">
        <v>457</v>
      </c>
      <c r="T34" s="1004"/>
      <c r="U34" s="996" t="s">
        <v>477</v>
      </c>
      <c r="V34" s="1003"/>
      <c r="W34" s="995" t="s">
        <v>267</v>
      </c>
      <c r="X34" s="1002" t="s">
        <v>476</v>
      </c>
      <c r="Y34" s="995"/>
      <c r="Z34" s="1002">
        <v>4</v>
      </c>
      <c r="AB34" s="827"/>
    </row>
    <row r="35" spans="2:28">
      <c r="B35" s="997">
        <v>30</v>
      </c>
      <c r="C35" s="828" t="s">
        <v>475</v>
      </c>
      <c r="D35" s="998" t="str">
        <f>C35</f>
        <v>ac</v>
      </c>
      <c r="E35" s="997" t="s">
        <v>335</v>
      </c>
      <c r="F35" s="1003"/>
      <c r="G35" s="997" t="s">
        <v>313</v>
      </c>
      <c r="H35" s="1003"/>
      <c r="I35" s="996" t="s">
        <v>474</v>
      </c>
      <c r="J35" s="1003"/>
      <c r="K35" s="995" t="s">
        <v>267</v>
      </c>
      <c r="L35" s="828">
        <v>5</v>
      </c>
      <c r="N35" s="1004"/>
      <c r="O35" s="997" t="s">
        <v>313</v>
      </c>
      <c r="P35" s="1004"/>
      <c r="Q35" s="995"/>
      <c r="R35" s="1004"/>
      <c r="S35" s="997" t="s">
        <v>313</v>
      </c>
      <c r="T35" s="1004"/>
      <c r="U35" s="996" t="s">
        <v>334</v>
      </c>
      <c r="V35" s="1003"/>
      <c r="W35" s="995" t="s">
        <v>473</v>
      </c>
      <c r="X35" s="1002" t="s">
        <v>472</v>
      </c>
      <c r="Y35" s="995"/>
      <c r="Z35" s="1002">
        <v>5</v>
      </c>
      <c r="AB35" s="827"/>
    </row>
    <row r="36" spans="2:28">
      <c r="B36" s="997">
        <v>31</v>
      </c>
      <c r="C36" s="828" t="s">
        <v>471</v>
      </c>
      <c r="D36" s="998" t="str">
        <f>C36</f>
        <v>ad</v>
      </c>
      <c r="E36" s="997" t="s">
        <v>335</v>
      </c>
      <c r="F36" s="1003"/>
      <c r="G36" s="997" t="s">
        <v>461</v>
      </c>
      <c r="H36" s="1003"/>
      <c r="I36" s="996" t="s">
        <v>460</v>
      </c>
      <c r="J36" s="1003"/>
      <c r="K36" s="995" t="s">
        <v>470</v>
      </c>
      <c r="L36" s="828">
        <v>6</v>
      </c>
      <c r="N36" s="1004"/>
      <c r="O36" s="997" t="s">
        <v>455</v>
      </c>
      <c r="P36" s="1004"/>
      <c r="Q36" s="995"/>
      <c r="R36" s="1004"/>
      <c r="S36" s="997" t="s">
        <v>313</v>
      </c>
      <c r="T36" s="1004"/>
      <c r="U36" s="996" t="s">
        <v>469</v>
      </c>
      <c r="V36" s="1003"/>
      <c r="W36" s="995" t="s">
        <v>456</v>
      </c>
      <c r="X36" s="1002" t="s">
        <v>468</v>
      </c>
      <c r="Y36" s="995"/>
      <c r="Z36" s="1002">
        <v>6</v>
      </c>
      <c r="AB36" s="827"/>
    </row>
    <row r="37" spans="2:28">
      <c r="B37" s="997">
        <v>32</v>
      </c>
      <c r="C37" s="828" t="s">
        <v>467</v>
      </c>
      <c r="D37" s="998" t="str">
        <f>C37</f>
        <v>ae</v>
      </c>
      <c r="E37" s="997" t="s">
        <v>466</v>
      </c>
      <c r="F37" s="1003"/>
      <c r="G37" s="997" t="s">
        <v>465</v>
      </c>
      <c r="H37" s="1003"/>
      <c r="I37" s="996" t="s">
        <v>464</v>
      </c>
      <c r="J37" s="1003"/>
      <c r="K37" s="995" t="s">
        <v>463</v>
      </c>
      <c r="L37" s="828">
        <v>7</v>
      </c>
      <c r="N37" s="1004"/>
      <c r="O37" s="997" t="s">
        <v>462</v>
      </c>
      <c r="P37" s="1004"/>
      <c r="Q37" s="995"/>
      <c r="R37" s="1004"/>
      <c r="S37" s="997" t="s">
        <v>461</v>
      </c>
      <c r="T37" s="1004"/>
      <c r="U37" s="996" t="s">
        <v>460</v>
      </c>
      <c r="V37" s="1003"/>
      <c r="W37" s="995" t="s">
        <v>459</v>
      </c>
      <c r="X37" s="1002" t="s">
        <v>336</v>
      </c>
      <c r="Y37" s="995"/>
      <c r="Z37" s="1002">
        <v>7</v>
      </c>
      <c r="AB37" s="827"/>
    </row>
    <row r="38" spans="2:28">
      <c r="B38" s="997">
        <v>33</v>
      </c>
      <c r="C38" s="828" t="s">
        <v>458</v>
      </c>
      <c r="D38" s="998" t="str">
        <f>C38</f>
        <v>af</v>
      </c>
      <c r="E38" s="997" t="s">
        <v>335</v>
      </c>
      <c r="F38" s="1003"/>
      <c r="G38" s="997" t="s">
        <v>457</v>
      </c>
      <c r="H38" s="1003"/>
      <c r="I38" s="996" t="s">
        <v>334</v>
      </c>
      <c r="J38" s="1003"/>
      <c r="K38" s="995" t="s">
        <v>456</v>
      </c>
      <c r="L38" s="828">
        <v>8</v>
      </c>
      <c r="N38" s="1004"/>
      <c r="O38" s="997" t="s">
        <v>455</v>
      </c>
      <c r="P38" s="1004"/>
      <c r="Q38" s="995"/>
      <c r="R38" s="1004"/>
      <c r="S38" s="997" t="s">
        <v>454</v>
      </c>
      <c r="T38" s="1004"/>
      <c r="U38" s="996" t="s">
        <v>334</v>
      </c>
      <c r="V38" s="1003"/>
      <c r="W38" s="995" t="s">
        <v>267</v>
      </c>
      <c r="X38" s="1002" t="s">
        <v>453</v>
      </c>
      <c r="Y38" s="995"/>
      <c r="Z38" s="1002">
        <v>8</v>
      </c>
      <c r="AB38" s="827"/>
    </row>
    <row r="39" spans="2:28">
      <c r="B39" s="997">
        <v>34</v>
      </c>
      <c r="C39" s="1001" t="s">
        <v>452</v>
      </c>
      <c r="D39" s="998"/>
      <c r="E39" s="997" t="s">
        <v>335</v>
      </c>
      <c r="F39" s="833"/>
      <c r="G39" s="997" t="s">
        <v>313</v>
      </c>
      <c r="H39" s="833"/>
      <c r="I39" s="996" t="s">
        <v>334</v>
      </c>
      <c r="J39" s="833">
        <v>0</v>
      </c>
      <c r="K39" s="995" t="s">
        <v>267</v>
      </c>
      <c r="L39" s="831" t="str">
        <f>IF(OR(F39="",H39=""),"",(H39+IF(F39&gt;H39,1,0)-F39-J39)*24)</f>
        <v/>
      </c>
      <c r="N39" s="830">
        <f>$N$6</f>
        <v>0</v>
      </c>
      <c r="O39" s="823" t="s">
        <v>451</v>
      </c>
      <c r="P39" s="830">
        <f>$P$6</f>
        <v>0</v>
      </c>
      <c r="R39" s="832" t="str">
        <f>IF(F39="","",IF(F39&lt;N39,N39,IF(F39&gt;=P39,"",F39)))</f>
        <v/>
      </c>
      <c r="S39" s="823" t="s">
        <v>313</v>
      </c>
      <c r="T39" s="832" t="str">
        <f>IF(H39="","",IF(H39&gt;F39,IF(H39&lt;P39,H39,P39),P39))</f>
        <v/>
      </c>
      <c r="U39" s="994" t="s">
        <v>334</v>
      </c>
      <c r="V39" s="833">
        <v>0</v>
      </c>
      <c r="W39" s="822" t="s">
        <v>267</v>
      </c>
      <c r="X39" s="831" t="str">
        <f>IF(R39="","",IF((T39+IF(R39&gt;T39,1,0)-R39-V39)*24=0,"",(T39+IF(R39&gt;T39,1,0)-R39-V39)*24))</f>
        <v/>
      </c>
      <c r="Z39" s="831" t="str">
        <f>IF(X39="",L39,IF(OR(L39-X39=0,L39-X39&lt;0),"-",L39-X39))</f>
        <v/>
      </c>
      <c r="AB39" s="827"/>
    </row>
    <row r="40" spans="2:28">
      <c r="B40" s="997"/>
      <c r="C40" s="1000" t="s">
        <v>336</v>
      </c>
      <c r="D40" s="998"/>
      <c r="E40" s="997" t="s">
        <v>450</v>
      </c>
      <c r="F40" s="833"/>
      <c r="G40" s="997" t="s">
        <v>313</v>
      </c>
      <c r="H40" s="833"/>
      <c r="I40" s="996" t="s">
        <v>449</v>
      </c>
      <c r="J40" s="833">
        <v>0</v>
      </c>
      <c r="K40" s="995" t="s">
        <v>448</v>
      </c>
      <c r="L40" s="831" t="str">
        <f>IF(OR(F40="",H40=""),"",(H40+IF(F40&gt;H40,1,0)-F40-J40)*24)</f>
        <v/>
      </c>
      <c r="N40" s="830">
        <f>$N$6</f>
        <v>0</v>
      </c>
      <c r="O40" s="823" t="s">
        <v>313</v>
      </c>
      <c r="P40" s="830">
        <f>$P$6</f>
        <v>0</v>
      </c>
      <c r="R40" s="832" t="str">
        <f>IF(F40="","",IF(F40&lt;N40,N40,IF(F40&gt;=P40,"",F40)))</f>
        <v/>
      </c>
      <c r="S40" s="823" t="s">
        <v>313</v>
      </c>
      <c r="T40" s="832" t="str">
        <f>IF(H40="","",IF(H40&gt;F40,IF(H40&lt;P40,H40,P40),P40))</f>
        <v/>
      </c>
      <c r="U40" s="994" t="s">
        <v>334</v>
      </c>
      <c r="V40" s="833">
        <v>0</v>
      </c>
      <c r="W40" s="822" t="s">
        <v>267</v>
      </c>
      <c r="X40" s="831" t="str">
        <f>IF(R40="","",IF((T40+IF(R40&gt;T40,1,0)-R40-V40)*24=0,"",(T40+IF(R40&gt;T40,1,0)-R40-V40)*24))</f>
        <v/>
      </c>
      <c r="Z40" s="831" t="str">
        <f>IF(X40="",L40,IF(OR(L40-X40=0,L40-X40&lt;0),"-",L40-X40))</f>
        <v/>
      </c>
      <c r="AB40" s="827"/>
    </row>
    <row r="41" spans="2:28">
      <c r="B41" s="997"/>
      <c r="C41" s="999" t="s">
        <v>336</v>
      </c>
      <c r="D41" s="998" t="str">
        <f>C39</f>
        <v>ag</v>
      </c>
      <c r="E41" s="997" t="s">
        <v>335</v>
      </c>
      <c r="F41" s="833" t="s">
        <v>336</v>
      </c>
      <c r="G41" s="997" t="s">
        <v>313</v>
      </c>
      <c r="H41" s="833" t="s">
        <v>336</v>
      </c>
      <c r="I41" s="996" t="s">
        <v>334</v>
      </c>
      <c r="J41" s="833" t="s">
        <v>336</v>
      </c>
      <c r="K41" s="995" t="s">
        <v>267</v>
      </c>
      <c r="L41" s="831" t="str">
        <f>IF(OR(L39="",L40=""),"",L39+L40)</f>
        <v/>
      </c>
      <c r="N41" s="830" t="s">
        <v>336</v>
      </c>
      <c r="O41" s="823" t="s">
        <v>313</v>
      </c>
      <c r="P41" s="830" t="s">
        <v>336</v>
      </c>
      <c r="R41" s="832" t="str">
        <f>IF(F41="","",IF(F41&lt;N41,N41,IF(F41&gt;=P41,"",F41)))</f>
        <v/>
      </c>
      <c r="S41" s="823" t="s">
        <v>313</v>
      </c>
      <c r="T41" s="832" t="str">
        <f>IF(H41="","",IF(H41&gt;F41,IF(H41&lt;P41,H41,P41),P41))</f>
        <v>-</v>
      </c>
      <c r="U41" s="994" t="s">
        <v>334</v>
      </c>
      <c r="V41" s="833" t="s">
        <v>429</v>
      </c>
      <c r="W41" s="822" t="s">
        <v>267</v>
      </c>
      <c r="X41" s="831" t="str">
        <f>IF(OR(X39="",X40=""),"",X39+X40)</f>
        <v/>
      </c>
      <c r="Z41" s="831" t="str">
        <f>IF(X41="",L41,IF(OR(L41-X41=0,L41-X41&lt;0),"-",L41-X41))</f>
        <v/>
      </c>
      <c r="AB41" s="827" t="s">
        <v>447</v>
      </c>
    </row>
    <row r="42" spans="2:28">
      <c r="B42" s="997"/>
      <c r="C42" s="1001" t="s">
        <v>446</v>
      </c>
      <c r="D42" s="998"/>
      <c r="E42" s="997" t="s">
        <v>335</v>
      </c>
      <c r="F42" s="833"/>
      <c r="G42" s="997" t="s">
        <v>313</v>
      </c>
      <c r="H42" s="833"/>
      <c r="I42" s="996" t="s">
        <v>334</v>
      </c>
      <c r="J42" s="833">
        <v>0</v>
      </c>
      <c r="K42" s="995" t="s">
        <v>267</v>
      </c>
      <c r="L42" s="831" t="str">
        <f>IF(OR(F42="",H42=""),"",(H42+IF(F42&gt;H42,1,0)-F42-J42)*24)</f>
        <v/>
      </c>
      <c r="N42" s="830">
        <f>$N$6</f>
        <v>0</v>
      </c>
      <c r="O42" s="823" t="s">
        <v>440</v>
      </c>
      <c r="P42" s="830">
        <f>$P$6</f>
        <v>0</v>
      </c>
      <c r="R42" s="832" t="str">
        <f>IF(F42="","",IF(F42&lt;N42,N42,IF(F42&gt;=P42,"",F42)))</f>
        <v/>
      </c>
      <c r="S42" s="823" t="s">
        <v>411</v>
      </c>
      <c r="T42" s="832" t="str">
        <f>IF(H42="","",IF(H42&gt;F42,IF(H42&lt;P42,H42,P42),P42))</f>
        <v/>
      </c>
      <c r="U42" s="994" t="s">
        <v>334</v>
      </c>
      <c r="V42" s="833">
        <v>0</v>
      </c>
      <c r="W42" s="822" t="s">
        <v>421</v>
      </c>
      <c r="X42" s="831" t="str">
        <f>IF(R42="","",IF((T42+IF(R42&gt;T42,1,0)-R42-V42)*24=0,"",(T42+IF(R42&gt;T42,1,0)-R42-V42)*24))</f>
        <v/>
      </c>
      <c r="Z42" s="831" t="str">
        <f>IF(X42="",L42,IF(OR(L42-X42=0,L42-X42&lt;0),"-",L42-X42))</f>
        <v/>
      </c>
      <c r="AB42" s="827"/>
    </row>
    <row r="43" spans="2:28">
      <c r="B43" s="997">
        <v>35</v>
      </c>
      <c r="C43" s="1000" t="s">
        <v>336</v>
      </c>
      <c r="D43" s="998"/>
      <c r="E43" s="997" t="s">
        <v>437</v>
      </c>
      <c r="F43" s="833"/>
      <c r="G43" s="997" t="s">
        <v>313</v>
      </c>
      <c r="H43" s="833"/>
      <c r="I43" s="996" t="s">
        <v>445</v>
      </c>
      <c r="J43" s="833">
        <v>0</v>
      </c>
      <c r="K43" s="995" t="s">
        <v>267</v>
      </c>
      <c r="L43" s="831" t="str">
        <f>IF(OR(F43="",H43=""),"",(H43+IF(F43&gt;H43,1,0)-F43-J43)*24)</f>
        <v/>
      </c>
      <c r="N43" s="830">
        <f>$N$6</f>
        <v>0</v>
      </c>
      <c r="O43" s="823" t="s">
        <v>313</v>
      </c>
      <c r="P43" s="830">
        <f>$P$6</f>
        <v>0</v>
      </c>
      <c r="R43" s="832" t="str">
        <f>IF(F43="","",IF(F43&lt;N43,N43,IF(F43&gt;=P43,"",F43)))</f>
        <v/>
      </c>
      <c r="S43" s="823" t="s">
        <v>440</v>
      </c>
      <c r="T43" s="832" t="str">
        <f>IF(H43="","",IF(H43&gt;F43,IF(H43&lt;P43,H43,P43),P43))</f>
        <v/>
      </c>
      <c r="U43" s="994" t="s">
        <v>436</v>
      </c>
      <c r="V43" s="833">
        <v>0</v>
      </c>
      <c r="W43" s="822" t="s">
        <v>444</v>
      </c>
      <c r="X43" s="831" t="str">
        <f>IF(R43="","",IF((T43+IF(R43&gt;T43,1,0)-R43-V43)*24=0,"",(T43+IF(R43&gt;T43,1,0)-R43-V43)*24))</f>
        <v/>
      </c>
      <c r="Z43" s="831" t="str">
        <f>IF(X43="",L43,IF(OR(L43-X43=0,L43-X43&lt;0),"-",L43-X43))</f>
        <v/>
      </c>
      <c r="AB43" s="827"/>
    </row>
    <row r="44" spans="2:28">
      <c r="B44" s="997"/>
      <c r="C44" s="999" t="s">
        <v>441</v>
      </c>
      <c r="D44" s="998" t="str">
        <f>C42</f>
        <v>ah</v>
      </c>
      <c r="E44" s="997" t="s">
        <v>443</v>
      </c>
      <c r="F44" s="833" t="s">
        <v>441</v>
      </c>
      <c r="G44" s="997" t="s">
        <v>440</v>
      </c>
      <c r="H44" s="833" t="s">
        <v>441</v>
      </c>
      <c r="I44" s="996" t="s">
        <v>436</v>
      </c>
      <c r="J44" s="833" t="s">
        <v>442</v>
      </c>
      <c r="K44" s="995" t="s">
        <v>421</v>
      </c>
      <c r="L44" s="831" t="str">
        <f>IF(OR(L42="",L43=""),"",L42+L43)</f>
        <v/>
      </c>
      <c r="N44" s="830" t="s">
        <v>441</v>
      </c>
      <c r="O44" s="823" t="s">
        <v>440</v>
      </c>
      <c r="P44" s="830" t="s">
        <v>441</v>
      </c>
      <c r="R44" s="832" t="str">
        <f>IF(F44="","",IF(F44&lt;N44,N44,IF(F44&gt;=P44,"",F44)))</f>
        <v/>
      </c>
      <c r="S44" s="823" t="s">
        <v>440</v>
      </c>
      <c r="T44" s="832" t="str">
        <f>IF(H44="","",IF(H44&gt;F44,IF(H44&lt;P44,H44,P44),P44))</f>
        <v>-</v>
      </c>
      <c r="U44" s="994" t="s">
        <v>436</v>
      </c>
      <c r="V44" s="833" t="s">
        <v>429</v>
      </c>
      <c r="W44" s="822" t="s">
        <v>421</v>
      </c>
      <c r="X44" s="831" t="str">
        <f>IF(OR(X42="",X43=""),"",X42+X43)</f>
        <v/>
      </c>
      <c r="Z44" s="831" t="str">
        <f>IF(X44="",L44,IF(OR(L44-X44=0,L44-X44&lt;0),"-",L44-X44))</f>
        <v/>
      </c>
      <c r="AB44" s="827" t="s">
        <v>439</v>
      </c>
    </row>
    <row r="45" spans="2:28">
      <c r="B45" s="997"/>
      <c r="C45" s="1001" t="s">
        <v>438</v>
      </c>
      <c r="D45" s="998"/>
      <c r="E45" s="997" t="s">
        <v>437</v>
      </c>
      <c r="F45" s="833"/>
      <c r="G45" s="997" t="s">
        <v>411</v>
      </c>
      <c r="H45" s="833"/>
      <c r="I45" s="996" t="s">
        <v>436</v>
      </c>
      <c r="J45" s="833">
        <v>0</v>
      </c>
      <c r="K45" s="995" t="s">
        <v>421</v>
      </c>
      <c r="L45" s="831" t="str">
        <f>IF(OR(F45="",H45=""),"",(H45+IF(F45&gt;H45,1,0)-F45-J45)*24)</f>
        <v/>
      </c>
      <c r="N45" s="830">
        <f>$N$6</f>
        <v>0</v>
      </c>
      <c r="O45" s="823" t="s">
        <v>435</v>
      </c>
      <c r="P45" s="830">
        <f>$P$6</f>
        <v>0</v>
      </c>
      <c r="R45" s="832" t="str">
        <f>IF(F45="","",IF(F45&lt;N45,N45,IF(F45&gt;=P45,"",F45)))</f>
        <v/>
      </c>
      <c r="S45" s="823" t="s">
        <v>431</v>
      </c>
      <c r="T45" s="832" t="str">
        <f>IF(H45="","",IF(H45&gt;F45,IF(H45&lt;P45,H45,P45),P45))</f>
        <v/>
      </c>
      <c r="U45" s="994" t="s">
        <v>434</v>
      </c>
      <c r="V45" s="833">
        <v>0</v>
      </c>
      <c r="W45" s="822" t="s">
        <v>267</v>
      </c>
      <c r="X45" s="831" t="str">
        <f>IF(R45="","",IF((T45+IF(R45&gt;T45,1,0)-R45-V45)*24=0,"",(T45+IF(R45&gt;T45,1,0)-R45-V45)*24))</f>
        <v/>
      </c>
      <c r="Z45" s="831" t="str">
        <f>IF(X45="",L45,IF(OR(L45-X45=0,L45-X45&lt;0),"-",L45-X45))</f>
        <v/>
      </c>
      <c r="AB45" s="827"/>
    </row>
    <row r="46" spans="2:28">
      <c r="B46" s="997">
        <v>36</v>
      </c>
      <c r="C46" s="1000" t="s">
        <v>433</v>
      </c>
      <c r="D46" s="998"/>
      <c r="E46" s="997" t="s">
        <v>432</v>
      </c>
      <c r="F46" s="833"/>
      <c r="G46" s="997" t="s">
        <v>431</v>
      </c>
      <c r="H46" s="833"/>
      <c r="I46" s="996" t="s">
        <v>334</v>
      </c>
      <c r="J46" s="833">
        <v>0</v>
      </c>
      <c r="K46" s="995" t="s">
        <v>430</v>
      </c>
      <c r="L46" s="831" t="str">
        <f>IF(OR(F46="",H46=""),"",(H46+IF(F46&gt;H46,1,0)-F46-J46)*24)</f>
        <v/>
      </c>
      <c r="N46" s="830">
        <f>$N$6</f>
        <v>0</v>
      </c>
      <c r="O46" s="823" t="s">
        <v>313</v>
      </c>
      <c r="P46" s="830">
        <f>$P$6</f>
        <v>0</v>
      </c>
      <c r="R46" s="832" t="str">
        <f>IF(F46="","",IF(F46&lt;N46,N46,IF(F46&gt;=P46,"",F46)))</f>
        <v/>
      </c>
      <c r="S46" s="823" t="s">
        <v>313</v>
      </c>
      <c r="T46" s="832" t="str">
        <f>IF(H46="","",IF(H46&gt;F46,IF(H46&lt;P46,H46,P46),P46))</f>
        <v/>
      </c>
      <c r="U46" s="994" t="s">
        <v>334</v>
      </c>
      <c r="V46" s="833">
        <v>0</v>
      </c>
      <c r="W46" s="822" t="s">
        <v>267</v>
      </c>
      <c r="X46" s="831" t="str">
        <f>IF(R46="","",IF((T46+IF(R46&gt;T46,1,0)-R46-V46)*24=0,"",(T46+IF(R46&gt;T46,1,0)-R46-V46)*24))</f>
        <v/>
      </c>
      <c r="Z46" s="831" t="str">
        <f>IF(X46="",L46,IF(OR(L46-X46=0,L46-X46&lt;0),"-",L46-X46))</f>
        <v/>
      </c>
      <c r="AB46" s="827"/>
    </row>
    <row r="47" spans="2:28">
      <c r="B47" s="997"/>
      <c r="C47" s="999" t="s">
        <v>336</v>
      </c>
      <c r="D47" s="998" t="str">
        <f>C45</f>
        <v>ai</v>
      </c>
      <c r="E47" s="997" t="s">
        <v>335</v>
      </c>
      <c r="F47" s="833" t="s">
        <v>336</v>
      </c>
      <c r="G47" s="997" t="s">
        <v>313</v>
      </c>
      <c r="H47" s="833" t="s">
        <v>336</v>
      </c>
      <c r="I47" s="996" t="s">
        <v>334</v>
      </c>
      <c r="J47" s="833" t="s">
        <v>336</v>
      </c>
      <c r="K47" s="995" t="s">
        <v>267</v>
      </c>
      <c r="L47" s="831" t="str">
        <f>IF(OR(L45="",L46=""),"",L45+L46)</f>
        <v/>
      </c>
      <c r="N47" s="830" t="s">
        <v>336</v>
      </c>
      <c r="O47" s="823" t="s">
        <v>313</v>
      </c>
      <c r="P47" s="830" t="s">
        <v>336</v>
      </c>
      <c r="R47" s="832" t="str">
        <f>IF(F47="","",IF(F47&lt;N47,N47,IF(F47&gt;=P47,"",F47)))</f>
        <v/>
      </c>
      <c r="S47" s="823" t="s">
        <v>313</v>
      </c>
      <c r="T47" s="832" t="str">
        <f>IF(H47="","",IF(H47&gt;F47,IF(H47&lt;P47,H47,P47),P47))</f>
        <v>-</v>
      </c>
      <c r="U47" s="994" t="s">
        <v>334</v>
      </c>
      <c r="V47" s="833" t="s">
        <v>429</v>
      </c>
      <c r="W47" s="822" t="s">
        <v>267</v>
      </c>
      <c r="X47" s="831" t="str">
        <f>IF(OR(X45="",X46=""),"",X45+X46)</f>
        <v/>
      </c>
      <c r="Z47" s="831" t="str">
        <f>IF(X47="",L47,IF(OR(L47-X47=0,L47-X47&lt;0),"-",L47-X47))</f>
        <v/>
      </c>
      <c r="AB47" s="827" t="s">
        <v>428</v>
      </c>
    </row>
    <row r="49" spans="3:4">
      <c r="C49" s="824" t="s">
        <v>427</v>
      </c>
      <c r="D49" s="824"/>
    </row>
    <row r="50" spans="3:4">
      <c r="C50" s="824" t="s">
        <v>426</v>
      </c>
      <c r="D50" s="824"/>
    </row>
    <row r="51" spans="3:4">
      <c r="C51" s="824" t="s">
        <v>331</v>
      </c>
      <c r="D51" s="824"/>
    </row>
    <row r="52" spans="3:4">
      <c r="C52" s="824" t="s">
        <v>330</v>
      </c>
      <c r="D52" s="824"/>
    </row>
  </sheetData>
  <sheetProtection insertRows="0" deleteRows="0"/>
  <mergeCells count="4">
    <mergeCell ref="F4:L4"/>
    <mergeCell ref="N4:P4"/>
    <mergeCell ref="R4:X4"/>
    <mergeCell ref="AB4:AB5"/>
  </mergeCells>
  <phoneticPr fontId="6"/>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5" defaultRowHeight="14.4"/>
  <cols>
    <col min="1" max="1" width="1" style="548" customWidth="1"/>
    <col min="2" max="6" width="6.33203125" style="548" customWidth="1"/>
    <col min="7" max="8" width="9" style="548" customWidth="1"/>
    <col min="9" max="10" width="3.5546875" style="548" customWidth="1"/>
    <col min="11" max="62" width="6.33203125" style="548" customWidth="1"/>
    <col min="63" max="63" width="1.21875" style="548" customWidth="1"/>
    <col min="64" max="16384" width="5" style="548"/>
  </cols>
  <sheetData>
    <row r="1" spans="2:67" s="549" customFormat="1" ht="20.25" customHeight="1">
      <c r="G1" s="550" t="s">
        <v>271</v>
      </c>
      <c r="H1" s="550"/>
      <c r="I1" s="550"/>
      <c r="J1" s="550"/>
      <c r="M1" s="821" t="s">
        <v>327</v>
      </c>
      <c r="P1" s="550"/>
      <c r="Q1" s="550"/>
      <c r="R1" s="550"/>
      <c r="S1" s="550"/>
      <c r="T1" s="550"/>
      <c r="U1" s="550"/>
      <c r="V1" s="550"/>
      <c r="W1" s="550"/>
      <c r="AS1" s="760" t="s">
        <v>326</v>
      </c>
      <c r="AT1" s="993" t="s">
        <v>585</v>
      </c>
      <c r="AU1" s="993"/>
      <c r="AV1" s="993"/>
      <c r="AW1" s="993"/>
      <c r="AX1" s="993"/>
      <c r="AY1" s="993"/>
      <c r="AZ1" s="993"/>
      <c r="BA1" s="993"/>
      <c r="BB1" s="993"/>
      <c r="BC1" s="993"/>
      <c r="BD1" s="993"/>
      <c r="BE1" s="993"/>
      <c r="BF1" s="993"/>
      <c r="BG1" s="993"/>
      <c r="BH1" s="993"/>
      <c r="BI1" s="993"/>
      <c r="BJ1" s="760" t="s">
        <v>584</v>
      </c>
    </row>
    <row r="2" spans="2:67" s="759" customFormat="1" ht="20.25" customHeight="1">
      <c r="J2" s="821"/>
      <c r="M2" s="821"/>
      <c r="N2" s="821"/>
      <c r="P2" s="760"/>
      <c r="Q2" s="760"/>
      <c r="R2" s="760"/>
      <c r="S2" s="760"/>
      <c r="T2" s="760"/>
      <c r="U2" s="760"/>
      <c r="V2" s="760"/>
      <c r="W2" s="760"/>
      <c r="AB2" s="513" t="s">
        <v>266</v>
      </c>
      <c r="AC2" s="544">
        <v>6</v>
      </c>
      <c r="AD2" s="544"/>
      <c r="AE2" s="513" t="s">
        <v>583</v>
      </c>
      <c r="AF2" s="820">
        <f>IF(AC2=0,"",YEAR(DATE(2018+AC2,1,1)))</f>
        <v>2024</v>
      </c>
      <c r="AG2" s="820"/>
      <c r="AH2" s="512" t="s">
        <v>264</v>
      </c>
      <c r="AI2" s="512" t="s">
        <v>263</v>
      </c>
      <c r="AJ2" s="544">
        <v>4</v>
      </c>
      <c r="AK2" s="544"/>
      <c r="AL2" s="512" t="s">
        <v>262</v>
      </c>
      <c r="AS2" s="760" t="s">
        <v>321</v>
      </c>
      <c r="AT2" s="543"/>
      <c r="AU2" s="543"/>
      <c r="AV2" s="543"/>
      <c r="AW2" s="543"/>
      <c r="AX2" s="543"/>
      <c r="AY2" s="543"/>
      <c r="AZ2" s="543"/>
      <c r="BA2" s="543"/>
      <c r="BB2" s="543"/>
      <c r="BC2" s="543"/>
      <c r="BD2" s="543"/>
      <c r="BE2" s="543"/>
      <c r="BF2" s="543"/>
      <c r="BG2" s="543"/>
      <c r="BH2" s="543"/>
      <c r="BI2" s="543"/>
      <c r="BJ2" s="760" t="s">
        <v>424</v>
      </c>
      <c r="BK2" s="760"/>
      <c r="BL2" s="760"/>
      <c r="BM2" s="760"/>
    </row>
    <row r="3" spans="2:67" s="759" customFormat="1" ht="20.25" customHeight="1">
      <c r="J3" s="821"/>
      <c r="M3" s="821"/>
      <c r="O3" s="760"/>
      <c r="P3" s="760"/>
      <c r="Q3" s="760"/>
      <c r="R3" s="760"/>
      <c r="S3" s="760"/>
      <c r="T3" s="760"/>
      <c r="U3" s="760"/>
      <c r="AC3" s="992"/>
      <c r="AD3" s="992"/>
      <c r="AE3" s="990"/>
      <c r="AF3" s="991"/>
      <c r="AG3" s="990"/>
      <c r="BD3" s="813" t="s">
        <v>582</v>
      </c>
      <c r="BE3" s="812" t="s">
        <v>257</v>
      </c>
      <c r="BF3" s="811"/>
      <c r="BG3" s="811"/>
      <c r="BH3" s="810"/>
      <c r="BI3" s="760"/>
    </row>
    <row r="4" spans="2:67" s="759" customFormat="1" ht="20.25" customHeight="1">
      <c r="B4" s="767"/>
      <c r="C4" s="767"/>
      <c r="D4" s="767"/>
      <c r="E4" s="767"/>
      <c r="F4" s="767"/>
      <c r="G4" s="767"/>
      <c r="H4" s="767"/>
      <c r="I4" s="767"/>
      <c r="J4" s="815"/>
      <c r="K4" s="767"/>
      <c r="L4" s="767"/>
      <c r="M4" s="815"/>
      <c r="N4" s="767"/>
      <c r="O4" s="814"/>
      <c r="P4" s="814"/>
      <c r="Q4" s="814"/>
      <c r="R4" s="814"/>
      <c r="S4" s="814"/>
      <c r="T4" s="814"/>
      <c r="U4" s="814"/>
      <c r="V4" s="767"/>
      <c r="W4" s="767"/>
      <c r="X4" s="767"/>
      <c r="Y4" s="767"/>
      <c r="Z4" s="767"/>
      <c r="AA4" s="767"/>
      <c r="AB4" s="767"/>
      <c r="AC4" s="818"/>
      <c r="AD4" s="818"/>
      <c r="AE4" s="816"/>
      <c r="AF4" s="817"/>
      <c r="AG4" s="816"/>
      <c r="AH4" s="767"/>
      <c r="AI4" s="767"/>
      <c r="AJ4" s="767"/>
      <c r="AK4" s="767"/>
      <c r="AL4" s="767"/>
      <c r="AM4" s="767"/>
      <c r="AN4" s="767"/>
      <c r="AO4" s="767"/>
      <c r="AP4" s="767"/>
      <c r="AQ4" s="767"/>
      <c r="AR4" s="767"/>
      <c r="BD4" s="813" t="s">
        <v>256</v>
      </c>
      <c r="BE4" s="812" t="s">
        <v>255</v>
      </c>
      <c r="BF4" s="811"/>
      <c r="BG4" s="811"/>
      <c r="BH4" s="810"/>
      <c r="BI4" s="760"/>
    </row>
    <row r="5" spans="2:67" s="759" customFormat="1" ht="9" customHeight="1">
      <c r="B5" s="767"/>
      <c r="C5" s="767"/>
      <c r="D5" s="767"/>
      <c r="E5" s="767"/>
      <c r="F5" s="767"/>
      <c r="G5" s="767"/>
      <c r="H5" s="767"/>
      <c r="I5" s="767"/>
      <c r="J5" s="815"/>
      <c r="K5" s="767"/>
      <c r="L5" s="767"/>
      <c r="M5" s="815"/>
      <c r="N5" s="767"/>
      <c r="O5" s="814"/>
      <c r="P5" s="814"/>
      <c r="Q5" s="814"/>
      <c r="R5" s="814"/>
      <c r="S5" s="814"/>
      <c r="T5" s="814"/>
      <c r="U5" s="814"/>
      <c r="V5" s="767"/>
      <c r="W5" s="767"/>
      <c r="X5" s="767"/>
      <c r="Y5" s="767"/>
      <c r="Z5" s="767"/>
      <c r="AA5" s="767"/>
      <c r="AB5" s="767"/>
      <c r="AC5" s="766"/>
      <c r="AD5" s="766"/>
      <c r="AE5" s="767"/>
      <c r="AF5" s="767"/>
      <c r="AG5" s="767"/>
      <c r="AH5" s="767"/>
      <c r="AI5" s="767"/>
      <c r="AJ5" s="515"/>
      <c r="AK5" s="515"/>
      <c r="AL5" s="515"/>
      <c r="AM5" s="515"/>
      <c r="AN5" s="515"/>
      <c r="AO5" s="515"/>
      <c r="AP5" s="515"/>
      <c r="AQ5" s="515"/>
      <c r="AR5" s="515"/>
      <c r="AS5" s="549"/>
      <c r="AT5" s="549"/>
      <c r="AU5" s="549"/>
      <c r="AV5" s="549"/>
      <c r="AW5" s="549"/>
      <c r="AX5" s="549"/>
      <c r="AY5" s="549"/>
      <c r="AZ5" s="549"/>
      <c r="BA5" s="549"/>
      <c r="BB5" s="549"/>
      <c r="BC5" s="549"/>
      <c r="BD5" s="549"/>
      <c r="BE5" s="549"/>
      <c r="BF5" s="549"/>
      <c r="BG5" s="549"/>
      <c r="BH5" s="808"/>
      <c r="BI5" s="808"/>
    </row>
    <row r="6" spans="2:67" s="759" customFormat="1" ht="21" customHeight="1">
      <c r="B6" s="775"/>
      <c r="C6" s="775"/>
      <c r="D6" s="775"/>
      <c r="E6" s="775"/>
      <c r="F6" s="775"/>
      <c r="G6" s="771"/>
      <c r="H6" s="771"/>
      <c r="I6" s="771"/>
      <c r="J6" s="771"/>
      <c r="K6" s="796"/>
      <c r="L6" s="796"/>
      <c r="M6" s="796"/>
      <c r="N6" s="526"/>
      <c r="O6" s="796"/>
      <c r="P6" s="796"/>
      <c r="Q6" s="796"/>
      <c r="R6" s="767"/>
      <c r="S6" s="767"/>
      <c r="T6" s="767"/>
      <c r="U6" s="767"/>
      <c r="V6" s="767"/>
      <c r="W6" s="767"/>
      <c r="X6" s="767"/>
      <c r="Y6" s="767"/>
      <c r="Z6" s="767"/>
      <c r="AA6" s="767"/>
      <c r="AB6" s="767"/>
      <c r="AC6" s="767"/>
      <c r="AD6" s="767"/>
      <c r="AE6" s="767"/>
      <c r="AF6" s="767"/>
      <c r="AG6" s="767"/>
      <c r="AH6" s="767"/>
      <c r="AI6" s="767"/>
      <c r="AJ6" s="515"/>
      <c r="AK6" s="515"/>
      <c r="AL6" s="515"/>
      <c r="AM6" s="515"/>
      <c r="AN6" s="515"/>
      <c r="AO6" s="515" t="s">
        <v>418</v>
      </c>
      <c r="AP6" s="515"/>
      <c r="AQ6" s="515"/>
      <c r="AR6" s="515"/>
      <c r="AS6" s="549"/>
      <c r="AT6" s="549"/>
      <c r="AU6" s="549"/>
      <c r="AW6" s="521"/>
      <c r="AX6" s="521"/>
      <c r="AY6" s="986"/>
      <c r="AZ6" s="549"/>
      <c r="BA6" s="518">
        <v>40</v>
      </c>
      <c r="BB6" s="517"/>
      <c r="BC6" s="988" t="s">
        <v>253</v>
      </c>
      <c r="BD6" s="809"/>
      <c r="BE6" s="518">
        <v>160</v>
      </c>
      <c r="BF6" s="517"/>
      <c r="BG6" s="986" t="s">
        <v>252</v>
      </c>
      <c r="BH6" s="549"/>
      <c r="BI6" s="808"/>
    </row>
    <row r="7" spans="2:67" s="759" customFormat="1" ht="5.25" customHeight="1">
      <c r="B7" s="775"/>
      <c r="C7" s="775"/>
      <c r="D7" s="775"/>
      <c r="E7" s="775"/>
      <c r="F7" s="775"/>
      <c r="G7" s="773"/>
      <c r="H7" s="773"/>
      <c r="I7" s="773"/>
      <c r="J7" s="796"/>
      <c r="K7" s="796"/>
      <c r="L7" s="796"/>
      <c r="M7" s="526"/>
      <c r="N7" s="796"/>
      <c r="O7" s="796"/>
      <c r="P7" s="796"/>
      <c r="Q7" s="796"/>
      <c r="R7" s="767"/>
      <c r="S7" s="767"/>
      <c r="T7" s="767"/>
      <c r="U7" s="767"/>
      <c r="V7" s="767"/>
      <c r="W7" s="767"/>
      <c r="X7" s="767"/>
      <c r="Y7" s="767"/>
      <c r="Z7" s="767"/>
      <c r="AA7" s="767"/>
      <c r="AB7" s="767"/>
      <c r="AC7" s="767"/>
      <c r="AD7" s="767"/>
      <c r="AE7" s="767"/>
      <c r="AF7" s="767"/>
      <c r="AG7" s="767"/>
      <c r="AH7" s="767"/>
      <c r="AI7" s="767"/>
      <c r="AJ7" s="515"/>
      <c r="AK7" s="515"/>
      <c r="AL7" s="515"/>
      <c r="AM7" s="515"/>
      <c r="AN7" s="515"/>
      <c r="AO7" s="515"/>
      <c r="AP7" s="515"/>
      <c r="AQ7" s="515"/>
      <c r="AR7" s="515"/>
      <c r="AS7" s="515"/>
      <c r="AT7" s="515"/>
      <c r="AU7" s="515"/>
      <c r="AV7" s="515"/>
      <c r="AW7" s="515"/>
      <c r="AX7" s="515"/>
      <c r="AY7" s="515"/>
      <c r="AZ7" s="515"/>
      <c r="BA7" s="519"/>
      <c r="BB7" s="519"/>
      <c r="BC7" s="519"/>
      <c r="BD7" s="519"/>
      <c r="BE7" s="519"/>
      <c r="BF7" s="519"/>
      <c r="BG7" s="515"/>
      <c r="BH7" s="787"/>
      <c r="BI7" s="787"/>
      <c r="BJ7" s="767"/>
    </row>
    <row r="8" spans="2:67" s="759" customFormat="1" ht="21" customHeight="1">
      <c r="B8" s="805"/>
      <c r="C8" s="805"/>
      <c r="D8" s="805"/>
      <c r="E8" s="805"/>
      <c r="F8" s="805"/>
      <c r="G8" s="526"/>
      <c r="H8" s="526"/>
      <c r="I8" s="526"/>
      <c r="J8" s="796"/>
      <c r="K8" s="796"/>
      <c r="L8" s="796"/>
      <c r="M8" s="526"/>
      <c r="N8" s="796"/>
      <c r="O8" s="796"/>
      <c r="P8" s="796"/>
      <c r="Q8" s="796"/>
      <c r="R8" s="767"/>
      <c r="S8" s="767"/>
      <c r="T8" s="767"/>
      <c r="U8" s="767"/>
      <c r="V8" s="767"/>
      <c r="W8" s="767"/>
      <c r="X8" s="767"/>
      <c r="Y8" s="767"/>
      <c r="Z8" s="767"/>
      <c r="AA8" s="767"/>
      <c r="AB8" s="767"/>
      <c r="AC8" s="767"/>
      <c r="AD8" s="767"/>
      <c r="AE8" s="767"/>
      <c r="AF8" s="767"/>
      <c r="AG8" s="767"/>
      <c r="AH8" s="767"/>
      <c r="AI8" s="767"/>
      <c r="AJ8" s="772"/>
      <c r="AK8" s="772"/>
      <c r="AL8" s="772"/>
      <c r="AM8" s="771"/>
      <c r="AN8" s="774"/>
      <c r="AO8" s="804"/>
      <c r="AP8" s="804"/>
      <c r="AQ8" s="515" t="s">
        <v>581</v>
      </c>
      <c r="AR8" s="521"/>
      <c r="AS8" s="515"/>
      <c r="AT8" s="771"/>
      <c r="AU8" s="771"/>
      <c r="AV8" s="524"/>
      <c r="AW8" s="515"/>
      <c r="AX8" s="788"/>
      <c r="AY8" s="788"/>
      <c r="AZ8" s="788"/>
      <c r="BA8" s="519"/>
      <c r="BB8" s="519"/>
      <c r="BC8" s="987" t="s">
        <v>416</v>
      </c>
      <c r="BD8" s="519"/>
      <c r="BE8" s="518"/>
      <c r="BF8" s="517"/>
      <c r="BG8" s="986" t="s">
        <v>415</v>
      </c>
      <c r="BH8" s="515"/>
      <c r="BI8" s="515"/>
      <c r="BJ8" s="767"/>
      <c r="BM8" s="760"/>
      <c r="BN8" s="760"/>
      <c r="BO8" s="760"/>
    </row>
    <row r="9" spans="2:67" ht="5.25" customHeight="1" thickBot="1">
      <c r="B9" s="757"/>
      <c r="C9" s="757"/>
      <c r="D9" s="757"/>
      <c r="E9" s="757"/>
      <c r="F9" s="757"/>
      <c r="G9" s="758"/>
      <c r="H9" s="758"/>
      <c r="I9" s="758"/>
      <c r="J9" s="758"/>
      <c r="K9" s="757"/>
      <c r="L9" s="757"/>
      <c r="M9" s="757"/>
      <c r="N9" s="757"/>
      <c r="O9" s="757"/>
      <c r="P9" s="757"/>
      <c r="Q9" s="757"/>
      <c r="R9" s="757"/>
      <c r="S9" s="757"/>
      <c r="T9" s="757"/>
      <c r="U9" s="757"/>
      <c r="V9" s="757"/>
      <c r="W9" s="757"/>
      <c r="X9" s="757"/>
      <c r="Y9" s="757"/>
      <c r="Z9" s="757"/>
      <c r="AA9" s="757"/>
      <c r="AB9" s="757"/>
      <c r="AC9" s="758"/>
      <c r="AD9" s="757"/>
      <c r="AE9" s="757"/>
      <c r="AF9" s="757"/>
      <c r="AG9" s="757"/>
      <c r="AH9" s="757"/>
      <c r="AI9" s="757"/>
      <c r="AJ9" s="757"/>
      <c r="AK9" s="757"/>
      <c r="AL9" s="757"/>
      <c r="AM9" s="757"/>
      <c r="AN9" s="757"/>
      <c r="AO9" s="757"/>
      <c r="AP9" s="757"/>
      <c r="AQ9" s="757"/>
      <c r="AR9" s="757"/>
      <c r="AT9" s="560"/>
      <c r="BK9" s="756"/>
      <c r="BL9" s="756"/>
      <c r="BM9" s="756"/>
    </row>
    <row r="10" spans="2:67" ht="21.6" customHeight="1">
      <c r="B10" s="984" t="s">
        <v>251</v>
      </c>
      <c r="C10" s="1096" t="s">
        <v>580</v>
      </c>
      <c r="D10" s="754" t="s">
        <v>579</v>
      </c>
      <c r="E10" s="1089"/>
      <c r="F10" s="1095"/>
      <c r="G10" s="754" t="s">
        <v>578</v>
      </c>
      <c r="H10" s="752"/>
      <c r="I10" s="1094" t="s">
        <v>577</v>
      </c>
      <c r="J10" s="1093"/>
      <c r="K10" s="751" t="s">
        <v>576</v>
      </c>
      <c r="L10" s="750"/>
      <c r="M10" s="750"/>
      <c r="N10" s="752"/>
      <c r="O10" s="751" t="s">
        <v>575</v>
      </c>
      <c r="P10" s="750"/>
      <c r="Q10" s="750"/>
      <c r="R10" s="750"/>
      <c r="S10" s="752"/>
      <c r="T10" s="1092"/>
      <c r="U10" s="1092"/>
      <c r="V10" s="1091"/>
      <c r="W10" s="1090" t="s">
        <v>574</v>
      </c>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c r="AT10" s="1089"/>
      <c r="AU10" s="1089"/>
      <c r="AV10" s="1089"/>
      <c r="AW10" s="1089"/>
      <c r="AX10" s="1089"/>
      <c r="AY10" s="1089"/>
      <c r="AZ10" s="1089"/>
      <c r="BA10" s="1089"/>
      <c r="BB10" s="978" t="str">
        <f>IF(BE3="４週","(12)1～4週目の勤務時間数合計","(12)1か月の勤務時間数　合計")</f>
        <v>(12)1～4週目の勤務時間数合計</v>
      </c>
      <c r="BC10" s="977"/>
      <c r="BD10" s="748" t="s">
        <v>573</v>
      </c>
      <c r="BE10" s="746"/>
      <c r="BF10" s="754" t="s">
        <v>572</v>
      </c>
      <c r="BG10" s="750"/>
      <c r="BH10" s="750"/>
      <c r="BI10" s="750"/>
      <c r="BJ10" s="749"/>
    </row>
    <row r="11" spans="2:67" ht="20.25" customHeight="1">
      <c r="B11" s="973"/>
      <c r="C11" s="1088"/>
      <c r="D11" s="1087"/>
      <c r="E11" s="1086"/>
      <c r="F11" s="1085"/>
      <c r="G11" s="724"/>
      <c r="H11" s="722"/>
      <c r="I11" s="1084"/>
      <c r="J11" s="1083"/>
      <c r="K11" s="721"/>
      <c r="L11" s="720"/>
      <c r="M11" s="720"/>
      <c r="N11" s="722"/>
      <c r="O11" s="721"/>
      <c r="P11" s="720"/>
      <c r="Q11" s="720"/>
      <c r="R11" s="720"/>
      <c r="S11" s="722"/>
      <c r="T11" s="1082"/>
      <c r="U11" s="1082"/>
      <c r="V11" s="1081"/>
      <c r="W11" s="974" t="s">
        <v>243</v>
      </c>
      <c r="X11" s="974"/>
      <c r="Y11" s="974"/>
      <c r="Z11" s="974"/>
      <c r="AA11" s="974"/>
      <c r="AB11" s="974"/>
      <c r="AC11" s="976"/>
      <c r="AD11" s="975" t="s">
        <v>242</v>
      </c>
      <c r="AE11" s="974"/>
      <c r="AF11" s="974"/>
      <c r="AG11" s="974"/>
      <c r="AH11" s="974"/>
      <c r="AI11" s="974"/>
      <c r="AJ11" s="976"/>
      <c r="AK11" s="975" t="s">
        <v>241</v>
      </c>
      <c r="AL11" s="974"/>
      <c r="AM11" s="974"/>
      <c r="AN11" s="974"/>
      <c r="AO11" s="974"/>
      <c r="AP11" s="974"/>
      <c r="AQ11" s="976"/>
      <c r="AR11" s="975" t="s">
        <v>240</v>
      </c>
      <c r="AS11" s="974"/>
      <c r="AT11" s="974"/>
      <c r="AU11" s="974"/>
      <c r="AV11" s="974"/>
      <c r="AW11" s="974"/>
      <c r="AX11" s="976"/>
      <c r="AY11" s="975" t="s">
        <v>239</v>
      </c>
      <c r="AZ11" s="974"/>
      <c r="BA11" s="974"/>
      <c r="BB11" s="972"/>
      <c r="BC11" s="971"/>
      <c r="BD11" s="718"/>
      <c r="BE11" s="716"/>
      <c r="BF11" s="724"/>
      <c r="BG11" s="720"/>
      <c r="BH11" s="720"/>
      <c r="BI11" s="720"/>
      <c r="BJ11" s="719"/>
    </row>
    <row r="12" spans="2:67" ht="20.25" customHeight="1">
      <c r="B12" s="973"/>
      <c r="C12" s="1088"/>
      <c r="D12" s="1087"/>
      <c r="E12" s="1086"/>
      <c r="F12" s="1085"/>
      <c r="G12" s="724"/>
      <c r="H12" s="722"/>
      <c r="I12" s="1084"/>
      <c r="J12" s="1083"/>
      <c r="K12" s="721"/>
      <c r="L12" s="720"/>
      <c r="M12" s="720"/>
      <c r="N12" s="722"/>
      <c r="O12" s="721"/>
      <c r="P12" s="720"/>
      <c r="Q12" s="720"/>
      <c r="R12" s="720"/>
      <c r="S12" s="722"/>
      <c r="T12" s="1082"/>
      <c r="U12" s="1082"/>
      <c r="V12" s="1081"/>
      <c r="W12" s="729">
        <v>1</v>
      </c>
      <c r="X12" s="714">
        <v>2</v>
      </c>
      <c r="Y12" s="714">
        <v>3</v>
      </c>
      <c r="Z12" s="714">
        <v>4</v>
      </c>
      <c r="AA12" s="714">
        <v>5</v>
      </c>
      <c r="AB12" s="714">
        <v>6</v>
      </c>
      <c r="AC12" s="713">
        <v>7</v>
      </c>
      <c r="AD12" s="715">
        <v>8</v>
      </c>
      <c r="AE12" s="714">
        <v>9</v>
      </c>
      <c r="AF12" s="714">
        <v>10</v>
      </c>
      <c r="AG12" s="714">
        <v>11</v>
      </c>
      <c r="AH12" s="714">
        <v>12</v>
      </c>
      <c r="AI12" s="714">
        <v>13</v>
      </c>
      <c r="AJ12" s="713">
        <v>14</v>
      </c>
      <c r="AK12" s="729">
        <v>15</v>
      </c>
      <c r="AL12" s="714">
        <v>16</v>
      </c>
      <c r="AM12" s="714">
        <v>17</v>
      </c>
      <c r="AN12" s="714">
        <v>18</v>
      </c>
      <c r="AO12" s="714">
        <v>19</v>
      </c>
      <c r="AP12" s="714">
        <v>20</v>
      </c>
      <c r="AQ12" s="713">
        <v>21</v>
      </c>
      <c r="AR12" s="715">
        <v>22</v>
      </c>
      <c r="AS12" s="714">
        <v>23</v>
      </c>
      <c r="AT12" s="714">
        <v>24</v>
      </c>
      <c r="AU12" s="714">
        <v>25</v>
      </c>
      <c r="AV12" s="714">
        <v>26</v>
      </c>
      <c r="AW12" s="714">
        <v>27</v>
      </c>
      <c r="AX12" s="713">
        <v>28</v>
      </c>
      <c r="AY12" s="728" t="str">
        <f>IF($BE$3="実績",IF(DAY(DATE($AF$2,$AJ$2,29))=29,29,""),"")</f>
        <v/>
      </c>
      <c r="AZ12" s="727" t="str">
        <f>IF($BE$3="実績",IF(DAY(DATE($AF$2,$AJ$2,30))=30,30,""),"")</f>
        <v/>
      </c>
      <c r="BA12" s="726" t="str">
        <f>IF($BE$3="実績",IF(DAY(DATE($AF$2,$AJ$2,31))=31,31,""),"")</f>
        <v/>
      </c>
      <c r="BB12" s="972"/>
      <c r="BC12" s="971"/>
      <c r="BD12" s="718"/>
      <c r="BE12" s="716"/>
      <c r="BF12" s="724"/>
      <c r="BG12" s="720"/>
      <c r="BH12" s="720"/>
      <c r="BI12" s="720"/>
      <c r="BJ12" s="719"/>
    </row>
    <row r="13" spans="2:67" ht="20.25" hidden="1" customHeight="1">
      <c r="B13" s="973"/>
      <c r="C13" s="1088"/>
      <c r="D13" s="1087"/>
      <c r="E13" s="1086"/>
      <c r="F13" s="1085"/>
      <c r="G13" s="724"/>
      <c r="H13" s="722"/>
      <c r="I13" s="1084"/>
      <c r="J13" s="1083"/>
      <c r="K13" s="721"/>
      <c r="L13" s="720"/>
      <c r="M13" s="720"/>
      <c r="N13" s="722"/>
      <c r="O13" s="721"/>
      <c r="P13" s="720"/>
      <c r="Q13" s="720"/>
      <c r="R13" s="720"/>
      <c r="S13" s="722"/>
      <c r="T13" s="1082"/>
      <c r="U13" s="1082"/>
      <c r="V13" s="1081"/>
      <c r="W13" s="729">
        <f>WEEKDAY(DATE($AF$2,$AJ$2,1))</f>
        <v>2</v>
      </c>
      <c r="X13" s="714">
        <f>WEEKDAY(DATE($AF$2,$AJ$2,2))</f>
        <v>3</v>
      </c>
      <c r="Y13" s="714">
        <f>WEEKDAY(DATE($AF$2,$AJ$2,3))</f>
        <v>4</v>
      </c>
      <c r="Z13" s="714">
        <f>WEEKDAY(DATE($AF$2,$AJ$2,4))</f>
        <v>5</v>
      </c>
      <c r="AA13" s="714">
        <f>WEEKDAY(DATE($AF$2,$AJ$2,5))</f>
        <v>6</v>
      </c>
      <c r="AB13" s="714">
        <f>WEEKDAY(DATE($AF$2,$AJ$2,6))</f>
        <v>7</v>
      </c>
      <c r="AC13" s="713">
        <f>WEEKDAY(DATE($AF$2,$AJ$2,7))</f>
        <v>1</v>
      </c>
      <c r="AD13" s="715">
        <f>WEEKDAY(DATE($AF$2,$AJ$2,8))</f>
        <v>2</v>
      </c>
      <c r="AE13" s="714">
        <f>WEEKDAY(DATE($AF$2,$AJ$2,9))</f>
        <v>3</v>
      </c>
      <c r="AF13" s="714">
        <f>WEEKDAY(DATE($AF$2,$AJ$2,10))</f>
        <v>4</v>
      </c>
      <c r="AG13" s="714">
        <f>WEEKDAY(DATE($AF$2,$AJ$2,11))</f>
        <v>5</v>
      </c>
      <c r="AH13" s="714">
        <f>WEEKDAY(DATE($AF$2,$AJ$2,12))</f>
        <v>6</v>
      </c>
      <c r="AI13" s="714">
        <f>WEEKDAY(DATE($AF$2,$AJ$2,13))</f>
        <v>7</v>
      </c>
      <c r="AJ13" s="713">
        <f>WEEKDAY(DATE($AF$2,$AJ$2,14))</f>
        <v>1</v>
      </c>
      <c r="AK13" s="715">
        <f>WEEKDAY(DATE($AF$2,$AJ$2,15))</f>
        <v>2</v>
      </c>
      <c r="AL13" s="714">
        <f>WEEKDAY(DATE($AF$2,$AJ$2,16))</f>
        <v>3</v>
      </c>
      <c r="AM13" s="714">
        <f>WEEKDAY(DATE($AF$2,$AJ$2,17))</f>
        <v>4</v>
      </c>
      <c r="AN13" s="714">
        <f>WEEKDAY(DATE($AF$2,$AJ$2,18))</f>
        <v>5</v>
      </c>
      <c r="AO13" s="714">
        <f>WEEKDAY(DATE($AF$2,$AJ$2,19))</f>
        <v>6</v>
      </c>
      <c r="AP13" s="714">
        <f>WEEKDAY(DATE($AF$2,$AJ$2,20))</f>
        <v>7</v>
      </c>
      <c r="AQ13" s="713">
        <f>WEEKDAY(DATE($AF$2,$AJ$2,21))</f>
        <v>1</v>
      </c>
      <c r="AR13" s="715">
        <f>WEEKDAY(DATE($AF$2,$AJ$2,22))</f>
        <v>2</v>
      </c>
      <c r="AS13" s="714">
        <f>WEEKDAY(DATE($AF$2,$AJ$2,23))</f>
        <v>3</v>
      </c>
      <c r="AT13" s="714">
        <f>WEEKDAY(DATE($AF$2,$AJ$2,24))</f>
        <v>4</v>
      </c>
      <c r="AU13" s="714">
        <f>WEEKDAY(DATE($AF$2,$AJ$2,25))</f>
        <v>5</v>
      </c>
      <c r="AV13" s="714">
        <f>WEEKDAY(DATE($AF$2,$AJ$2,26))</f>
        <v>6</v>
      </c>
      <c r="AW13" s="714">
        <f>WEEKDAY(DATE($AF$2,$AJ$2,27))</f>
        <v>7</v>
      </c>
      <c r="AX13" s="713">
        <f>WEEKDAY(DATE($AF$2,$AJ$2,28))</f>
        <v>1</v>
      </c>
      <c r="AY13" s="715">
        <f>IF(AY12=29,WEEKDAY(DATE($AF$2,$AJ$2,29)),0)</f>
        <v>0</v>
      </c>
      <c r="AZ13" s="714">
        <f>IF(AZ12=30,WEEKDAY(DATE($AF$2,$AJ$2,30)),0)</f>
        <v>0</v>
      </c>
      <c r="BA13" s="713">
        <f>IF(BA12=31,WEEKDAY(DATE($AF$2,$AJ$2,31)),0)</f>
        <v>0</v>
      </c>
      <c r="BB13" s="972"/>
      <c r="BC13" s="971"/>
      <c r="BD13" s="718"/>
      <c r="BE13" s="716"/>
      <c r="BF13" s="724"/>
      <c r="BG13" s="720"/>
      <c r="BH13" s="720"/>
      <c r="BI13" s="720"/>
      <c r="BJ13" s="719"/>
    </row>
    <row r="14" spans="2:67" ht="20.25" customHeight="1" thickBot="1">
      <c r="B14" s="970"/>
      <c r="C14" s="1080"/>
      <c r="D14" s="1079"/>
      <c r="E14" s="1078"/>
      <c r="F14" s="1077"/>
      <c r="G14" s="704"/>
      <c r="H14" s="702"/>
      <c r="I14" s="1076"/>
      <c r="J14" s="1075"/>
      <c r="K14" s="701"/>
      <c r="L14" s="700"/>
      <c r="M14" s="700"/>
      <c r="N14" s="702"/>
      <c r="O14" s="701"/>
      <c r="P14" s="700"/>
      <c r="Q14" s="700"/>
      <c r="R14" s="700"/>
      <c r="S14" s="702"/>
      <c r="T14" s="1074"/>
      <c r="U14" s="1074"/>
      <c r="V14" s="1073"/>
      <c r="W14" s="969" t="str">
        <f>IF(W13=1,"日",IF(W13=2,"月",IF(W13=3,"火",IF(W13=4,"水",IF(W13=5,"木",IF(W13=6,"金","土"))))))</f>
        <v>月</v>
      </c>
      <c r="X14" s="693" t="str">
        <f>IF(X13=1,"日",IF(X13=2,"月",IF(X13=3,"火",IF(X13=4,"水",IF(X13=5,"木",IF(X13=6,"金","土"))))))</f>
        <v>火</v>
      </c>
      <c r="Y14" s="693" t="str">
        <f>IF(Y13=1,"日",IF(Y13=2,"月",IF(Y13=3,"火",IF(Y13=4,"水",IF(Y13=5,"木",IF(Y13=6,"金","土"))))))</f>
        <v>水</v>
      </c>
      <c r="Z14" s="693" t="str">
        <f>IF(Z13=1,"日",IF(Z13=2,"月",IF(Z13=3,"火",IF(Z13=4,"水",IF(Z13=5,"木",IF(Z13=6,"金","土"))))))</f>
        <v>木</v>
      </c>
      <c r="AA14" s="693" t="str">
        <f>IF(AA13=1,"日",IF(AA13=2,"月",IF(AA13=3,"火",IF(AA13=4,"水",IF(AA13=5,"木",IF(AA13=6,"金","土"))))))</f>
        <v>金</v>
      </c>
      <c r="AB14" s="693" t="str">
        <f>IF(AB13=1,"日",IF(AB13=2,"月",IF(AB13=3,"火",IF(AB13=4,"水",IF(AB13=5,"木",IF(AB13=6,"金","土"))))))</f>
        <v>土</v>
      </c>
      <c r="AC14" s="694" t="str">
        <f>IF(AC13=1,"日",IF(AC13=2,"月",IF(AC13=3,"火",IF(AC13=4,"水",IF(AC13=5,"木",IF(AC13=6,"金","土"))))))</f>
        <v>日</v>
      </c>
      <c r="AD14" s="695" t="str">
        <f>IF(AD13=1,"日",IF(AD13=2,"月",IF(AD13=3,"火",IF(AD13=4,"水",IF(AD13=5,"木",IF(AD13=6,"金","土"))))))</f>
        <v>月</v>
      </c>
      <c r="AE14" s="693" t="str">
        <f>IF(AE13=1,"日",IF(AE13=2,"月",IF(AE13=3,"火",IF(AE13=4,"水",IF(AE13=5,"木",IF(AE13=6,"金","土"))))))</f>
        <v>火</v>
      </c>
      <c r="AF14" s="693" t="str">
        <f>IF(AF13=1,"日",IF(AF13=2,"月",IF(AF13=3,"火",IF(AF13=4,"水",IF(AF13=5,"木",IF(AF13=6,"金","土"))))))</f>
        <v>水</v>
      </c>
      <c r="AG14" s="693" t="str">
        <f>IF(AG13=1,"日",IF(AG13=2,"月",IF(AG13=3,"火",IF(AG13=4,"水",IF(AG13=5,"木",IF(AG13=6,"金","土"))))))</f>
        <v>木</v>
      </c>
      <c r="AH14" s="693" t="str">
        <f>IF(AH13=1,"日",IF(AH13=2,"月",IF(AH13=3,"火",IF(AH13=4,"水",IF(AH13=5,"木",IF(AH13=6,"金","土"))))))</f>
        <v>金</v>
      </c>
      <c r="AI14" s="693" t="str">
        <f>IF(AI13=1,"日",IF(AI13=2,"月",IF(AI13=3,"火",IF(AI13=4,"水",IF(AI13=5,"木",IF(AI13=6,"金","土"))))))</f>
        <v>土</v>
      </c>
      <c r="AJ14" s="694" t="str">
        <f>IF(AJ13=1,"日",IF(AJ13=2,"月",IF(AJ13=3,"火",IF(AJ13=4,"水",IF(AJ13=5,"木",IF(AJ13=6,"金","土"))))))</f>
        <v>日</v>
      </c>
      <c r="AK14" s="695" t="str">
        <f>IF(AK13=1,"日",IF(AK13=2,"月",IF(AK13=3,"火",IF(AK13=4,"水",IF(AK13=5,"木",IF(AK13=6,"金","土"))))))</f>
        <v>月</v>
      </c>
      <c r="AL14" s="693" t="str">
        <f>IF(AL13=1,"日",IF(AL13=2,"月",IF(AL13=3,"火",IF(AL13=4,"水",IF(AL13=5,"木",IF(AL13=6,"金","土"))))))</f>
        <v>火</v>
      </c>
      <c r="AM14" s="693" t="str">
        <f>IF(AM13=1,"日",IF(AM13=2,"月",IF(AM13=3,"火",IF(AM13=4,"水",IF(AM13=5,"木",IF(AM13=6,"金","土"))))))</f>
        <v>水</v>
      </c>
      <c r="AN14" s="693" t="str">
        <f>IF(AN13=1,"日",IF(AN13=2,"月",IF(AN13=3,"火",IF(AN13=4,"水",IF(AN13=5,"木",IF(AN13=6,"金","土"))))))</f>
        <v>木</v>
      </c>
      <c r="AO14" s="693" t="str">
        <f>IF(AO13=1,"日",IF(AO13=2,"月",IF(AO13=3,"火",IF(AO13=4,"水",IF(AO13=5,"木",IF(AO13=6,"金","土"))))))</f>
        <v>金</v>
      </c>
      <c r="AP14" s="693" t="str">
        <f>IF(AP13=1,"日",IF(AP13=2,"月",IF(AP13=3,"火",IF(AP13=4,"水",IF(AP13=5,"木",IF(AP13=6,"金","土"))))))</f>
        <v>土</v>
      </c>
      <c r="AQ14" s="694" t="str">
        <f>IF(AQ13=1,"日",IF(AQ13=2,"月",IF(AQ13=3,"火",IF(AQ13=4,"水",IF(AQ13=5,"木",IF(AQ13=6,"金","土"))))))</f>
        <v>日</v>
      </c>
      <c r="AR14" s="695" t="str">
        <f>IF(AR13=1,"日",IF(AR13=2,"月",IF(AR13=3,"火",IF(AR13=4,"水",IF(AR13=5,"木",IF(AR13=6,"金","土"))))))</f>
        <v>月</v>
      </c>
      <c r="AS14" s="693" t="str">
        <f>IF(AS13=1,"日",IF(AS13=2,"月",IF(AS13=3,"火",IF(AS13=4,"水",IF(AS13=5,"木",IF(AS13=6,"金","土"))))))</f>
        <v>火</v>
      </c>
      <c r="AT14" s="693" t="str">
        <f>IF(AT13=1,"日",IF(AT13=2,"月",IF(AT13=3,"火",IF(AT13=4,"水",IF(AT13=5,"木",IF(AT13=6,"金","土"))))))</f>
        <v>水</v>
      </c>
      <c r="AU14" s="693" t="str">
        <f>IF(AU13=1,"日",IF(AU13=2,"月",IF(AU13=3,"火",IF(AU13=4,"水",IF(AU13=5,"木",IF(AU13=6,"金","土"))))))</f>
        <v>木</v>
      </c>
      <c r="AV14" s="693" t="str">
        <f>IF(AV13=1,"日",IF(AV13=2,"月",IF(AV13=3,"火",IF(AV13=4,"水",IF(AV13=5,"木",IF(AV13=6,"金","土"))))))</f>
        <v>金</v>
      </c>
      <c r="AW14" s="693" t="str">
        <f>IF(AW13=1,"日",IF(AW13=2,"月",IF(AW13=3,"火",IF(AW13=4,"水",IF(AW13=5,"木",IF(AW13=6,"金","土"))))))</f>
        <v>土</v>
      </c>
      <c r="AX14" s="694" t="str">
        <f>IF(AX13=1,"日",IF(AX13=2,"月",IF(AX13=3,"火",IF(AX13=4,"水",IF(AX13=5,"木",IF(AX13=6,"金","土"))))))</f>
        <v>日</v>
      </c>
      <c r="AY14" s="693" t="str">
        <f>IF(AY13=1,"日",IF(AY13=2,"月",IF(AY13=3,"火",IF(AY13=4,"水",IF(AY13=5,"木",IF(AY13=6,"金",IF(AY13=0,"","土")))))))</f>
        <v/>
      </c>
      <c r="AZ14" s="693" t="str">
        <f>IF(AZ13=1,"日",IF(AZ13=2,"月",IF(AZ13=3,"火",IF(AZ13=4,"水",IF(AZ13=5,"木",IF(AZ13=6,"金",IF(AZ13=0,"","土")))))))</f>
        <v/>
      </c>
      <c r="BA14" s="693" t="str">
        <f>IF(BA13=1,"日",IF(BA13=2,"月",IF(BA13=3,"火",IF(BA13=4,"水",IF(BA13=5,"木",IF(BA13=6,"金",IF(BA13=0,"","土")))))))</f>
        <v/>
      </c>
      <c r="BB14" s="968"/>
      <c r="BC14" s="967"/>
      <c r="BD14" s="698"/>
      <c r="BE14" s="696"/>
      <c r="BF14" s="704"/>
      <c r="BG14" s="700"/>
      <c r="BH14" s="700"/>
      <c r="BI14" s="700"/>
      <c r="BJ14" s="699"/>
    </row>
    <row r="15" spans="2:67" ht="20.25" customHeight="1">
      <c r="B15" s="1047">
        <f>B13+1</f>
        <v>1</v>
      </c>
      <c r="C15" s="1072"/>
      <c r="D15" s="1071"/>
      <c r="E15" s="1070"/>
      <c r="F15" s="1069"/>
      <c r="G15" s="965"/>
      <c r="H15" s="963"/>
      <c r="I15" s="680"/>
      <c r="J15" s="962"/>
      <c r="K15" s="1068"/>
      <c r="L15" s="964"/>
      <c r="M15" s="964"/>
      <c r="N15" s="963"/>
      <c r="O15" s="466"/>
      <c r="P15" s="465"/>
      <c r="Q15" s="465"/>
      <c r="R15" s="465"/>
      <c r="S15" s="464"/>
      <c r="T15" s="1067" t="s">
        <v>401</v>
      </c>
      <c r="U15" s="1066"/>
      <c r="V15" s="1065"/>
      <c r="W15" s="1063"/>
      <c r="X15" s="1062"/>
      <c r="Y15" s="1062"/>
      <c r="Z15" s="1062"/>
      <c r="AA15" s="1062"/>
      <c r="AB15" s="1062"/>
      <c r="AC15" s="1064"/>
      <c r="AD15" s="1063"/>
      <c r="AE15" s="1062"/>
      <c r="AF15" s="1062"/>
      <c r="AG15" s="1062"/>
      <c r="AH15" s="1062"/>
      <c r="AI15" s="1062"/>
      <c r="AJ15" s="1064"/>
      <c r="AK15" s="1063"/>
      <c r="AL15" s="1062"/>
      <c r="AM15" s="1062"/>
      <c r="AN15" s="1062"/>
      <c r="AO15" s="1062"/>
      <c r="AP15" s="1062"/>
      <c r="AQ15" s="1064"/>
      <c r="AR15" s="1063"/>
      <c r="AS15" s="1062"/>
      <c r="AT15" s="1062"/>
      <c r="AU15" s="1062"/>
      <c r="AV15" s="1062"/>
      <c r="AW15" s="1062"/>
      <c r="AX15" s="1064"/>
      <c r="AY15" s="1063"/>
      <c r="AZ15" s="1062"/>
      <c r="BA15" s="1062"/>
      <c r="BB15" s="1061"/>
      <c r="BC15" s="1060"/>
      <c r="BD15" s="674"/>
      <c r="BE15" s="671"/>
      <c r="BF15" s="670"/>
      <c r="BG15" s="669"/>
      <c r="BH15" s="669"/>
      <c r="BI15" s="669"/>
      <c r="BJ15" s="668"/>
    </row>
    <row r="16" spans="2:67" ht="20.25" customHeight="1">
      <c r="B16" s="1052"/>
      <c r="C16" s="1046"/>
      <c r="D16" s="1045"/>
      <c r="E16" s="799"/>
      <c r="F16" s="1044"/>
      <c r="G16" s="638"/>
      <c r="H16" s="636"/>
      <c r="I16" s="634"/>
      <c r="J16" s="909"/>
      <c r="K16" s="1056"/>
      <c r="L16" s="637"/>
      <c r="M16" s="637"/>
      <c r="N16" s="636"/>
      <c r="O16" s="430"/>
      <c r="P16" s="429"/>
      <c r="Q16" s="429"/>
      <c r="R16" s="429"/>
      <c r="S16" s="428"/>
      <c r="T16" s="1059" t="s">
        <v>571</v>
      </c>
      <c r="U16" s="1058"/>
      <c r="V16" s="1057"/>
      <c r="W16" s="606"/>
      <c r="X16" s="605"/>
      <c r="Y16" s="605"/>
      <c r="Z16" s="605"/>
      <c r="AA16" s="605"/>
      <c r="AB16" s="605"/>
      <c r="AC16" s="607"/>
      <c r="AD16" s="606"/>
      <c r="AE16" s="605"/>
      <c r="AF16" s="605"/>
      <c r="AG16" s="605"/>
      <c r="AH16" s="605"/>
      <c r="AI16" s="605"/>
      <c r="AJ16" s="607"/>
      <c r="AK16" s="606"/>
      <c r="AL16" s="605"/>
      <c r="AM16" s="605"/>
      <c r="AN16" s="605"/>
      <c r="AO16" s="605"/>
      <c r="AP16" s="605"/>
      <c r="AQ16" s="607"/>
      <c r="AR16" s="606"/>
      <c r="AS16" s="605"/>
      <c r="AT16" s="605"/>
      <c r="AU16" s="605"/>
      <c r="AV16" s="605"/>
      <c r="AW16" s="605"/>
      <c r="AX16" s="607"/>
      <c r="AY16" s="606"/>
      <c r="AZ16" s="605"/>
      <c r="BA16" s="605"/>
      <c r="BB16" s="901"/>
      <c r="BC16" s="622"/>
      <c r="BD16" s="625"/>
      <c r="BE16" s="622"/>
      <c r="BF16" s="621"/>
      <c r="BG16" s="620"/>
      <c r="BH16" s="620"/>
      <c r="BI16" s="620"/>
      <c r="BJ16" s="619"/>
    </row>
    <row r="17" spans="2:62" ht="20.25" customHeight="1">
      <c r="B17" s="1047">
        <f>B15+1</f>
        <v>2</v>
      </c>
      <c r="C17" s="1046"/>
      <c r="D17" s="1045"/>
      <c r="E17" s="799"/>
      <c r="F17" s="1044"/>
      <c r="G17" s="658"/>
      <c r="H17" s="656"/>
      <c r="I17" s="654"/>
      <c r="J17" s="923"/>
      <c r="K17" s="1043"/>
      <c r="L17" s="657"/>
      <c r="M17" s="657"/>
      <c r="N17" s="656"/>
      <c r="O17" s="430"/>
      <c r="P17" s="429"/>
      <c r="Q17" s="429"/>
      <c r="R17" s="429"/>
      <c r="S17" s="428"/>
      <c r="T17" s="1042" t="s">
        <v>401</v>
      </c>
      <c r="U17" s="1041"/>
      <c r="V17" s="1040"/>
      <c r="W17" s="647"/>
      <c r="X17" s="646"/>
      <c r="Y17" s="646"/>
      <c r="Z17" s="646"/>
      <c r="AA17" s="646"/>
      <c r="AB17" s="646"/>
      <c r="AC17" s="648"/>
      <c r="AD17" s="647"/>
      <c r="AE17" s="646"/>
      <c r="AF17" s="646"/>
      <c r="AG17" s="646"/>
      <c r="AH17" s="646"/>
      <c r="AI17" s="646"/>
      <c r="AJ17" s="648"/>
      <c r="AK17" s="647"/>
      <c r="AL17" s="646"/>
      <c r="AM17" s="646"/>
      <c r="AN17" s="646"/>
      <c r="AO17" s="646"/>
      <c r="AP17" s="646"/>
      <c r="AQ17" s="648"/>
      <c r="AR17" s="647"/>
      <c r="AS17" s="646"/>
      <c r="AT17" s="646"/>
      <c r="AU17" s="646"/>
      <c r="AV17" s="646"/>
      <c r="AW17" s="646"/>
      <c r="AX17" s="648"/>
      <c r="AY17" s="647"/>
      <c r="AZ17" s="646"/>
      <c r="BA17" s="1039"/>
      <c r="BB17" s="1038"/>
      <c r="BC17" s="1037"/>
      <c r="BD17" s="645"/>
      <c r="BE17" s="642"/>
      <c r="BF17" s="641"/>
      <c r="BG17" s="640"/>
      <c r="BH17" s="640"/>
      <c r="BI17" s="640"/>
      <c r="BJ17" s="639"/>
    </row>
    <row r="18" spans="2:62" ht="20.25" customHeight="1">
      <c r="B18" s="1052"/>
      <c r="C18" s="1046"/>
      <c r="D18" s="1045"/>
      <c r="E18" s="799"/>
      <c r="F18" s="1044"/>
      <c r="G18" s="638"/>
      <c r="H18" s="636"/>
      <c r="I18" s="634"/>
      <c r="J18" s="909"/>
      <c r="K18" s="1056"/>
      <c r="L18" s="637"/>
      <c r="M18" s="637"/>
      <c r="N18" s="636"/>
      <c r="O18" s="430"/>
      <c r="P18" s="429"/>
      <c r="Q18" s="429"/>
      <c r="R18" s="429"/>
      <c r="S18" s="428"/>
      <c r="T18" s="1059" t="s">
        <v>571</v>
      </c>
      <c r="U18" s="1058"/>
      <c r="V18" s="1057"/>
      <c r="W18" s="606"/>
      <c r="X18" s="605"/>
      <c r="Y18" s="605"/>
      <c r="Z18" s="605"/>
      <c r="AA18" s="605"/>
      <c r="AB18" s="605"/>
      <c r="AC18" s="607"/>
      <c r="AD18" s="606"/>
      <c r="AE18" s="605"/>
      <c r="AF18" s="605"/>
      <c r="AG18" s="605"/>
      <c r="AH18" s="605"/>
      <c r="AI18" s="605"/>
      <c r="AJ18" s="607"/>
      <c r="AK18" s="606"/>
      <c r="AL18" s="605"/>
      <c r="AM18" s="605"/>
      <c r="AN18" s="605"/>
      <c r="AO18" s="605"/>
      <c r="AP18" s="605"/>
      <c r="AQ18" s="607"/>
      <c r="AR18" s="606"/>
      <c r="AS18" s="605"/>
      <c r="AT18" s="605"/>
      <c r="AU18" s="605"/>
      <c r="AV18" s="605"/>
      <c r="AW18" s="605"/>
      <c r="AX18" s="607"/>
      <c r="AY18" s="606"/>
      <c r="AZ18" s="605"/>
      <c r="BA18" s="605"/>
      <c r="BB18" s="901"/>
      <c r="BC18" s="622"/>
      <c r="BD18" s="625"/>
      <c r="BE18" s="622"/>
      <c r="BF18" s="621"/>
      <c r="BG18" s="620"/>
      <c r="BH18" s="620"/>
      <c r="BI18" s="620"/>
      <c r="BJ18" s="619"/>
    </row>
    <row r="19" spans="2:62" ht="20.25" customHeight="1">
      <c r="B19" s="1047">
        <f>B17+1</f>
        <v>3</v>
      </c>
      <c r="C19" s="1046"/>
      <c r="D19" s="1045"/>
      <c r="E19" s="799"/>
      <c r="F19" s="1044"/>
      <c r="G19" s="658"/>
      <c r="H19" s="656"/>
      <c r="I19" s="654"/>
      <c r="J19" s="923"/>
      <c r="K19" s="1043"/>
      <c r="L19" s="657"/>
      <c r="M19" s="657"/>
      <c r="N19" s="656"/>
      <c r="O19" s="430"/>
      <c r="P19" s="429"/>
      <c r="Q19" s="429"/>
      <c r="R19" s="429"/>
      <c r="S19" s="428"/>
      <c r="T19" s="1042" t="s">
        <v>401</v>
      </c>
      <c r="U19" s="1041"/>
      <c r="V19" s="1040"/>
      <c r="W19" s="647"/>
      <c r="X19" s="646"/>
      <c r="Y19" s="646"/>
      <c r="Z19" s="646"/>
      <c r="AA19" s="646"/>
      <c r="AB19" s="646"/>
      <c r="AC19" s="648"/>
      <c r="AD19" s="647"/>
      <c r="AE19" s="646"/>
      <c r="AF19" s="646"/>
      <c r="AG19" s="646"/>
      <c r="AH19" s="646"/>
      <c r="AI19" s="646"/>
      <c r="AJ19" s="648"/>
      <c r="AK19" s="647"/>
      <c r="AL19" s="646"/>
      <c r="AM19" s="646"/>
      <c r="AN19" s="646"/>
      <c r="AO19" s="646"/>
      <c r="AP19" s="646"/>
      <c r="AQ19" s="648"/>
      <c r="AR19" s="647"/>
      <c r="AS19" s="646"/>
      <c r="AT19" s="646"/>
      <c r="AU19" s="646"/>
      <c r="AV19" s="646"/>
      <c r="AW19" s="646"/>
      <c r="AX19" s="648"/>
      <c r="AY19" s="647"/>
      <c r="AZ19" s="646"/>
      <c r="BA19" s="1039"/>
      <c r="BB19" s="1038"/>
      <c r="BC19" s="1037"/>
      <c r="BD19" s="645"/>
      <c r="BE19" s="642"/>
      <c r="BF19" s="641"/>
      <c r="BG19" s="640"/>
      <c r="BH19" s="640"/>
      <c r="BI19" s="640"/>
      <c r="BJ19" s="639"/>
    </row>
    <row r="20" spans="2:62" ht="20.25" customHeight="1">
      <c r="B20" s="1052"/>
      <c r="C20" s="1046"/>
      <c r="D20" s="1045"/>
      <c r="E20" s="799"/>
      <c r="F20" s="1044"/>
      <c r="G20" s="638"/>
      <c r="H20" s="636"/>
      <c r="I20" s="634"/>
      <c r="J20" s="909"/>
      <c r="K20" s="1056"/>
      <c r="L20" s="637"/>
      <c r="M20" s="637"/>
      <c r="N20" s="636"/>
      <c r="O20" s="430"/>
      <c r="P20" s="429"/>
      <c r="Q20" s="429"/>
      <c r="R20" s="429"/>
      <c r="S20" s="428"/>
      <c r="T20" s="1059" t="s">
        <v>571</v>
      </c>
      <c r="U20" s="1058"/>
      <c r="V20" s="1057"/>
      <c r="W20" s="606"/>
      <c r="X20" s="605"/>
      <c r="Y20" s="605"/>
      <c r="Z20" s="605"/>
      <c r="AA20" s="605"/>
      <c r="AB20" s="605"/>
      <c r="AC20" s="607"/>
      <c r="AD20" s="606"/>
      <c r="AE20" s="605"/>
      <c r="AF20" s="605"/>
      <c r="AG20" s="605"/>
      <c r="AH20" s="605"/>
      <c r="AI20" s="605"/>
      <c r="AJ20" s="607"/>
      <c r="AK20" s="606"/>
      <c r="AL20" s="605"/>
      <c r="AM20" s="605"/>
      <c r="AN20" s="605"/>
      <c r="AO20" s="605"/>
      <c r="AP20" s="605"/>
      <c r="AQ20" s="607"/>
      <c r="AR20" s="606"/>
      <c r="AS20" s="605"/>
      <c r="AT20" s="605"/>
      <c r="AU20" s="605"/>
      <c r="AV20" s="605"/>
      <c r="AW20" s="605"/>
      <c r="AX20" s="607"/>
      <c r="AY20" s="606"/>
      <c r="AZ20" s="605"/>
      <c r="BA20" s="605"/>
      <c r="BB20" s="901"/>
      <c r="BC20" s="622"/>
      <c r="BD20" s="625"/>
      <c r="BE20" s="622"/>
      <c r="BF20" s="621"/>
      <c r="BG20" s="620"/>
      <c r="BH20" s="620"/>
      <c r="BI20" s="620"/>
      <c r="BJ20" s="619"/>
    </row>
    <row r="21" spans="2:62" ht="20.25" customHeight="1">
      <c r="B21" s="1047">
        <f>B19+1</f>
        <v>4</v>
      </c>
      <c r="C21" s="1046"/>
      <c r="D21" s="1045"/>
      <c r="E21" s="799"/>
      <c r="F21" s="1044"/>
      <c r="G21" s="658"/>
      <c r="H21" s="656"/>
      <c r="I21" s="654"/>
      <c r="J21" s="923"/>
      <c r="K21" s="1043"/>
      <c r="L21" s="657"/>
      <c r="M21" s="657"/>
      <c r="N21" s="656"/>
      <c r="O21" s="430"/>
      <c r="P21" s="429"/>
      <c r="Q21" s="429"/>
      <c r="R21" s="429"/>
      <c r="S21" s="428"/>
      <c r="T21" s="1042" t="s">
        <v>401</v>
      </c>
      <c r="U21" s="1041"/>
      <c r="V21" s="1040"/>
      <c r="W21" s="647"/>
      <c r="X21" s="646"/>
      <c r="Y21" s="646"/>
      <c r="Z21" s="646"/>
      <c r="AA21" s="646"/>
      <c r="AB21" s="646"/>
      <c r="AC21" s="648"/>
      <c r="AD21" s="647"/>
      <c r="AE21" s="646"/>
      <c r="AF21" s="646"/>
      <c r="AG21" s="646"/>
      <c r="AH21" s="646"/>
      <c r="AI21" s="646"/>
      <c r="AJ21" s="648"/>
      <c r="AK21" s="647"/>
      <c r="AL21" s="646"/>
      <c r="AM21" s="646"/>
      <c r="AN21" s="646"/>
      <c r="AO21" s="646"/>
      <c r="AP21" s="646"/>
      <c r="AQ21" s="648"/>
      <c r="AR21" s="647"/>
      <c r="AS21" s="646"/>
      <c r="AT21" s="646"/>
      <c r="AU21" s="646"/>
      <c r="AV21" s="646"/>
      <c r="AW21" s="646"/>
      <c r="AX21" s="648"/>
      <c r="AY21" s="647"/>
      <c r="AZ21" s="646"/>
      <c r="BA21" s="1039"/>
      <c r="BB21" s="1038"/>
      <c r="BC21" s="1037"/>
      <c r="BD21" s="645"/>
      <c r="BE21" s="642"/>
      <c r="BF21" s="641"/>
      <c r="BG21" s="640"/>
      <c r="BH21" s="640"/>
      <c r="BI21" s="640"/>
      <c r="BJ21" s="639"/>
    </row>
    <row r="22" spans="2:62" ht="20.25" customHeight="1">
      <c r="B22" s="1052"/>
      <c r="C22" s="1046"/>
      <c r="D22" s="1045"/>
      <c r="E22" s="799"/>
      <c r="F22" s="1044"/>
      <c r="G22" s="638"/>
      <c r="H22" s="636"/>
      <c r="I22" s="634"/>
      <c r="J22" s="909"/>
      <c r="K22" s="1056"/>
      <c r="L22" s="637"/>
      <c r="M22" s="637"/>
      <c r="N22" s="636"/>
      <c r="O22" s="430"/>
      <c r="P22" s="429"/>
      <c r="Q22" s="429"/>
      <c r="R22" s="429"/>
      <c r="S22" s="428"/>
      <c r="T22" s="1059" t="s">
        <v>571</v>
      </c>
      <c r="U22" s="1058"/>
      <c r="V22" s="1057"/>
      <c r="W22" s="606"/>
      <c r="X22" s="605"/>
      <c r="Y22" s="605"/>
      <c r="Z22" s="605"/>
      <c r="AA22" s="605"/>
      <c r="AB22" s="605"/>
      <c r="AC22" s="607"/>
      <c r="AD22" s="606"/>
      <c r="AE22" s="605"/>
      <c r="AF22" s="605"/>
      <c r="AG22" s="605"/>
      <c r="AH22" s="605"/>
      <c r="AI22" s="605"/>
      <c r="AJ22" s="607"/>
      <c r="AK22" s="606"/>
      <c r="AL22" s="605"/>
      <c r="AM22" s="605"/>
      <c r="AN22" s="605"/>
      <c r="AO22" s="605"/>
      <c r="AP22" s="605"/>
      <c r="AQ22" s="607"/>
      <c r="AR22" s="606"/>
      <c r="AS22" s="605"/>
      <c r="AT22" s="605"/>
      <c r="AU22" s="605"/>
      <c r="AV22" s="605"/>
      <c r="AW22" s="605"/>
      <c r="AX22" s="607"/>
      <c r="AY22" s="606"/>
      <c r="AZ22" s="605"/>
      <c r="BA22" s="605"/>
      <c r="BB22" s="901"/>
      <c r="BC22" s="622"/>
      <c r="BD22" s="625"/>
      <c r="BE22" s="622"/>
      <c r="BF22" s="621"/>
      <c r="BG22" s="620"/>
      <c r="BH22" s="620"/>
      <c r="BI22" s="620"/>
      <c r="BJ22" s="619"/>
    </row>
    <row r="23" spans="2:62" ht="20.25" customHeight="1">
      <c r="B23" s="1047">
        <f>B21+1</f>
        <v>5</v>
      </c>
      <c r="C23" s="1046"/>
      <c r="D23" s="1045"/>
      <c r="E23" s="799"/>
      <c r="F23" s="1044"/>
      <c r="G23" s="658"/>
      <c r="H23" s="656"/>
      <c r="I23" s="654"/>
      <c r="J23" s="923"/>
      <c r="K23" s="1043"/>
      <c r="L23" s="657"/>
      <c r="M23" s="657"/>
      <c r="N23" s="656"/>
      <c r="O23" s="430"/>
      <c r="P23" s="429"/>
      <c r="Q23" s="429"/>
      <c r="R23" s="429"/>
      <c r="S23" s="428"/>
      <c r="T23" s="1042" t="s">
        <v>401</v>
      </c>
      <c r="U23" s="1041"/>
      <c r="V23" s="1040"/>
      <c r="W23" s="647"/>
      <c r="X23" s="646"/>
      <c r="Y23" s="646"/>
      <c r="Z23" s="646"/>
      <c r="AA23" s="646"/>
      <c r="AB23" s="646"/>
      <c r="AC23" s="648"/>
      <c r="AD23" s="647"/>
      <c r="AE23" s="646"/>
      <c r="AF23" s="646"/>
      <c r="AG23" s="646"/>
      <c r="AH23" s="646"/>
      <c r="AI23" s="646"/>
      <c r="AJ23" s="648"/>
      <c r="AK23" s="647"/>
      <c r="AL23" s="646"/>
      <c r="AM23" s="646"/>
      <c r="AN23" s="646"/>
      <c r="AO23" s="646"/>
      <c r="AP23" s="646"/>
      <c r="AQ23" s="648"/>
      <c r="AR23" s="647"/>
      <c r="AS23" s="646"/>
      <c r="AT23" s="646"/>
      <c r="AU23" s="646"/>
      <c r="AV23" s="646"/>
      <c r="AW23" s="646"/>
      <c r="AX23" s="648"/>
      <c r="AY23" s="647"/>
      <c r="AZ23" s="646"/>
      <c r="BA23" s="1039"/>
      <c r="BB23" s="1038"/>
      <c r="BC23" s="1037"/>
      <c r="BD23" s="645"/>
      <c r="BE23" s="642"/>
      <c r="BF23" s="641"/>
      <c r="BG23" s="640"/>
      <c r="BH23" s="640"/>
      <c r="BI23" s="640"/>
      <c r="BJ23" s="639"/>
    </row>
    <row r="24" spans="2:62" ht="20.25" customHeight="1">
      <c r="B24" s="1052"/>
      <c r="C24" s="1046"/>
      <c r="D24" s="1045"/>
      <c r="E24" s="799"/>
      <c r="F24" s="1044"/>
      <c r="G24" s="638"/>
      <c r="H24" s="636"/>
      <c r="I24" s="634"/>
      <c r="J24" s="909"/>
      <c r="K24" s="1056"/>
      <c r="L24" s="637"/>
      <c r="M24" s="637"/>
      <c r="N24" s="636"/>
      <c r="O24" s="430"/>
      <c r="P24" s="429"/>
      <c r="Q24" s="429"/>
      <c r="R24" s="429"/>
      <c r="S24" s="428"/>
      <c r="T24" s="1050" t="s">
        <v>571</v>
      </c>
      <c r="U24" s="1049"/>
      <c r="V24" s="1048"/>
      <c r="W24" s="606"/>
      <c r="X24" s="605"/>
      <c r="Y24" s="605"/>
      <c r="Z24" s="605"/>
      <c r="AA24" s="605"/>
      <c r="AB24" s="605"/>
      <c r="AC24" s="607"/>
      <c r="AD24" s="606"/>
      <c r="AE24" s="605"/>
      <c r="AF24" s="605"/>
      <c r="AG24" s="605"/>
      <c r="AH24" s="605"/>
      <c r="AI24" s="605"/>
      <c r="AJ24" s="607"/>
      <c r="AK24" s="606"/>
      <c r="AL24" s="605"/>
      <c r="AM24" s="605"/>
      <c r="AN24" s="605"/>
      <c r="AO24" s="605"/>
      <c r="AP24" s="605"/>
      <c r="AQ24" s="607"/>
      <c r="AR24" s="606"/>
      <c r="AS24" s="605"/>
      <c r="AT24" s="605"/>
      <c r="AU24" s="605"/>
      <c r="AV24" s="605"/>
      <c r="AW24" s="605"/>
      <c r="AX24" s="607"/>
      <c r="AY24" s="606"/>
      <c r="AZ24" s="605"/>
      <c r="BA24" s="605"/>
      <c r="BB24" s="901"/>
      <c r="BC24" s="622"/>
      <c r="BD24" s="625"/>
      <c r="BE24" s="622"/>
      <c r="BF24" s="621"/>
      <c r="BG24" s="620"/>
      <c r="BH24" s="620"/>
      <c r="BI24" s="620"/>
      <c r="BJ24" s="619"/>
    </row>
    <row r="25" spans="2:62" ht="20.25" customHeight="1">
      <c r="B25" s="1047">
        <f>B23+1</f>
        <v>6</v>
      </c>
      <c r="C25" s="1046"/>
      <c r="D25" s="1045"/>
      <c r="E25" s="799"/>
      <c r="F25" s="1044"/>
      <c r="G25" s="658"/>
      <c r="H25" s="656"/>
      <c r="I25" s="654"/>
      <c r="J25" s="923"/>
      <c r="K25" s="1043"/>
      <c r="L25" s="657"/>
      <c r="M25" s="657"/>
      <c r="N25" s="656"/>
      <c r="O25" s="430"/>
      <c r="P25" s="429"/>
      <c r="Q25" s="429"/>
      <c r="R25" s="429"/>
      <c r="S25" s="428"/>
      <c r="T25" s="1055" t="s">
        <v>401</v>
      </c>
      <c r="U25" s="1054"/>
      <c r="V25" s="1053"/>
      <c r="W25" s="647"/>
      <c r="X25" s="646"/>
      <c r="Y25" s="646"/>
      <c r="Z25" s="646"/>
      <c r="AA25" s="646"/>
      <c r="AB25" s="646"/>
      <c r="AC25" s="648"/>
      <c r="AD25" s="647"/>
      <c r="AE25" s="646"/>
      <c r="AF25" s="646"/>
      <c r="AG25" s="646"/>
      <c r="AH25" s="646"/>
      <c r="AI25" s="646"/>
      <c r="AJ25" s="648"/>
      <c r="AK25" s="647"/>
      <c r="AL25" s="646"/>
      <c r="AM25" s="646"/>
      <c r="AN25" s="646"/>
      <c r="AO25" s="646"/>
      <c r="AP25" s="646"/>
      <c r="AQ25" s="648"/>
      <c r="AR25" s="647"/>
      <c r="AS25" s="646"/>
      <c r="AT25" s="646"/>
      <c r="AU25" s="646"/>
      <c r="AV25" s="646"/>
      <c r="AW25" s="646"/>
      <c r="AX25" s="648"/>
      <c r="AY25" s="647"/>
      <c r="AZ25" s="646"/>
      <c r="BA25" s="1039"/>
      <c r="BB25" s="1038"/>
      <c r="BC25" s="1037"/>
      <c r="BD25" s="645"/>
      <c r="BE25" s="642"/>
      <c r="BF25" s="641"/>
      <c r="BG25" s="640"/>
      <c r="BH25" s="640"/>
      <c r="BI25" s="640"/>
      <c r="BJ25" s="639"/>
    </row>
    <row r="26" spans="2:62" ht="20.25" customHeight="1">
      <c r="B26" s="1052"/>
      <c r="C26" s="1046"/>
      <c r="D26" s="1045"/>
      <c r="E26" s="799"/>
      <c r="F26" s="1044"/>
      <c r="G26" s="638"/>
      <c r="H26" s="636"/>
      <c r="I26" s="634"/>
      <c r="J26" s="909"/>
      <c r="K26" s="1056"/>
      <c r="L26" s="637"/>
      <c r="M26" s="637"/>
      <c r="N26" s="636"/>
      <c r="O26" s="430"/>
      <c r="P26" s="429"/>
      <c r="Q26" s="429"/>
      <c r="R26" s="429"/>
      <c r="S26" s="428"/>
      <c r="T26" s="1059" t="s">
        <v>571</v>
      </c>
      <c r="U26" s="1058"/>
      <c r="V26" s="1057"/>
      <c r="W26" s="606"/>
      <c r="X26" s="605"/>
      <c r="Y26" s="605"/>
      <c r="Z26" s="605"/>
      <c r="AA26" s="605"/>
      <c r="AB26" s="605"/>
      <c r="AC26" s="607"/>
      <c r="AD26" s="606"/>
      <c r="AE26" s="605"/>
      <c r="AF26" s="605"/>
      <c r="AG26" s="605"/>
      <c r="AH26" s="605"/>
      <c r="AI26" s="605"/>
      <c r="AJ26" s="607"/>
      <c r="AK26" s="606"/>
      <c r="AL26" s="605"/>
      <c r="AM26" s="605"/>
      <c r="AN26" s="605"/>
      <c r="AO26" s="605"/>
      <c r="AP26" s="605"/>
      <c r="AQ26" s="607"/>
      <c r="AR26" s="606"/>
      <c r="AS26" s="605"/>
      <c r="AT26" s="605"/>
      <c r="AU26" s="605"/>
      <c r="AV26" s="605"/>
      <c r="AW26" s="605"/>
      <c r="AX26" s="607"/>
      <c r="AY26" s="606"/>
      <c r="AZ26" s="605"/>
      <c r="BA26" s="605"/>
      <c r="BB26" s="901"/>
      <c r="BC26" s="622"/>
      <c r="BD26" s="625"/>
      <c r="BE26" s="622"/>
      <c r="BF26" s="621"/>
      <c r="BG26" s="620"/>
      <c r="BH26" s="620"/>
      <c r="BI26" s="620"/>
      <c r="BJ26" s="619"/>
    </row>
    <row r="27" spans="2:62" ht="20.25" customHeight="1">
      <c r="B27" s="1047">
        <f>B25+1</f>
        <v>7</v>
      </c>
      <c r="C27" s="1046"/>
      <c r="D27" s="1045"/>
      <c r="E27" s="799"/>
      <c r="F27" s="1044"/>
      <c r="G27" s="658"/>
      <c r="H27" s="656"/>
      <c r="I27" s="654"/>
      <c r="J27" s="923"/>
      <c r="K27" s="1043"/>
      <c r="L27" s="657"/>
      <c r="M27" s="657"/>
      <c r="N27" s="656"/>
      <c r="O27" s="430"/>
      <c r="P27" s="429"/>
      <c r="Q27" s="429"/>
      <c r="R27" s="429"/>
      <c r="S27" s="428"/>
      <c r="T27" s="1042" t="s">
        <v>401</v>
      </c>
      <c r="U27" s="1041"/>
      <c r="V27" s="1040"/>
      <c r="W27" s="647"/>
      <c r="X27" s="646"/>
      <c r="Y27" s="646"/>
      <c r="Z27" s="646"/>
      <c r="AA27" s="646"/>
      <c r="AB27" s="646"/>
      <c r="AC27" s="648"/>
      <c r="AD27" s="647"/>
      <c r="AE27" s="646"/>
      <c r="AF27" s="646"/>
      <c r="AG27" s="646"/>
      <c r="AH27" s="646"/>
      <c r="AI27" s="646"/>
      <c r="AJ27" s="648"/>
      <c r="AK27" s="647"/>
      <c r="AL27" s="646"/>
      <c r="AM27" s="646"/>
      <c r="AN27" s="646"/>
      <c r="AO27" s="646"/>
      <c r="AP27" s="646"/>
      <c r="AQ27" s="648"/>
      <c r="AR27" s="647"/>
      <c r="AS27" s="646"/>
      <c r="AT27" s="646"/>
      <c r="AU27" s="646"/>
      <c r="AV27" s="646"/>
      <c r="AW27" s="646"/>
      <c r="AX27" s="648"/>
      <c r="AY27" s="647"/>
      <c r="AZ27" s="646"/>
      <c r="BA27" s="1039"/>
      <c r="BB27" s="1038"/>
      <c r="BC27" s="1037"/>
      <c r="BD27" s="645"/>
      <c r="BE27" s="642"/>
      <c r="BF27" s="641"/>
      <c r="BG27" s="640"/>
      <c r="BH27" s="640"/>
      <c r="BI27" s="640"/>
      <c r="BJ27" s="639"/>
    </row>
    <row r="28" spans="2:62" ht="20.25" customHeight="1">
      <c r="B28" s="1052"/>
      <c r="C28" s="1046"/>
      <c r="D28" s="1045"/>
      <c r="E28" s="799"/>
      <c r="F28" s="1044"/>
      <c r="G28" s="638"/>
      <c r="H28" s="636"/>
      <c r="I28" s="634"/>
      <c r="J28" s="909"/>
      <c r="K28" s="1056"/>
      <c r="L28" s="637"/>
      <c r="M28" s="637"/>
      <c r="N28" s="636"/>
      <c r="O28" s="430"/>
      <c r="P28" s="429"/>
      <c r="Q28" s="429"/>
      <c r="R28" s="429"/>
      <c r="S28" s="428"/>
      <c r="T28" s="1059" t="s">
        <v>571</v>
      </c>
      <c r="U28" s="1058"/>
      <c r="V28" s="1057"/>
      <c r="W28" s="606"/>
      <c r="X28" s="605"/>
      <c r="Y28" s="605"/>
      <c r="Z28" s="605"/>
      <c r="AA28" s="605"/>
      <c r="AB28" s="605"/>
      <c r="AC28" s="607"/>
      <c r="AD28" s="606"/>
      <c r="AE28" s="605"/>
      <c r="AF28" s="605"/>
      <c r="AG28" s="605"/>
      <c r="AH28" s="605"/>
      <c r="AI28" s="605"/>
      <c r="AJ28" s="607"/>
      <c r="AK28" s="606"/>
      <c r="AL28" s="605"/>
      <c r="AM28" s="605"/>
      <c r="AN28" s="605"/>
      <c r="AO28" s="605"/>
      <c r="AP28" s="605"/>
      <c r="AQ28" s="607"/>
      <c r="AR28" s="606"/>
      <c r="AS28" s="605"/>
      <c r="AT28" s="605"/>
      <c r="AU28" s="605"/>
      <c r="AV28" s="605"/>
      <c r="AW28" s="605"/>
      <c r="AX28" s="607"/>
      <c r="AY28" s="606"/>
      <c r="AZ28" s="605"/>
      <c r="BA28" s="605"/>
      <c r="BB28" s="901"/>
      <c r="BC28" s="622"/>
      <c r="BD28" s="625"/>
      <c r="BE28" s="622"/>
      <c r="BF28" s="621"/>
      <c r="BG28" s="620"/>
      <c r="BH28" s="620"/>
      <c r="BI28" s="620"/>
      <c r="BJ28" s="619"/>
    </row>
    <row r="29" spans="2:62" ht="20.25" customHeight="1">
      <c r="B29" s="1047">
        <f>B27+1</f>
        <v>8</v>
      </c>
      <c r="C29" s="1046"/>
      <c r="D29" s="1045"/>
      <c r="E29" s="799"/>
      <c r="F29" s="1044"/>
      <c r="G29" s="658"/>
      <c r="H29" s="656"/>
      <c r="I29" s="654"/>
      <c r="J29" s="923"/>
      <c r="K29" s="1043"/>
      <c r="L29" s="657"/>
      <c r="M29" s="657"/>
      <c r="N29" s="656"/>
      <c r="O29" s="430"/>
      <c r="P29" s="429"/>
      <c r="Q29" s="429"/>
      <c r="R29" s="429"/>
      <c r="S29" s="428"/>
      <c r="T29" s="1042" t="s">
        <v>401</v>
      </c>
      <c r="U29" s="1041"/>
      <c r="V29" s="1040"/>
      <c r="W29" s="647"/>
      <c r="X29" s="646"/>
      <c r="Y29" s="646"/>
      <c r="Z29" s="646"/>
      <c r="AA29" s="646"/>
      <c r="AB29" s="646"/>
      <c r="AC29" s="648"/>
      <c r="AD29" s="647"/>
      <c r="AE29" s="646"/>
      <c r="AF29" s="646"/>
      <c r="AG29" s="646"/>
      <c r="AH29" s="646"/>
      <c r="AI29" s="646"/>
      <c r="AJ29" s="648"/>
      <c r="AK29" s="647"/>
      <c r="AL29" s="646"/>
      <c r="AM29" s="646"/>
      <c r="AN29" s="646"/>
      <c r="AO29" s="646"/>
      <c r="AP29" s="646"/>
      <c r="AQ29" s="648"/>
      <c r="AR29" s="647"/>
      <c r="AS29" s="646"/>
      <c r="AT29" s="646"/>
      <c r="AU29" s="646"/>
      <c r="AV29" s="646"/>
      <c r="AW29" s="646"/>
      <c r="AX29" s="648"/>
      <c r="AY29" s="647"/>
      <c r="AZ29" s="646"/>
      <c r="BA29" s="1039"/>
      <c r="BB29" s="1038"/>
      <c r="BC29" s="1037"/>
      <c r="BD29" s="645"/>
      <c r="BE29" s="642"/>
      <c r="BF29" s="641"/>
      <c r="BG29" s="640"/>
      <c r="BH29" s="640"/>
      <c r="BI29" s="640"/>
      <c r="BJ29" s="639"/>
    </row>
    <row r="30" spans="2:62" ht="20.25" customHeight="1">
      <c r="B30" s="1052"/>
      <c r="C30" s="1046"/>
      <c r="D30" s="1045"/>
      <c r="E30" s="799"/>
      <c r="F30" s="1044"/>
      <c r="G30" s="638"/>
      <c r="H30" s="636"/>
      <c r="I30" s="634"/>
      <c r="J30" s="909"/>
      <c r="K30" s="1056"/>
      <c r="L30" s="637"/>
      <c r="M30" s="637"/>
      <c r="N30" s="636"/>
      <c r="O30" s="430"/>
      <c r="P30" s="429"/>
      <c r="Q30" s="429"/>
      <c r="R30" s="429"/>
      <c r="S30" s="428"/>
      <c r="T30" s="1059" t="s">
        <v>571</v>
      </c>
      <c r="U30" s="1058"/>
      <c r="V30" s="1057"/>
      <c r="W30" s="606"/>
      <c r="X30" s="605"/>
      <c r="Y30" s="605"/>
      <c r="Z30" s="605"/>
      <c r="AA30" s="605"/>
      <c r="AB30" s="605"/>
      <c r="AC30" s="607"/>
      <c r="AD30" s="606"/>
      <c r="AE30" s="605"/>
      <c r="AF30" s="605"/>
      <c r="AG30" s="605"/>
      <c r="AH30" s="605"/>
      <c r="AI30" s="605"/>
      <c r="AJ30" s="607"/>
      <c r="AK30" s="606"/>
      <c r="AL30" s="605"/>
      <c r="AM30" s="605"/>
      <c r="AN30" s="605"/>
      <c r="AO30" s="605"/>
      <c r="AP30" s="605"/>
      <c r="AQ30" s="607"/>
      <c r="AR30" s="606"/>
      <c r="AS30" s="605"/>
      <c r="AT30" s="605"/>
      <c r="AU30" s="605"/>
      <c r="AV30" s="605"/>
      <c r="AW30" s="605"/>
      <c r="AX30" s="607"/>
      <c r="AY30" s="606"/>
      <c r="AZ30" s="605"/>
      <c r="BA30" s="605"/>
      <c r="BB30" s="901"/>
      <c r="BC30" s="622"/>
      <c r="BD30" s="625"/>
      <c r="BE30" s="622"/>
      <c r="BF30" s="621"/>
      <c r="BG30" s="620"/>
      <c r="BH30" s="620"/>
      <c r="BI30" s="620"/>
      <c r="BJ30" s="619"/>
    </row>
    <row r="31" spans="2:62" ht="20.25" customHeight="1">
      <c r="B31" s="1047">
        <f>B29+1</f>
        <v>9</v>
      </c>
      <c r="C31" s="1046"/>
      <c r="D31" s="1045"/>
      <c r="E31" s="799"/>
      <c r="F31" s="1044"/>
      <c r="G31" s="658"/>
      <c r="H31" s="656"/>
      <c r="I31" s="654"/>
      <c r="J31" s="923"/>
      <c r="K31" s="1043"/>
      <c r="L31" s="657"/>
      <c r="M31" s="657"/>
      <c r="N31" s="656"/>
      <c r="O31" s="430"/>
      <c r="P31" s="429"/>
      <c r="Q31" s="429"/>
      <c r="R31" s="429"/>
      <c r="S31" s="428"/>
      <c r="T31" s="1042" t="s">
        <v>401</v>
      </c>
      <c r="U31" s="1041"/>
      <c r="V31" s="1040"/>
      <c r="W31" s="647"/>
      <c r="X31" s="646"/>
      <c r="Y31" s="646"/>
      <c r="Z31" s="646"/>
      <c r="AA31" s="646"/>
      <c r="AB31" s="646"/>
      <c r="AC31" s="648"/>
      <c r="AD31" s="647"/>
      <c r="AE31" s="646"/>
      <c r="AF31" s="646"/>
      <c r="AG31" s="646"/>
      <c r="AH31" s="646"/>
      <c r="AI31" s="646"/>
      <c r="AJ31" s="648"/>
      <c r="AK31" s="647"/>
      <c r="AL31" s="646"/>
      <c r="AM31" s="646"/>
      <c r="AN31" s="646"/>
      <c r="AO31" s="646"/>
      <c r="AP31" s="646"/>
      <c r="AQ31" s="648"/>
      <c r="AR31" s="647"/>
      <c r="AS31" s="646"/>
      <c r="AT31" s="646"/>
      <c r="AU31" s="646"/>
      <c r="AV31" s="646"/>
      <c r="AW31" s="646"/>
      <c r="AX31" s="648"/>
      <c r="AY31" s="647"/>
      <c r="AZ31" s="646"/>
      <c r="BA31" s="1039"/>
      <c r="BB31" s="1038"/>
      <c r="BC31" s="1037"/>
      <c r="BD31" s="645"/>
      <c r="BE31" s="642"/>
      <c r="BF31" s="641"/>
      <c r="BG31" s="640"/>
      <c r="BH31" s="640"/>
      <c r="BI31" s="640"/>
      <c r="BJ31" s="639"/>
    </row>
    <row r="32" spans="2:62" ht="20.25" customHeight="1">
      <c r="B32" s="1052"/>
      <c r="C32" s="1046"/>
      <c r="D32" s="1045"/>
      <c r="E32" s="799"/>
      <c r="F32" s="1044"/>
      <c r="G32" s="638"/>
      <c r="H32" s="636"/>
      <c r="I32" s="634"/>
      <c r="J32" s="909"/>
      <c r="K32" s="1056"/>
      <c r="L32" s="637"/>
      <c r="M32" s="637"/>
      <c r="N32" s="636"/>
      <c r="O32" s="430"/>
      <c r="P32" s="429"/>
      <c r="Q32" s="429"/>
      <c r="R32" s="429"/>
      <c r="S32" s="428"/>
      <c r="T32" s="1050" t="s">
        <v>571</v>
      </c>
      <c r="U32" s="1049"/>
      <c r="V32" s="1048"/>
      <c r="W32" s="606"/>
      <c r="X32" s="605"/>
      <c r="Y32" s="605"/>
      <c r="Z32" s="605"/>
      <c r="AA32" s="605"/>
      <c r="AB32" s="605"/>
      <c r="AC32" s="607"/>
      <c r="AD32" s="606"/>
      <c r="AE32" s="605"/>
      <c r="AF32" s="605"/>
      <c r="AG32" s="605"/>
      <c r="AH32" s="605"/>
      <c r="AI32" s="605"/>
      <c r="AJ32" s="607"/>
      <c r="AK32" s="606"/>
      <c r="AL32" s="605"/>
      <c r="AM32" s="605"/>
      <c r="AN32" s="605"/>
      <c r="AO32" s="605"/>
      <c r="AP32" s="605"/>
      <c r="AQ32" s="607"/>
      <c r="AR32" s="606"/>
      <c r="AS32" s="605"/>
      <c r="AT32" s="605"/>
      <c r="AU32" s="605"/>
      <c r="AV32" s="605"/>
      <c r="AW32" s="605"/>
      <c r="AX32" s="607"/>
      <c r="AY32" s="606"/>
      <c r="AZ32" s="605"/>
      <c r="BA32" s="605"/>
      <c r="BB32" s="901"/>
      <c r="BC32" s="622"/>
      <c r="BD32" s="625"/>
      <c r="BE32" s="622"/>
      <c r="BF32" s="621"/>
      <c r="BG32" s="620"/>
      <c r="BH32" s="620"/>
      <c r="BI32" s="620"/>
      <c r="BJ32" s="619"/>
    </row>
    <row r="33" spans="2:62" ht="20.25" customHeight="1">
      <c r="B33" s="1047">
        <f>B31+1</f>
        <v>10</v>
      </c>
      <c r="C33" s="1046"/>
      <c r="D33" s="1045"/>
      <c r="E33" s="799"/>
      <c r="F33" s="1044"/>
      <c r="G33" s="658"/>
      <c r="H33" s="656"/>
      <c r="I33" s="654"/>
      <c r="J33" s="923"/>
      <c r="K33" s="1043"/>
      <c r="L33" s="657"/>
      <c r="M33" s="657"/>
      <c r="N33" s="656"/>
      <c r="O33" s="430"/>
      <c r="P33" s="429"/>
      <c r="Q33" s="429"/>
      <c r="R33" s="429"/>
      <c r="S33" s="428"/>
      <c r="T33" s="1055" t="s">
        <v>401</v>
      </c>
      <c r="U33" s="1054"/>
      <c r="V33" s="1053"/>
      <c r="W33" s="647"/>
      <c r="X33" s="646"/>
      <c r="Y33" s="646"/>
      <c r="Z33" s="646"/>
      <c r="AA33" s="646"/>
      <c r="AB33" s="646"/>
      <c r="AC33" s="648"/>
      <c r="AD33" s="647"/>
      <c r="AE33" s="646"/>
      <c r="AF33" s="646"/>
      <c r="AG33" s="646"/>
      <c r="AH33" s="646"/>
      <c r="AI33" s="646"/>
      <c r="AJ33" s="648"/>
      <c r="AK33" s="647"/>
      <c r="AL33" s="646"/>
      <c r="AM33" s="646"/>
      <c r="AN33" s="646"/>
      <c r="AO33" s="646"/>
      <c r="AP33" s="646"/>
      <c r="AQ33" s="648"/>
      <c r="AR33" s="647"/>
      <c r="AS33" s="646"/>
      <c r="AT33" s="646"/>
      <c r="AU33" s="646"/>
      <c r="AV33" s="646"/>
      <c r="AW33" s="646"/>
      <c r="AX33" s="648"/>
      <c r="AY33" s="647"/>
      <c r="AZ33" s="646"/>
      <c r="BA33" s="1039"/>
      <c r="BB33" s="1038"/>
      <c r="BC33" s="1037"/>
      <c r="BD33" s="645"/>
      <c r="BE33" s="642"/>
      <c r="BF33" s="641"/>
      <c r="BG33" s="640"/>
      <c r="BH33" s="640"/>
      <c r="BI33" s="640"/>
      <c r="BJ33" s="639"/>
    </row>
    <row r="34" spans="2:62" ht="20.25" customHeight="1">
      <c r="B34" s="1052"/>
      <c r="C34" s="1046"/>
      <c r="D34" s="1045"/>
      <c r="E34" s="799"/>
      <c r="F34" s="1044"/>
      <c r="G34" s="638"/>
      <c r="H34" s="636"/>
      <c r="I34" s="634"/>
      <c r="J34" s="909"/>
      <c r="K34" s="1056"/>
      <c r="L34" s="637"/>
      <c r="M34" s="637"/>
      <c r="N34" s="636"/>
      <c r="O34" s="430"/>
      <c r="P34" s="429"/>
      <c r="Q34" s="429"/>
      <c r="R34" s="429"/>
      <c r="S34" s="428"/>
      <c r="T34" s="1050" t="s">
        <v>571</v>
      </c>
      <c r="U34" s="1049"/>
      <c r="V34" s="1048"/>
      <c r="W34" s="606"/>
      <c r="X34" s="605"/>
      <c r="Y34" s="605"/>
      <c r="Z34" s="605"/>
      <c r="AA34" s="605"/>
      <c r="AB34" s="605"/>
      <c r="AC34" s="607"/>
      <c r="AD34" s="606"/>
      <c r="AE34" s="605"/>
      <c r="AF34" s="605"/>
      <c r="AG34" s="605"/>
      <c r="AH34" s="605"/>
      <c r="AI34" s="605"/>
      <c r="AJ34" s="607"/>
      <c r="AK34" s="606"/>
      <c r="AL34" s="605"/>
      <c r="AM34" s="605"/>
      <c r="AN34" s="605"/>
      <c r="AO34" s="605"/>
      <c r="AP34" s="605"/>
      <c r="AQ34" s="607"/>
      <c r="AR34" s="606"/>
      <c r="AS34" s="605"/>
      <c r="AT34" s="605"/>
      <c r="AU34" s="605"/>
      <c r="AV34" s="605"/>
      <c r="AW34" s="605"/>
      <c r="AX34" s="607"/>
      <c r="AY34" s="606"/>
      <c r="AZ34" s="605"/>
      <c r="BA34" s="605"/>
      <c r="BB34" s="901"/>
      <c r="BC34" s="622"/>
      <c r="BD34" s="625"/>
      <c r="BE34" s="622"/>
      <c r="BF34" s="621"/>
      <c r="BG34" s="620"/>
      <c r="BH34" s="620"/>
      <c r="BI34" s="620"/>
      <c r="BJ34" s="619"/>
    </row>
    <row r="35" spans="2:62" ht="20.25" customHeight="1">
      <c r="B35" s="1047">
        <f>B33+1</f>
        <v>11</v>
      </c>
      <c r="C35" s="1046"/>
      <c r="D35" s="1045"/>
      <c r="E35" s="799"/>
      <c r="F35" s="1044"/>
      <c r="G35" s="658"/>
      <c r="H35" s="656"/>
      <c r="I35" s="654"/>
      <c r="J35" s="923"/>
      <c r="K35" s="1043"/>
      <c r="L35" s="657"/>
      <c r="M35" s="657"/>
      <c r="N35" s="656"/>
      <c r="O35" s="430"/>
      <c r="P35" s="429"/>
      <c r="Q35" s="429"/>
      <c r="R35" s="429"/>
      <c r="S35" s="428"/>
      <c r="T35" s="1055" t="s">
        <v>401</v>
      </c>
      <c r="U35" s="1054"/>
      <c r="V35" s="1053"/>
      <c r="W35" s="647"/>
      <c r="X35" s="646"/>
      <c r="Y35" s="646"/>
      <c r="Z35" s="646"/>
      <c r="AA35" s="646"/>
      <c r="AB35" s="646"/>
      <c r="AC35" s="648"/>
      <c r="AD35" s="647"/>
      <c r="AE35" s="646"/>
      <c r="AF35" s="646"/>
      <c r="AG35" s="646"/>
      <c r="AH35" s="646"/>
      <c r="AI35" s="646"/>
      <c r="AJ35" s="648"/>
      <c r="AK35" s="647"/>
      <c r="AL35" s="646"/>
      <c r="AM35" s="646"/>
      <c r="AN35" s="646"/>
      <c r="AO35" s="646"/>
      <c r="AP35" s="646"/>
      <c r="AQ35" s="648"/>
      <c r="AR35" s="647"/>
      <c r="AS35" s="646"/>
      <c r="AT35" s="646"/>
      <c r="AU35" s="646"/>
      <c r="AV35" s="646"/>
      <c r="AW35" s="646"/>
      <c r="AX35" s="648"/>
      <c r="AY35" s="647"/>
      <c r="AZ35" s="646"/>
      <c r="BA35" s="1039"/>
      <c r="BB35" s="1038"/>
      <c r="BC35" s="1037"/>
      <c r="BD35" s="645"/>
      <c r="BE35" s="642"/>
      <c r="BF35" s="641"/>
      <c r="BG35" s="640"/>
      <c r="BH35" s="640"/>
      <c r="BI35" s="640"/>
      <c r="BJ35" s="639"/>
    </row>
    <row r="36" spans="2:62" ht="20.25" customHeight="1">
      <c r="B36" s="1052"/>
      <c r="C36" s="1046"/>
      <c r="D36" s="1045"/>
      <c r="E36" s="799"/>
      <c r="F36" s="1044"/>
      <c r="G36" s="638"/>
      <c r="H36" s="636"/>
      <c r="I36" s="634"/>
      <c r="J36" s="909"/>
      <c r="K36" s="1056"/>
      <c r="L36" s="637"/>
      <c r="M36" s="637"/>
      <c r="N36" s="636"/>
      <c r="O36" s="430"/>
      <c r="P36" s="429"/>
      <c r="Q36" s="429"/>
      <c r="R36" s="429"/>
      <c r="S36" s="428"/>
      <c r="T36" s="1050" t="s">
        <v>571</v>
      </c>
      <c r="U36" s="1049"/>
      <c r="V36" s="1048"/>
      <c r="W36" s="606"/>
      <c r="X36" s="605"/>
      <c r="Y36" s="605"/>
      <c r="Z36" s="605"/>
      <c r="AA36" s="605"/>
      <c r="AB36" s="605"/>
      <c r="AC36" s="607"/>
      <c r="AD36" s="606"/>
      <c r="AE36" s="605"/>
      <c r="AF36" s="605"/>
      <c r="AG36" s="605"/>
      <c r="AH36" s="605"/>
      <c r="AI36" s="605"/>
      <c r="AJ36" s="607"/>
      <c r="AK36" s="606"/>
      <c r="AL36" s="605"/>
      <c r="AM36" s="605"/>
      <c r="AN36" s="605"/>
      <c r="AO36" s="605"/>
      <c r="AP36" s="605"/>
      <c r="AQ36" s="607"/>
      <c r="AR36" s="606"/>
      <c r="AS36" s="605"/>
      <c r="AT36" s="605"/>
      <c r="AU36" s="605"/>
      <c r="AV36" s="605"/>
      <c r="AW36" s="605"/>
      <c r="AX36" s="607"/>
      <c r="AY36" s="606"/>
      <c r="AZ36" s="605"/>
      <c r="BA36" s="605"/>
      <c r="BB36" s="901"/>
      <c r="BC36" s="622"/>
      <c r="BD36" s="625"/>
      <c r="BE36" s="622"/>
      <c r="BF36" s="621"/>
      <c r="BG36" s="620"/>
      <c r="BH36" s="620"/>
      <c r="BI36" s="620"/>
      <c r="BJ36" s="619"/>
    </row>
    <row r="37" spans="2:62" ht="20.25" customHeight="1">
      <c r="B37" s="1047">
        <f>B35+1</f>
        <v>12</v>
      </c>
      <c r="C37" s="1046"/>
      <c r="D37" s="1045"/>
      <c r="E37" s="799"/>
      <c r="F37" s="1044"/>
      <c r="G37" s="658"/>
      <c r="H37" s="656"/>
      <c r="I37" s="654"/>
      <c r="J37" s="923"/>
      <c r="K37" s="1043"/>
      <c r="L37" s="657"/>
      <c r="M37" s="657"/>
      <c r="N37" s="656"/>
      <c r="O37" s="430"/>
      <c r="P37" s="429"/>
      <c r="Q37" s="429"/>
      <c r="R37" s="429"/>
      <c r="S37" s="428"/>
      <c r="T37" s="1055" t="s">
        <v>401</v>
      </c>
      <c r="U37" s="1054"/>
      <c r="V37" s="1053"/>
      <c r="W37" s="647"/>
      <c r="X37" s="646"/>
      <c r="Y37" s="646"/>
      <c r="Z37" s="646"/>
      <c r="AA37" s="646"/>
      <c r="AB37" s="646"/>
      <c r="AC37" s="648"/>
      <c r="AD37" s="647"/>
      <c r="AE37" s="646"/>
      <c r="AF37" s="646"/>
      <c r="AG37" s="646"/>
      <c r="AH37" s="646"/>
      <c r="AI37" s="646"/>
      <c r="AJ37" s="648"/>
      <c r="AK37" s="647"/>
      <c r="AL37" s="646"/>
      <c r="AM37" s="646"/>
      <c r="AN37" s="646"/>
      <c r="AO37" s="646"/>
      <c r="AP37" s="646"/>
      <c r="AQ37" s="648"/>
      <c r="AR37" s="647"/>
      <c r="AS37" s="646"/>
      <c r="AT37" s="646"/>
      <c r="AU37" s="646"/>
      <c r="AV37" s="646"/>
      <c r="AW37" s="646"/>
      <c r="AX37" s="648"/>
      <c r="AY37" s="647"/>
      <c r="AZ37" s="646"/>
      <c r="BA37" s="1039"/>
      <c r="BB37" s="1038"/>
      <c r="BC37" s="1037"/>
      <c r="BD37" s="645"/>
      <c r="BE37" s="642"/>
      <c r="BF37" s="641"/>
      <c r="BG37" s="640"/>
      <c r="BH37" s="640"/>
      <c r="BI37" s="640"/>
      <c r="BJ37" s="639"/>
    </row>
    <row r="38" spans="2:62" ht="20.25" customHeight="1">
      <c r="B38" s="1052"/>
      <c r="C38" s="1046"/>
      <c r="D38" s="1045"/>
      <c r="E38" s="799"/>
      <c r="F38" s="1044"/>
      <c r="G38" s="638"/>
      <c r="H38" s="636"/>
      <c r="I38" s="634"/>
      <c r="J38" s="909"/>
      <c r="K38" s="1056"/>
      <c r="L38" s="637"/>
      <c r="M38" s="637"/>
      <c r="N38" s="636"/>
      <c r="O38" s="430"/>
      <c r="P38" s="429"/>
      <c r="Q38" s="429"/>
      <c r="R38" s="429"/>
      <c r="S38" s="428"/>
      <c r="T38" s="1050" t="s">
        <v>571</v>
      </c>
      <c r="U38" s="1049"/>
      <c r="V38" s="1048"/>
      <c r="W38" s="606"/>
      <c r="X38" s="605"/>
      <c r="Y38" s="605"/>
      <c r="Z38" s="605"/>
      <c r="AA38" s="605"/>
      <c r="AB38" s="605"/>
      <c r="AC38" s="607"/>
      <c r="AD38" s="606"/>
      <c r="AE38" s="605"/>
      <c r="AF38" s="605"/>
      <c r="AG38" s="605"/>
      <c r="AH38" s="605"/>
      <c r="AI38" s="605"/>
      <c r="AJ38" s="607"/>
      <c r="AK38" s="606"/>
      <c r="AL38" s="605"/>
      <c r="AM38" s="605"/>
      <c r="AN38" s="605"/>
      <c r="AO38" s="605"/>
      <c r="AP38" s="605"/>
      <c r="AQ38" s="607"/>
      <c r="AR38" s="606"/>
      <c r="AS38" s="605"/>
      <c r="AT38" s="605"/>
      <c r="AU38" s="605"/>
      <c r="AV38" s="605"/>
      <c r="AW38" s="605"/>
      <c r="AX38" s="607"/>
      <c r="AY38" s="606"/>
      <c r="AZ38" s="605"/>
      <c r="BA38" s="605"/>
      <c r="BB38" s="901"/>
      <c r="BC38" s="622"/>
      <c r="BD38" s="625"/>
      <c r="BE38" s="622"/>
      <c r="BF38" s="621"/>
      <c r="BG38" s="620"/>
      <c r="BH38" s="620"/>
      <c r="BI38" s="620"/>
      <c r="BJ38" s="619"/>
    </row>
    <row r="39" spans="2:62" ht="20.25" customHeight="1">
      <c r="B39" s="1047">
        <f>B37+1</f>
        <v>13</v>
      </c>
      <c r="C39" s="1046"/>
      <c r="D39" s="1045"/>
      <c r="E39" s="799"/>
      <c r="F39" s="1044"/>
      <c r="G39" s="658"/>
      <c r="H39" s="656"/>
      <c r="I39" s="654"/>
      <c r="J39" s="923"/>
      <c r="K39" s="1043"/>
      <c r="L39" s="657"/>
      <c r="M39" s="657"/>
      <c r="N39" s="656"/>
      <c r="O39" s="430"/>
      <c r="P39" s="429"/>
      <c r="Q39" s="429"/>
      <c r="R39" s="429"/>
      <c r="S39" s="428"/>
      <c r="T39" s="1055" t="s">
        <v>401</v>
      </c>
      <c r="U39" s="1054"/>
      <c r="V39" s="1053"/>
      <c r="W39" s="647"/>
      <c r="X39" s="646"/>
      <c r="Y39" s="646"/>
      <c r="Z39" s="646"/>
      <c r="AA39" s="646"/>
      <c r="AB39" s="646"/>
      <c r="AC39" s="648"/>
      <c r="AD39" s="647"/>
      <c r="AE39" s="646"/>
      <c r="AF39" s="646"/>
      <c r="AG39" s="646"/>
      <c r="AH39" s="646"/>
      <c r="AI39" s="646"/>
      <c r="AJ39" s="648"/>
      <c r="AK39" s="647"/>
      <c r="AL39" s="646"/>
      <c r="AM39" s="646"/>
      <c r="AN39" s="646"/>
      <c r="AO39" s="646"/>
      <c r="AP39" s="646"/>
      <c r="AQ39" s="648"/>
      <c r="AR39" s="647"/>
      <c r="AS39" s="646"/>
      <c r="AT39" s="646"/>
      <c r="AU39" s="646"/>
      <c r="AV39" s="646"/>
      <c r="AW39" s="646"/>
      <c r="AX39" s="648"/>
      <c r="AY39" s="647"/>
      <c r="AZ39" s="646"/>
      <c r="BA39" s="1039"/>
      <c r="BB39" s="1038"/>
      <c r="BC39" s="1037"/>
      <c r="BD39" s="645"/>
      <c r="BE39" s="642"/>
      <c r="BF39" s="641"/>
      <c r="BG39" s="640"/>
      <c r="BH39" s="640"/>
      <c r="BI39" s="640"/>
      <c r="BJ39" s="639"/>
    </row>
    <row r="40" spans="2:62" ht="20.25" customHeight="1">
      <c r="B40" s="1052"/>
      <c r="C40" s="1046"/>
      <c r="D40" s="1045"/>
      <c r="E40" s="799"/>
      <c r="F40" s="1044"/>
      <c r="G40" s="638"/>
      <c r="H40" s="636"/>
      <c r="I40" s="634"/>
      <c r="J40" s="909"/>
      <c r="K40" s="1056"/>
      <c r="L40" s="637"/>
      <c r="M40" s="637"/>
      <c r="N40" s="636"/>
      <c r="O40" s="430"/>
      <c r="P40" s="429"/>
      <c r="Q40" s="429"/>
      <c r="R40" s="429"/>
      <c r="S40" s="428"/>
      <c r="T40" s="1050" t="s">
        <v>571</v>
      </c>
      <c r="U40" s="1049"/>
      <c r="V40" s="1048"/>
      <c r="W40" s="606"/>
      <c r="X40" s="605"/>
      <c r="Y40" s="605"/>
      <c r="Z40" s="605"/>
      <c r="AA40" s="605"/>
      <c r="AB40" s="605"/>
      <c r="AC40" s="607"/>
      <c r="AD40" s="606"/>
      <c r="AE40" s="605"/>
      <c r="AF40" s="605"/>
      <c r="AG40" s="605"/>
      <c r="AH40" s="605"/>
      <c r="AI40" s="605"/>
      <c r="AJ40" s="607"/>
      <c r="AK40" s="606"/>
      <c r="AL40" s="605"/>
      <c r="AM40" s="605"/>
      <c r="AN40" s="605"/>
      <c r="AO40" s="605"/>
      <c r="AP40" s="605"/>
      <c r="AQ40" s="607"/>
      <c r="AR40" s="606"/>
      <c r="AS40" s="605"/>
      <c r="AT40" s="605"/>
      <c r="AU40" s="605"/>
      <c r="AV40" s="605"/>
      <c r="AW40" s="605"/>
      <c r="AX40" s="607"/>
      <c r="AY40" s="606"/>
      <c r="AZ40" s="605"/>
      <c r="BA40" s="605"/>
      <c r="BB40" s="901"/>
      <c r="BC40" s="622"/>
      <c r="BD40" s="625"/>
      <c r="BE40" s="622"/>
      <c r="BF40" s="621"/>
      <c r="BG40" s="620"/>
      <c r="BH40" s="620"/>
      <c r="BI40" s="620"/>
      <c r="BJ40" s="619"/>
    </row>
    <row r="41" spans="2:62" ht="20.25" customHeight="1">
      <c r="B41" s="1047">
        <f>B39+1</f>
        <v>14</v>
      </c>
      <c r="C41" s="1046"/>
      <c r="D41" s="1045"/>
      <c r="E41" s="799"/>
      <c r="F41" s="1044"/>
      <c r="G41" s="658"/>
      <c r="H41" s="656"/>
      <c r="I41" s="654"/>
      <c r="J41" s="923"/>
      <c r="K41" s="1043"/>
      <c r="L41" s="657"/>
      <c r="M41" s="657"/>
      <c r="N41" s="656"/>
      <c r="O41" s="430"/>
      <c r="P41" s="429"/>
      <c r="Q41" s="429"/>
      <c r="R41" s="429"/>
      <c r="S41" s="428"/>
      <c r="T41" s="1055" t="s">
        <v>401</v>
      </c>
      <c r="U41" s="1054"/>
      <c r="V41" s="1053"/>
      <c r="W41" s="647"/>
      <c r="X41" s="646"/>
      <c r="Y41" s="646"/>
      <c r="Z41" s="646"/>
      <c r="AA41" s="646"/>
      <c r="AB41" s="646"/>
      <c r="AC41" s="648"/>
      <c r="AD41" s="647"/>
      <c r="AE41" s="646"/>
      <c r="AF41" s="646"/>
      <c r="AG41" s="646"/>
      <c r="AH41" s="646"/>
      <c r="AI41" s="646"/>
      <c r="AJ41" s="648"/>
      <c r="AK41" s="647"/>
      <c r="AL41" s="646"/>
      <c r="AM41" s="646"/>
      <c r="AN41" s="646"/>
      <c r="AO41" s="646"/>
      <c r="AP41" s="646"/>
      <c r="AQ41" s="648"/>
      <c r="AR41" s="647"/>
      <c r="AS41" s="646"/>
      <c r="AT41" s="646"/>
      <c r="AU41" s="646"/>
      <c r="AV41" s="646"/>
      <c r="AW41" s="646"/>
      <c r="AX41" s="648"/>
      <c r="AY41" s="647"/>
      <c r="AZ41" s="646"/>
      <c r="BA41" s="1039"/>
      <c r="BB41" s="1038"/>
      <c r="BC41" s="1037"/>
      <c r="BD41" s="645"/>
      <c r="BE41" s="642"/>
      <c r="BF41" s="641"/>
      <c r="BG41" s="640"/>
      <c r="BH41" s="640"/>
      <c r="BI41" s="640"/>
      <c r="BJ41" s="639"/>
    </row>
    <row r="42" spans="2:62" ht="20.25" customHeight="1">
      <c r="B42" s="1052"/>
      <c r="C42" s="1046"/>
      <c r="D42" s="1045"/>
      <c r="E42" s="799"/>
      <c r="F42" s="1044"/>
      <c r="G42" s="638"/>
      <c r="H42" s="636"/>
      <c r="I42" s="634"/>
      <c r="J42" s="909"/>
      <c r="K42" s="1056"/>
      <c r="L42" s="637"/>
      <c r="M42" s="637"/>
      <c r="N42" s="636"/>
      <c r="O42" s="430"/>
      <c r="P42" s="429"/>
      <c r="Q42" s="429"/>
      <c r="R42" s="429"/>
      <c r="S42" s="428"/>
      <c r="T42" s="1050" t="s">
        <v>571</v>
      </c>
      <c r="U42" s="1049"/>
      <c r="V42" s="1048"/>
      <c r="W42" s="606"/>
      <c r="X42" s="605"/>
      <c r="Y42" s="605"/>
      <c r="Z42" s="605"/>
      <c r="AA42" s="605"/>
      <c r="AB42" s="605"/>
      <c r="AC42" s="607"/>
      <c r="AD42" s="606"/>
      <c r="AE42" s="605"/>
      <c r="AF42" s="605"/>
      <c r="AG42" s="605"/>
      <c r="AH42" s="605"/>
      <c r="AI42" s="605"/>
      <c r="AJ42" s="607"/>
      <c r="AK42" s="606"/>
      <c r="AL42" s="605"/>
      <c r="AM42" s="605"/>
      <c r="AN42" s="605"/>
      <c r="AO42" s="605"/>
      <c r="AP42" s="605"/>
      <c r="AQ42" s="607"/>
      <c r="AR42" s="606"/>
      <c r="AS42" s="605"/>
      <c r="AT42" s="605"/>
      <c r="AU42" s="605"/>
      <c r="AV42" s="605"/>
      <c r="AW42" s="605"/>
      <c r="AX42" s="607"/>
      <c r="AY42" s="606"/>
      <c r="AZ42" s="605"/>
      <c r="BA42" s="605"/>
      <c r="BB42" s="901"/>
      <c r="BC42" s="622"/>
      <c r="BD42" s="625"/>
      <c r="BE42" s="622"/>
      <c r="BF42" s="621"/>
      <c r="BG42" s="620"/>
      <c r="BH42" s="620"/>
      <c r="BI42" s="620"/>
      <c r="BJ42" s="619"/>
    </row>
    <row r="43" spans="2:62" ht="20.25" customHeight="1">
      <c r="B43" s="1047">
        <f>B41+1</f>
        <v>15</v>
      </c>
      <c r="C43" s="1046"/>
      <c r="D43" s="1045"/>
      <c r="E43" s="799"/>
      <c r="F43" s="1044"/>
      <c r="G43" s="658"/>
      <c r="H43" s="656"/>
      <c r="I43" s="654"/>
      <c r="J43" s="923"/>
      <c r="K43" s="1043"/>
      <c r="L43" s="657"/>
      <c r="M43" s="657"/>
      <c r="N43" s="656"/>
      <c r="O43" s="430"/>
      <c r="P43" s="429"/>
      <c r="Q43" s="429"/>
      <c r="R43" s="429"/>
      <c r="S43" s="428"/>
      <c r="T43" s="1055" t="s">
        <v>401</v>
      </c>
      <c r="U43" s="1054"/>
      <c r="V43" s="1053"/>
      <c r="W43" s="647"/>
      <c r="X43" s="646"/>
      <c r="Y43" s="646"/>
      <c r="Z43" s="646"/>
      <c r="AA43" s="646"/>
      <c r="AB43" s="646"/>
      <c r="AC43" s="648"/>
      <c r="AD43" s="647"/>
      <c r="AE43" s="646"/>
      <c r="AF43" s="646"/>
      <c r="AG43" s="646"/>
      <c r="AH43" s="646"/>
      <c r="AI43" s="646"/>
      <c r="AJ43" s="648"/>
      <c r="AK43" s="647"/>
      <c r="AL43" s="646"/>
      <c r="AM43" s="646"/>
      <c r="AN43" s="646"/>
      <c r="AO43" s="646"/>
      <c r="AP43" s="646"/>
      <c r="AQ43" s="648"/>
      <c r="AR43" s="647"/>
      <c r="AS43" s="646"/>
      <c r="AT43" s="646"/>
      <c r="AU43" s="646"/>
      <c r="AV43" s="646"/>
      <c r="AW43" s="646"/>
      <c r="AX43" s="648"/>
      <c r="AY43" s="647"/>
      <c r="AZ43" s="646"/>
      <c r="BA43" s="1039"/>
      <c r="BB43" s="1038"/>
      <c r="BC43" s="1037"/>
      <c r="BD43" s="645"/>
      <c r="BE43" s="642"/>
      <c r="BF43" s="641"/>
      <c r="BG43" s="640"/>
      <c r="BH43" s="640"/>
      <c r="BI43" s="640"/>
      <c r="BJ43" s="639"/>
    </row>
    <row r="44" spans="2:62" ht="20.25" customHeight="1">
      <c r="B44" s="1052"/>
      <c r="C44" s="1046"/>
      <c r="D44" s="1045"/>
      <c r="E44" s="799"/>
      <c r="F44" s="1044"/>
      <c r="G44" s="638"/>
      <c r="H44" s="636"/>
      <c r="I44" s="634"/>
      <c r="J44" s="909"/>
      <c r="K44" s="1056"/>
      <c r="L44" s="637"/>
      <c r="M44" s="637"/>
      <c r="N44" s="636"/>
      <c r="O44" s="430"/>
      <c r="P44" s="429"/>
      <c r="Q44" s="429"/>
      <c r="R44" s="429"/>
      <c r="S44" s="428"/>
      <c r="T44" s="1050" t="s">
        <v>571</v>
      </c>
      <c r="U44" s="1049"/>
      <c r="V44" s="1048"/>
      <c r="W44" s="606"/>
      <c r="X44" s="605"/>
      <c r="Y44" s="605"/>
      <c r="Z44" s="605"/>
      <c r="AA44" s="605"/>
      <c r="AB44" s="605"/>
      <c r="AC44" s="607"/>
      <c r="AD44" s="606"/>
      <c r="AE44" s="605"/>
      <c r="AF44" s="605"/>
      <c r="AG44" s="605"/>
      <c r="AH44" s="605"/>
      <c r="AI44" s="605"/>
      <c r="AJ44" s="607"/>
      <c r="AK44" s="606"/>
      <c r="AL44" s="605"/>
      <c r="AM44" s="605"/>
      <c r="AN44" s="605"/>
      <c r="AO44" s="605"/>
      <c r="AP44" s="605"/>
      <c r="AQ44" s="607"/>
      <c r="AR44" s="606"/>
      <c r="AS44" s="605"/>
      <c r="AT44" s="605"/>
      <c r="AU44" s="605"/>
      <c r="AV44" s="605"/>
      <c r="AW44" s="605"/>
      <c r="AX44" s="607"/>
      <c r="AY44" s="606"/>
      <c r="AZ44" s="605"/>
      <c r="BA44" s="605"/>
      <c r="BB44" s="901"/>
      <c r="BC44" s="622"/>
      <c r="BD44" s="625"/>
      <c r="BE44" s="622"/>
      <c r="BF44" s="621"/>
      <c r="BG44" s="620"/>
      <c r="BH44" s="620"/>
      <c r="BI44" s="620"/>
      <c r="BJ44" s="619"/>
    </row>
    <row r="45" spans="2:62" ht="20.25" customHeight="1">
      <c r="B45" s="1047">
        <f>B43+1</f>
        <v>16</v>
      </c>
      <c r="C45" s="1046"/>
      <c r="D45" s="1045"/>
      <c r="E45" s="799"/>
      <c r="F45" s="1044"/>
      <c r="G45" s="658"/>
      <c r="H45" s="656"/>
      <c r="I45" s="654"/>
      <c r="J45" s="923"/>
      <c r="K45" s="1043"/>
      <c r="L45" s="657"/>
      <c r="M45" s="657"/>
      <c r="N45" s="656"/>
      <c r="O45" s="430"/>
      <c r="P45" s="429"/>
      <c r="Q45" s="429"/>
      <c r="R45" s="429"/>
      <c r="S45" s="428"/>
      <c r="T45" s="1055" t="s">
        <v>401</v>
      </c>
      <c r="U45" s="1054"/>
      <c r="V45" s="1053"/>
      <c r="W45" s="647"/>
      <c r="X45" s="646"/>
      <c r="Y45" s="646"/>
      <c r="Z45" s="646"/>
      <c r="AA45" s="646"/>
      <c r="AB45" s="646"/>
      <c r="AC45" s="648"/>
      <c r="AD45" s="647"/>
      <c r="AE45" s="646"/>
      <c r="AF45" s="646"/>
      <c r="AG45" s="646"/>
      <c r="AH45" s="646"/>
      <c r="AI45" s="646"/>
      <c r="AJ45" s="648"/>
      <c r="AK45" s="647"/>
      <c r="AL45" s="646"/>
      <c r="AM45" s="646"/>
      <c r="AN45" s="646"/>
      <c r="AO45" s="646"/>
      <c r="AP45" s="646"/>
      <c r="AQ45" s="648"/>
      <c r="AR45" s="647"/>
      <c r="AS45" s="646"/>
      <c r="AT45" s="646"/>
      <c r="AU45" s="646"/>
      <c r="AV45" s="646"/>
      <c r="AW45" s="646"/>
      <c r="AX45" s="648"/>
      <c r="AY45" s="647"/>
      <c r="AZ45" s="646"/>
      <c r="BA45" s="1039"/>
      <c r="BB45" s="1038"/>
      <c r="BC45" s="1037"/>
      <c r="BD45" s="645"/>
      <c r="BE45" s="642"/>
      <c r="BF45" s="641"/>
      <c r="BG45" s="640"/>
      <c r="BH45" s="640"/>
      <c r="BI45" s="640"/>
      <c r="BJ45" s="639"/>
    </row>
    <row r="46" spans="2:62" ht="20.25" customHeight="1">
      <c r="B46" s="1052"/>
      <c r="C46" s="1046"/>
      <c r="D46" s="1045"/>
      <c r="E46" s="799"/>
      <c r="F46" s="1044"/>
      <c r="G46" s="638"/>
      <c r="H46" s="636"/>
      <c r="I46" s="634"/>
      <c r="J46" s="909"/>
      <c r="K46" s="1056"/>
      <c r="L46" s="637"/>
      <c r="M46" s="637"/>
      <c r="N46" s="636"/>
      <c r="O46" s="430"/>
      <c r="P46" s="429"/>
      <c r="Q46" s="429"/>
      <c r="R46" s="429"/>
      <c r="S46" s="428"/>
      <c r="T46" s="1050" t="s">
        <v>571</v>
      </c>
      <c r="U46" s="1049"/>
      <c r="V46" s="1048"/>
      <c r="W46" s="606"/>
      <c r="X46" s="605"/>
      <c r="Y46" s="605"/>
      <c r="Z46" s="605"/>
      <c r="AA46" s="605"/>
      <c r="AB46" s="605"/>
      <c r="AC46" s="607"/>
      <c r="AD46" s="606"/>
      <c r="AE46" s="605"/>
      <c r="AF46" s="605"/>
      <c r="AG46" s="605"/>
      <c r="AH46" s="605"/>
      <c r="AI46" s="605"/>
      <c r="AJ46" s="607"/>
      <c r="AK46" s="606"/>
      <c r="AL46" s="605"/>
      <c r="AM46" s="605"/>
      <c r="AN46" s="605"/>
      <c r="AO46" s="605"/>
      <c r="AP46" s="605"/>
      <c r="AQ46" s="607"/>
      <c r="AR46" s="606"/>
      <c r="AS46" s="605"/>
      <c r="AT46" s="605"/>
      <c r="AU46" s="605"/>
      <c r="AV46" s="605"/>
      <c r="AW46" s="605"/>
      <c r="AX46" s="607"/>
      <c r="AY46" s="606"/>
      <c r="AZ46" s="605"/>
      <c r="BA46" s="605"/>
      <c r="BB46" s="901"/>
      <c r="BC46" s="622"/>
      <c r="BD46" s="625"/>
      <c r="BE46" s="622"/>
      <c r="BF46" s="621"/>
      <c r="BG46" s="620"/>
      <c r="BH46" s="620"/>
      <c r="BI46" s="620"/>
      <c r="BJ46" s="619"/>
    </row>
    <row r="47" spans="2:62" ht="20.25" customHeight="1">
      <c r="B47" s="1047">
        <f>B45+1</f>
        <v>17</v>
      </c>
      <c r="C47" s="1046"/>
      <c r="D47" s="1045"/>
      <c r="E47" s="799"/>
      <c r="F47" s="1044"/>
      <c r="G47" s="658"/>
      <c r="H47" s="656"/>
      <c r="I47" s="654"/>
      <c r="J47" s="923"/>
      <c r="K47" s="1043"/>
      <c r="L47" s="657"/>
      <c r="M47" s="657"/>
      <c r="N47" s="656"/>
      <c r="O47" s="430"/>
      <c r="P47" s="429"/>
      <c r="Q47" s="429"/>
      <c r="R47" s="429"/>
      <c r="S47" s="428"/>
      <c r="T47" s="1055" t="s">
        <v>401</v>
      </c>
      <c r="U47" s="1054"/>
      <c r="V47" s="1053"/>
      <c r="W47" s="647"/>
      <c r="X47" s="646"/>
      <c r="Y47" s="646"/>
      <c r="Z47" s="646"/>
      <c r="AA47" s="646"/>
      <c r="AB47" s="646"/>
      <c r="AC47" s="648"/>
      <c r="AD47" s="647"/>
      <c r="AE47" s="646"/>
      <c r="AF47" s="646"/>
      <c r="AG47" s="646"/>
      <c r="AH47" s="646"/>
      <c r="AI47" s="646"/>
      <c r="AJ47" s="648"/>
      <c r="AK47" s="647"/>
      <c r="AL47" s="646"/>
      <c r="AM47" s="646"/>
      <c r="AN47" s="646"/>
      <c r="AO47" s="646"/>
      <c r="AP47" s="646"/>
      <c r="AQ47" s="648"/>
      <c r="AR47" s="647"/>
      <c r="AS47" s="646"/>
      <c r="AT47" s="646"/>
      <c r="AU47" s="646"/>
      <c r="AV47" s="646"/>
      <c r="AW47" s="646"/>
      <c r="AX47" s="648"/>
      <c r="AY47" s="647"/>
      <c r="AZ47" s="646"/>
      <c r="BA47" s="1039"/>
      <c r="BB47" s="1038"/>
      <c r="BC47" s="1037"/>
      <c r="BD47" s="645"/>
      <c r="BE47" s="642"/>
      <c r="BF47" s="641"/>
      <c r="BG47" s="640"/>
      <c r="BH47" s="640"/>
      <c r="BI47" s="640"/>
      <c r="BJ47" s="639"/>
    </row>
    <row r="48" spans="2:62" ht="20.25" customHeight="1">
      <c r="B48" s="1052"/>
      <c r="C48" s="1046"/>
      <c r="D48" s="1045"/>
      <c r="E48" s="799"/>
      <c r="F48" s="1044"/>
      <c r="G48" s="638"/>
      <c r="H48" s="636"/>
      <c r="I48" s="634"/>
      <c r="J48" s="909"/>
      <c r="K48" s="1056"/>
      <c r="L48" s="637"/>
      <c r="M48" s="637"/>
      <c r="N48" s="636"/>
      <c r="O48" s="430"/>
      <c r="P48" s="429"/>
      <c r="Q48" s="429"/>
      <c r="R48" s="429"/>
      <c r="S48" s="428"/>
      <c r="T48" s="1050" t="s">
        <v>571</v>
      </c>
      <c r="U48" s="1049"/>
      <c r="V48" s="1048"/>
      <c r="W48" s="606"/>
      <c r="X48" s="605"/>
      <c r="Y48" s="605"/>
      <c r="Z48" s="605"/>
      <c r="AA48" s="605"/>
      <c r="AB48" s="605"/>
      <c r="AC48" s="607"/>
      <c r="AD48" s="606"/>
      <c r="AE48" s="605"/>
      <c r="AF48" s="605"/>
      <c r="AG48" s="605"/>
      <c r="AH48" s="605"/>
      <c r="AI48" s="605"/>
      <c r="AJ48" s="607"/>
      <c r="AK48" s="606"/>
      <c r="AL48" s="605"/>
      <c r="AM48" s="605"/>
      <c r="AN48" s="605"/>
      <c r="AO48" s="605"/>
      <c r="AP48" s="605"/>
      <c r="AQ48" s="607"/>
      <c r="AR48" s="606"/>
      <c r="AS48" s="605"/>
      <c r="AT48" s="605"/>
      <c r="AU48" s="605"/>
      <c r="AV48" s="605"/>
      <c r="AW48" s="605"/>
      <c r="AX48" s="607"/>
      <c r="AY48" s="606"/>
      <c r="AZ48" s="605"/>
      <c r="BA48" s="605"/>
      <c r="BB48" s="901"/>
      <c r="BC48" s="622"/>
      <c r="BD48" s="625"/>
      <c r="BE48" s="622"/>
      <c r="BF48" s="621"/>
      <c r="BG48" s="620"/>
      <c r="BH48" s="620"/>
      <c r="BI48" s="620"/>
      <c r="BJ48" s="619"/>
    </row>
    <row r="49" spans="2:62" ht="20.25" customHeight="1">
      <c r="B49" s="1047">
        <f>B47+1</f>
        <v>18</v>
      </c>
      <c r="C49" s="1046"/>
      <c r="D49" s="1045"/>
      <c r="E49" s="799"/>
      <c r="F49" s="1044"/>
      <c r="G49" s="658"/>
      <c r="H49" s="656"/>
      <c r="I49" s="654"/>
      <c r="J49" s="923"/>
      <c r="K49" s="1043"/>
      <c r="L49" s="657"/>
      <c r="M49" s="657"/>
      <c r="N49" s="656"/>
      <c r="O49" s="430"/>
      <c r="P49" s="429"/>
      <c r="Q49" s="429"/>
      <c r="R49" s="429"/>
      <c r="S49" s="428"/>
      <c r="T49" s="1055" t="s">
        <v>401</v>
      </c>
      <c r="U49" s="1054"/>
      <c r="V49" s="1053"/>
      <c r="W49" s="647"/>
      <c r="X49" s="646"/>
      <c r="Y49" s="646"/>
      <c r="Z49" s="646"/>
      <c r="AA49" s="646"/>
      <c r="AB49" s="646"/>
      <c r="AC49" s="648"/>
      <c r="AD49" s="647"/>
      <c r="AE49" s="646"/>
      <c r="AF49" s="646"/>
      <c r="AG49" s="646"/>
      <c r="AH49" s="646"/>
      <c r="AI49" s="646"/>
      <c r="AJ49" s="648"/>
      <c r="AK49" s="647"/>
      <c r="AL49" s="646"/>
      <c r="AM49" s="646"/>
      <c r="AN49" s="646"/>
      <c r="AO49" s="646"/>
      <c r="AP49" s="646"/>
      <c r="AQ49" s="648"/>
      <c r="AR49" s="647"/>
      <c r="AS49" s="646"/>
      <c r="AT49" s="646"/>
      <c r="AU49" s="646"/>
      <c r="AV49" s="646"/>
      <c r="AW49" s="646"/>
      <c r="AX49" s="648"/>
      <c r="AY49" s="647"/>
      <c r="AZ49" s="646"/>
      <c r="BA49" s="1039"/>
      <c r="BB49" s="1038"/>
      <c r="BC49" s="1037"/>
      <c r="BD49" s="645"/>
      <c r="BE49" s="642"/>
      <c r="BF49" s="641"/>
      <c r="BG49" s="640"/>
      <c r="BH49" s="640"/>
      <c r="BI49" s="640"/>
      <c r="BJ49" s="639"/>
    </row>
    <row r="50" spans="2:62" ht="20.25" customHeight="1">
      <c r="B50" s="1052"/>
      <c r="C50" s="1046"/>
      <c r="D50" s="1045"/>
      <c r="E50" s="799"/>
      <c r="F50" s="1044"/>
      <c r="G50" s="638"/>
      <c r="H50" s="636"/>
      <c r="I50" s="634"/>
      <c r="J50" s="909"/>
      <c r="K50" s="1056"/>
      <c r="L50" s="637"/>
      <c r="M50" s="637"/>
      <c r="N50" s="636"/>
      <c r="O50" s="430"/>
      <c r="P50" s="429"/>
      <c r="Q50" s="429"/>
      <c r="R50" s="429"/>
      <c r="S50" s="428"/>
      <c r="T50" s="1050" t="s">
        <v>571</v>
      </c>
      <c r="U50" s="1049"/>
      <c r="V50" s="1048"/>
      <c r="W50" s="606"/>
      <c r="X50" s="605"/>
      <c r="Y50" s="605"/>
      <c r="Z50" s="605"/>
      <c r="AA50" s="605"/>
      <c r="AB50" s="605"/>
      <c r="AC50" s="607"/>
      <c r="AD50" s="606"/>
      <c r="AE50" s="605"/>
      <c r="AF50" s="605"/>
      <c r="AG50" s="605"/>
      <c r="AH50" s="605"/>
      <c r="AI50" s="605"/>
      <c r="AJ50" s="607"/>
      <c r="AK50" s="606"/>
      <c r="AL50" s="605"/>
      <c r="AM50" s="605"/>
      <c r="AN50" s="605"/>
      <c r="AO50" s="605"/>
      <c r="AP50" s="605"/>
      <c r="AQ50" s="607"/>
      <c r="AR50" s="606"/>
      <c r="AS50" s="605"/>
      <c r="AT50" s="605"/>
      <c r="AU50" s="605"/>
      <c r="AV50" s="605"/>
      <c r="AW50" s="605"/>
      <c r="AX50" s="607"/>
      <c r="AY50" s="606"/>
      <c r="AZ50" s="605"/>
      <c r="BA50" s="605"/>
      <c r="BB50" s="901"/>
      <c r="BC50" s="622"/>
      <c r="BD50" s="625"/>
      <c r="BE50" s="622"/>
      <c r="BF50" s="621"/>
      <c r="BG50" s="620"/>
      <c r="BH50" s="620"/>
      <c r="BI50" s="620"/>
      <c r="BJ50" s="619"/>
    </row>
    <row r="51" spans="2:62" ht="20.25" customHeight="1">
      <c r="B51" s="1047">
        <f>B49+1</f>
        <v>19</v>
      </c>
      <c r="C51" s="1046"/>
      <c r="D51" s="1045"/>
      <c r="E51" s="799"/>
      <c r="F51" s="1044"/>
      <c r="G51" s="658"/>
      <c r="H51" s="656"/>
      <c r="I51" s="654"/>
      <c r="J51" s="923"/>
      <c r="K51" s="1043"/>
      <c r="L51" s="657"/>
      <c r="M51" s="657"/>
      <c r="N51" s="656"/>
      <c r="O51" s="430"/>
      <c r="P51" s="429"/>
      <c r="Q51" s="429"/>
      <c r="R51" s="429"/>
      <c r="S51" s="428"/>
      <c r="T51" s="1042" t="s">
        <v>401</v>
      </c>
      <c r="U51" s="1041"/>
      <c r="V51" s="1040"/>
      <c r="W51" s="647"/>
      <c r="X51" s="646"/>
      <c r="Y51" s="646"/>
      <c r="Z51" s="646"/>
      <c r="AA51" s="646"/>
      <c r="AB51" s="646"/>
      <c r="AC51" s="648"/>
      <c r="AD51" s="647"/>
      <c r="AE51" s="646"/>
      <c r="AF51" s="646"/>
      <c r="AG51" s="646"/>
      <c r="AH51" s="646"/>
      <c r="AI51" s="646"/>
      <c r="AJ51" s="648"/>
      <c r="AK51" s="647"/>
      <c r="AL51" s="646"/>
      <c r="AM51" s="646"/>
      <c r="AN51" s="646"/>
      <c r="AO51" s="646"/>
      <c r="AP51" s="646"/>
      <c r="AQ51" s="648"/>
      <c r="AR51" s="647"/>
      <c r="AS51" s="646"/>
      <c r="AT51" s="646"/>
      <c r="AU51" s="646"/>
      <c r="AV51" s="646"/>
      <c r="AW51" s="646"/>
      <c r="AX51" s="648"/>
      <c r="AY51" s="647"/>
      <c r="AZ51" s="646"/>
      <c r="BA51" s="1039"/>
      <c r="BB51" s="1038"/>
      <c r="BC51" s="1037"/>
      <c r="BD51" s="645"/>
      <c r="BE51" s="642"/>
      <c r="BF51" s="641"/>
      <c r="BG51" s="640"/>
      <c r="BH51" s="640"/>
      <c r="BI51" s="640"/>
      <c r="BJ51" s="639"/>
    </row>
    <row r="52" spans="2:62" ht="20.25" customHeight="1">
      <c r="B52" s="1052"/>
      <c r="C52" s="1046"/>
      <c r="D52" s="1045"/>
      <c r="E52" s="799"/>
      <c r="F52" s="1044"/>
      <c r="G52" s="638"/>
      <c r="H52" s="636"/>
      <c r="I52" s="634"/>
      <c r="J52" s="909"/>
      <c r="K52" s="1056"/>
      <c r="L52" s="637"/>
      <c r="M52" s="637"/>
      <c r="N52" s="636"/>
      <c r="O52" s="430"/>
      <c r="P52" s="429"/>
      <c r="Q52" s="429"/>
      <c r="R52" s="429"/>
      <c r="S52" s="428"/>
      <c r="T52" s="1050" t="s">
        <v>571</v>
      </c>
      <c r="U52" s="1058"/>
      <c r="V52" s="1057"/>
      <c r="W52" s="606"/>
      <c r="X52" s="605"/>
      <c r="Y52" s="605"/>
      <c r="Z52" s="605"/>
      <c r="AA52" s="605"/>
      <c r="AB52" s="605"/>
      <c r="AC52" s="607"/>
      <c r="AD52" s="606"/>
      <c r="AE52" s="605"/>
      <c r="AF52" s="605"/>
      <c r="AG52" s="605"/>
      <c r="AH52" s="605"/>
      <c r="AI52" s="605"/>
      <c r="AJ52" s="607"/>
      <c r="AK52" s="606"/>
      <c r="AL52" s="605"/>
      <c r="AM52" s="605"/>
      <c r="AN52" s="605"/>
      <c r="AO52" s="605"/>
      <c r="AP52" s="605"/>
      <c r="AQ52" s="607"/>
      <c r="AR52" s="606"/>
      <c r="AS52" s="605"/>
      <c r="AT52" s="605"/>
      <c r="AU52" s="605"/>
      <c r="AV52" s="605"/>
      <c r="AW52" s="605"/>
      <c r="AX52" s="607"/>
      <c r="AY52" s="606"/>
      <c r="AZ52" s="605"/>
      <c r="BA52" s="605"/>
      <c r="BB52" s="901"/>
      <c r="BC52" s="622"/>
      <c r="BD52" s="625"/>
      <c r="BE52" s="622"/>
      <c r="BF52" s="621"/>
      <c r="BG52" s="620"/>
      <c r="BH52" s="620"/>
      <c r="BI52" s="620"/>
      <c r="BJ52" s="619"/>
    </row>
    <row r="53" spans="2:62" ht="20.25" customHeight="1">
      <c r="B53" s="1047">
        <f>B51+1</f>
        <v>20</v>
      </c>
      <c r="C53" s="1046"/>
      <c r="D53" s="1045"/>
      <c r="E53" s="799"/>
      <c r="F53" s="1044"/>
      <c r="G53" s="658"/>
      <c r="H53" s="656"/>
      <c r="I53" s="654"/>
      <c r="J53" s="923"/>
      <c r="K53" s="1043"/>
      <c r="L53" s="657"/>
      <c r="M53" s="657"/>
      <c r="N53" s="656"/>
      <c r="O53" s="430"/>
      <c r="P53" s="429"/>
      <c r="Q53" s="429"/>
      <c r="R53" s="429"/>
      <c r="S53" s="428"/>
      <c r="T53" s="1042" t="s">
        <v>401</v>
      </c>
      <c r="U53" s="1041"/>
      <c r="V53" s="1040"/>
      <c r="W53" s="647"/>
      <c r="X53" s="646"/>
      <c r="Y53" s="646"/>
      <c r="Z53" s="646"/>
      <c r="AA53" s="646"/>
      <c r="AB53" s="646"/>
      <c r="AC53" s="648"/>
      <c r="AD53" s="647"/>
      <c r="AE53" s="646"/>
      <c r="AF53" s="646"/>
      <c r="AG53" s="646"/>
      <c r="AH53" s="646"/>
      <c r="AI53" s="646"/>
      <c r="AJ53" s="648"/>
      <c r="AK53" s="647"/>
      <c r="AL53" s="646"/>
      <c r="AM53" s="646"/>
      <c r="AN53" s="646"/>
      <c r="AO53" s="646"/>
      <c r="AP53" s="646"/>
      <c r="AQ53" s="648"/>
      <c r="AR53" s="647"/>
      <c r="AS53" s="646"/>
      <c r="AT53" s="646"/>
      <c r="AU53" s="646"/>
      <c r="AV53" s="646"/>
      <c r="AW53" s="646"/>
      <c r="AX53" s="648"/>
      <c r="AY53" s="647"/>
      <c r="AZ53" s="646"/>
      <c r="BA53" s="1039"/>
      <c r="BB53" s="1038"/>
      <c r="BC53" s="1037"/>
      <c r="BD53" s="645"/>
      <c r="BE53" s="642"/>
      <c r="BF53" s="641"/>
      <c r="BG53" s="640"/>
      <c r="BH53" s="640"/>
      <c r="BI53" s="640"/>
      <c r="BJ53" s="639"/>
    </row>
    <row r="54" spans="2:62" ht="20.25" customHeight="1">
      <c r="B54" s="1052"/>
      <c r="C54" s="1046"/>
      <c r="D54" s="1045"/>
      <c r="E54" s="799"/>
      <c r="F54" s="1044"/>
      <c r="G54" s="638"/>
      <c r="H54" s="636"/>
      <c r="I54" s="634"/>
      <c r="J54" s="909"/>
      <c r="K54" s="1056"/>
      <c r="L54" s="637"/>
      <c r="M54" s="637"/>
      <c r="N54" s="636"/>
      <c r="O54" s="430"/>
      <c r="P54" s="429"/>
      <c r="Q54" s="429"/>
      <c r="R54" s="429"/>
      <c r="S54" s="428"/>
      <c r="T54" s="1050" t="s">
        <v>571</v>
      </c>
      <c r="U54" s="1049"/>
      <c r="V54" s="1048"/>
      <c r="W54" s="606"/>
      <c r="X54" s="605"/>
      <c r="Y54" s="605"/>
      <c r="Z54" s="605"/>
      <c r="AA54" s="605"/>
      <c r="AB54" s="605"/>
      <c r="AC54" s="607"/>
      <c r="AD54" s="606"/>
      <c r="AE54" s="605"/>
      <c r="AF54" s="605"/>
      <c r="AG54" s="605"/>
      <c r="AH54" s="605"/>
      <c r="AI54" s="605"/>
      <c r="AJ54" s="607"/>
      <c r="AK54" s="606"/>
      <c r="AL54" s="605"/>
      <c r="AM54" s="605"/>
      <c r="AN54" s="605"/>
      <c r="AO54" s="605"/>
      <c r="AP54" s="605"/>
      <c r="AQ54" s="607"/>
      <c r="AR54" s="606"/>
      <c r="AS54" s="605"/>
      <c r="AT54" s="605"/>
      <c r="AU54" s="605"/>
      <c r="AV54" s="605"/>
      <c r="AW54" s="605"/>
      <c r="AX54" s="607"/>
      <c r="AY54" s="606"/>
      <c r="AZ54" s="605"/>
      <c r="BA54" s="605"/>
      <c r="BB54" s="901"/>
      <c r="BC54" s="622"/>
      <c r="BD54" s="625"/>
      <c r="BE54" s="622"/>
      <c r="BF54" s="621"/>
      <c r="BG54" s="620"/>
      <c r="BH54" s="620"/>
      <c r="BI54" s="620"/>
      <c r="BJ54" s="619"/>
    </row>
    <row r="55" spans="2:62" ht="20.25" customHeight="1">
      <c r="B55" s="1047">
        <f>B53+1</f>
        <v>21</v>
      </c>
      <c r="C55" s="1046"/>
      <c r="D55" s="1045"/>
      <c r="E55" s="799"/>
      <c r="F55" s="1044"/>
      <c r="G55" s="658"/>
      <c r="H55" s="656"/>
      <c r="I55" s="654"/>
      <c r="J55" s="923"/>
      <c r="K55" s="1043"/>
      <c r="L55" s="657"/>
      <c r="M55" s="657"/>
      <c r="N55" s="656"/>
      <c r="O55" s="430"/>
      <c r="P55" s="429"/>
      <c r="Q55" s="429"/>
      <c r="R55" s="429"/>
      <c r="S55" s="428"/>
      <c r="T55" s="1055" t="s">
        <v>401</v>
      </c>
      <c r="U55" s="1054"/>
      <c r="V55" s="1053"/>
      <c r="W55" s="647"/>
      <c r="X55" s="646"/>
      <c r="Y55" s="646"/>
      <c r="Z55" s="646"/>
      <c r="AA55" s="646"/>
      <c r="AB55" s="646"/>
      <c r="AC55" s="648"/>
      <c r="AD55" s="647"/>
      <c r="AE55" s="646"/>
      <c r="AF55" s="646"/>
      <c r="AG55" s="646"/>
      <c r="AH55" s="646"/>
      <c r="AI55" s="646"/>
      <c r="AJ55" s="648"/>
      <c r="AK55" s="647"/>
      <c r="AL55" s="646"/>
      <c r="AM55" s="646"/>
      <c r="AN55" s="646"/>
      <c r="AO55" s="646"/>
      <c r="AP55" s="646"/>
      <c r="AQ55" s="648"/>
      <c r="AR55" s="647"/>
      <c r="AS55" s="646"/>
      <c r="AT55" s="646"/>
      <c r="AU55" s="646"/>
      <c r="AV55" s="646"/>
      <c r="AW55" s="646"/>
      <c r="AX55" s="648"/>
      <c r="AY55" s="647"/>
      <c r="AZ55" s="646"/>
      <c r="BA55" s="1039"/>
      <c r="BB55" s="1038"/>
      <c r="BC55" s="1037"/>
      <c r="BD55" s="645"/>
      <c r="BE55" s="642"/>
      <c r="BF55" s="641"/>
      <c r="BG55" s="640"/>
      <c r="BH55" s="640"/>
      <c r="BI55" s="640"/>
      <c r="BJ55" s="639"/>
    </row>
    <row r="56" spans="2:62" ht="20.25" customHeight="1">
      <c r="B56" s="1052"/>
      <c r="C56" s="1046"/>
      <c r="D56" s="1045"/>
      <c r="E56" s="799"/>
      <c r="F56" s="1044"/>
      <c r="G56" s="638"/>
      <c r="H56" s="636"/>
      <c r="I56" s="634"/>
      <c r="J56" s="909"/>
      <c r="K56" s="1056"/>
      <c r="L56" s="637"/>
      <c r="M56" s="637"/>
      <c r="N56" s="636"/>
      <c r="O56" s="430"/>
      <c r="P56" s="429"/>
      <c r="Q56" s="429"/>
      <c r="R56" s="429"/>
      <c r="S56" s="428"/>
      <c r="T56" s="1050" t="s">
        <v>571</v>
      </c>
      <c r="U56" s="1049"/>
      <c r="V56" s="1048"/>
      <c r="W56" s="606"/>
      <c r="X56" s="605"/>
      <c r="Y56" s="605"/>
      <c r="Z56" s="605"/>
      <c r="AA56" s="605"/>
      <c r="AB56" s="605"/>
      <c r="AC56" s="607"/>
      <c r="AD56" s="606"/>
      <c r="AE56" s="605"/>
      <c r="AF56" s="605"/>
      <c r="AG56" s="605"/>
      <c r="AH56" s="605"/>
      <c r="AI56" s="605"/>
      <c r="AJ56" s="607"/>
      <c r="AK56" s="606"/>
      <c r="AL56" s="605"/>
      <c r="AM56" s="605"/>
      <c r="AN56" s="605"/>
      <c r="AO56" s="605"/>
      <c r="AP56" s="605"/>
      <c r="AQ56" s="607"/>
      <c r="AR56" s="606"/>
      <c r="AS56" s="605"/>
      <c r="AT56" s="605"/>
      <c r="AU56" s="605"/>
      <c r="AV56" s="605"/>
      <c r="AW56" s="605"/>
      <c r="AX56" s="607"/>
      <c r="AY56" s="606"/>
      <c r="AZ56" s="605"/>
      <c r="BA56" s="605"/>
      <c r="BB56" s="901"/>
      <c r="BC56" s="622"/>
      <c r="BD56" s="625"/>
      <c r="BE56" s="622"/>
      <c r="BF56" s="621"/>
      <c r="BG56" s="620"/>
      <c r="BH56" s="620"/>
      <c r="BI56" s="620"/>
      <c r="BJ56" s="619"/>
    </row>
    <row r="57" spans="2:62" ht="20.25" customHeight="1">
      <c r="B57" s="1047">
        <f>B55+1</f>
        <v>22</v>
      </c>
      <c r="C57" s="1046"/>
      <c r="D57" s="1045"/>
      <c r="E57" s="799"/>
      <c r="F57" s="1044"/>
      <c r="G57" s="658"/>
      <c r="H57" s="656"/>
      <c r="I57" s="654"/>
      <c r="J57" s="923"/>
      <c r="K57" s="1043"/>
      <c r="L57" s="657"/>
      <c r="M57" s="657"/>
      <c r="N57" s="656"/>
      <c r="O57" s="430"/>
      <c r="P57" s="429"/>
      <c r="Q57" s="429"/>
      <c r="R57" s="429"/>
      <c r="S57" s="428"/>
      <c r="T57" s="1055" t="s">
        <v>401</v>
      </c>
      <c r="U57" s="1054"/>
      <c r="V57" s="1053"/>
      <c r="W57" s="647"/>
      <c r="X57" s="646"/>
      <c r="Y57" s="646"/>
      <c r="Z57" s="646"/>
      <c r="AA57" s="646"/>
      <c r="AB57" s="646"/>
      <c r="AC57" s="648"/>
      <c r="AD57" s="647"/>
      <c r="AE57" s="646"/>
      <c r="AF57" s="646"/>
      <c r="AG57" s="646"/>
      <c r="AH57" s="646"/>
      <c r="AI57" s="646"/>
      <c r="AJ57" s="648"/>
      <c r="AK57" s="647"/>
      <c r="AL57" s="646"/>
      <c r="AM57" s="646"/>
      <c r="AN57" s="646"/>
      <c r="AO57" s="646"/>
      <c r="AP57" s="646"/>
      <c r="AQ57" s="648"/>
      <c r="AR57" s="647"/>
      <c r="AS57" s="646"/>
      <c r="AT57" s="646"/>
      <c r="AU57" s="646"/>
      <c r="AV57" s="646"/>
      <c r="AW57" s="646"/>
      <c r="AX57" s="648"/>
      <c r="AY57" s="647"/>
      <c r="AZ57" s="646"/>
      <c r="BA57" s="1039"/>
      <c r="BB57" s="1038"/>
      <c r="BC57" s="1037"/>
      <c r="BD57" s="645"/>
      <c r="BE57" s="642"/>
      <c r="BF57" s="641"/>
      <c r="BG57" s="640"/>
      <c r="BH57" s="640"/>
      <c r="BI57" s="640"/>
      <c r="BJ57" s="639"/>
    </row>
    <row r="58" spans="2:62" ht="20.25" customHeight="1">
      <c r="B58" s="1052"/>
      <c r="C58" s="1046"/>
      <c r="D58" s="1045"/>
      <c r="E58" s="799"/>
      <c r="F58" s="1044"/>
      <c r="G58" s="638"/>
      <c r="H58" s="636"/>
      <c r="I58" s="634"/>
      <c r="J58" s="909"/>
      <c r="K58" s="1056"/>
      <c r="L58" s="637"/>
      <c r="M58" s="637"/>
      <c r="N58" s="636"/>
      <c r="O58" s="430"/>
      <c r="P58" s="429"/>
      <c r="Q58" s="429"/>
      <c r="R58" s="429"/>
      <c r="S58" s="428"/>
      <c r="T58" s="1050" t="s">
        <v>571</v>
      </c>
      <c r="U58" s="1049"/>
      <c r="V58" s="1048"/>
      <c r="W58" s="606"/>
      <c r="X58" s="605"/>
      <c r="Y58" s="605"/>
      <c r="Z58" s="605"/>
      <c r="AA58" s="605"/>
      <c r="AB58" s="605"/>
      <c r="AC58" s="607"/>
      <c r="AD58" s="606"/>
      <c r="AE58" s="605"/>
      <c r="AF58" s="605"/>
      <c r="AG58" s="605"/>
      <c r="AH58" s="605"/>
      <c r="AI58" s="605"/>
      <c r="AJ58" s="607"/>
      <c r="AK58" s="606"/>
      <c r="AL58" s="605"/>
      <c r="AM58" s="605"/>
      <c r="AN58" s="605"/>
      <c r="AO58" s="605"/>
      <c r="AP58" s="605"/>
      <c r="AQ58" s="607"/>
      <c r="AR58" s="606"/>
      <c r="AS58" s="605"/>
      <c r="AT58" s="605"/>
      <c r="AU58" s="605"/>
      <c r="AV58" s="605"/>
      <c r="AW58" s="605"/>
      <c r="AX58" s="607"/>
      <c r="AY58" s="606"/>
      <c r="AZ58" s="605"/>
      <c r="BA58" s="605"/>
      <c r="BB58" s="901"/>
      <c r="BC58" s="622"/>
      <c r="BD58" s="625"/>
      <c r="BE58" s="622"/>
      <c r="BF58" s="621"/>
      <c r="BG58" s="620"/>
      <c r="BH58" s="620"/>
      <c r="BI58" s="620"/>
      <c r="BJ58" s="619"/>
    </row>
    <row r="59" spans="2:62" ht="20.25" customHeight="1">
      <c r="B59" s="1047">
        <f>B57+1</f>
        <v>23</v>
      </c>
      <c r="C59" s="1046"/>
      <c r="D59" s="1045"/>
      <c r="E59" s="799"/>
      <c r="F59" s="1044"/>
      <c r="G59" s="658"/>
      <c r="H59" s="656"/>
      <c r="I59" s="654"/>
      <c r="J59" s="923"/>
      <c r="K59" s="1043"/>
      <c r="L59" s="657"/>
      <c r="M59" s="657"/>
      <c r="N59" s="656"/>
      <c r="O59" s="430"/>
      <c r="P59" s="429"/>
      <c r="Q59" s="429"/>
      <c r="R59" s="429"/>
      <c r="S59" s="428"/>
      <c r="T59" s="1055" t="s">
        <v>401</v>
      </c>
      <c r="U59" s="1054"/>
      <c r="V59" s="1053"/>
      <c r="W59" s="647"/>
      <c r="X59" s="646"/>
      <c r="Y59" s="646"/>
      <c r="Z59" s="646"/>
      <c r="AA59" s="646"/>
      <c r="AB59" s="646"/>
      <c r="AC59" s="648"/>
      <c r="AD59" s="647"/>
      <c r="AE59" s="646"/>
      <c r="AF59" s="646"/>
      <c r="AG59" s="646"/>
      <c r="AH59" s="646"/>
      <c r="AI59" s="646"/>
      <c r="AJ59" s="648"/>
      <c r="AK59" s="647"/>
      <c r="AL59" s="646"/>
      <c r="AM59" s="646"/>
      <c r="AN59" s="646"/>
      <c r="AO59" s="646"/>
      <c r="AP59" s="646"/>
      <c r="AQ59" s="648"/>
      <c r="AR59" s="647"/>
      <c r="AS59" s="646"/>
      <c r="AT59" s="646"/>
      <c r="AU59" s="646"/>
      <c r="AV59" s="646"/>
      <c r="AW59" s="646"/>
      <c r="AX59" s="648"/>
      <c r="AY59" s="647"/>
      <c r="AZ59" s="646"/>
      <c r="BA59" s="1039"/>
      <c r="BB59" s="1038"/>
      <c r="BC59" s="1037"/>
      <c r="BD59" s="645"/>
      <c r="BE59" s="642"/>
      <c r="BF59" s="641"/>
      <c r="BG59" s="640"/>
      <c r="BH59" s="640"/>
      <c r="BI59" s="640"/>
      <c r="BJ59" s="639"/>
    </row>
    <row r="60" spans="2:62" ht="20.25" customHeight="1">
      <c r="B60" s="1052"/>
      <c r="C60" s="1046"/>
      <c r="D60" s="1045"/>
      <c r="E60" s="799"/>
      <c r="F60" s="1044"/>
      <c r="G60" s="638"/>
      <c r="H60" s="636"/>
      <c r="I60" s="634"/>
      <c r="J60" s="909"/>
      <c r="K60" s="1056"/>
      <c r="L60" s="637"/>
      <c r="M60" s="637"/>
      <c r="N60" s="636"/>
      <c r="O60" s="430"/>
      <c r="P60" s="429"/>
      <c r="Q60" s="429"/>
      <c r="R60" s="429"/>
      <c r="S60" s="428"/>
      <c r="T60" s="1050" t="s">
        <v>571</v>
      </c>
      <c r="U60" s="1049"/>
      <c r="V60" s="1048"/>
      <c r="W60" s="606"/>
      <c r="X60" s="605"/>
      <c r="Y60" s="605"/>
      <c r="Z60" s="605"/>
      <c r="AA60" s="605"/>
      <c r="AB60" s="605"/>
      <c r="AC60" s="607"/>
      <c r="AD60" s="606"/>
      <c r="AE60" s="605"/>
      <c r="AF60" s="605"/>
      <c r="AG60" s="605"/>
      <c r="AH60" s="605"/>
      <c r="AI60" s="605"/>
      <c r="AJ60" s="607"/>
      <c r="AK60" s="606"/>
      <c r="AL60" s="605"/>
      <c r="AM60" s="605"/>
      <c r="AN60" s="605"/>
      <c r="AO60" s="605"/>
      <c r="AP60" s="605"/>
      <c r="AQ60" s="607"/>
      <c r="AR60" s="606"/>
      <c r="AS60" s="605"/>
      <c r="AT60" s="605"/>
      <c r="AU60" s="605"/>
      <c r="AV60" s="605"/>
      <c r="AW60" s="605"/>
      <c r="AX60" s="607"/>
      <c r="AY60" s="606"/>
      <c r="AZ60" s="605"/>
      <c r="BA60" s="605"/>
      <c r="BB60" s="901"/>
      <c r="BC60" s="622"/>
      <c r="BD60" s="625"/>
      <c r="BE60" s="622"/>
      <c r="BF60" s="621"/>
      <c r="BG60" s="620"/>
      <c r="BH60" s="620"/>
      <c r="BI60" s="620"/>
      <c r="BJ60" s="619"/>
    </row>
    <row r="61" spans="2:62" ht="20.25" customHeight="1">
      <c r="B61" s="1047">
        <f>B59+1</f>
        <v>24</v>
      </c>
      <c r="C61" s="1046"/>
      <c r="D61" s="1045"/>
      <c r="E61" s="799"/>
      <c r="F61" s="1044"/>
      <c r="G61" s="658"/>
      <c r="H61" s="656"/>
      <c r="I61" s="654"/>
      <c r="J61" s="923"/>
      <c r="K61" s="1043"/>
      <c r="L61" s="657"/>
      <c r="M61" s="657"/>
      <c r="N61" s="656"/>
      <c r="O61" s="430"/>
      <c r="P61" s="429"/>
      <c r="Q61" s="429"/>
      <c r="R61" s="429"/>
      <c r="S61" s="428"/>
      <c r="T61" s="1055" t="s">
        <v>401</v>
      </c>
      <c r="U61" s="1054"/>
      <c r="V61" s="1053"/>
      <c r="W61" s="647"/>
      <c r="X61" s="646"/>
      <c r="Y61" s="646"/>
      <c r="Z61" s="646"/>
      <c r="AA61" s="646"/>
      <c r="AB61" s="646"/>
      <c r="AC61" s="648"/>
      <c r="AD61" s="647"/>
      <c r="AE61" s="646"/>
      <c r="AF61" s="646"/>
      <c r="AG61" s="646"/>
      <c r="AH61" s="646"/>
      <c r="AI61" s="646"/>
      <c r="AJ61" s="648"/>
      <c r="AK61" s="647"/>
      <c r="AL61" s="646"/>
      <c r="AM61" s="646"/>
      <c r="AN61" s="646"/>
      <c r="AO61" s="646"/>
      <c r="AP61" s="646"/>
      <c r="AQ61" s="648"/>
      <c r="AR61" s="647"/>
      <c r="AS61" s="646"/>
      <c r="AT61" s="646"/>
      <c r="AU61" s="646"/>
      <c r="AV61" s="646"/>
      <c r="AW61" s="646"/>
      <c r="AX61" s="648"/>
      <c r="AY61" s="647"/>
      <c r="AZ61" s="646"/>
      <c r="BA61" s="1039"/>
      <c r="BB61" s="1038"/>
      <c r="BC61" s="1037"/>
      <c r="BD61" s="645"/>
      <c r="BE61" s="642"/>
      <c r="BF61" s="641"/>
      <c r="BG61" s="640"/>
      <c r="BH61" s="640"/>
      <c r="BI61" s="640"/>
      <c r="BJ61" s="639"/>
    </row>
    <row r="62" spans="2:62" ht="20.25" customHeight="1">
      <c r="B62" s="1052"/>
      <c r="C62" s="1046"/>
      <c r="D62" s="1045"/>
      <c r="E62" s="799"/>
      <c r="F62" s="1044"/>
      <c r="G62" s="638"/>
      <c r="H62" s="636"/>
      <c r="I62" s="634"/>
      <c r="J62" s="909"/>
      <c r="K62" s="1056"/>
      <c r="L62" s="637"/>
      <c r="M62" s="637"/>
      <c r="N62" s="636"/>
      <c r="O62" s="430"/>
      <c r="P62" s="429"/>
      <c r="Q62" s="429"/>
      <c r="R62" s="429"/>
      <c r="S62" s="428"/>
      <c r="T62" s="1050" t="s">
        <v>571</v>
      </c>
      <c r="U62" s="1049"/>
      <c r="V62" s="1048"/>
      <c r="W62" s="606"/>
      <c r="X62" s="605"/>
      <c r="Y62" s="605"/>
      <c r="Z62" s="605"/>
      <c r="AA62" s="605"/>
      <c r="AB62" s="605"/>
      <c r="AC62" s="607"/>
      <c r="AD62" s="606"/>
      <c r="AE62" s="605"/>
      <c r="AF62" s="605"/>
      <c r="AG62" s="605"/>
      <c r="AH62" s="605"/>
      <c r="AI62" s="605"/>
      <c r="AJ62" s="607"/>
      <c r="AK62" s="606"/>
      <c r="AL62" s="605"/>
      <c r="AM62" s="605"/>
      <c r="AN62" s="605"/>
      <c r="AO62" s="605"/>
      <c r="AP62" s="605"/>
      <c r="AQ62" s="607"/>
      <c r="AR62" s="606"/>
      <c r="AS62" s="605"/>
      <c r="AT62" s="605"/>
      <c r="AU62" s="605"/>
      <c r="AV62" s="605"/>
      <c r="AW62" s="605"/>
      <c r="AX62" s="607"/>
      <c r="AY62" s="606"/>
      <c r="AZ62" s="605"/>
      <c r="BA62" s="605"/>
      <c r="BB62" s="901"/>
      <c r="BC62" s="622"/>
      <c r="BD62" s="625"/>
      <c r="BE62" s="622"/>
      <c r="BF62" s="621"/>
      <c r="BG62" s="620"/>
      <c r="BH62" s="620"/>
      <c r="BI62" s="620"/>
      <c r="BJ62" s="619"/>
    </row>
    <row r="63" spans="2:62" ht="20.25" customHeight="1">
      <c r="B63" s="1047">
        <f>B61+1</f>
        <v>25</v>
      </c>
      <c r="C63" s="1046"/>
      <c r="D63" s="1045"/>
      <c r="E63" s="799"/>
      <c r="F63" s="1044"/>
      <c r="G63" s="658"/>
      <c r="H63" s="656"/>
      <c r="I63" s="654"/>
      <c r="J63" s="923"/>
      <c r="K63" s="1043"/>
      <c r="L63" s="657"/>
      <c r="M63" s="657"/>
      <c r="N63" s="656"/>
      <c r="O63" s="430"/>
      <c r="P63" s="429"/>
      <c r="Q63" s="429"/>
      <c r="R63" s="429"/>
      <c r="S63" s="428"/>
      <c r="T63" s="1055" t="s">
        <v>401</v>
      </c>
      <c r="U63" s="1054"/>
      <c r="V63" s="1053"/>
      <c r="W63" s="647"/>
      <c r="X63" s="646"/>
      <c r="Y63" s="646"/>
      <c r="Z63" s="646"/>
      <c r="AA63" s="646"/>
      <c r="AB63" s="646"/>
      <c r="AC63" s="648"/>
      <c r="AD63" s="647"/>
      <c r="AE63" s="646"/>
      <c r="AF63" s="646"/>
      <c r="AG63" s="646"/>
      <c r="AH63" s="646"/>
      <c r="AI63" s="646"/>
      <c r="AJ63" s="648"/>
      <c r="AK63" s="647"/>
      <c r="AL63" s="646"/>
      <c r="AM63" s="646"/>
      <c r="AN63" s="646"/>
      <c r="AO63" s="646"/>
      <c r="AP63" s="646"/>
      <c r="AQ63" s="648"/>
      <c r="AR63" s="647"/>
      <c r="AS63" s="646"/>
      <c r="AT63" s="646"/>
      <c r="AU63" s="646"/>
      <c r="AV63" s="646"/>
      <c r="AW63" s="646"/>
      <c r="AX63" s="648"/>
      <c r="AY63" s="647"/>
      <c r="AZ63" s="646"/>
      <c r="BA63" s="1039"/>
      <c r="BB63" s="1038"/>
      <c r="BC63" s="1037"/>
      <c r="BD63" s="645"/>
      <c r="BE63" s="642"/>
      <c r="BF63" s="641"/>
      <c r="BG63" s="640"/>
      <c r="BH63" s="640"/>
      <c r="BI63" s="640"/>
      <c r="BJ63" s="639"/>
    </row>
    <row r="64" spans="2:62" ht="20.25" customHeight="1">
      <c r="B64" s="1052"/>
      <c r="C64" s="1046"/>
      <c r="D64" s="1045"/>
      <c r="E64" s="799"/>
      <c r="F64" s="1044"/>
      <c r="G64" s="638"/>
      <c r="H64" s="636"/>
      <c r="I64" s="634"/>
      <c r="J64" s="909"/>
      <c r="K64" s="1056"/>
      <c r="L64" s="637"/>
      <c r="M64" s="637"/>
      <c r="N64" s="636"/>
      <c r="O64" s="430"/>
      <c r="P64" s="429"/>
      <c r="Q64" s="429"/>
      <c r="R64" s="429"/>
      <c r="S64" s="428"/>
      <c r="T64" s="1050" t="s">
        <v>571</v>
      </c>
      <c r="U64" s="1049"/>
      <c r="V64" s="1048"/>
      <c r="W64" s="606"/>
      <c r="X64" s="605"/>
      <c r="Y64" s="605"/>
      <c r="Z64" s="605"/>
      <c r="AA64" s="605"/>
      <c r="AB64" s="605"/>
      <c r="AC64" s="607"/>
      <c r="AD64" s="606"/>
      <c r="AE64" s="605"/>
      <c r="AF64" s="605"/>
      <c r="AG64" s="605"/>
      <c r="AH64" s="605"/>
      <c r="AI64" s="605"/>
      <c r="AJ64" s="607"/>
      <c r="AK64" s="606"/>
      <c r="AL64" s="605"/>
      <c r="AM64" s="605"/>
      <c r="AN64" s="605"/>
      <c r="AO64" s="605"/>
      <c r="AP64" s="605"/>
      <c r="AQ64" s="607"/>
      <c r="AR64" s="606"/>
      <c r="AS64" s="605"/>
      <c r="AT64" s="605"/>
      <c r="AU64" s="605"/>
      <c r="AV64" s="605"/>
      <c r="AW64" s="605"/>
      <c r="AX64" s="607"/>
      <c r="AY64" s="606"/>
      <c r="AZ64" s="605"/>
      <c r="BA64" s="605"/>
      <c r="BB64" s="901"/>
      <c r="BC64" s="622"/>
      <c r="BD64" s="625"/>
      <c r="BE64" s="622"/>
      <c r="BF64" s="621"/>
      <c r="BG64" s="620"/>
      <c r="BH64" s="620"/>
      <c r="BI64" s="620"/>
      <c r="BJ64" s="619"/>
    </row>
    <row r="65" spans="2:62" ht="20.25" customHeight="1">
      <c r="B65" s="1047">
        <f>B63+1</f>
        <v>26</v>
      </c>
      <c r="C65" s="1046"/>
      <c r="D65" s="1045"/>
      <c r="E65" s="799"/>
      <c r="F65" s="1044"/>
      <c r="G65" s="658"/>
      <c r="H65" s="656"/>
      <c r="I65" s="654"/>
      <c r="J65" s="923"/>
      <c r="K65" s="1043"/>
      <c r="L65" s="657"/>
      <c r="M65" s="657"/>
      <c r="N65" s="656"/>
      <c r="O65" s="430"/>
      <c r="P65" s="429"/>
      <c r="Q65" s="429"/>
      <c r="R65" s="429"/>
      <c r="S65" s="428"/>
      <c r="T65" s="1055" t="s">
        <v>401</v>
      </c>
      <c r="U65" s="1054"/>
      <c r="V65" s="1053"/>
      <c r="W65" s="647"/>
      <c r="X65" s="646"/>
      <c r="Y65" s="646"/>
      <c r="Z65" s="646"/>
      <c r="AA65" s="646"/>
      <c r="AB65" s="646"/>
      <c r="AC65" s="648"/>
      <c r="AD65" s="647"/>
      <c r="AE65" s="646"/>
      <c r="AF65" s="646"/>
      <c r="AG65" s="646"/>
      <c r="AH65" s="646"/>
      <c r="AI65" s="646"/>
      <c r="AJ65" s="648"/>
      <c r="AK65" s="647"/>
      <c r="AL65" s="646"/>
      <c r="AM65" s="646"/>
      <c r="AN65" s="646"/>
      <c r="AO65" s="646"/>
      <c r="AP65" s="646"/>
      <c r="AQ65" s="648"/>
      <c r="AR65" s="647"/>
      <c r="AS65" s="646"/>
      <c r="AT65" s="646"/>
      <c r="AU65" s="646"/>
      <c r="AV65" s="646"/>
      <c r="AW65" s="646"/>
      <c r="AX65" s="648"/>
      <c r="AY65" s="647"/>
      <c r="AZ65" s="646"/>
      <c r="BA65" s="1039"/>
      <c r="BB65" s="1038"/>
      <c r="BC65" s="1037"/>
      <c r="BD65" s="645"/>
      <c r="BE65" s="642"/>
      <c r="BF65" s="641"/>
      <c r="BG65" s="640"/>
      <c r="BH65" s="640"/>
      <c r="BI65" s="640"/>
      <c r="BJ65" s="639"/>
    </row>
    <row r="66" spans="2:62" ht="20.25" customHeight="1">
      <c r="B66" s="1052"/>
      <c r="C66" s="1046"/>
      <c r="D66" s="1045"/>
      <c r="E66" s="799"/>
      <c r="F66" s="1044"/>
      <c r="G66" s="638"/>
      <c r="H66" s="636"/>
      <c r="I66" s="634"/>
      <c r="J66" s="909"/>
      <c r="K66" s="1056"/>
      <c r="L66" s="637"/>
      <c r="M66" s="637"/>
      <c r="N66" s="636"/>
      <c r="O66" s="430"/>
      <c r="P66" s="429"/>
      <c r="Q66" s="429"/>
      <c r="R66" s="429"/>
      <c r="S66" s="428"/>
      <c r="T66" s="1050" t="s">
        <v>571</v>
      </c>
      <c r="U66" s="1049"/>
      <c r="V66" s="1048"/>
      <c r="W66" s="606"/>
      <c r="X66" s="605"/>
      <c r="Y66" s="605"/>
      <c r="Z66" s="605"/>
      <c r="AA66" s="605"/>
      <c r="AB66" s="605"/>
      <c r="AC66" s="607"/>
      <c r="AD66" s="606"/>
      <c r="AE66" s="605"/>
      <c r="AF66" s="605"/>
      <c r="AG66" s="605"/>
      <c r="AH66" s="605"/>
      <c r="AI66" s="605"/>
      <c r="AJ66" s="607"/>
      <c r="AK66" s="606"/>
      <c r="AL66" s="605"/>
      <c r="AM66" s="605"/>
      <c r="AN66" s="605"/>
      <c r="AO66" s="605"/>
      <c r="AP66" s="605"/>
      <c r="AQ66" s="607"/>
      <c r="AR66" s="606"/>
      <c r="AS66" s="605"/>
      <c r="AT66" s="605"/>
      <c r="AU66" s="605"/>
      <c r="AV66" s="605"/>
      <c r="AW66" s="605"/>
      <c r="AX66" s="607"/>
      <c r="AY66" s="606"/>
      <c r="AZ66" s="605"/>
      <c r="BA66" s="605"/>
      <c r="BB66" s="901"/>
      <c r="BC66" s="622"/>
      <c r="BD66" s="625"/>
      <c r="BE66" s="622"/>
      <c r="BF66" s="621"/>
      <c r="BG66" s="620"/>
      <c r="BH66" s="620"/>
      <c r="BI66" s="620"/>
      <c r="BJ66" s="619"/>
    </row>
    <row r="67" spans="2:62" ht="20.25" customHeight="1">
      <c r="B67" s="1047">
        <f>B65+1</f>
        <v>27</v>
      </c>
      <c r="C67" s="1046"/>
      <c r="D67" s="1045"/>
      <c r="E67" s="799"/>
      <c r="F67" s="1044"/>
      <c r="G67" s="658"/>
      <c r="H67" s="656"/>
      <c r="I67" s="654"/>
      <c r="J67" s="923"/>
      <c r="K67" s="1043"/>
      <c r="L67" s="657"/>
      <c r="M67" s="657"/>
      <c r="N67" s="656"/>
      <c r="O67" s="430"/>
      <c r="P67" s="429"/>
      <c r="Q67" s="429"/>
      <c r="R67" s="429"/>
      <c r="S67" s="428"/>
      <c r="T67" s="1055" t="s">
        <v>401</v>
      </c>
      <c r="U67" s="1054"/>
      <c r="V67" s="1053"/>
      <c r="W67" s="647"/>
      <c r="X67" s="646"/>
      <c r="Y67" s="646"/>
      <c r="Z67" s="646"/>
      <c r="AA67" s="646"/>
      <c r="AB67" s="646"/>
      <c r="AC67" s="648"/>
      <c r="AD67" s="647"/>
      <c r="AE67" s="646"/>
      <c r="AF67" s="646"/>
      <c r="AG67" s="646"/>
      <c r="AH67" s="646"/>
      <c r="AI67" s="646"/>
      <c r="AJ67" s="648"/>
      <c r="AK67" s="647"/>
      <c r="AL67" s="646"/>
      <c r="AM67" s="646"/>
      <c r="AN67" s="646"/>
      <c r="AO67" s="646"/>
      <c r="AP67" s="646"/>
      <c r="AQ67" s="648"/>
      <c r="AR67" s="647"/>
      <c r="AS67" s="646"/>
      <c r="AT67" s="646"/>
      <c r="AU67" s="646"/>
      <c r="AV67" s="646"/>
      <c r="AW67" s="646"/>
      <c r="AX67" s="648"/>
      <c r="AY67" s="647"/>
      <c r="AZ67" s="646"/>
      <c r="BA67" s="1039"/>
      <c r="BB67" s="1038"/>
      <c r="BC67" s="1037"/>
      <c r="BD67" s="645"/>
      <c r="BE67" s="642"/>
      <c r="BF67" s="641"/>
      <c r="BG67" s="640"/>
      <c r="BH67" s="640"/>
      <c r="BI67" s="640"/>
      <c r="BJ67" s="639"/>
    </row>
    <row r="68" spans="2:62" ht="20.25" customHeight="1">
      <c r="B68" s="1052"/>
      <c r="C68" s="1046"/>
      <c r="D68" s="1045"/>
      <c r="E68" s="799"/>
      <c r="F68" s="1044"/>
      <c r="G68" s="638"/>
      <c r="H68" s="636"/>
      <c r="I68" s="634"/>
      <c r="J68" s="909"/>
      <c r="K68" s="1056"/>
      <c r="L68" s="637"/>
      <c r="M68" s="637"/>
      <c r="N68" s="636"/>
      <c r="O68" s="430"/>
      <c r="P68" s="429"/>
      <c r="Q68" s="429"/>
      <c r="R68" s="429"/>
      <c r="S68" s="428"/>
      <c r="T68" s="1050" t="s">
        <v>571</v>
      </c>
      <c r="U68" s="1049"/>
      <c r="V68" s="1048"/>
      <c r="W68" s="606"/>
      <c r="X68" s="605"/>
      <c r="Y68" s="605"/>
      <c r="Z68" s="605"/>
      <c r="AA68" s="605"/>
      <c r="AB68" s="605"/>
      <c r="AC68" s="607"/>
      <c r="AD68" s="606"/>
      <c r="AE68" s="605"/>
      <c r="AF68" s="605"/>
      <c r="AG68" s="605"/>
      <c r="AH68" s="605"/>
      <c r="AI68" s="605"/>
      <c r="AJ68" s="607"/>
      <c r="AK68" s="606"/>
      <c r="AL68" s="605"/>
      <c r="AM68" s="605"/>
      <c r="AN68" s="605"/>
      <c r="AO68" s="605"/>
      <c r="AP68" s="605"/>
      <c r="AQ68" s="607"/>
      <c r="AR68" s="606"/>
      <c r="AS68" s="605"/>
      <c r="AT68" s="605"/>
      <c r="AU68" s="605"/>
      <c r="AV68" s="605"/>
      <c r="AW68" s="605"/>
      <c r="AX68" s="607"/>
      <c r="AY68" s="606"/>
      <c r="AZ68" s="605"/>
      <c r="BA68" s="605"/>
      <c r="BB68" s="901"/>
      <c r="BC68" s="622"/>
      <c r="BD68" s="625"/>
      <c r="BE68" s="622"/>
      <c r="BF68" s="621"/>
      <c r="BG68" s="620"/>
      <c r="BH68" s="620"/>
      <c r="BI68" s="620"/>
      <c r="BJ68" s="619"/>
    </row>
    <row r="69" spans="2:62" ht="20.25" customHeight="1">
      <c r="B69" s="1047">
        <f>B67+1</f>
        <v>28</v>
      </c>
      <c r="C69" s="1046"/>
      <c r="D69" s="1045"/>
      <c r="E69" s="799"/>
      <c r="F69" s="1044"/>
      <c r="G69" s="658"/>
      <c r="H69" s="656"/>
      <c r="I69" s="654"/>
      <c r="J69" s="923"/>
      <c r="K69" s="1043"/>
      <c r="L69" s="657"/>
      <c r="M69" s="657"/>
      <c r="N69" s="656"/>
      <c r="O69" s="430"/>
      <c r="P69" s="429"/>
      <c r="Q69" s="429"/>
      <c r="R69" s="429"/>
      <c r="S69" s="428"/>
      <c r="T69" s="1055" t="s">
        <v>401</v>
      </c>
      <c r="U69" s="1054"/>
      <c r="V69" s="1053"/>
      <c r="W69" s="647"/>
      <c r="X69" s="646"/>
      <c r="Y69" s="646"/>
      <c r="Z69" s="646"/>
      <c r="AA69" s="646"/>
      <c r="AB69" s="646"/>
      <c r="AC69" s="648"/>
      <c r="AD69" s="647"/>
      <c r="AE69" s="646"/>
      <c r="AF69" s="646"/>
      <c r="AG69" s="646"/>
      <c r="AH69" s="646"/>
      <c r="AI69" s="646"/>
      <c r="AJ69" s="648"/>
      <c r="AK69" s="647"/>
      <c r="AL69" s="646"/>
      <c r="AM69" s="646"/>
      <c r="AN69" s="646"/>
      <c r="AO69" s="646"/>
      <c r="AP69" s="646"/>
      <c r="AQ69" s="648"/>
      <c r="AR69" s="647"/>
      <c r="AS69" s="646"/>
      <c r="AT69" s="646"/>
      <c r="AU69" s="646"/>
      <c r="AV69" s="646"/>
      <c r="AW69" s="646"/>
      <c r="AX69" s="648"/>
      <c r="AY69" s="647"/>
      <c r="AZ69" s="646"/>
      <c r="BA69" s="1039"/>
      <c r="BB69" s="1038"/>
      <c r="BC69" s="1037"/>
      <c r="BD69" s="645"/>
      <c r="BE69" s="642"/>
      <c r="BF69" s="641"/>
      <c r="BG69" s="640"/>
      <c r="BH69" s="640"/>
      <c r="BI69" s="640"/>
      <c r="BJ69" s="639"/>
    </row>
    <row r="70" spans="2:62" ht="20.25" customHeight="1">
      <c r="B70" s="1052"/>
      <c r="C70" s="1046"/>
      <c r="D70" s="1045"/>
      <c r="E70" s="799"/>
      <c r="F70" s="1044"/>
      <c r="G70" s="638"/>
      <c r="H70" s="636"/>
      <c r="I70" s="634"/>
      <c r="J70" s="909"/>
      <c r="K70" s="1056"/>
      <c r="L70" s="637"/>
      <c r="M70" s="637"/>
      <c r="N70" s="636"/>
      <c r="O70" s="430"/>
      <c r="P70" s="429"/>
      <c r="Q70" s="429"/>
      <c r="R70" s="429"/>
      <c r="S70" s="428"/>
      <c r="T70" s="1050" t="s">
        <v>571</v>
      </c>
      <c r="U70" s="1049"/>
      <c r="V70" s="1048"/>
      <c r="W70" s="606"/>
      <c r="X70" s="605"/>
      <c r="Y70" s="605"/>
      <c r="Z70" s="605"/>
      <c r="AA70" s="605"/>
      <c r="AB70" s="605"/>
      <c r="AC70" s="607"/>
      <c r="AD70" s="606"/>
      <c r="AE70" s="605"/>
      <c r="AF70" s="605"/>
      <c r="AG70" s="605"/>
      <c r="AH70" s="605"/>
      <c r="AI70" s="605"/>
      <c r="AJ70" s="607"/>
      <c r="AK70" s="606"/>
      <c r="AL70" s="605"/>
      <c r="AM70" s="605"/>
      <c r="AN70" s="605"/>
      <c r="AO70" s="605"/>
      <c r="AP70" s="605"/>
      <c r="AQ70" s="607"/>
      <c r="AR70" s="606"/>
      <c r="AS70" s="605"/>
      <c r="AT70" s="605"/>
      <c r="AU70" s="605"/>
      <c r="AV70" s="605"/>
      <c r="AW70" s="605"/>
      <c r="AX70" s="607"/>
      <c r="AY70" s="606"/>
      <c r="AZ70" s="605"/>
      <c r="BA70" s="605"/>
      <c r="BB70" s="901"/>
      <c r="BC70" s="622"/>
      <c r="BD70" s="625"/>
      <c r="BE70" s="622"/>
      <c r="BF70" s="621"/>
      <c r="BG70" s="620"/>
      <c r="BH70" s="620"/>
      <c r="BI70" s="620"/>
      <c r="BJ70" s="619"/>
    </row>
    <row r="71" spans="2:62" ht="20.25" customHeight="1">
      <c r="B71" s="1047">
        <f>B69+1</f>
        <v>29</v>
      </c>
      <c r="C71" s="1046"/>
      <c r="D71" s="1045"/>
      <c r="E71" s="799"/>
      <c r="F71" s="1044"/>
      <c r="G71" s="658"/>
      <c r="H71" s="656"/>
      <c r="I71" s="654"/>
      <c r="J71" s="923"/>
      <c r="K71" s="1043"/>
      <c r="L71" s="657"/>
      <c r="M71" s="657"/>
      <c r="N71" s="656"/>
      <c r="O71" s="430"/>
      <c r="P71" s="429"/>
      <c r="Q71" s="429"/>
      <c r="R71" s="429"/>
      <c r="S71" s="428"/>
      <c r="T71" s="1055" t="s">
        <v>401</v>
      </c>
      <c r="U71" s="1054"/>
      <c r="V71" s="1053"/>
      <c r="W71" s="647"/>
      <c r="X71" s="646"/>
      <c r="Y71" s="646"/>
      <c r="Z71" s="646"/>
      <c r="AA71" s="646"/>
      <c r="AB71" s="646"/>
      <c r="AC71" s="648"/>
      <c r="AD71" s="647"/>
      <c r="AE71" s="646"/>
      <c r="AF71" s="646"/>
      <c r="AG71" s="646"/>
      <c r="AH71" s="646"/>
      <c r="AI71" s="646"/>
      <c r="AJ71" s="648"/>
      <c r="AK71" s="647"/>
      <c r="AL71" s="646"/>
      <c r="AM71" s="646"/>
      <c r="AN71" s="646"/>
      <c r="AO71" s="646"/>
      <c r="AP71" s="646"/>
      <c r="AQ71" s="648"/>
      <c r="AR71" s="647"/>
      <c r="AS71" s="646"/>
      <c r="AT71" s="646"/>
      <c r="AU71" s="646"/>
      <c r="AV71" s="646"/>
      <c r="AW71" s="646"/>
      <c r="AX71" s="648"/>
      <c r="AY71" s="647"/>
      <c r="AZ71" s="646"/>
      <c r="BA71" s="1039"/>
      <c r="BB71" s="1038"/>
      <c r="BC71" s="1037"/>
      <c r="BD71" s="645"/>
      <c r="BE71" s="642"/>
      <c r="BF71" s="641"/>
      <c r="BG71" s="640"/>
      <c r="BH71" s="640"/>
      <c r="BI71" s="640"/>
      <c r="BJ71" s="639"/>
    </row>
    <row r="72" spans="2:62" ht="20.25" customHeight="1">
      <c r="B72" s="1052"/>
      <c r="C72" s="1046"/>
      <c r="D72" s="1045"/>
      <c r="E72" s="799"/>
      <c r="F72" s="1044"/>
      <c r="G72" s="617"/>
      <c r="H72" s="615"/>
      <c r="I72" s="613"/>
      <c r="J72" s="932"/>
      <c r="K72" s="1051"/>
      <c r="L72" s="616"/>
      <c r="M72" s="616"/>
      <c r="N72" s="615"/>
      <c r="O72" s="430"/>
      <c r="P72" s="429"/>
      <c r="Q72" s="429"/>
      <c r="R72" s="429"/>
      <c r="S72" s="428"/>
      <c r="T72" s="1050" t="s">
        <v>571</v>
      </c>
      <c r="U72" s="1049"/>
      <c r="V72" s="1048"/>
      <c r="W72" s="606"/>
      <c r="X72" s="605"/>
      <c r="Y72" s="605"/>
      <c r="Z72" s="605"/>
      <c r="AA72" s="605"/>
      <c r="AB72" s="605"/>
      <c r="AC72" s="607"/>
      <c r="AD72" s="606"/>
      <c r="AE72" s="605"/>
      <c r="AF72" s="605"/>
      <c r="AG72" s="605"/>
      <c r="AH72" s="605"/>
      <c r="AI72" s="605"/>
      <c r="AJ72" s="607"/>
      <c r="AK72" s="606"/>
      <c r="AL72" s="605"/>
      <c r="AM72" s="605"/>
      <c r="AN72" s="605"/>
      <c r="AO72" s="605"/>
      <c r="AP72" s="605"/>
      <c r="AQ72" s="607"/>
      <c r="AR72" s="606"/>
      <c r="AS72" s="605"/>
      <c r="AT72" s="605"/>
      <c r="AU72" s="605"/>
      <c r="AV72" s="605"/>
      <c r="AW72" s="605"/>
      <c r="AX72" s="607"/>
      <c r="AY72" s="606"/>
      <c r="AZ72" s="605"/>
      <c r="BA72" s="605"/>
      <c r="BB72" s="885"/>
      <c r="BC72" s="601"/>
      <c r="BD72" s="604"/>
      <c r="BE72" s="601"/>
      <c r="BF72" s="600"/>
      <c r="BG72" s="599"/>
      <c r="BH72" s="599"/>
      <c r="BI72" s="599"/>
      <c r="BJ72" s="598"/>
    </row>
    <row r="73" spans="2:62" ht="20.25" customHeight="1">
      <c r="B73" s="1047">
        <f>B71+1</f>
        <v>30</v>
      </c>
      <c r="C73" s="1046"/>
      <c r="D73" s="1045"/>
      <c r="E73" s="799"/>
      <c r="F73" s="1044"/>
      <c r="G73" s="658"/>
      <c r="H73" s="656"/>
      <c r="I73" s="654"/>
      <c r="J73" s="923"/>
      <c r="K73" s="1043"/>
      <c r="L73" s="657"/>
      <c r="M73" s="657"/>
      <c r="N73" s="656"/>
      <c r="O73" s="430"/>
      <c r="P73" s="429"/>
      <c r="Q73" s="429"/>
      <c r="R73" s="429"/>
      <c r="S73" s="428"/>
      <c r="T73" s="1042" t="s">
        <v>401</v>
      </c>
      <c r="U73" s="1041"/>
      <c r="V73" s="1040"/>
      <c r="W73" s="647"/>
      <c r="X73" s="646"/>
      <c r="Y73" s="646"/>
      <c r="Z73" s="646"/>
      <c r="AA73" s="646"/>
      <c r="AB73" s="646"/>
      <c r="AC73" s="648"/>
      <c r="AD73" s="647"/>
      <c r="AE73" s="646"/>
      <c r="AF73" s="646"/>
      <c r="AG73" s="646"/>
      <c r="AH73" s="646"/>
      <c r="AI73" s="646"/>
      <c r="AJ73" s="648"/>
      <c r="AK73" s="647"/>
      <c r="AL73" s="646"/>
      <c r="AM73" s="646"/>
      <c r="AN73" s="646"/>
      <c r="AO73" s="646"/>
      <c r="AP73" s="646"/>
      <c r="AQ73" s="648"/>
      <c r="AR73" s="647"/>
      <c r="AS73" s="646"/>
      <c r="AT73" s="646"/>
      <c r="AU73" s="646"/>
      <c r="AV73" s="646"/>
      <c r="AW73" s="646"/>
      <c r="AX73" s="648"/>
      <c r="AY73" s="647"/>
      <c r="AZ73" s="646"/>
      <c r="BA73" s="1039"/>
      <c r="BB73" s="1038"/>
      <c r="BC73" s="1037"/>
      <c r="BD73" s="645"/>
      <c r="BE73" s="642"/>
      <c r="BF73" s="641"/>
      <c r="BG73" s="640"/>
      <c r="BH73" s="640"/>
      <c r="BI73" s="640"/>
      <c r="BJ73" s="639"/>
    </row>
    <row r="74" spans="2:62" ht="20.25" customHeight="1" thickBot="1">
      <c r="B74" s="705"/>
      <c r="C74" s="1036"/>
      <c r="D74" s="1035"/>
      <c r="E74" s="1034"/>
      <c r="F74" s="1033"/>
      <c r="G74" s="899"/>
      <c r="H74" s="897"/>
      <c r="I74" s="895"/>
      <c r="J74" s="893"/>
      <c r="K74" s="1032"/>
      <c r="L74" s="898"/>
      <c r="M74" s="898"/>
      <c r="N74" s="897"/>
      <c r="O74" s="410"/>
      <c r="P74" s="409"/>
      <c r="Q74" s="409"/>
      <c r="R74" s="409"/>
      <c r="S74" s="408"/>
      <c r="T74" s="1031" t="s">
        <v>571</v>
      </c>
      <c r="U74" s="1030"/>
      <c r="V74" s="1029"/>
      <c r="W74" s="1027"/>
      <c r="X74" s="1026"/>
      <c r="Y74" s="1026"/>
      <c r="Z74" s="1026"/>
      <c r="AA74" s="1026"/>
      <c r="AB74" s="1026"/>
      <c r="AC74" s="1028"/>
      <c r="AD74" s="1027"/>
      <c r="AE74" s="1026"/>
      <c r="AF74" s="1026"/>
      <c r="AG74" s="1026"/>
      <c r="AH74" s="1026"/>
      <c r="AI74" s="1026"/>
      <c r="AJ74" s="1028"/>
      <c r="AK74" s="1027"/>
      <c r="AL74" s="1026"/>
      <c r="AM74" s="1026"/>
      <c r="AN74" s="1026"/>
      <c r="AO74" s="1026"/>
      <c r="AP74" s="1026"/>
      <c r="AQ74" s="1028"/>
      <c r="AR74" s="1027"/>
      <c r="AS74" s="1026"/>
      <c r="AT74" s="1026"/>
      <c r="AU74" s="1026"/>
      <c r="AV74" s="1026"/>
      <c r="AW74" s="1026"/>
      <c r="AX74" s="1028"/>
      <c r="AY74" s="1027"/>
      <c r="AZ74" s="1026"/>
      <c r="BA74" s="1026"/>
      <c r="BB74" s="1025"/>
      <c r="BC74" s="1023"/>
      <c r="BD74" s="1024"/>
      <c r="BE74" s="1023"/>
      <c r="BF74" s="1022"/>
      <c r="BG74" s="1021"/>
      <c r="BH74" s="1021"/>
      <c r="BI74" s="1021"/>
      <c r="BJ74" s="1020"/>
    </row>
    <row r="75" spans="2:62" ht="20.25" customHeight="1">
      <c r="B75" s="1019"/>
      <c r="C75" s="1019"/>
      <c r="D75" s="1019"/>
      <c r="E75" s="1019"/>
      <c r="F75" s="1019"/>
      <c r="G75" s="1017"/>
      <c r="H75" s="1017"/>
      <c r="I75" s="1018"/>
      <c r="J75" s="1018"/>
      <c r="K75" s="1017"/>
      <c r="L75" s="1017"/>
      <c r="M75" s="1017"/>
      <c r="N75" s="1017"/>
      <c r="O75" s="1011"/>
      <c r="P75" s="1011"/>
      <c r="Q75" s="1011"/>
      <c r="R75" s="1016"/>
      <c r="S75" s="1016"/>
      <c r="T75" s="1016"/>
      <c r="U75" s="1015"/>
      <c r="V75" s="1014"/>
      <c r="W75" s="1013"/>
      <c r="X75" s="1013"/>
      <c r="Y75" s="1013"/>
      <c r="Z75" s="1013"/>
      <c r="AA75" s="1013"/>
      <c r="AB75" s="1013"/>
      <c r="AC75" s="1013"/>
      <c r="AD75" s="1013"/>
      <c r="AE75" s="1013"/>
      <c r="AF75" s="1013"/>
      <c r="AG75" s="1013"/>
      <c r="AH75" s="1013"/>
      <c r="AI75" s="1013"/>
      <c r="AJ75" s="1013"/>
      <c r="AK75" s="1013"/>
      <c r="AL75" s="1013"/>
      <c r="AM75" s="1013"/>
      <c r="AN75" s="1013"/>
      <c r="AO75" s="1013"/>
      <c r="AP75" s="1013"/>
      <c r="AQ75" s="1013"/>
      <c r="AR75" s="1013"/>
      <c r="AS75" s="1013"/>
      <c r="AT75" s="1013"/>
      <c r="AU75" s="1013"/>
      <c r="AV75" s="1013"/>
      <c r="AW75" s="1013"/>
      <c r="AX75" s="1013"/>
      <c r="AY75" s="1013"/>
      <c r="AZ75" s="1013"/>
      <c r="BA75" s="1013"/>
      <c r="BB75" s="1013"/>
      <c r="BC75" s="1013"/>
      <c r="BD75" s="1012"/>
      <c r="BE75" s="1012"/>
      <c r="BF75" s="1011"/>
      <c r="BG75" s="1011"/>
      <c r="BH75" s="1011"/>
      <c r="BI75" s="1011"/>
      <c r="BJ75" s="1011"/>
    </row>
    <row r="76" spans="2:62" ht="24.9" customHeight="1"/>
    <row r="77" spans="2:62" ht="24.9" customHeight="1">
      <c r="B77" s="549" t="s">
        <v>296</v>
      </c>
      <c r="C77" s="549"/>
      <c r="D77" s="549"/>
      <c r="E77" s="549"/>
      <c r="F77" s="549"/>
      <c r="G77" s="549"/>
      <c r="H77" s="549"/>
      <c r="I77" s="549"/>
      <c r="J77" s="549"/>
    </row>
    <row r="78" spans="2:62" ht="24.9" customHeight="1">
      <c r="B78" s="549" t="s">
        <v>295</v>
      </c>
      <c r="C78" s="549"/>
      <c r="D78" s="549"/>
      <c r="E78" s="549"/>
      <c r="F78" s="549"/>
      <c r="G78" s="549"/>
      <c r="H78" s="549"/>
      <c r="I78" s="549"/>
      <c r="J78" s="549"/>
    </row>
    <row r="79" spans="2:62" ht="24.9" customHeight="1">
      <c r="B79" s="549" t="s">
        <v>294</v>
      </c>
      <c r="C79" s="549"/>
      <c r="D79" s="549"/>
      <c r="E79" s="549"/>
      <c r="F79" s="549"/>
      <c r="G79" s="549"/>
      <c r="H79" s="549"/>
      <c r="I79" s="549"/>
      <c r="J79" s="549"/>
    </row>
    <row r="80" spans="2:62" ht="24.9" customHeight="1">
      <c r="B80" s="549" t="s">
        <v>293</v>
      </c>
      <c r="C80" s="549"/>
      <c r="D80" s="549"/>
      <c r="E80" s="549"/>
      <c r="F80" s="549"/>
      <c r="G80" s="549"/>
      <c r="H80" s="549"/>
      <c r="I80" s="549"/>
      <c r="J80" s="549"/>
    </row>
    <row r="81" spans="2:10" ht="24.9" customHeight="1">
      <c r="B81" s="549" t="s">
        <v>570</v>
      </c>
      <c r="C81" s="549"/>
      <c r="D81" s="549"/>
      <c r="E81" s="549"/>
      <c r="F81" s="549"/>
      <c r="G81" s="549"/>
      <c r="H81" s="549"/>
      <c r="I81" s="549"/>
      <c r="J81" s="549"/>
    </row>
    <row r="82" spans="2:10" ht="24.9" customHeight="1">
      <c r="B82" s="549" t="s">
        <v>569</v>
      </c>
      <c r="C82" s="549"/>
      <c r="D82" s="549"/>
      <c r="E82" s="549"/>
      <c r="F82" s="549"/>
      <c r="G82" s="549"/>
      <c r="H82" s="549"/>
      <c r="I82" s="549"/>
      <c r="J82" s="549"/>
    </row>
    <row r="83" spans="2:10" ht="24.9" customHeight="1">
      <c r="B83" s="549" t="s">
        <v>568</v>
      </c>
      <c r="C83" s="549"/>
      <c r="D83" s="549"/>
      <c r="E83" s="549"/>
      <c r="F83" s="549"/>
      <c r="G83" s="549"/>
      <c r="H83" s="549"/>
      <c r="I83" s="549"/>
      <c r="J83" s="549"/>
    </row>
    <row r="84" spans="2:10" ht="24.9" customHeight="1">
      <c r="B84" s="549" t="s">
        <v>567</v>
      </c>
      <c r="C84" s="549"/>
      <c r="D84" s="549"/>
      <c r="E84" s="549"/>
      <c r="F84" s="549"/>
      <c r="G84" s="549"/>
      <c r="H84" s="549"/>
      <c r="I84" s="549"/>
      <c r="J84" s="549"/>
    </row>
    <row r="85" spans="2:10" ht="24.9" customHeight="1">
      <c r="B85" s="549" t="s">
        <v>566</v>
      </c>
      <c r="C85" s="549"/>
      <c r="D85" s="549"/>
      <c r="E85" s="549"/>
      <c r="F85" s="549"/>
      <c r="G85" s="549"/>
      <c r="H85" s="549"/>
      <c r="I85" s="549"/>
      <c r="J85" s="549"/>
    </row>
    <row r="86" spans="2:10" ht="24.9" customHeight="1">
      <c r="B86" s="549" t="s">
        <v>565</v>
      </c>
      <c r="C86" s="549"/>
      <c r="D86" s="549"/>
      <c r="E86" s="549"/>
      <c r="F86" s="549"/>
      <c r="G86" s="549"/>
      <c r="H86" s="549"/>
      <c r="I86" s="549"/>
      <c r="J86" s="549"/>
    </row>
    <row r="87" spans="2:10" ht="24.9" customHeight="1">
      <c r="B87" s="549" t="s">
        <v>564</v>
      </c>
      <c r="C87" s="549"/>
      <c r="D87" s="549"/>
      <c r="E87" s="549"/>
      <c r="F87" s="549"/>
      <c r="G87" s="549"/>
      <c r="H87" s="549"/>
      <c r="I87" s="549"/>
      <c r="J87" s="549"/>
    </row>
    <row r="88" spans="2:10" ht="24.9" customHeight="1">
      <c r="B88" s="549" t="s">
        <v>563</v>
      </c>
      <c r="C88" s="549"/>
      <c r="D88" s="549"/>
      <c r="E88" s="549"/>
      <c r="F88" s="549"/>
      <c r="G88" s="549"/>
      <c r="H88" s="549"/>
      <c r="I88" s="549"/>
      <c r="J88" s="549"/>
    </row>
    <row r="89" spans="2:10" ht="24.9" customHeight="1">
      <c r="B89" s="549" t="s">
        <v>562</v>
      </c>
      <c r="C89" s="549"/>
      <c r="D89" s="549"/>
      <c r="E89" s="549"/>
      <c r="F89" s="549"/>
      <c r="G89" s="549"/>
      <c r="H89" s="549"/>
      <c r="I89" s="549"/>
      <c r="J89" s="549"/>
    </row>
    <row r="90" spans="2:10" ht="24.9" customHeight="1">
      <c r="B90" s="549" t="s">
        <v>561</v>
      </c>
      <c r="C90" s="549"/>
      <c r="D90" s="549"/>
      <c r="E90" s="549"/>
      <c r="F90" s="549"/>
      <c r="G90" s="549"/>
      <c r="H90" s="549"/>
      <c r="I90" s="549"/>
      <c r="J90" s="549"/>
    </row>
    <row r="91" spans="2:10" ht="24.9" customHeight="1">
      <c r="B91" s="549" t="s">
        <v>560</v>
      </c>
      <c r="C91" s="549"/>
      <c r="D91" s="549"/>
      <c r="E91" s="549"/>
      <c r="F91" s="549"/>
      <c r="G91" s="549"/>
      <c r="H91" s="549"/>
      <c r="I91" s="549"/>
      <c r="J91" s="549"/>
    </row>
    <row r="92" spans="2:10" ht="24.9" customHeight="1">
      <c r="B92" s="549" t="s">
        <v>559</v>
      </c>
      <c r="C92" s="549"/>
      <c r="D92" s="549"/>
      <c r="E92" s="549"/>
      <c r="F92" s="549"/>
      <c r="G92" s="549"/>
      <c r="H92" s="549"/>
      <c r="I92" s="549"/>
      <c r="J92" s="549"/>
    </row>
    <row r="93" spans="2:10" ht="24.9" customHeight="1">
      <c r="B93" s="549"/>
      <c r="C93" s="549"/>
      <c r="D93" s="549"/>
      <c r="E93" s="549"/>
      <c r="F93" s="549"/>
      <c r="G93" s="549"/>
      <c r="H93" s="549"/>
      <c r="I93" s="549"/>
      <c r="J93" s="549"/>
    </row>
    <row r="94" spans="2:10" ht="24.9" customHeight="1">
      <c r="B94" s="549"/>
      <c r="C94" s="384" t="s">
        <v>231</v>
      </c>
      <c r="D94" s="382" t="s">
        <v>230</v>
      </c>
      <c r="E94" s="382"/>
      <c r="F94" s="382"/>
      <c r="G94" s="382"/>
      <c r="H94" s="382"/>
      <c r="I94" s="549"/>
      <c r="J94" s="549"/>
    </row>
    <row r="95" spans="2:10" ht="24.9" customHeight="1">
      <c r="B95" s="549"/>
      <c r="C95" s="383" t="s">
        <v>229</v>
      </c>
      <c r="D95" s="382" t="s">
        <v>228</v>
      </c>
      <c r="E95" s="382"/>
      <c r="F95" s="382"/>
      <c r="G95" s="382"/>
      <c r="H95" s="382"/>
      <c r="I95" s="549"/>
      <c r="J95" s="549"/>
    </row>
    <row r="96" spans="2:10" ht="24.9" customHeight="1">
      <c r="B96" s="549"/>
      <c r="C96" s="383" t="s">
        <v>227</v>
      </c>
      <c r="D96" s="382" t="s">
        <v>226</v>
      </c>
      <c r="E96" s="382"/>
      <c r="F96" s="382"/>
      <c r="G96" s="382"/>
      <c r="H96" s="382"/>
      <c r="I96" s="549"/>
      <c r="J96" s="549"/>
    </row>
    <row r="97" spans="1:59" ht="24.9" customHeight="1">
      <c r="B97" s="549"/>
      <c r="C97" s="383" t="s">
        <v>225</v>
      </c>
      <c r="D97" s="382" t="s">
        <v>224</v>
      </c>
      <c r="E97" s="382"/>
      <c r="F97" s="382"/>
      <c r="G97" s="382"/>
      <c r="H97" s="382"/>
      <c r="I97" s="549"/>
      <c r="J97" s="549"/>
    </row>
    <row r="98" spans="1:59" ht="24.9" customHeight="1">
      <c r="B98" s="549"/>
      <c r="C98" s="383" t="s">
        <v>223</v>
      </c>
      <c r="D98" s="382" t="s">
        <v>222</v>
      </c>
      <c r="E98" s="382"/>
      <c r="F98" s="382"/>
      <c r="G98" s="382"/>
      <c r="H98" s="382"/>
      <c r="I98" s="549"/>
      <c r="J98" s="549"/>
    </row>
    <row r="99" spans="1:59" ht="24.9" customHeight="1">
      <c r="B99" s="549"/>
      <c r="C99" s="549"/>
      <c r="D99" s="549"/>
      <c r="E99" s="549"/>
      <c r="F99" s="549"/>
      <c r="G99" s="549"/>
      <c r="H99" s="549"/>
      <c r="I99" s="549"/>
      <c r="J99" s="549"/>
    </row>
    <row r="100" spans="1:59" ht="24.9" customHeight="1">
      <c r="B100" s="549"/>
      <c r="C100" s="549" t="s">
        <v>287</v>
      </c>
      <c r="D100" s="549"/>
      <c r="E100" s="549"/>
      <c r="F100" s="549"/>
      <c r="G100" s="549"/>
      <c r="H100" s="549"/>
      <c r="I100" s="549"/>
      <c r="J100" s="549"/>
    </row>
    <row r="101" spans="1:59" ht="24.9" customHeight="1">
      <c r="B101" s="549"/>
      <c r="C101" s="549" t="s">
        <v>286</v>
      </c>
      <c r="D101" s="549"/>
      <c r="E101" s="549"/>
      <c r="F101" s="549"/>
      <c r="G101" s="549"/>
      <c r="H101" s="549"/>
      <c r="I101" s="549"/>
      <c r="J101" s="549"/>
    </row>
    <row r="102" spans="1:59" ht="24.9" customHeight="1">
      <c r="A102" s="559"/>
      <c r="B102" s="551"/>
      <c r="C102" s="551" t="s">
        <v>285</v>
      </c>
      <c r="D102" s="551"/>
      <c r="E102" s="551"/>
      <c r="F102" s="551"/>
      <c r="G102" s="552"/>
      <c r="H102" s="552"/>
      <c r="I102" s="552"/>
      <c r="J102" s="552"/>
      <c r="K102" s="840"/>
      <c r="L102" s="840"/>
      <c r="M102" s="840"/>
      <c r="N102" s="840"/>
      <c r="O102" s="840"/>
      <c r="P102" s="840"/>
      <c r="Q102" s="840"/>
      <c r="R102" s="840"/>
      <c r="S102" s="840"/>
      <c r="T102" s="840"/>
      <c r="U102" s="840"/>
      <c r="V102" s="840"/>
      <c r="W102" s="840"/>
      <c r="X102" s="840"/>
      <c r="Y102" s="840"/>
      <c r="Z102" s="840"/>
      <c r="AA102" s="840"/>
      <c r="AB102" s="840"/>
      <c r="AC102" s="840"/>
      <c r="AD102" s="840"/>
      <c r="AE102" s="840"/>
      <c r="AF102" s="840"/>
      <c r="AG102" s="840"/>
      <c r="AH102" s="840"/>
      <c r="AI102" s="840"/>
      <c r="AJ102" s="840"/>
      <c r="AK102" s="840"/>
      <c r="AL102" s="840"/>
      <c r="AM102" s="840"/>
      <c r="AN102" s="840"/>
      <c r="AO102" s="840"/>
      <c r="AP102" s="840"/>
      <c r="AQ102" s="840"/>
      <c r="AR102" s="840"/>
      <c r="AS102" s="840"/>
      <c r="AT102" s="840"/>
      <c r="AU102" s="840"/>
      <c r="AV102" s="840"/>
      <c r="AW102" s="840"/>
      <c r="AX102" s="840"/>
      <c r="AY102" s="840"/>
      <c r="AZ102" s="839"/>
      <c r="BA102" s="839"/>
      <c r="BB102" s="839"/>
      <c r="BC102" s="839"/>
      <c r="BD102" s="839"/>
      <c r="BE102" s="839"/>
      <c r="BF102" s="839"/>
      <c r="BG102" s="839"/>
    </row>
    <row r="103" spans="1:59" ht="24.9" customHeight="1">
      <c r="A103" s="559"/>
      <c r="B103" s="551"/>
      <c r="C103" s="551"/>
      <c r="D103" s="551"/>
      <c r="E103" s="551"/>
      <c r="F103" s="551"/>
      <c r="G103" s="552"/>
      <c r="H103" s="552"/>
      <c r="I103" s="552"/>
      <c r="J103" s="552"/>
      <c r="K103" s="840"/>
      <c r="L103" s="840"/>
      <c r="M103" s="840"/>
      <c r="N103" s="840"/>
      <c r="O103" s="840"/>
      <c r="P103" s="840"/>
      <c r="Q103" s="840"/>
      <c r="R103" s="840"/>
      <c r="S103" s="840"/>
      <c r="T103" s="840"/>
      <c r="U103" s="840"/>
      <c r="V103" s="840"/>
      <c r="W103" s="840"/>
      <c r="X103" s="840"/>
      <c r="Y103" s="840"/>
      <c r="Z103" s="840"/>
      <c r="AA103" s="840"/>
      <c r="AB103" s="840"/>
      <c r="AC103" s="840"/>
      <c r="AD103" s="840"/>
      <c r="AE103" s="840"/>
      <c r="AF103" s="840"/>
      <c r="AG103" s="840"/>
      <c r="AH103" s="840"/>
      <c r="AI103" s="840"/>
      <c r="AJ103" s="840"/>
      <c r="AK103" s="840"/>
      <c r="AL103" s="840"/>
      <c r="AM103" s="840"/>
      <c r="AN103" s="840"/>
      <c r="AO103" s="840"/>
      <c r="AP103" s="840"/>
      <c r="AQ103" s="840"/>
      <c r="AR103" s="840"/>
      <c r="AS103" s="840"/>
      <c r="AT103" s="840"/>
      <c r="AU103" s="840"/>
      <c r="AV103" s="840"/>
      <c r="AW103" s="840"/>
      <c r="AX103" s="840"/>
      <c r="AY103" s="840"/>
      <c r="AZ103" s="839"/>
      <c r="BA103" s="839"/>
      <c r="BB103" s="839"/>
      <c r="BC103" s="839"/>
      <c r="BD103" s="839"/>
      <c r="BE103" s="839"/>
      <c r="BF103" s="839"/>
      <c r="BG103" s="839"/>
    </row>
    <row r="104" spans="1:59" ht="24.9" customHeight="1">
      <c r="A104" s="559"/>
      <c r="B104" s="551" t="s">
        <v>558</v>
      </c>
      <c r="C104" s="551"/>
      <c r="D104" s="551"/>
      <c r="E104" s="551"/>
      <c r="F104" s="551"/>
      <c r="G104" s="553"/>
      <c r="H104" s="553"/>
      <c r="I104" s="553"/>
      <c r="J104" s="553"/>
      <c r="K104" s="1010"/>
      <c r="L104" s="1010"/>
      <c r="M104" s="559"/>
      <c r="N104" s="559"/>
      <c r="O104" s="559"/>
      <c r="P104" s="559"/>
      <c r="Q104" s="559"/>
      <c r="R104" s="559"/>
    </row>
    <row r="105" spans="1:59" ht="24.9" customHeight="1">
      <c r="A105" s="559"/>
      <c r="B105" s="551" t="s">
        <v>557</v>
      </c>
      <c r="C105" s="551"/>
      <c r="D105" s="551"/>
      <c r="E105" s="551"/>
      <c r="F105" s="551"/>
      <c r="G105" s="553"/>
      <c r="H105" s="553"/>
      <c r="I105" s="553"/>
      <c r="J105" s="553"/>
      <c r="K105" s="1010"/>
      <c r="L105" s="1010"/>
      <c r="M105" s="559"/>
      <c r="N105" s="559"/>
      <c r="O105" s="559"/>
      <c r="P105" s="559"/>
      <c r="Q105" s="559"/>
      <c r="R105" s="559"/>
    </row>
    <row r="106" spans="1:59" ht="24.9" customHeight="1">
      <c r="B106" s="549" t="s">
        <v>556</v>
      </c>
      <c r="C106" s="549"/>
      <c r="D106" s="549"/>
      <c r="E106" s="549"/>
      <c r="F106" s="549"/>
      <c r="G106" s="550"/>
      <c r="H106" s="550"/>
      <c r="I106" s="550"/>
      <c r="J106" s="550"/>
    </row>
    <row r="107" spans="1:59" ht="24.9" customHeight="1">
      <c r="B107" s="549" t="s">
        <v>555</v>
      </c>
      <c r="C107" s="549"/>
      <c r="D107" s="549"/>
      <c r="E107" s="549"/>
      <c r="F107" s="549"/>
      <c r="G107" s="550"/>
      <c r="H107" s="550"/>
      <c r="I107" s="550"/>
      <c r="J107" s="550"/>
    </row>
    <row r="108" spans="1:59" ht="24.9" customHeight="1">
      <c r="B108" s="549" t="s">
        <v>554</v>
      </c>
      <c r="C108" s="549"/>
      <c r="D108" s="549"/>
      <c r="E108" s="549"/>
      <c r="F108" s="549"/>
      <c r="G108" s="550"/>
      <c r="H108" s="550"/>
      <c r="I108" s="550"/>
      <c r="J108" s="550"/>
    </row>
    <row r="109" spans="1:59" ht="24.9" customHeight="1">
      <c r="B109" s="549" t="s">
        <v>553</v>
      </c>
      <c r="C109" s="549"/>
      <c r="D109" s="549"/>
      <c r="E109" s="549"/>
      <c r="F109" s="549"/>
      <c r="G109" s="549"/>
      <c r="H109" s="549"/>
      <c r="I109" s="549"/>
      <c r="J109" s="549"/>
    </row>
    <row r="110" spans="1:59" ht="24.9" customHeight="1">
      <c r="B110" s="549" t="s">
        <v>213</v>
      </c>
      <c r="C110" s="549"/>
      <c r="D110" s="549"/>
      <c r="E110" s="549"/>
      <c r="F110" s="549"/>
      <c r="G110" s="549"/>
      <c r="H110" s="549"/>
      <c r="I110" s="549"/>
      <c r="J110" s="549"/>
    </row>
    <row r="111" spans="1:59" ht="24.9" customHeight="1">
      <c r="B111" s="549" t="s">
        <v>552</v>
      </c>
      <c r="C111" s="549"/>
      <c r="D111" s="549"/>
      <c r="E111" s="549"/>
      <c r="F111" s="549"/>
      <c r="G111" s="549"/>
      <c r="H111" s="549"/>
      <c r="I111" s="549"/>
      <c r="J111" s="549"/>
    </row>
    <row r="112" spans="1:59" ht="24.9" customHeight="1">
      <c r="B112" s="549" t="s">
        <v>278</v>
      </c>
      <c r="C112" s="549"/>
      <c r="D112" s="549"/>
      <c r="E112" s="549"/>
      <c r="F112" s="549"/>
      <c r="G112" s="549"/>
      <c r="H112" s="549"/>
      <c r="I112" s="549"/>
      <c r="J112" s="549"/>
    </row>
    <row r="113" spans="2:10" ht="24.9" customHeight="1">
      <c r="B113" s="549" t="s">
        <v>551</v>
      </c>
      <c r="C113" s="549"/>
      <c r="D113" s="549"/>
      <c r="E113" s="549"/>
      <c r="F113" s="549"/>
      <c r="G113" s="549"/>
      <c r="H113" s="549"/>
      <c r="I113" s="549"/>
      <c r="J113" s="549"/>
    </row>
    <row r="114" spans="2:10" ht="24.9" customHeight="1">
      <c r="B114" s="549" t="s">
        <v>550</v>
      </c>
      <c r="C114" s="549"/>
      <c r="D114" s="549"/>
      <c r="E114" s="549"/>
      <c r="F114" s="549"/>
      <c r="G114" s="549"/>
      <c r="H114" s="549"/>
      <c r="I114" s="549"/>
      <c r="J114" s="549"/>
    </row>
    <row r="115" spans="2:10" ht="24.9" customHeight="1">
      <c r="B115" s="549" t="s">
        <v>275</v>
      </c>
      <c r="C115" s="549"/>
      <c r="D115" s="549"/>
      <c r="E115" s="549"/>
      <c r="F115" s="549"/>
      <c r="G115" s="549"/>
      <c r="H115" s="549"/>
      <c r="I115" s="549"/>
      <c r="J115" s="549"/>
    </row>
    <row r="116" spans="2:10" ht="24.9" customHeight="1">
      <c r="B116" s="549" t="s">
        <v>207</v>
      </c>
      <c r="C116" s="549"/>
      <c r="D116" s="549"/>
      <c r="E116" s="549"/>
      <c r="F116" s="549"/>
      <c r="G116" s="549"/>
      <c r="H116" s="549"/>
      <c r="I116" s="549"/>
      <c r="J116" s="549"/>
    </row>
    <row r="117" spans="2:10" ht="24.9" customHeight="1">
      <c r="B117" s="381" t="s">
        <v>206</v>
      </c>
      <c r="C117" s="549"/>
      <c r="D117" s="549"/>
      <c r="E117" s="549"/>
      <c r="F117" s="549"/>
      <c r="G117" s="549"/>
      <c r="H117" s="549"/>
      <c r="I117" s="549"/>
      <c r="J117" s="549"/>
    </row>
    <row r="118" spans="2:10" ht="24.9" customHeight="1">
      <c r="B118" s="381" t="s">
        <v>205</v>
      </c>
      <c r="C118" s="549"/>
      <c r="D118" s="549"/>
      <c r="E118" s="549"/>
      <c r="F118" s="549"/>
      <c r="G118" s="549"/>
      <c r="H118" s="549"/>
      <c r="I118" s="549"/>
      <c r="J118" s="549"/>
    </row>
    <row r="119" spans="2:10" ht="24.9" customHeight="1">
      <c r="B119" s="380" t="s">
        <v>549</v>
      </c>
    </row>
  </sheetData>
  <sheetProtection insertRows="0" deleteRows="0"/>
  <mergeCells count="391">
    <mergeCell ref="BF73:BJ74"/>
    <mergeCell ref="BB74:BC74"/>
    <mergeCell ref="BD74:BE74"/>
    <mergeCell ref="BB71:BC71"/>
    <mergeCell ref="BD71:BE71"/>
    <mergeCell ref="D97:H97"/>
    <mergeCell ref="D98:H98"/>
    <mergeCell ref="D95:H95"/>
    <mergeCell ref="D96:H96"/>
    <mergeCell ref="D94:H94"/>
    <mergeCell ref="O73:S74"/>
    <mergeCell ref="BB73:BC73"/>
    <mergeCell ref="BD73:BE73"/>
    <mergeCell ref="B73:B74"/>
    <mergeCell ref="C73:C74"/>
    <mergeCell ref="D73:F74"/>
    <mergeCell ref="G73:H74"/>
    <mergeCell ref="I73:J74"/>
    <mergeCell ref="K73:N74"/>
    <mergeCell ref="BF71:BJ72"/>
    <mergeCell ref="BB72:BC72"/>
    <mergeCell ref="BD72:BE72"/>
    <mergeCell ref="B71:B72"/>
    <mergeCell ref="C71:C72"/>
    <mergeCell ref="D71:F72"/>
    <mergeCell ref="G71:H72"/>
    <mergeCell ref="I71:J72"/>
    <mergeCell ref="K71:N72"/>
    <mergeCell ref="O71:S72"/>
    <mergeCell ref="B69:B70"/>
    <mergeCell ref="C69:C70"/>
    <mergeCell ref="D69:F70"/>
    <mergeCell ref="G69:H70"/>
    <mergeCell ref="I69:J70"/>
    <mergeCell ref="K69:N70"/>
    <mergeCell ref="O69:S70"/>
    <mergeCell ref="BB69:BC69"/>
    <mergeCell ref="BD69:BE69"/>
    <mergeCell ref="BF69:BJ70"/>
    <mergeCell ref="BB70:BC70"/>
    <mergeCell ref="BD70:BE70"/>
    <mergeCell ref="B67:B68"/>
    <mergeCell ref="C67:C68"/>
    <mergeCell ref="D67:F68"/>
    <mergeCell ref="G67:H68"/>
    <mergeCell ref="I67:J68"/>
    <mergeCell ref="K67:N68"/>
    <mergeCell ref="O67:S68"/>
    <mergeCell ref="BB67:BC67"/>
    <mergeCell ref="BD67:BE67"/>
    <mergeCell ref="BF67:BJ68"/>
    <mergeCell ref="BB68:BC68"/>
    <mergeCell ref="BD68:BE68"/>
    <mergeCell ref="B65:B66"/>
    <mergeCell ref="C65:C66"/>
    <mergeCell ref="D65:F66"/>
    <mergeCell ref="G65:H66"/>
    <mergeCell ref="I65:J66"/>
    <mergeCell ref="K65:N66"/>
    <mergeCell ref="O65:S66"/>
    <mergeCell ref="BB65:BC65"/>
    <mergeCell ref="BD65:BE65"/>
    <mergeCell ref="BF65:BJ66"/>
    <mergeCell ref="BB66:BC66"/>
    <mergeCell ref="BD66:BE66"/>
    <mergeCell ref="B63:B64"/>
    <mergeCell ref="C63:C64"/>
    <mergeCell ref="D63:F64"/>
    <mergeCell ref="G63:H64"/>
    <mergeCell ref="I63:J64"/>
    <mergeCell ref="K63:N64"/>
    <mergeCell ref="O63:S64"/>
    <mergeCell ref="BB63:BC63"/>
    <mergeCell ref="BD63:BE63"/>
    <mergeCell ref="BF63:BJ64"/>
    <mergeCell ref="BB64:BC64"/>
    <mergeCell ref="BD64:BE64"/>
    <mergeCell ref="B61:B62"/>
    <mergeCell ref="C61:C62"/>
    <mergeCell ref="D61:F62"/>
    <mergeCell ref="G61:H62"/>
    <mergeCell ref="I61:J62"/>
    <mergeCell ref="K61:N62"/>
    <mergeCell ref="O61:S62"/>
    <mergeCell ref="BB61:BC61"/>
    <mergeCell ref="BD61:BE61"/>
    <mergeCell ref="BF61:BJ62"/>
    <mergeCell ref="BB62:BC62"/>
    <mergeCell ref="BD62:BE62"/>
    <mergeCell ref="B59:B60"/>
    <mergeCell ref="C59:C60"/>
    <mergeCell ref="D59:F60"/>
    <mergeCell ref="G59:H60"/>
    <mergeCell ref="I59:J60"/>
    <mergeCell ref="K59:N60"/>
    <mergeCell ref="O59:S60"/>
    <mergeCell ref="BB59:BC59"/>
    <mergeCell ref="BD59:BE59"/>
    <mergeCell ref="BF59:BJ60"/>
    <mergeCell ref="BB60:BC60"/>
    <mergeCell ref="BD60:BE60"/>
    <mergeCell ref="B57:B58"/>
    <mergeCell ref="C57:C58"/>
    <mergeCell ref="D57:F58"/>
    <mergeCell ref="G57:H58"/>
    <mergeCell ref="I57:J58"/>
    <mergeCell ref="K57:N58"/>
    <mergeCell ref="O57:S58"/>
    <mergeCell ref="BB57:BC57"/>
    <mergeCell ref="BD57:BE57"/>
    <mergeCell ref="BF57:BJ58"/>
    <mergeCell ref="BB58:BC58"/>
    <mergeCell ref="BD58:BE58"/>
    <mergeCell ref="B55:B56"/>
    <mergeCell ref="C55:C56"/>
    <mergeCell ref="D55:F56"/>
    <mergeCell ref="G55:H56"/>
    <mergeCell ref="I55:J56"/>
    <mergeCell ref="K55:N56"/>
    <mergeCell ref="O55:S56"/>
    <mergeCell ref="BB55:BC55"/>
    <mergeCell ref="BD55:BE55"/>
    <mergeCell ref="BF55:BJ56"/>
    <mergeCell ref="BB56:BC56"/>
    <mergeCell ref="BD56:BE56"/>
    <mergeCell ref="B53:B54"/>
    <mergeCell ref="C53:C54"/>
    <mergeCell ref="D53:F54"/>
    <mergeCell ref="G53:H54"/>
    <mergeCell ref="I53:J54"/>
    <mergeCell ref="K53:N54"/>
    <mergeCell ref="O53:S54"/>
    <mergeCell ref="BB53:BC53"/>
    <mergeCell ref="BD53:BE53"/>
    <mergeCell ref="BF53:BJ54"/>
    <mergeCell ref="BB54:BC54"/>
    <mergeCell ref="BD54:BE54"/>
    <mergeCell ref="B51:B52"/>
    <mergeCell ref="C51:C52"/>
    <mergeCell ref="D51:F52"/>
    <mergeCell ref="G51:H52"/>
    <mergeCell ref="I51:J52"/>
    <mergeCell ref="K51:N52"/>
    <mergeCell ref="O51:S52"/>
    <mergeCell ref="BB51:BC51"/>
    <mergeCell ref="BD51:BE51"/>
    <mergeCell ref="BF51:BJ52"/>
    <mergeCell ref="BB52:BC52"/>
    <mergeCell ref="BD52:BE52"/>
    <mergeCell ref="B49:B50"/>
    <mergeCell ref="C49:C50"/>
    <mergeCell ref="D49:F50"/>
    <mergeCell ref="G49:H50"/>
    <mergeCell ref="I49:J50"/>
    <mergeCell ref="K49:N50"/>
    <mergeCell ref="O49:S50"/>
    <mergeCell ref="BB49:BC49"/>
    <mergeCell ref="BD49:BE49"/>
    <mergeCell ref="BF49:BJ50"/>
    <mergeCell ref="BB50:BC50"/>
    <mergeCell ref="BD50:BE50"/>
    <mergeCell ref="B47:B48"/>
    <mergeCell ref="C47:C48"/>
    <mergeCell ref="D47:F48"/>
    <mergeCell ref="G47:H48"/>
    <mergeCell ref="I47:J48"/>
    <mergeCell ref="K47:N48"/>
    <mergeCell ref="O47:S48"/>
    <mergeCell ref="BB47:BC47"/>
    <mergeCell ref="BD47:BE47"/>
    <mergeCell ref="BF47:BJ48"/>
    <mergeCell ref="BB48:BC48"/>
    <mergeCell ref="BD48:BE48"/>
    <mergeCell ref="B45:B46"/>
    <mergeCell ref="C45:C46"/>
    <mergeCell ref="D45:F46"/>
    <mergeCell ref="G45:H46"/>
    <mergeCell ref="I45:J46"/>
    <mergeCell ref="K45:N46"/>
    <mergeCell ref="O45:S46"/>
    <mergeCell ref="BB45:BC45"/>
    <mergeCell ref="BD45:BE45"/>
    <mergeCell ref="BF45:BJ46"/>
    <mergeCell ref="BB46:BC46"/>
    <mergeCell ref="BD46:BE46"/>
    <mergeCell ref="B43:B44"/>
    <mergeCell ref="C43:C44"/>
    <mergeCell ref="D43:F44"/>
    <mergeCell ref="G43:H44"/>
    <mergeCell ref="I43:J44"/>
    <mergeCell ref="K43:N44"/>
    <mergeCell ref="O43:S44"/>
    <mergeCell ref="BB43:BC43"/>
    <mergeCell ref="BD43:BE43"/>
    <mergeCell ref="BF43:BJ44"/>
    <mergeCell ref="BB44:BC44"/>
    <mergeCell ref="BD44:BE44"/>
    <mergeCell ref="B41:B42"/>
    <mergeCell ref="C41:C42"/>
    <mergeCell ref="D41:F42"/>
    <mergeCell ref="G41:H42"/>
    <mergeCell ref="I41:J42"/>
    <mergeCell ref="K41:N42"/>
    <mergeCell ref="O41:S42"/>
    <mergeCell ref="BB41:BC41"/>
    <mergeCell ref="BD41:BE41"/>
    <mergeCell ref="BF41:BJ42"/>
    <mergeCell ref="BB42:BC42"/>
    <mergeCell ref="BD42:BE42"/>
    <mergeCell ref="B39:B40"/>
    <mergeCell ref="C39:C40"/>
    <mergeCell ref="D39:F40"/>
    <mergeCell ref="G39:H40"/>
    <mergeCell ref="I39:J40"/>
    <mergeCell ref="K39:N40"/>
    <mergeCell ref="O39:S40"/>
    <mergeCell ref="BB39:BC39"/>
    <mergeCell ref="BD39:BE39"/>
    <mergeCell ref="BF39:BJ40"/>
    <mergeCell ref="BB40:BC40"/>
    <mergeCell ref="BD40:BE40"/>
    <mergeCell ref="B37:B38"/>
    <mergeCell ref="C37:C38"/>
    <mergeCell ref="D37:F38"/>
    <mergeCell ref="G37:H38"/>
    <mergeCell ref="I37:J38"/>
    <mergeCell ref="K37:N38"/>
    <mergeCell ref="O37:S38"/>
    <mergeCell ref="BB37:BC37"/>
    <mergeCell ref="BD37:BE37"/>
    <mergeCell ref="BF37:BJ38"/>
    <mergeCell ref="BB38:BC38"/>
    <mergeCell ref="BD38:BE38"/>
    <mergeCell ref="B35:B36"/>
    <mergeCell ref="C35:C36"/>
    <mergeCell ref="D35:F36"/>
    <mergeCell ref="G35:H36"/>
    <mergeCell ref="I35:J36"/>
    <mergeCell ref="K35:N36"/>
    <mergeCell ref="O35:S36"/>
    <mergeCell ref="BB35:BC35"/>
    <mergeCell ref="BD35:BE35"/>
    <mergeCell ref="BF35:BJ36"/>
    <mergeCell ref="BB36:BC36"/>
    <mergeCell ref="BD36:BE36"/>
    <mergeCell ref="B33:B34"/>
    <mergeCell ref="C33:C34"/>
    <mergeCell ref="D33:F34"/>
    <mergeCell ref="G33:H34"/>
    <mergeCell ref="I33:J34"/>
    <mergeCell ref="K33:N34"/>
    <mergeCell ref="O33:S34"/>
    <mergeCell ref="BB33:BC33"/>
    <mergeCell ref="BD33:BE33"/>
    <mergeCell ref="BF33:BJ34"/>
    <mergeCell ref="BB34:BC34"/>
    <mergeCell ref="BD34:BE34"/>
    <mergeCell ref="B31:B32"/>
    <mergeCell ref="C31:C32"/>
    <mergeCell ref="D31:F32"/>
    <mergeCell ref="G31:H32"/>
    <mergeCell ref="I31:J32"/>
    <mergeCell ref="K31:N32"/>
    <mergeCell ref="O31:S32"/>
    <mergeCell ref="BB31:BC31"/>
    <mergeCell ref="BD31:BE31"/>
    <mergeCell ref="BF31:BJ32"/>
    <mergeCell ref="BB32:BC32"/>
    <mergeCell ref="BD32:BE32"/>
    <mergeCell ref="B29:B30"/>
    <mergeCell ref="C29:C30"/>
    <mergeCell ref="D29:F30"/>
    <mergeCell ref="G29:H30"/>
    <mergeCell ref="I29:J30"/>
    <mergeCell ref="K29:N30"/>
    <mergeCell ref="O29:S30"/>
    <mergeCell ref="BB29:BC29"/>
    <mergeCell ref="BD29:BE29"/>
    <mergeCell ref="BF29:BJ30"/>
    <mergeCell ref="BB30:BC30"/>
    <mergeCell ref="BD30:BE30"/>
    <mergeCell ref="B27:B28"/>
    <mergeCell ref="C27:C28"/>
    <mergeCell ref="D27:F28"/>
    <mergeCell ref="G27:H28"/>
    <mergeCell ref="I27:J28"/>
    <mergeCell ref="K27:N28"/>
    <mergeCell ref="O27:S28"/>
    <mergeCell ref="BB27:BC27"/>
    <mergeCell ref="BD27:BE27"/>
    <mergeCell ref="BF27:BJ28"/>
    <mergeCell ref="BB28:BC28"/>
    <mergeCell ref="BD28:BE28"/>
    <mergeCell ref="B25:B26"/>
    <mergeCell ref="C25:C26"/>
    <mergeCell ref="D25:F26"/>
    <mergeCell ref="G25:H26"/>
    <mergeCell ref="I25:J26"/>
    <mergeCell ref="K25:N26"/>
    <mergeCell ref="O25:S26"/>
    <mergeCell ref="BB25:BC25"/>
    <mergeCell ref="BD25:BE25"/>
    <mergeCell ref="BF25:BJ26"/>
    <mergeCell ref="BB26:BC26"/>
    <mergeCell ref="BD26:BE26"/>
    <mergeCell ref="B23:B24"/>
    <mergeCell ref="C23:C24"/>
    <mergeCell ref="D23:F24"/>
    <mergeCell ref="G23:H24"/>
    <mergeCell ref="I23:J24"/>
    <mergeCell ref="K23:N24"/>
    <mergeCell ref="O23:S24"/>
    <mergeCell ref="BB23:BC23"/>
    <mergeCell ref="BD23:BE23"/>
    <mergeCell ref="BF23:BJ24"/>
    <mergeCell ref="BB24:BC24"/>
    <mergeCell ref="BD24:BE24"/>
    <mergeCell ref="B21:B22"/>
    <mergeCell ref="C21:C22"/>
    <mergeCell ref="D21:F22"/>
    <mergeCell ref="G21:H22"/>
    <mergeCell ref="I21:J22"/>
    <mergeCell ref="K21:N22"/>
    <mergeCell ref="O21:S22"/>
    <mergeCell ref="BB21:BC21"/>
    <mergeCell ref="BD21:BE21"/>
    <mergeCell ref="BF21:BJ22"/>
    <mergeCell ref="BB22:BC22"/>
    <mergeCell ref="BD22:BE22"/>
    <mergeCell ref="BD20:BE20"/>
    <mergeCell ref="B19:B20"/>
    <mergeCell ref="C19:C20"/>
    <mergeCell ref="D19:F20"/>
    <mergeCell ref="G19:H20"/>
    <mergeCell ref="I19:J20"/>
    <mergeCell ref="K19:N20"/>
    <mergeCell ref="BB15:BC15"/>
    <mergeCell ref="BD15:BE15"/>
    <mergeCell ref="BF15:BJ16"/>
    <mergeCell ref="BB16:BC16"/>
    <mergeCell ref="BD16:BE16"/>
    <mergeCell ref="O19:S20"/>
    <mergeCell ref="BB19:BC19"/>
    <mergeCell ref="BD19:BE19"/>
    <mergeCell ref="BF19:BJ20"/>
    <mergeCell ref="BB20:BC20"/>
    <mergeCell ref="K17:N18"/>
    <mergeCell ref="O17:S18"/>
    <mergeCell ref="BB17:BC17"/>
    <mergeCell ref="BD17:BE17"/>
    <mergeCell ref="BF17:BJ18"/>
    <mergeCell ref="BB18:BC18"/>
    <mergeCell ref="BD18:BE18"/>
    <mergeCell ref="O15:S16"/>
    <mergeCell ref="K10:N14"/>
    <mergeCell ref="O10:S14"/>
    <mergeCell ref="W10:BA10"/>
    <mergeCell ref="B10:B14"/>
    <mergeCell ref="C10:C14"/>
    <mergeCell ref="D10:F14"/>
    <mergeCell ref="G10:H14"/>
    <mergeCell ref="I10:J14"/>
    <mergeCell ref="B15:B16"/>
    <mergeCell ref="C15:C16"/>
    <mergeCell ref="D15:F16"/>
    <mergeCell ref="G15:H16"/>
    <mergeCell ref="I15:J16"/>
    <mergeCell ref="K15:N16"/>
    <mergeCell ref="BE4:BH4"/>
    <mergeCell ref="BA6:BB6"/>
    <mergeCell ref="BE6:BF6"/>
    <mergeCell ref="BE8:BF8"/>
    <mergeCell ref="B17:B18"/>
    <mergeCell ref="C17:C18"/>
    <mergeCell ref="D17:F18"/>
    <mergeCell ref="G17:H18"/>
    <mergeCell ref="I17:J18"/>
    <mergeCell ref="AY11:BA11"/>
    <mergeCell ref="BB10:BC14"/>
    <mergeCell ref="BD10:BE14"/>
    <mergeCell ref="BF10:BJ14"/>
    <mergeCell ref="W11:AC11"/>
    <mergeCell ref="AD11:AJ11"/>
    <mergeCell ref="AK11:AQ11"/>
    <mergeCell ref="AR11:AX11"/>
    <mergeCell ref="AT1:BI1"/>
    <mergeCell ref="AC2:AD2"/>
    <mergeCell ref="AF2:AG2"/>
    <mergeCell ref="AJ2:AK2"/>
    <mergeCell ref="AT2:BI2"/>
    <mergeCell ref="BE3:BH3"/>
  </mergeCells>
  <phoneticPr fontId="6"/>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8">
    <dataValidation allowBlank="1" showInputMessage="1" sqref="W15:BA74"/>
    <dataValidation type="list" allowBlank="1" showInputMessage="1" sqref="C75">
      <formula1>"◎,○"</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allowBlank="1" showInputMessage="1" showErrorMessage="1" error="入力可能範囲　32～40" sqref="BE8"/>
    <dataValidation errorStyle="information" allowBlank="1" showInputMessage="1" error="プルダウンにないケースは直接入力してください。" sqref="AT1:BI1"/>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election activeCell="F17" sqref="F17"/>
    </sheetView>
  </sheetViews>
  <sheetFormatPr defaultColWidth="10" defaultRowHeight="19.2"/>
  <cols>
    <col min="1" max="1" width="1.77734375" style="822" customWidth="1"/>
    <col min="2" max="2" width="6.21875" style="823" customWidth="1"/>
    <col min="3" max="3" width="11.77734375" style="823" customWidth="1"/>
    <col min="4" max="4" width="11.77734375" style="823" hidden="1" customWidth="1"/>
    <col min="5" max="5" width="3.77734375" style="823" bestFit="1" customWidth="1"/>
    <col min="6" max="6" width="17.33203125" style="822" customWidth="1"/>
    <col min="7" max="7" width="3.77734375" style="822" bestFit="1" customWidth="1"/>
    <col min="8" max="8" width="17.33203125" style="822" customWidth="1"/>
    <col min="9" max="9" width="3.77734375" style="822" bestFit="1" customWidth="1"/>
    <col min="10" max="10" width="17.33203125" style="823" customWidth="1"/>
    <col min="11" max="11" width="3.77734375" style="822" bestFit="1" customWidth="1"/>
    <col min="12" max="12" width="17.33203125" style="822" customWidth="1"/>
    <col min="13" max="13" width="3.77734375" style="822" customWidth="1"/>
    <col min="14" max="14" width="56.21875" style="822" customWidth="1"/>
    <col min="15" max="16384" width="10" style="822"/>
  </cols>
  <sheetData>
    <row r="1" spans="2:14">
      <c r="B1" s="838" t="s">
        <v>382</v>
      </c>
    </row>
    <row r="2" spans="2:14">
      <c r="B2" s="824" t="s">
        <v>381</v>
      </c>
      <c r="F2" s="1009"/>
      <c r="G2" s="1007"/>
      <c r="H2" s="1007"/>
      <c r="I2" s="1007"/>
      <c r="J2" s="1008"/>
      <c r="K2" s="1007"/>
      <c r="L2" s="1007"/>
    </row>
    <row r="3" spans="2:14">
      <c r="B3" s="1009" t="s">
        <v>548</v>
      </c>
      <c r="F3" s="1008" t="s">
        <v>547</v>
      </c>
      <c r="G3" s="1007"/>
      <c r="H3" s="1007"/>
      <c r="I3" s="1007"/>
      <c r="J3" s="1008"/>
      <c r="K3" s="1007"/>
      <c r="L3" s="1007"/>
    </row>
    <row r="4" spans="2:14">
      <c r="B4" s="824"/>
      <c r="F4" s="835" t="s">
        <v>369</v>
      </c>
      <c r="G4" s="835"/>
      <c r="H4" s="835"/>
      <c r="I4" s="835"/>
      <c r="J4" s="835"/>
      <c r="K4" s="835"/>
      <c r="L4" s="835"/>
      <c r="N4" s="835" t="s">
        <v>376</v>
      </c>
    </row>
    <row r="5" spans="2:14">
      <c r="B5" s="823" t="s">
        <v>375</v>
      </c>
      <c r="C5" s="823" t="s">
        <v>231</v>
      </c>
      <c r="F5" s="823" t="s">
        <v>374</v>
      </c>
      <c r="G5" s="823"/>
      <c r="H5" s="823" t="s">
        <v>373</v>
      </c>
      <c r="J5" s="823" t="s">
        <v>372</v>
      </c>
      <c r="L5" s="823" t="s">
        <v>369</v>
      </c>
      <c r="N5" s="835"/>
    </row>
    <row r="6" spans="2:14">
      <c r="B6" s="997">
        <v>1</v>
      </c>
      <c r="C6" s="828" t="s">
        <v>624</v>
      </c>
      <c r="D6" s="998" t="str">
        <f>C6</f>
        <v>a</v>
      </c>
      <c r="E6" s="997" t="s">
        <v>437</v>
      </c>
      <c r="F6" s="833"/>
      <c r="G6" s="997" t="s">
        <v>411</v>
      </c>
      <c r="H6" s="833"/>
      <c r="I6" s="996" t="s">
        <v>445</v>
      </c>
      <c r="J6" s="833">
        <v>0</v>
      </c>
      <c r="K6" s="995" t="s">
        <v>421</v>
      </c>
      <c r="L6" s="831" t="str">
        <f>IF(OR(F6="",H6=""),"",(H6+IF(F6&gt;H6,1,0)-F6-J6)*24)</f>
        <v/>
      </c>
      <c r="N6" s="827"/>
    </row>
    <row r="7" spans="2:14">
      <c r="B7" s="997">
        <v>2</v>
      </c>
      <c r="C7" s="828" t="s">
        <v>623</v>
      </c>
      <c r="D7" s="998" t="str">
        <f>C7</f>
        <v>b</v>
      </c>
      <c r="E7" s="997" t="s">
        <v>437</v>
      </c>
      <c r="F7" s="833"/>
      <c r="G7" s="997" t="s">
        <v>411</v>
      </c>
      <c r="H7" s="833"/>
      <c r="I7" s="996" t="s">
        <v>445</v>
      </c>
      <c r="J7" s="833">
        <v>0</v>
      </c>
      <c r="K7" s="995" t="s">
        <v>421</v>
      </c>
      <c r="L7" s="831" t="str">
        <f>IF(OR(F7="",H7=""),"",(H7+IF(F7&gt;H7,1,0)-F7-J7)*24)</f>
        <v/>
      </c>
      <c r="N7" s="827"/>
    </row>
    <row r="8" spans="2:14">
      <c r="B8" s="997">
        <v>3</v>
      </c>
      <c r="C8" s="828" t="s">
        <v>622</v>
      </c>
      <c r="D8" s="998" t="str">
        <f>C8</f>
        <v>c</v>
      </c>
      <c r="E8" s="997" t="s">
        <v>437</v>
      </c>
      <c r="F8" s="833"/>
      <c r="G8" s="997" t="s">
        <v>411</v>
      </c>
      <c r="H8" s="833"/>
      <c r="I8" s="996" t="s">
        <v>445</v>
      </c>
      <c r="J8" s="833">
        <v>0</v>
      </c>
      <c r="K8" s="995" t="s">
        <v>421</v>
      </c>
      <c r="L8" s="831" t="str">
        <f>IF(OR(F8="",H8=""),"",(H8+IF(F8&gt;H8,1,0)-F8-J8)*24)</f>
        <v/>
      </c>
      <c r="N8" s="827"/>
    </row>
    <row r="9" spans="2:14">
      <c r="B9" s="997">
        <v>4</v>
      </c>
      <c r="C9" s="828" t="s">
        <v>621</v>
      </c>
      <c r="D9" s="998" t="str">
        <f>C9</f>
        <v>d</v>
      </c>
      <c r="E9" s="997" t="s">
        <v>437</v>
      </c>
      <c r="F9" s="833"/>
      <c r="G9" s="997" t="s">
        <v>411</v>
      </c>
      <c r="H9" s="833"/>
      <c r="I9" s="996" t="s">
        <v>445</v>
      </c>
      <c r="J9" s="833">
        <v>0</v>
      </c>
      <c r="K9" s="995" t="s">
        <v>421</v>
      </c>
      <c r="L9" s="831" t="str">
        <f>IF(OR(F9="",H9=""),"",(H9+IF(F9&gt;H9,1,0)-F9-J9)*24)</f>
        <v/>
      </c>
      <c r="N9" s="827"/>
    </row>
    <row r="10" spans="2:14">
      <c r="B10" s="997">
        <v>5</v>
      </c>
      <c r="C10" s="828" t="s">
        <v>620</v>
      </c>
      <c r="D10" s="998" t="str">
        <f>C10</f>
        <v>e</v>
      </c>
      <c r="E10" s="997" t="s">
        <v>437</v>
      </c>
      <c r="F10" s="833"/>
      <c r="G10" s="997" t="s">
        <v>411</v>
      </c>
      <c r="H10" s="833"/>
      <c r="I10" s="996" t="s">
        <v>445</v>
      </c>
      <c r="J10" s="833">
        <v>0</v>
      </c>
      <c r="K10" s="995" t="s">
        <v>421</v>
      </c>
      <c r="L10" s="831" t="str">
        <f>IF(OR(F10="",H10=""),"",(H10+IF(F10&gt;H10,1,0)-F10-J10)*24)</f>
        <v/>
      </c>
      <c r="N10" s="827"/>
    </row>
    <row r="11" spans="2:14">
      <c r="B11" s="997">
        <v>6</v>
      </c>
      <c r="C11" s="828" t="s">
        <v>619</v>
      </c>
      <c r="D11" s="998" t="str">
        <f>C11</f>
        <v>f</v>
      </c>
      <c r="E11" s="997" t="s">
        <v>437</v>
      </c>
      <c r="F11" s="833"/>
      <c r="G11" s="997" t="s">
        <v>411</v>
      </c>
      <c r="H11" s="833"/>
      <c r="I11" s="996" t="s">
        <v>445</v>
      </c>
      <c r="J11" s="833">
        <v>0</v>
      </c>
      <c r="K11" s="995" t="s">
        <v>421</v>
      </c>
      <c r="L11" s="831" t="str">
        <f>IF(OR(F11="",H11=""),"",(H11+IF(F11&gt;H11,1,0)-F11-J11)*24)</f>
        <v/>
      </c>
      <c r="N11" s="827"/>
    </row>
    <row r="12" spans="2:14">
      <c r="B12" s="997">
        <v>7</v>
      </c>
      <c r="C12" s="828" t="s">
        <v>618</v>
      </c>
      <c r="D12" s="998" t="str">
        <f>C12</f>
        <v>g</v>
      </c>
      <c r="E12" s="997" t="s">
        <v>437</v>
      </c>
      <c r="F12" s="833"/>
      <c r="G12" s="997" t="s">
        <v>411</v>
      </c>
      <c r="H12" s="833"/>
      <c r="I12" s="996" t="s">
        <v>445</v>
      </c>
      <c r="J12" s="833">
        <v>0</v>
      </c>
      <c r="K12" s="995" t="s">
        <v>421</v>
      </c>
      <c r="L12" s="831" t="str">
        <f>IF(OR(F12="",H12=""),"",(H12+IF(F12&gt;H12,1,0)-F12-J12)*24)</f>
        <v/>
      </c>
      <c r="N12" s="827"/>
    </row>
    <row r="13" spans="2:14">
      <c r="B13" s="997">
        <v>8</v>
      </c>
      <c r="C13" s="828" t="s">
        <v>617</v>
      </c>
      <c r="D13" s="998" t="str">
        <f>C13</f>
        <v>h</v>
      </c>
      <c r="E13" s="997" t="s">
        <v>437</v>
      </c>
      <c r="F13" s="833"/>
      <c r="G13" s="997" t="s">
        <v>411</v>
      </c>
      <c r="H13" s="833"/>
      <c r="I13" s="996" t="s">
        <v>445</v>
      </c>
      <c r="J13" s="833">
        <v>0</v>
      </c>
      <c r="K13" s="995" t="s">
        <v>421</v>
      </c>
      <c r="L13" s="831" t="str">
        <f>IF(OR(F13="",H13=""),"",(H13+IF(F13&gt;H13,1,0)-F13-J13)*24)</f>
        <v/>
      </c>
      <c r="N13" s="827"/>
    </row>
    <row r="14" spans="2:14">
      <c r="B14" s="997">
        <v>9</v>
      </c>
      <c r="C14" s="828" t="s">
        <v>616</v>
      </c>
      <c r="D14" s="998" t="str">
        <f>C14</f>
        <v>i</v>
      </c>
      <c r="E14" s="997" t="s">
        <v>437</v>
      </c>
      <c r="F14" s="833"/>
      <c r="G14" s="997" t="s">
        <v>411</v>
      </c>
      <c r="H14" s="833"/>
      <c r="I14" s="996" t="s">
        <v>445</v>
      </c>
      <c r="J14" s="833">
        <v>0</v>
      </c>
      <c r="K14" s="995" t="s">
        <v>421</v>
      </c>
      <c r="L14" s="831" t="str">
        <f>IF(OR(F14="",H14=""),"",(H14+IF(F14&gt;H14,1,0)-F14-J14)*24)</f>
        <v/>
      </c>
      <c r="N14" s="827"/>
    </row>
    <row r="15" spans="2:14">
      <c r="B15" s="997">
        <v>10</v>
      </c>
      <c r="C15" s="828" t="s">
        <v>615</v>
      </c>
      <c r="D15" s="998" t="str">
        <f>C15</f>
        <v>j</v>
      </c>
      <c r="E15" s="997" t="s">
        <v>437</v>
      </c>
      <c r="F15" s="833"/>
      <c r="G15" s="997" t="s">
        <v>411</v>
      </c>
      <c r="H15" s="833"/>
      <c r="I15" s="996" t="s">
        <v>445</v>
      </c>
      <c r="J15" s="833">
        <v>0</v>
      </c>
      <c r="K15" s="995" t="s">
        <v>421</v>
      </c>
      <c r="L15" s="831" t="str">
        <f>IF(OR(F15="",H15=""),"",(H15+IF(F15&gt;H15,1,0)-F15-J15)*24)</f>
        <v/>
      </c>
      <c r="N15" s="827"/>
    </row>
    <row r="16" spans="2:14">
      <c r="B16" s="997">
        <v>11</v>
      </c>
      <c r="C16" s="828" t="s">
        <v>614</v>
      </c>
      <c r="D16" s="998" t="str">
        <f>C16</f>
        <v>k</v>
      </c>
      <c r="E16" s="997" t="s">
        <v>437</v>
      </c>
      <c r="F16" s="833"/>
      <c r="G16" s="997" t="s">
        <v>411</v>
      </c>
      <c r="H16" s="833"/>
      <c r="I16" s="996" t="s">
        <v>445</v>
      </c>
      <c r="J16" s="833">
        <v>0</v>
      </c>
      <c r="K16" s="995" t="s">
        <v>421</v>
      </c>
      <c r="L16" s="831" t="str">
        <f>IF(OR(F16="",H16=""),"",(H16+IF(F16&gt;H16,1,0)-F16-J16)*24)</f>
        <v/>
      </c>
      <c r="N16" s="827"/>
    </row>
    <row r="17" spans="2:14">
      <c r="B17" s="997">
        <v>12</v>
      </c>
      <c r="C17" s="828" t="s">
        <v>613</v>
      </c>
      <c r="D17" s="998" t="str">
        <f>C17</f>
        <v>l</v>
      </c>
      <c r="E17" s="997" t="s">
        <v>437</v>
      </c>
      <c r="F17" s="833"/>
      <c r="G17" s="997" t="s">
        <v>411</v>
      </c>
      <c r="H17" s="833"/>
      <c r="I17" s="996" t="s">
        <v>445</v>
      </c>
      <c r="J17" s="833">
        <v>0</v>
      </c>
      <c r="K17" s="995" t="s">
        <v>421</v>
      </c>
      <c r="L17" s="831" t="str">
        <f>IF(OR(F17="",H17=""),"",(H17+IF(F17&gt;H17,1,0)-F17-J17)*24)</f>
        <v/>
      </c>
      <c r="N17" s="827"/>
    </row>
    <row r="18" spans="2:14">
      <c r="B18" s="997">
        <v>13</v>
      </c>
      <c r="C18" s="828" t="s">
        <v>612</v>
      </c>
      <c r="D18" s="998" t="str">
        <f>C18</f>
        <v>m</v>
      </c>
      <c r="E18" s="997" t="s">
        <v>437</v>
      </c>
      <c r="F18" s="833"/>
      <c r="G18" s="997" t="s">
        <v>411</v>
      </c>
      <c r="H18" s="833"/>
      <c r="I18" s="996" t="s">
        <v>445</v>
      </c>
      <c r="J18" s="833">
        <v>0</v>
      </c>
      <c r="K18" s="995" t="s">
        <v>421</v>
      </c>
      <c r="L18" s="831" t="str">
        <f>IF(OR(F18="",H18=""),"",(H18+IF(F18&gt;H18,1,0)-F18-J18)*24)</f>
        <v/>
      </c>
      <c r="N18" s="827"/>
    </row>
    <row r="19" spans="2:14">
      <c r="B19" s="997">
        <v>14</v>
      </c>
      <c r="C19" s="828" t="s">
        <v>611</v>
      </c>
      <c r="D19" s="998" t="str">
        <f>C19</f>
        <v>n</v>
      </c>
      <c r="E19" s="997" t="s">
        <v>437</v>
      </c>
      <c r="F19" s="833"/>
      <c r="G19" s="997" t="s">
        <v>411</v>
      </c>
      <c r="H19" s="833"/>
      <c r="I19" s="996" t="s">
        <v>445</v>
      </c>
      <c r="J19" s="833">
        <v>0</v>
      </c>
      <c r="K19" s="995" t="s">
        <v>421</v>
      </c>
      <c r="L19" s="831" t="str">
        <f>IF(OR(F19="",H19=""),"",(H19+IF(F19&gt;H19,1,0)-F19-J19)*24)</f>
        <v/>
      </c>
      <c r="N19" s="827"/>
    </row>
    <row r="20" spans="2:14">
      <c r="B20" s="997">
        <v>15</v>
      </c>
      <c r="C20" s="828" t="s">
        <v>610</v>
      </c>
      <c r="D20" s="998" t="str">
        <f>C20</f>
        <v>o</v>
      </c>
      <c r="E20" s="997" t="s">
        <v>437</v>
      </c>
      <c r="F20" s="833"/>
      <c r="G20" s="997" t="s">
        <v>411</v>
      </c>
      <c r="H20" s="833"/>
      <c r="I20" s="996" t="s">
        <v>445</v>
      </c>
      <c r="J20" s="833">
        <v>0</v>
      </c>
      <c r="K20" s="995" t="s">
        <v>421</v>
      </c>
      <c r="L20" s="831" t="str">
        <f>IF(OR(F20="",H20=""),"",(H20+IF(F20&gt;H20,1,0)-F20-J20)*24)</f>
        <v/>
      </c>
      <c r="N20" s="827"/>
    </row>
    <row r="21" spans="2:14">
      <c r="B21" s="997">
        <v>16</v>
      </c>
      <c r="C21" s="828" t="s">
        <v>609</v>
      </c>
      <c r="D21" s="998" t="str">
        <f>C21</f>
        <v>p</v>
      </c>
      <c r="E21" s="997" t="s">
        <v>437</v>
      </c>
      <c r="F21" s="833"/>
      <c r="G21" s="997" t="s">
        <v>411</v>
      </c>
      <c r="H21" s="833"/>
      <c r="I21" s="996" t="s">
        <v>445</v>
      </c>
      <c r="J21" s="833">
        <v>0</v>
      </c>
      <c r="K21" s="995" t="s">
        <v>421</v>
      </c>
      <c r="L21" s="831" t="str">
        <f>IF(OR(F21="",H21=""),"",(H21+IF(F21&gt;H21,1,0)-F21-J21)*24)</f>
        <v/>
      </c>
      <c r="N21" s="827"/>
    </row>
    <row r="22" spans="2:14">
      <c r="B22" s="997">
        <v>17</v>
      </c>
      <c r="C22" s="828" t="s">
        <v>608</v>
      </c>
      <c r="D22" s="998" t="str">
        <f>C22</f>
        <v>q</v>
      </c>
      <c r="E22" s="997" t="s">
        <v>437</v>
      </c>
      <c r="F22" s="833"/>
      <c r="G22" s="997" t="s">
        <v>411</v>
      </c>
      <c r="H22" s="833"/>
      <c r="I22" s="996" t="s">
        <v>445</v>
      </c>
      <c r="J22" s="833">
        <v>0</v>
      </c>
      <c r="K22" s="995" t="s">
        <v>421</v>
      </c>
      <c r="L22" s="831" t="str">
        <f>IF(OR(F22="",H22=""),"",(H22+IF(F22&gt;H22,1,0)-F22-J22)*24)</f>
        <v/>
      </c>
      <c r="N22" s="827"/>
    </row>
    <row r="23" spans="2:14">
      <c r="B23" s="997">
        <v>18</v>
      </c>
      <c r="C23" s="828" t="s">
        <v>607</v>
      </c>
      <c r="D23" s="998" t="str">
        <f>C23</f>
        <v>r</v>
      </c>
      <c r="E23" s="997" t="s">
        <v>437</v>
      </c>
      <c r="F23" s="1003"/>
      <c r="G23" s="997" t="s">
        <v>411</v>
      </c>
      <c r="H23" s="1003"/>
      <c r="I23" s="996" t="s">
        <v>445</v>
      </c>
      <c r="J23" s="1003"/>
      <c r="K23" s="995" t="s">
        <v>421</v>
      </c>
      <c r="L23" s="828">
        <v>1</v>
      </c>
      <c r="N23" s="827"/>
    </row>
    <row r="24" spans="2:14">
      <c r="B24" s="997">
        <v>19</v>
      </c>
      <c r="C24" s="828" t="s">
        <v>606</v>
      </c>
      <c r="D24" s="998" t="str">
        <f>C24</f>
        <v>s</v>
      </c>
      <c r="E24" s="997" t="s">
        <v>437</v>
      </c>
      <c r="F24" s="1003"/>
      <c r="G24" s="997" t="s">
        <v>411</v>
      </c>
      <c r="H24" s="1003"/>
      <c r="I24" s="996" t="s">
        <v>445</v>
      </c>
      <c r="J24" s="1003"/>
      <c r="K24" s="995" t="s">
        <v>421</v>
      </c>
      <c r="L24" s="828">
        <v>2</v>
      </c>
      <c r="N24" s="827"/>
    </row>
    <row r="25" spans="2:14">
      <c r="B25" s="997">
        <v>20</v>
      </c>
      <c r="C25" s="828" t="s">
        <v>605</v>
      </c>
      <c r="D25" s="998" t="str">
        <f>C25</f>
        <v>t</v>
      </c>
      <c r="E25" s="997" t="s">
        <v>437</v>
      </c>
      <c r="F25" s="1003"/>
      <c r="G25" s="997" t="s">
        <v>411</v>
      </c>
      <c r="H25" s="1003"/>
      <c r="I25" s="996" t="s">
        <v>445</v>
      </c>
      <c r="J25" s="1003"/>
      <c r="K25" s="995" t="s">
        <v>421</v>
      </c>
      <c r="L25" s="828">
        <v>3</v>
      </c>
      <c r="N25" s="827"/>
    </row>
    <row r="26" spans="2:14">
      <c r="B26" s="997">
        <v>21</v>
      </c>
      <c r="C26" s="828" t="s">
        <v>604</v>
      </c>
      <c r="D26" s="998" t="str">
        <f>C26</f>
        <v>u</v>
      </c>
      <c r="E26" s="997" t="s">
        <v>437</v>
      </c>
      <c r="F26" s="1003"/>
      <c r="G26" s="997" t="s">
        <v>411</v>
      </c>
      <c r="H26" s="1003"/>
      <c r="I26" s="996" t="s">
        <v>445</v>
      </c>
      <c r="J26" s="1003"/>
      <c r="K26" s="995" t="s">
        <v>421</v>
      </c>
      <c r="L26" s="828">
        <v>4</v>
      </c>
      <c r="N26" s="827"/>
    </row>
    <row r="27" spans="2:14">
      <c r="B27" s="997">
        <v>22</v>
      </c>
      <c r="C27" s="828" t="s">
        <v>603</v>
      </c>
      <c r="D27" s="998" t="str">
        <f>C27</f>
        <v>v</v>
      </c>
      <c r="E27" s="997" t="s">
        <v>437</v>
      </c>
      <c r="F27" s="1003"/>
      <c r="G27" s="997" t="s">
        <v>411</v>
      </c>
      <c r="H27" s="1003"/>
      <c r="I27" s="996" t="s">
        <v>445</v>
      </c>
      <c r="J27" s="1003"/>
      <c r="K27" s="995" t="s">
        <v>421</v>
      </c>
      <c r="L27" s="828">
        <v>5</v>
      </c>
      <c r="N27" s="827"/>
    </row>
    <row r="28" spans="2:14">
      <c r="B28" s="997">
        <v>23</v>
      </c>
      <c r="C28" s="828" t="s">
        <v>602</v>
      </c>
      <c r="D28" s="998" t="str">
        <f>C28</f>
        <v>w</v>
      </c>
      <c r="E28" s="997" t="s">
        <v>437</v>
      </c>
      <c r="F28" s="1003"/>
      <c r="G28" s="997" t="s">
        <v>411</v>
      </c>
      <c r="H28" s="1003"/>
      <c r="I28" s="996" t="s">
        <v>445</v>
      </c>
      <c r="J28" s="1003"/>
      <c r="K28" s="995" t="s">
        <v>421</v>
      </c>
      <c r="L28" s="828">
        <v>6</v>
      </c>
      <c r="N28" s="827"/>
    </row>
    <row r="29" spans="2:14">
      <c r="B29" s="997">
        <v>24</v>
      </c>
      <c r="C29" s="828" t="s">
        <v>599</v>
      </c>
      <c r="D29" s="998" t="str">
        <f>C29</f>
        <v>x</v>
      </c>
      <c r="E29" s="997" t="s">
        <v>437</v>
      </c>
      <c r="F29" s="1003"/>
      <c r="G29" s="997" t="s">
        <v>411</v>
      </c>
      <c r="H29" s="1003"/>
      <c r="I29" s="996" t="s">
        <v>445</v>
      </c>
      <c r="J29" s="1003"/>
      <c r="K29" s="995" t="s">
        <v>421</v>
      </c>
      <c r="L29" s="828">
        <v>7</v>
      </c>
      <c r="N29" s="827"/>
    </row>
    <row r="30" spans="2:14">
      <c r="B30" s="997">
        <v>25</v>
      </c>
      <c r="C30" s="828" t="s">
        <v>601</v>
      </c>
      <c r="D30" s="998" t="str">
        <f>C30</f>
        <v>y</v>
      </c>
      <c r="E30" s="997" t="s">
        <v>437</v>
      </c>
      <c r="F30" s="1003"/>
      <c r="G30" s="997" t="s">
        <v>411</v>
      </c>
      <c r="H30" s="1003"/>
      <c r="I30" s="996" t="s">
        <v>445</v>
      </c>
      <c r="J30" s="1003"/>
      <c r="K30" s="995" t="s">
        <v>421</v>
      </c>
      <c r="L30" s="828">
        <v>8</v>
      </c>
      <c r="N30" s="827"/>
    </row>
    <row r="31" spans="2:14">
      <c r="B31" s="997">
        <v>26</v>
      </c>
      <c r="C31" s="828" t="s">
        <v>600</v>
      </c>
      <c r="D31" s="998" t="str">
        <f>C31</f>
        <v>z</v>
      </c>
      <c r="E31" s="997" t="s">
        <v>437</v>
      </c>
      <c r="F31" s="1003"/>
      <c r="G31" s="997" t="s">
        <v>411</v>
      </c>
      <c r="H31" s="1003"/>
      <c r="I31" s="996" t="s">
        <v>445</v>
      </c>
      <c r="J31" s="1003"/>
      <c r="K31" s="995" t="s">
        <v>421</v>
      </c>
      <c r="L31" s="828">
        <v>1</v>
      </c>
      <c r="N31" s="827"/>
    </row>
    <row r="32" spans="2:14">
      <c r="B32" s="997">
        <v>27</v>
      </c>
      <c r="C32" s="828" t="s">
        <v>599</v>
      </c>
      <c r="D32" s="998" t="str">
        <f>C32</f>
        <v>x</v>
      </c>
      <c r="E32" s="997" t="s">
        <v>437</v>
      </c>
      <c r="F32" s="1003"/>
      <c r="G32" s="997" t="s">
        <v>411</v>
      </c>
      <c r="H32" s="1003"/>
      <c r="I32" s="996" t="s">
        <v>445</v>
      </c>
      <c r="J32" s="1003"/>
      <c r="K32" s="995" t="s">
        <v>421</v>
      </c>
      <c r="L32" s="828">
        <v>2</v>
      </c>
      <c r="N32" s="827"/>
    </row>
    <row r="33" spans="2:14">
      <c r="B33" s="997">
        <v>28</v>
      </c>
      <c r="C33" s="828" t="s">
        <v>598</v>
      </c>
      <c r="D33" s="998" t="str">
        <f>C33</f>
        <v>aa</v>
      </c>
      <c r="E33" s="997" t="s">
        <v>437</v>
      </c>
      <c r="F33" s="1003"/>
      <c r="G33" s="997" t="s">
        <v>411</v>
      </c>
      <c r="H33" s="1003"/>
      <c r="I33" s="996" t="s">
        <v>445</v>
      </c>
      <c r="J33" s="1003"/>
      <c r="K33" s="995" t="s">
        <v>421</v>
      </c>
      <c r="L33" s="828">
        <v>3</v>
      </c>
      <c r="N33" s="827"/>
    </row>
    <row r="34" spans="2:14">
      <c r="B34" s="997">
        <v>29</v>
      </c>
      <c r="C34" s="828" t="s">
        <v>597</v>
      </c>
      <c r="D34" s="998" t="str">
        <f>C34</f>
        <v>ab</v>
      </c>
      <c r="E34" s="997" t="s">
        <v>437</v>
      </c>
      <c r="F34" s="1003"/>
      <c r="G34" s="997" t="s">
        <v>411</v>
      </c>
      <c r="H34" s="1003"/>
      <c r="I34" s="996" t="s">
        <v>445</v>
      </c>
      <c r="J34" s="1003"/>
      <c r="K34" s="995" t="s">
        <v>421</v>
      </c>
      <c r="L34" s="828">
        <v>4</v>
      </c>
      <c r="N34" s="827"/>
    </row>
    <row r="35" spans="2:14">
      <c r="B35" s="997">
        <v>30</v>
      </c>
      <c r="C35" s="828" t="s">
        <v>596</v>
      </c>
      <c r="D35" s="998" t="str">
        <f>C35</f>
        <v>ac</v>
      </c>
      <c r="E35" s="997" t="s">
        <v>437</v>
      </c>
      <c r="F35" s="1003"/>
      <c r="G35" s="997" t="s">
        <v>411</v>
      </c>
      <c r="H35" s="1003"/>
      <c r="I35" s="996" t="s">
        <v>445</v>
      </c>
      <c r="J35" s="1003"/>
      <c r="K35" s="995" t="s">
        <v>421</v>
      </c>
      <c r="L35" s="828">
        <v>5</v>
      </c>
      <c r="N35" s="827"/>
    </row>
    <row r="36" spans="2:14">
      <c r="B36" s="997">
        <v>31</v>
      </c>
      <c r="C36" s="828" t="s">
        <v>595</v>
      </c>
      <c r="D36" s="998" t="str">
        <f>C36</f>
        <v>ad</v>
      </c>
      <c r="E36" s="997" t="s">
        <v>437</v>
      </c>
      <c r="F36" s="1003"/>
      <c r="G36" s="997" t="s">
        <v>411</v>
      </c>
      <c r="H36" s="1003"/>
      <c r="I36" s="996" t="s">
        <v>445</v>
      </c>
      <c r="J36" s="1003"/>
      <c r="K36" s="995" t="s">
        <v>421</v>
      </c>
      <c r="L36" s="828">
        <v>6</v>
      </c>
      <c r="N36" s="827"/>
    </row>
    <row r="37" spans="2:14">
      <c r="B37" s="997">
        <v>32</v>
      </c>
      <c r="C37" s="828" t="s">
        <v>594</v>
      </c>
      <c r="D37" s="998" t="str">
        <f>C37</f>
        <v>ae</v>
      </c>
      <c r="E37" s="997" t="s">
        <v>335</v>
      </c>
      <c r="F37" s="1003"/>
      <c r="G37" s="997" t="s">
        <v>411</v>
      </c>
      <c r="H37" s="1003"/>
      <c r="I37" s="996" t="s">
        <v>445</v>
      </c>
      <c r="J37" s="1003"/>
      <c r="K37" s="995" t="s">
        <v>267</v>
      </c>
      <c r="L37" s="828">
        <v>7</v>
      </c>
      <c r="N37" s="827"/>
    </row>
    <row r="38" spans="2:14">
      <c r="B38" s="997">
        <v>33</v>
      </c>
      <c r="C38" s="828" t="s">
        <v>593</v>
      </c>
      <c r="D38" s="998" t="str">
        <f>C38</f>
        <v>af</v>
      </c>
      <c r="E38" s="997" t="s">
        <v>335</v>
      </c>
      <c r="F38" s="1003"/>
      <c r="G38" s="997" t="s">
        <v>313</v>
      </c>
      <c r="H38" s="1003"/>
      <c r="I38" s="996" t="s">
        <v>334</v>
      </c>
      <c r="J38" s="1003"/>
      <c r="K38" s="995" t="s">
        <v>267</v>
      </c>
      <c r="L38" s="828">
        <v>8</v>
      </c>
      <c r="N38" s="827"/>
    </row>
    <row r="39" spans="2:14">
      <c r="B39" s="997">
        <v>34</v>
      </c>
      <c r="C39" s="1001" t="s">
        <v>592</v>
      </c>
      <c r="D39" s="998"/>
      <c r="E39" s="997" t="s">
        <v>335</v>
      </c>
      <c r="F39" s="833"/>
      <c r="G39" s="997" t="s">
        <v>313</v>
      </c>
      <c r="H39" s="833"/>
      <c r="I39" s="996" t="s">
        <v>334</v>
      </c>
      <c r="J39" s="833">
        <v>0</v>
      </c>
      <c r="K39" s="995" t="s">
        <v>421</v>
      </c>
      <c r="L39" s="831" t="str">
        <f>IF(OR(F39="",H39=""),"",(H39+IF(F39&gt;H39,1,0)-F39-J39)*24)</f>
        <v/>
      </c>
      <c r="N39" s="827"/>
    </row>
    <row r="40" spans="2:14">
      <c r="B40" s="997"/>
      <c r="C40" s="1000" t="s">
        <v>336</v>
      </c>
      <c r="D40" s="998"/>
      <c r="E40" s="997" t="s">
        <v>335</v>
      </c>
      <c r="F40" s="833"/>
      <c r="G40" s="997" t="s">
        <v>313</v>
      </c>
      <c r="H40" s="833"/>
      <c r="I40" s="996" t="s">
        <v>334</v>
      </c>
      <c r="J40" s="833">
        <v>0</v>
      </c>
      <c r="K40" s="995" t="s">
        <v>267</v>
      </c>
      <c r="L40" s="831" t="str">
        <f>IF(OR(F40="",H40=""),"",(H40+IF(F40&gt;H40,1,0)-F40-J40)*24)</f>
        <v/>
      </c>
      <c r="N40" s="827"/>
    </row>
    <row r="41" spans="2:14">
      <c r="B41" s="997"/>
      <c r="C41" s="999" t="s">
        <v>442</v>
      </c>
      <c r="D41" s="998" t="str">
        <f>C39</f>
        <v>ag</v>
      </c>
      <c r="E41" s="997" t="s">
        <v>335</v>
      </c>
      <c r="F41" s="833" t="s">
        <v>442</v>
      </c>
      <c r="G41" s="997" t="s">
        <v>411</v>
      </c>
      <c r="H41" s="833" t="s">
        <v>336</v>
      </c>
      <c r="I41" s="996" t="s">
        <v>334</v>
      </c>
      <c r="J41" s="833" t="s">
        <v>336</v>
      </c>
      <c r="K41" s="995" t="s">
        <v>267</v>
      </c>
      <c r="L41" s="831" t="str">
        <f>IF(OR(L39="",L40=""),"",L39+L40)</f>
        <v/>
      </c>
      <c r="N41" s="827" t="s">
        <v>447</v>
      </c>
    </row>
    <row r="42" spans="2:14">
      <c r="B42" s="997"/>
      <c r="C42" s="1001" t="s">
        <v>591</v>
      </c>
      <c r="D42" s="998"/>
      <c r="E42" s="997" t="s">
        <v>437</v>
      </c>
      <c r="F42" s="833"/>
      <c r="G42" s="997" t="s">
        <v>313</v>
      </c>
      <c r="H42" s="833"/>
      <c r="I42" s="996" t="s">
        <v>445</v>
      </c>
      <c r="J42" s="833">
        <v>0</v>
      </c>
      <c r="K42" s="995" t="s">
        <v>267</v>
      </c>
      <c r="L42" s="831" t="str">
        <f>IF(OR(F42="",H42=""),"",(H42+IF(F42&gt;H42,1,0)-F42-J42)*24)</f>
        <v/>
      </c>
      <c r="N42" s="827"/>
    </row>
    <row r="43" spans="2:14">
      <c r="B43" s="997">
        <v>35</v>
      </c>
      <c r="C43" s="1000" t="s">
        <v>336</v>
      </c>
      <c r="D43" s="998"/>
      <c r="E43" s="997" t="s">
        <v>437</v>
      </c>
      <c r="F43" s="833"/>
      <c r="G43" s="997" t="s">
        <v>411</v>
      </c>
      <c r="H43" s="833"/>
      <c r="I43" s="996" t="s">
        <v>334</v>
      </c>
      <c r="J43" s="833">
        <v>0</v>
      </c>
      <c r="K43" s="995" t="s">
        <v>267</v>
      </c>
      <c r="L43" s="831" t="str">
        <f>IF(OR(F43="",H43=""),"",(H43+IF(F43&gt;H43,1,0)-F43-J43)*24)</f>
        <v/>
      </c>
      <c r="N43" s="827"/>
    </row>
    <row r="44" spans="2:14">
      <c r="B44" s="997"/>
      <c r="C44" s="999" t="s">
        <v>336</v>
      </c>
      <c r="D44" s="998" t="str">
        <f>C42</f>
        <v>ah</v>
      </c>
      <c r="E44" s="997" t="s">
        <v>335</v>
      </c>
      <c r="F44" s="833" t="s">
        <v>336</v>
      </c>
      <c r="G44" s="997" t="s">
        <v>313</v>
      </c>
      <c r="H44" s="833" t="s">
        <v>336</v>
      </c>
      <c r="I44" s="996" t="s">
        <v>334</v>
      </c>
      <c r="J44" s="833" t="s">
        <v>442</v>
      </c>
      <c r="K44" s="995" t="s">
        <v>421</v>
      </c>
      <c r="L44" s="831" t="str">
        <f>IF(OR(L42="",L43=""),"",L42+L43)</f>
        <v/>
      </c>
      <c r="N44" s="827" t="s">
        <v>428</v>
      </c>
    </row>
    <row r="45" spans="2:14">
      <c r="B45" s="997"/>
      <c r="C45" s="1001" t="s">
        <v>438</v>
      </c>
      <c r="D45" s="998"/>
      <c r="E45" s="997" t="s">
        <v>437</v>
      </c>
      <c r="F45" s="833"/>
      <c r="G45" s="997" t="s">
        <v>313</v>
      </c>
      <c r="H45" s="833"/>
      <c r="I45" s="996" t="s">
        <v>334</v>
      </c>
      <c r="J45" s="833">
        <v>0</v>
      </c>
      <c r="K45" s="995" t="s">
        <v>267</v>
      </c>
      <c r="L45" s="831" t="str">
        <f>IF(OR(F45="",H45=""),"",(H45+IF(F45&gt;H45,1,0)-F45-J45)*24)</f>
        <v/>
      </c>
      <c r="N45" s="827"/>
    </row>
    <row r="46" spans="2:14">
      <c r="B46" s="997">
        <v>36</v>
      </c>
      <c r="C46" s="1000" t="s">
        <v>336</v>
      </c>
      <c r="D46" s="998"/>
      <c r="E46" s="997" t="s">
        <v>437</v>
      </c>
      <c r="F46" s="833"/>
      <c r="G46" s="997" t="s">
        <v>313</v>
      </c>
      <c r="H46" s="833"/>
      <c r="I46" s="996" t="s">
        <v>334</v>
      </c>
      <c r="J46" s="833">
        <v>0</v>
      </c>
      <c r="K46" s="995" t="s">
        <v>267</v>
      </c>
      <c r="L46" s="831" t="str">
        <f>IF(OR(F46="",H46=""),"",(H46+IF(F46&gt;H46,1,0)-F46-J46)*24)</f>
        <v/>
      </c>
      <c r="N46" s="827"/>
    </row>
    <row r="47" spans="2:14">
      <c r="B47" s="997"/>
      <c r="C47" s="999" t="s">
        <v>442</v>
      </c>
      <c r="D47" s="998" t="str">
        <f>C45</f>
        <v>ai</v>
      </c>
      <c r="E47" s="997" t="s">
        <v>335</v>
      </c>
      <c r="F47" s="833" t="s">
        <v>336</v>
      </c>
      <c r="G47" s="997" t="s">
        <v>313</v>
      </c>
      <c r="H47" s="833" t="s">
        <v>336</v>
      </c>
      <c r="I47" s="996" t="s">
        <v>334</v>
      </c>
      <c r="J47" s="833" t="s">
        <v>336</v>
      </c>
      <c r="K47" s="995" t="s">
        <v>421</v>
      </c>
      <c r="L47" s="831" t="str">
        <f>IF(OR(L45="",L46=""),"",L45+L46)</f>
        <v/>
      </c>
      <c r="N47" s="827" t="s">
        <v>590</v>
      </c>
    </row>
    <row r="49" spans="3:4">
      <c r="C49" s="824" t="s">
        <v>589</v>
      </c>
      <c r="D49" s="824"/>
    </row>
    <row r="50" spans="3:4">
      <c r="C50" s="824" t="s">
        <v>588</v>
      </c>
      <c r="D50" s="824"/>
    </row>
    <row r="51" spans="3:4">
      <c r="C51" s="824" t="s">
        <v>587</v>
      </c>
      <c r="D51" s="824"/>
    </row>
    <row r="52" spans="3:4">
      <c r="C52" s="824" t="s">
        <v>586</v>
      </c>
      <c r="D52" s="824"/>
    </row>
    <row r="53" spans="3:4">
      <c r="C53" s="824" t="s">
        <v>331</v>
      </c>
      <c r="D53" s="824"/>
    </row>
    <row r="54" spans="3:4">
      <c r="C54" s="824" t="s">
        <v>330</v>
      </c>
      <c r="D54" s="824"/>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44140625" defaultRowHeight="13.2"/>
  <cols>
    <col min="1" max="1" width="2.33203125" style="64" customWidth="1"/>
    <col min="2" max="2" width="3" style="65" customWidth="1"/>
    <col min="3" max="7" width="3.44140625" style="64"/>
    <col min="8" max="25" width="4.44140625" style="64" customWidth="1"/>
    <col min="26" max="16384" width="3.44140625" style="64"/>
  </cols>
  <sheetData>
    <row r="2" spans="2:25">
      <c r="B2" s="64" t="s">
        <v>51</v>
      </c>
    </row>
    <row r="3" spans="2:25">
      <c r="Q3" s="66"/>
      <c r="R3" s="67" t="s">
        <v>52</v>
      </c>
      <c r="S3" s="302"/>
      <c r="T3" s="302"/>
      <c r="U3" s="67" t="s">
        <v>28</v>
      </c>
      <c r="V3" s="68"/>
      <c r="W3" s="67" t="s">
        <v>53</v>
      </c>
      <c r="X3" s="68"/>
      <c r="Y3" s="67" t="s">
        <v>54</v>
      </c>
    </row>
    <row r="4" spans="2:25">
      <c r="B4" s="308" t="s">
        <v>55</v>
      </c>
      <c r="C4" s="308"/>
      <c r="D4" s="308"/>
      <c r="E4" s="308"/>
      <c r="F4" s="308"/>
      <c r="G4" s="308"/>
      <c r="H4" s="308"/>
      <c r="I4" s="308"/>
      <c r="J4" s="308"/>
      <c r="K4" s="308"/>
      <c r="L4" s="308"/>
      <c r="M4" s="308"/>
      <c r="N4" s="308"/>
      <c r="O4" s="308"/>
      <c r="P4" s="308"/>
      <c r="Q4" s="308"/>
      <c r="R4" s="308"/>
      <c r="S4" s="308"/>
      <c r="T4" s="308"/>
      <c r="U4" s="308"/>
      <c r="V4" s="308"/>
      <c r="W4" s="308"/>
      <c r="X4" s="308"/>
      <c r="Y4" s="308"/>
    </row>
    <row r="6" spans="2:25" ht="30" customHeight="1">
      <c r="B6" s="69">
        <v>1</v>
      </c>
      <c r="C6" s="70" t="s">
        <v>30</v>
      </c>
      <c r="D6" s="71"/>
      <c r="E6" s="71"/>
      <c r="F6" s="71"/>
      <c r="G6" s="72"/>
      <c r="H6" s="306"/>
      <c r="I6" s="307"/>
      <c r="J6" s="307"/>
      <c r="K6" s="307"/>
      <c r="L6" s="307"/>
      <c r="M6" s="307"/>
      <c r="N6" s="307"/>
      <c r="O6" s="307"/>
      <c r="P6" s="307"/>
      <c r="Q6" s="307"/>
      <c r="R6" s="307"/>
      <c r="S6" s="307"/>
      <c r="T6" s="307"/>
      <c r="U6" s="307"/>
      <c r="V6" s="307"/>
      <c r="W6" s="307"/>
      <c r="X6" s="307"/>
      <c r="Y6" s="309"/>
    </row>
    <row r="7" spans="2:25" ht="30" customHeight="1">
      <c r="B7" s="69">
        <v>2</v>
      </c>
      <c r="C7" s="70" t="s">
        <v>56</v>
      </c>
      <c r="D7" s="70"/>
      <c r="E7" s="70"/>
      <c r="F7" s="70"/>
      <c r="G7" s="73"/>
      <c r="H7" s="69" t="s">
        <v>33</v>
      </c>
      <c r="I7" s="70" t="s">
        <v>57</v>
      </c>
      <c r="J7" s="70"/>
      <c r="K7" s="70"/>
      <c r="L7" s="70"/>
      <c r="M7" s="74" t="s">
        <v>33</v>
      </c>
      <c r="N7" s="70" t="s">
        <v>58</v>
      </c>
      <c r="O7" s="70"/>
      <c r="P7" s="70"/>
      <c r="Q7" s="70"/>
      <c r="R7" s="74" t="s">
        <v>33</v>
      </c>
      <c r="S7" s="70" t="s">
        <v>59</v>
      </c>
      <c r="T7" s="70"/>
      <c r="U7" s="70"/>
      <c r="V7" s="70"/>
      <c r="W7" s="70"/>
      <c r="X7" s="70"/>
      <c r="Y7" s="73"/>
    </row>
    <row r="8" spans="2:25" ht="30" customHeight="1">
      <c r="B8" s="75">
        <v>3</v>
      </c>
      <c r="C8" s="76" t="s">
        <v>60</v>
      </c>
      <c r="D8" s="76"/>
      <c r="E8" s="76"/>
      <c r="F8" s="76"/>
      <c r="G8" s="77"/>
      <c r="H8" s="68" t="s">
        <v>33</v>
      </c>
      <c r="I8" s="66" t="s">
        <v>61</v>
      </c>
      <c r="J8" s="76"/>
      <c r="K8" s="76"/>
      <c r="L8" s="76"/>
      <c r="M8" s="76"/>
      <c r="N8" s="76"/>
      <c r="O8" s="76"/>
      <c r="P8" s="68"/>
      <c r="Q8" s="66"/>
      <c r="R8" s="76"/>
      <c r="S8" s="76"/>
      <c r="T8" s="76"/>
      <c r="U8" s="76"/>
      <c r="V8" s="76"/>
      <c r="W8" s="76"/>
      <c r="X8" s="76"/>
      <c r="Y8" s="77"/>
    </row>
    <row r="9" spans="2:25" ht="30" customHeight="1">
      <c r="B9" s="75"/>
      <c r="C9" s="76"/>
      <c r="D9" s="76"/>
      <c r="E9" s="76"/>
      <c r="F9" s="76"/>
      <c r="G9" s="77"/>
      <c r="H9" s="68" t="s">
        <v>33</v>
      </c>
      <c r="I9" s="66" t="s">
        <v>62</v>
      </c>
      <c r="J9" s="76"/>
      <c r="K9" s="76"/>
      <c r="L9" s="76"/>
      <c r="M9" s="76"/>
      <c r="N9" s="76"/>
      <c r="O9" s="76"/>
      <c r="P9" s="68"/>
      <c r="Q9" s="66"/>
      <c r="R9" s="76"/>
      <c r="S9" s="76"/>
      <c r="T9" s="76"/>
      <c r="U9" s="76"/>
      <c r="V9" s="76"/>
      <c r="W9" s="76"/>
      <c r="X9" s="76"/>
      <c r="Y9" s="77"/>
    </row>
    <row r="10" spans="2:25" ht="30" customHeight="1">
      <c r="B10" s="75"/>
      <c r="C10" s="76"/>
      <c r="D10" s="76"/>
      <c r="E10" s="76"/>
      <c r="F10" s="76"/>
      <c r="G10" s="77"/>
      <c r="H10" s="68" t="s">
        <v>33</v>
      </c>
      <c r="I10" s="66" t="s">
        <v>63</v>
      </c>
      <c r="J10" s="76"/>
      <c r="K10" s="76"/>
      <c r="L10" s="76"/>
      <c r="M10" s="76"/>
      <c r="N10" s="76"/>
      <c r="O10" s="76"/>
      <c r="P10" s="68"/>
      <c r="Q10" s="66"/>
      <c r="R10" s="76"/>
      <c r="S10" s="76"/>
      <c r="T10" s="76"/>
      <c r="U10" s="76"/>
      <c r="V10" s="76"/>
      <c r="W10" s="76"/>
      <c r="X10" s="76"/>
      <c r="Y10" s="77"/>
    </row>
    <row r="11" spans="2:25" ht="30" customHeight="1">
      <c r="B11" s="75"/>
      <c r="C11" s="76"/>
      <c r="D11" s="76"/>
      <c r="E11" s="76"/>
      <c r="F11" s="76"/>
      <c r="G11" s="77"/>
      <c r="H11" s="68" t="s">
        <v>64</v>
      </c>
      <c r="I11" s="66" t="s">
        <v>65</v>
      </c>
      <c r="J11" s="76"/>
      <c r="K11" s="76"/>
      <c r="L11" s="76"/>
      <c r="M11" s="76"/>
      <c r="N11" s="76"/>
      <c r="O11" s="76"/>
      <c r="P11" s="68"/>
      <c r="Q11" s="66"/>
      <c r="R11" s="76"/>
      <c r="S11" s="76"/>
      <c r="T11" s="76"/>
      <c r="U11" s="76"/>
      <c r="V11" s="76"/>
      <c r="W11" s="76"/>
      <c r="X11" s="76"/>
      <c r="Y11" s="77"/>
    </row>
    <row r="12" spans="2:25" ht="30" customHeight="1">
      <c r="B12" s="75"/>
      <c r="C12" s="76"/>
      <c r="D12" s="76"/>
      <c r="E12" s="76"/>
      <c r="F12" s="76"/>
      <c r="G12" s="77"/>
      <c r="H12" s="68" t="s">
        <v>64</v>
      </c>
      <c r="I12" s="66" t="s">
        <v>66</v>
      </c>
      <c r="J12" s="76"/>
      <c r="K12" s="76"/>
      <c r="L12" s="76"/>
      <c r="M12" s="76"/>
      <c r="N12" s="76"/>
      <c r="O12" s="76"/>
      <c r="P12" s="68"/>
      <c r="Q12" s="66"/>
      <c r="R12" s="76"/>
      <c r="S12" s="76"/>
      <c r="T12" s="76"/>
      <c r="U12" s="76"/>
      <c r="V12" s="76"/>
      <c r="W12" s="76"/>
      <c r="X12" s="76"/>
      <c r="Y12" s="77"/>
    </row>
    <row r="13" spans="2:25" ht="30" customHeight="1">
      <c r="B13" s="75"/>
      <c r="C13" s="76"/>
      <c r="D13" s="76"/>
      <c r="E13" s="76"/>
      <c r="F13" s="76"/>
      <c r="G13" s="77"/>
      <c r="H13" s="68" t="s">
        <v>33</v>
      </c>
      <c r="I13" s="66" t="s">
        <v>67</v>
      </c>
      <c r="J13" s="76"/>
      <c r="K13" s="76"/>
      <c r="L13" s="76"/>
      <c r="M13" s="76"/>
      <c r="N13" s="76"/>
      <c r="O13" s="76"/>
      <c r="P13" s="76"/>
      <c r="Q13" s="66"/>
      <c r="R13" s="76"/>
      <c r="S13" s="76"/>
      <c r="T13" s="76"/>
      <c r="U13" s="76"/>
      <c r="V13" s="76"/>
      <c r="W13" s="76"/>
      <c r="X13" s="76"/>
      <c r="Y13" s="77"/>
    </row>
    <row r="14" spans="2:25">
      <c r="B14" s="78"/>
      <c r="C14" s="79"/>
      <c r="D14" s="79"/>
      <c r="E14" s="79"/>
      <c r="F14" s="79"/>
      <c r="G14" s="80"/>
      <c r="H14" s="81"/>
      <c r="I14" s="79"/>
      <c r="J14" s="79"/>
      <c r="K14" s="79"/>
      <c r="L14" s="79"/>
      <c r="M14" s="79"/>
      <c r="N14" s="79"/>
      <c r="O14" s="79"/>
      <c r="P14" s="79"/>
      <c r="Q14" s="79"/>
      <c r="R14" s="79"/>
      <c r="S14" s="79"/>
      <c r="T14" s="79"/>
      <c r="U14" s="79"/>
      <c r="V14" s="79"/>
      <c r="W14" s="79"/>
      <c r="X14" s="79"/>
      <c r="Y14" s="80"/>
    </row>
    <row r="15" spans="2:25" ht="29.25" customHeight="1">
      <c r="B15" s="82">
        <v>4</v>
      </c>
      <c r="C15" s="310" t="s">
        <v>68</v>
      </c>
      <c r="D15" s="310"/>
      <c r="E15" s="310"/>
      <c r="F15" s="310"/>
      <c r="G15" s="311"/>
      <c r="H15" s="83" t="s">
        <v>69</v>
      </c>
      <c r="I15" s="76"/>
      <c r="Y15" s="84"/>
    </row>
    <row r="16" spans="2:25" ht="12" customHeight="1">
      <c r="B16" s="85"/>
      <c r="G16" s="84"/>
      <c r="H16" s="86"/>
      <c r="I16" s="286" t="s">
        <v>70</v>
      </c>
      <c r="J16" s="286"/>
      <c r="K16" s="286"/>
      <c r="L16" s="286"/>
      <c r="M16" s="286"/>
      <c r="N16" s="286"/>
      <c r="O16" s="286"/>
      <c r="P16" s="286"/>
      <c r="Q16" s="295"/>
      <c r="R16" s="296"/>
      <c r="S16" s="296"/>
      <c r="T16" s="296"/>
      <c r="U16" s="296"/>
      <c r="V16" s="296"/>
      <c r="W16" s="297"/>
      <c r="Y16" s="84"/>
    </row>
    <row r="17" spans="2:25" ht="12" customHeight="1">
      <c r="B17" s="85"/>
      <c r="G17" s="84"/>
      <c r="H17" s="86"/>
      <c r="I17" s="286"/>
      <c r="J17" s="286"/>
      <c r="K17" s="286"/>
      <c r="L17" s="286"/>
      <c r="M17" s="286"/>
      <c r="N17" s="286"/>
      <c r="O17" s="286"/>
      <c r="P17" s="286"/>
      <c r="Q17" s="298"/>
      <c r="R17" s="299"/>
      <c r="S17" s="299"/>
      <c r="T17" s="299"/>
      <c r="U17" s="299"/>
      <c r="V17" s="299"/>
      <c r="W17" s="300"/>
      <c r="Y17" s="84"/>
    </row>
    <row r="18" spans="2:25" ht="12" customHeight="1">
      <c r="B18" s="85"/>
      <c r="G18" s="84"/>
      <c r="H18" s="86"/>
      <c r="I18" s="295" t="s">
        <v>71</v>
      </c>
      <c r="J18" s="296"/>
      <c r="K18" s="296"/>
      <c r="L18" s="296"/>
      <c r="M18" s="296"/>
      <c r="N18" s="296"/>
      <c r="O18" s="296"/>
      <c r="P18" s="297"/>
      <c r="Q18" s="295"/>
      <c r="R18" s="296"/>
      <c r="S18" s="296"/>
      <c r="T18" s="296"/>
      <c r="U18" s="296"/>
      <c r="V18" s="296"/>
      <c r="W18" s="297"/>
      <c r="Y18" s="84"/>
    </row>
    <row r="19" spans="2:25" ht="12" customHeight="1">
      <c r="B19" s="85"/>
      <c r="G19" s="84"/>
      <c r="H19" s="86"/>
      <c r="I19" s="301"/>
      <c r="J19" s="302"/>
      <c r="K19" s="302"/>
      <c r="L19" s="302"/>
      <c r="M19" s="302"/>
      <c r="N19" s="302"/>
      <c r="O19" s="302"/>
      <c r="P19" s="303"/>
      <c r="Q19" s="301"/>
      <c r="R19" s="302"/>
      <c r="S19" s="302"/>
      <c r="T19" s="302"/>
      <c r="U19" s="302"/>
      <c r="V19" s="302"/>
      <c r="W19" s="303"/>
      <c r="Y19" s="84"/>
    </row>
    <row r="20" spans="2:25" ht="12" customHeight="1">
      <c r="B20" s="85"/>
      <c r="G20" s="84"/>
      <c r="H20" s="86"/>
      <c r="I20" s="301"/>
      <c r="J20" s="302"/>
      <c r="K20" s="302"/>
      <c r="L20" s="302"/>
      <c r="M20" s="302"/>
      <c r="N20" s="302"/>
      <c r="O20" s="302"/>
      <c r="P20" s="303"/>
      <c r="Q20" s="301"/>
      <c r="R20" s="302"/>
      <c r="S20" s="302"/>
      <c r="T20" s="302"/>
      <c r="U20" s="302"/>
      <c r="V20" s="302"/>
      <c r="W20" s="303"/>
      <c r="Y20" s="84"/>
    </row>
    <row r="21" spans="2:25" ht="12" customHeight="1">
      <c r="B21" s="85"/>
      <c r="G21" s="84"/>
      <c r="H21" s="86"/>
      <c r="I21" s="298"/>
      <c r="J21" s="299"/>
      <c r="K21" s="299"/>
      <c r="L21" s="299"/>
      <c r="M21" s="299"/>
      <c r="N21" s="299"/>
      <c r="O21" s="299"/>
      <c r="P21" s="300"/>
      <c r="Q21" s="298"/>
      <c r="R21" s="299"/>
      <c r="S21" s="299"/>
      <c r="T21" s="299"/>
      <c r="U21" s="299"/>
      <c r="V21" s="299"/>
      <c r="W21" s="300"/>
      <c r="Y21" s="84"/>
    </row>
    <row r="22" spans="2:25" ht="12" customHeight="1">
      <c r="B22" s="85"/>
      <c r="G22" s="84"/>
      <c r="H22" s="86"/>
      <c r="I22" s="286" t="s">
        <v>72</v>
      </c>
      <c r="J22" s="286"/>
      <c r="K22" s="286"/>
      <c r="L22" s="286"/>
      <c r="M22" s="286"/>
      <c r="N22" s="286"/>
      <c r="O22" s="286"/>
      <c r="P22" s="286"/>
      <c r="Q22" s="287"/>
      <c r="R22" s="288"/>
      <c r="S22" s="288"/>
      <c r="T22" s="288"/>
      <c r="U22" s="288"/>
      <c r="V22" s="288"/>
      <c r="W22" s="289"/>
      <c r="Y22" s="84"/>
    </row>
    <row r="23" spans="2:25" ht="12" customHeight="1">
      <c r="B23" s="85"/>
      <c r="G23" s="84"/>
      <c r="H23" s="86"/>
      <c r="I23" s="286"/>
      <c r="J23" s="286"/>
      <c r="K23" s="286"/>
      <c r="L23" s="286"/>
      <c r="M23" s="286"/>
      <c r="N23" s="286"/>
      <c r="O23" s="286"/>
      <c r="P23" s="286"/>
      <c r="Q23" s="290"/>
      <c r="R23" s="291"/>
      <c r="S23" s="291"/>
      <c r="T23" s="291"/>
      <c r="U23" s="291"/>
      <c r="V23" s="291"/>
      <c r="W23" s="292"/>
      <c r="Y23" s="84"/>
    </row>
    <row r="24" spans="2:25" ht="12" customHeight="1">
      <c r="B24" s="85"/>
      <c r="G24" s="84"/>
      <c r="H24" s="86"/>
      <c r="I24" s="286" t="s">
        <v>73</v>
      </c>
      <c r="J24" s="286"/>
      <c r="K24" s="286"/>
      <c r="L24" s="286"/>
      <c r="M24" s="286"/>
      <c r="N24" s="286"/>
      <c r="O24" s="286"/>
      <c r="P24" s="286"/>
      <c r="Q24" s="287" t="s">
        <v>74</v>
      </c>
      <c r="R24" s="288"/>
      <c r="S24" s="288"/>
      <c r="T24" s="288"/>
      <c r="U24" s="288"/>
      <c r="V24" s="288"/>
      <c r="W24" s="289"/>
      <c r="Y24" s="84"/>
    </row>
    <row r="25" spans="2:25" ht="12" customHeight="1">
      <c r="B25" s="85"/>
      <c r="G25" s="84"/>
      <c r="H25" s="86"/>
      <c r="I25" s="286"/>
      <c r="J25" s="286"/>
      <c r="K25" s="286"/>
      <c r="L25" s="286"/>
      <c r="M25" s="286"/>
      <c r="N25" s="286"/>
      <c r="O25" s="286"/>
      <c r="P25" s="286"/>
      <c r="Q25" s="290"/>
      <c r="R25" s="291"/>
      <c r="S25" s="291"/>
      <c r="T25" s="291"/>
      <c r="U25" s="291"/>
      <c r="V25" s="291"/>
      <c r="W25" s="292"/>
      <c r="Y25" s="84"/>
    </row>
    <row r="26" spans="2:25" ht="12" customHeight="1">
      <c r="B26" s="85"/>
      <c r="G26" s="84"/>
      <c r="H26" s="86"/>
      <c r="I26" s="286" t="s">
        <v>75</v>
      </c>
      <c r="J26" s="286"/>
      <c r="K26" s="286"/>
      <c r="L26" s="286"/>
      <c r="M26" s="286"/>
      <c r="N26" s="286"/>
      <c r="O26" s="286"/>
      <c r="P26" s="286"/>
      <c r="Q26" s="287"/>
      <c r="R26" s="288"/>
      <c r="S26" s="288"/>
      <c r="T26" s="288"/>
      <c r="U26" s="288"/>
      <c r="V26" s="288"/>
      <c r="W26" s="289"/>
      <c r="Y26" s="84"/>
    </row>
    <row r="27" spans="2:25" ht="12" customHeight="1">
      <c r="B27" s="85"/>
      <c r="G27" s="84"/>
      <c r="H27" s="86"/>
      <c r="I27" s="286"/>
      <c r="J27" s="286"/>
      <c r="K27" s="286"/>
      <c r="L27" s="286"/>
      <c r="M27" s="286"/>
      <c r="N27" s="286"/>
      <c r="O27" s="286"/>
      <c r="P27" s="286"/>
      <c r="Q27" s="290"/>
      <c r="R27" s="291"/>
      <c r="S27" s="291"/>
      <c r="T27" s="291"/>
      <c r="U27" s="291"/>
      <c r="V27" s="291"/>
      <c r="W27" s="292"/>
      <c r="Y27" s="84"/>
    </row>
    <row r="28" spans="2:25" ht="15" customHeight="1">
      <c r="B28" s="85"/>
      <c r="G28" s="84"/>
      <c r="H28" s="86"/>
      <c r="I28" s="76"/>
      <c r="J28" s="76"/>
      <c r="K28" s="76"/>
      <c r="L28" s="76"/>
      <c r="M28" s="76"/>
      <c r="N28" s="76"/>
      <c r="O28" s="76"/>
      <c r="P28" s="76"/>
      <c r="Q28" s="76"/>
      <c r="R28" s="76"/>
      <c r="S28" s="76"/>
      <c r="T28" s="76"/>
      <c r="U28" s="76"/>
      <c r="Y28" s="87"/>
    </row>
    <row r="29" spans="2:25" ht="29.25" customHeight="1">
      <c r="B29" s="82"/>
      <c r="C29" s="88"/>
      <c r="D29" s="88"/>
      <c r="E29" s="88"/>
      <c r="F29" s="88"/>
      <c r="G29" s="89"/>
      <c r="H29" s="83" t="s">
        <v>76</v>
      </c>
      <c r="I29" s="76"/>
      <c r="Y29" s="84"/>
    </row>
    <row r="30" spans="2:25" ht="12" customHeight="1">
      <c r="B30" s="85"/>
      <c r="G30" s="84"/>
      <c r="H30" s="86"/>
      <c r="I30" s="286" t="s">
        <v>70</v>
      </c>
      <c r="J30" s="286"/>
      <c r="K30" s="286"/>
      <c r="L30" s="286"/>
      <c r="M30" s="286"/>
      <c r="N30" s="286"/>
      <c r="O30" s="286"/>
      <c r="P30" s="286"/>
      <c r="Q30" s="295"/>
      <c r="R30" s="296"/>
      <c r="S30" s="296"/>
      <c r="T30" s="296"/>
      <c r="U30" s="296"/>
      <c r="V30" s="296"/>
      <c r="W30" s="297"/>
      <c r="Y30" s="84"/>
    </row>
    <row r="31" spans="2:25" ht="12" customHeight="1">
      <c r="B31" s="85"/>
      <c r="G31" s="84"/>
      <c r="H31" s="86"/>
      <c r="I31" s="286"/>
      <c r="J31" s="286"/>
      <c r="K31" s="286"/>
      <c r="L31" s="286"/>
      <c r="M31" s="286"/>
      <c r="N31" s="286"/>
      <c r="O31" s="286"/>
      <c r="P31" s="286"/>
      <c r="Q31" s="298"/>
      <c r="R31" s="299"/>
      <c r="S31" s="299"/>
      <c r="T31" s="299"/>
      <c r="U31" s="299"/>
      <c r="V31" s="299"/>
      <c r="W31" s="300"/>
      <c r="Y31" s="84"/>
    </row>
    <row r="32" spans="2:25" ht="12" customHeight="1">
      <c r="B32" s="85"/>
      <c r="G32" s="84"/>
      <c r="H32" s="86"/>
      <c r="I32" s="295" t="s">
        <v>71</v>
      </c>
      <c r="J32" s="296"/>
      <c r="K32" s="296"/>
      <c r="L32" s="296"/>
      <c r="M32" s="296"/>
      <c r="N32" s="296"/>
      <c r="O32" s="296"/>
      <c r="P32" s="297"/>
      <c r="Q32" s="295"/>
      <c r="R32" s="296"/>
      <c r="S32" s="296"/>
      <c r="T32" s="296"/>
      <c r="U32" s="296"/>
      <c r="V32" s="296"/>
      <c r="W32" s="297"/>
      <c r="Y32" s="84"/>
    </row>
    <row r="33" spans="2:25" ht="12" customHeight="1">
      <c r="B33" s="85"/>
      <c r="G33" s="84"/>
      <c r="H33" s="86"/>
      <c r="I33" s="301"/>
      <c r="J33" s="302"/>
      <c r="K33" s="302"/>
      <c r="L33" s="302"/>
      <c r="M33" s="302"/>
      <c r="N33" s="302"/>
      <c r="O33" s="302"/>
      <c r="P33" s="303"/>
      <c r="Q33" s="301"/>
      <c r="R33" s="302"/>
      <c r="S33" s="302"/>
      <c r="T33" s="302"/>
      <c r="U33" s="302"/>
      <c r="V33" s="302"/>
      <c r="W33" s="303"/>
      <c r="Y33" s="84"/>
    </row>
    <row r="34" spans="2:25" ht="12" customHeight="1">
      <c r="B34" s="85"/>
      <c r="G34" s="84"/>
      <c r="H34" s="86"/>
      <c r="I34" s="301"/>
      <c r="J34" s="302"/>
      <c r="K34" s="302"/>
      <c r="L34" s="302"/>
      <c r="M34" s="302"/>
      <c r="N34" s="302"/>
      <c r="O34" s="302"/>
      <c r="P34" s="303"/>
      <c r="Q34" s="301"/>
      <c r="R34" s="302"/>
      <c r="S34" s="302"/>
      <c r="T34" s="302"/>
      <c r="U34" s="302"/>
      <c r="V34" s="302"/>
      <c r="W34" s="303"/>
      <c r="Y34" s="84"/>
    </row>
    <row r="35" spans="2:25" ht="12" customHeight="1">
      <c r="B35" s="85"/>
      <c r="G35" s="84"/>
      <c r="H35" s="86"/>
      <c r="I35" s="298"/>
      <c r="J35" s="299"/>
      <c r="K35" s="299"/>
      <c r="L35" s="299"/>
      <c r="M35" s="299"/>
      <c r="N35" s="299"/>
      <c r="O35" s="299"/>
      <c r="P35" s="300"/>
      <c r="Q35" s="298"/>
      <c r="R35" s="299"/>
      <c r="S35" s="299"/>
      <c r="T35" s="299"/>
      <c r="U35" s="299"/>
      <c r="V35" s="299"/>
      <c r="W35" s="300"/>
      <c r="Y35" s="84"/>
    </row>
    <row r="36" spans="2:25" ht="12" customHeight="1">
      <c r="B36" s="85"/>
      <c r="G36" s="84"/>
      <c r="H36" s="86"/>
      <c r="I36" s="286" t="s">
        <v>72</v>
      </c>
      <c r="J36" s="286"/>
      <c r="K36" s="286"/>
      <c r="L36" s="286"/>
      <c r="M36" s="286"/>
      <c r="N36" s="286"/>
      <c r="O36" s="286"/>
      <c r="P36" s="286"/>
      <c r="Q36" s="287"/>
      <c r="R36" s="288"/>
      <c r="S36" s="288"/>
      <c r="T36" s="288"/>
      <c r="U36" s="288"/>
      <c r="V36" s="288"/>
      <c r="W36" s="289"/>
      <c r="Y36" s="84"/>
    </row>
    <row r="37" spans="2:25" ht="12" customHeight="1">
      <c r="B37" s="85"/>
      <c r="G37" s="84"/>
      <c r="H37" s="86"/>
      <c r="I37" s="286"/>
      <c r="J37" s="286"/>
      <c r="K37" s="286"/>
      <c r="L37" s="286"/>
      <c r="M37" s="286"/>
      <c r="N37" s="286"/>
      <c r="O37" s="286"/>
      <c r="P37" s="286"/>
      <c r="Q37" s="290"/>
      <c r="R37" s="291"/>
      <c r="S37" s="291"/>
      <c r="T37" s="291"/>
      <c r="U37" s="291"/>
      <c r="V37" s="291"/>
      <c r="W37" s="292"/>
      <c r="Y37" s="84"/>
    </row>
    <row r="38" spans="2:25" ht="12" customHeight="1">
      <c r="B38" s="85"/>
      <c r="G38" s="84"/>
      <c r="H38" s="90"/>
      <c r="I38" s="304" t="s">
        <v>73</v>
      </c>
      <c r="J38" s="286"/>
      <c r="K38" s="286"/>
      <c r="L38" s="286"/>
      <c r="M38" s="286"/>
      <c r="N38" s="286"/>
      <c r="O38" s="286"/>
      <c r="P38" s="286"/>
      <c r="Q38" s="306" t="s">
        <v>74</v>
      </c>
      <c r="R38" s="307"/>
      <c r="S38" s="307"/>
      <c r="T38" s="307"/>
      <c r="U38" s="307"/>
      <c r="V38" s="307"/>
      <c r="W38" s="307"/>
      <c r="X38" s="86"/>
      <c r="Y38" s="84"/>
    </row>
    <row r="39" spans="2:25" ht="12" customHeight="1">
      <c r="B39" s="85"/>
      <c r="G39" s="84"/>
      <c r="H39" s="86"/>
      <c r="I39" s="305"/>
      <c r="J39" s="305"/>
      <c r="K39" s="305"/>
      <c r="L39" s="305"/>
      <c r="M39" s="305"/>
      <c r="N39" s="305"/>
      <c r="O39" s="305"/>
      <c r="P39" s="305"/>
      <c r="Q39" s="290"/>
      <c r="R39" s="291"/>
      <c r="S39" s="291"/>
      <c r="T39" s="291"/>
      <c r="U39" s="291"/>
      <c r="V39" s="291"/>
      <c r="W39" s="292"/>
      <c r="Y39" s="84"/>
    </row>
    <row r="40" spans="2:25" ht="12" customHeight="1">
      <c r="B40" s="85"/>
      <c r="G40" s="84"/>
      <c r="H40" s="86"/>
      <c r="I40" s="286" t="s">
        <v>75</v>
      </c>
      <c r="J40" s="286"/>
      <c r="K40" s="286"/>
      <c r="L40" s="286"/>
      <c r="M40" s="286"/>
      <c r="N40" s="286"/>
      <c r="O40" s="286"/>
      <c r="P40" s="286"/>
      <c r="Q40" s="287"/>
      <c r="R40" s="288"/>
      <c r="S40" s="288"/>
      <c r="T40" s="288"/>
      <c r="U40" s="288"/>
      <c r="V40" s="288"/>
      <c r="W40" s="289"/>
      <c r="Y40" s="84"/>
    </row>
    <row r="41" spans="2:25" ht="12" customHeight="1">
      <c r="B41" s="85"/>
      <c r="G41" s="84"/>
      <c r="H41" s="86"/>
      <c r="I41" s="286"/>
      <c r="J41" s="286"/>
      <c r="K41" s="286"/>
      <c r="L41" s="286"/>
      <c r="M41" s="286"/>
      <c r="N41" s="286"/>
      <c r="O41" s="286"/>
      <c r="P41" s="286"/>
      <c r="Q41" s="290"/>
      <c r="R41" s="291"/>
      <c r="S41" s="291"/>
      <c r="T41" s="291"/>
      <c r="U41" s="291"/>
      <c r="V41" s="291"/>
      <c r="W41" s="292"/>
      <c r="Y41" s="84"/>
    </row>
    <row r="42" spans="2:25" ht="15" customHeight="1">
      <c r="B42" s="85"/>
      <c r="G42" s="84"/>
      <c r="H42" s="86"/>
      <c r="I42" s="76"/>
      <c r="J42" s="76"/>
      <c r="K42" s="76"/>
      <c r="L42" s="76"/>
      <c r="M42" s="76"/>
      <c r="N42" s="76"/>
      <c r="O42" s="76"/>
      <c r="P42" s="76"/>
      <c r="Q42" s="76"/>
      <c r="R42" s="76"/>
      <c r="S42" s="76"/>
      <c r="T42" s="76"/>
      <c r="U42" s="76"/>
      <c r="Y42" s="87"/>
    </row>
    <row r="43" spans="2:25" ht="29.25" customHeight="1">
      <c r="B43" s="82"/>
      <c r="C43" s="88"/>
      <c r="D43" s="88"/>
      <c r="E43" s="88"/>
      <c r="F43" s="88"/>
      <c r="G43" s="89"/>
      <c r="H43" s="83" t="s">
        <v>77</v>
      </c>
      <c r="I43" s="76"/>
      <c r="Y43" s="84"/>
    </row>
    <row r="44" spans="2:25" ht="12" customHeight="1">
      <c r="B44" s="85"/>
      <c r="G44" s="84"/>
      <c r="H44" s="86"/>
      <c r="I44" s="286" t="s">
        <v>70</v>
      </c>
      <c r="J44" s="286"/>
      <c r="K44" s="286"/>
      <c r="L44" s="286"/>
      <c r="M44" s="286"/>
      <c r="N44" s="286"/>
      <c r="O44" s="286"/>
      <c r="P44" s="286"/>
      <c r="Q44" s="295"/>
      <c r="R44" s="296"/>
      <c r="S44" s="296"/>
      <c r="T44" s="296"/>
      <c r="U44" s="296"/>
      <c r="V44" s="296"/>
      <c r="W44" s="297"/>
      <c r="Y44" s="84"/>
    </row>
    <row r="45" spans="2:25" ht="12" customHeight="1">
      <c r="B45" s="85"/>
      <c r="G45" s="84"/>
      <c r="H45" s="86"/>
      <c r="I45" s="286"/>
      <c r="J45" s="286"/>
      <c r="K45" s="286"/>
      <c r="L45" s="286"/>
      <c r="M45" s="286"/>
      <c r="N45" s="286"/>
      <c r="O45" s="286"/>
      <c r="P45" s="286"/>
      <c r="Q45" s="298"/>
      <c r="R45" s="299"/>
      <c r="S45" s="299"/>
      <c r="T45" s="299"/>
      <c r="U45" s="299"/>
      <c r="V45" s="299"/>
      <c r="W45" s="300"/>
      <c r="Y45" s="84"/>
    </row>
    <row r="46" spans="2:25" ht="12" customHeight="1">
      <c r="B46" s="85"/>
      <c r="G46" s="84"/>
      <c r="H46" s="86"/>
      <c r="I46" s="295" t="s">
        <v>71</v>
      </c>
      <c r="J46" s="296"/>
      <c r="K46" s="296"/>
      <c r="L46" s="296"/>
      <c r="M46" s="296"/>
      <c r="N46" s="296"/>
      <c r="O46" s="296"/>
      <c r="P46" s="297"/>
      <c r="Q46" s="295"/>
      <c r="R46" s="296"/>
      <c r="S46" s="296"/>
      <c r="T46" s="296"/>
      <c r="U46" s="296"/>
      <c r="V46" s="296"/>
      <c r="W46" s="297"/>
      <c r="Y46" s="84"/>
    </row>
    <row r="47" spans="2:25" ht="12" customHeight="1">
      <c r="B47" s="85"/>
      <c r="G47" s="84"/>
      <c r="H47" s="86"/>
      <c r="I47" s="301"/>
      <c r="J47" s="302"/>
      <c r="K47" s="302"/>
      <c r="L47" s="302"/>
      <c r="M47" s="302"/>
      <c r="N47" s="302"/>
      <c r="O47" s="302"/>
      <c r="P47" s="303"/>
      <c r="Q47" s="301"/>
      <c r="R47" s="302"/>
      <c r="S47" s="302"/>
      <c r="T47" s="302"/>
      <c r="U47" s="302"/>
      <c r="V47" s="302"/>
      <c r="W47" s="303"/>
      <c r="Y47" s="84"/>
    </row>
    <row r="48" spans="2:25" ht="12" customHeight="1">
      <c r="B48" s="85"/>
      <c r="G48" s="84"/>
      <c r="H48" s="86"/>
      <c r="I48" s="301"/>
      <c r="J48" s="302"/>
      <c r="K48" s="302"/>
      <c r="L48" s="302"/>
      <c r="M48" s="302"/>
      <c r="N48" s="302"/>
      <c r="O48" s="302"/>
      <c r="P48" s="303"/>
      <c r="Q48" s="301"/>
      <c r="R48" s="302"/>
      <c r="S48" s="302"/>
      <c r="T48" s="302"/>
      <c r="U48" s="302"/>
      <c r="V48" s="302"/>
      <c r="W48" s="303"/>
      <c r="Y48" s="84"/>
    </row>
    <row r="49" spans="2:25" ht="12" customHeight="1">
      <c r="B49" s="85"/>
      <c r="G49" s="84"/>
      <c r="H49" s="86"/>
      <c r="I49" s="298"/>
      <c r="J49" s="299"/>
      <c r="K49" s="299"/>
      <c r="L49" s="299"/>
      <c r="M49" s="299"/>
      <c r="N49" s="299"/>
      <c r="O49" s="299"/>
      <c r="P49" s="300"/>
      <c r="Q49" s="298"/>
      <c r="R49" s="299"/>
      <c r="S49" s="299"/>
      <c r="T49" s="299"/>
      <c r="U49" s="299"/>
      <c r="V49" s="299"/>
      <c r="W49" s="300"/>
      <c r="Y49" s="84"/>
    </row>
    <row r="50" spans="2:25" ht="12" customHeight="1">
      <c r="B50" s="85"/>
      <c r="G50" s="84"/>
      <c r="H50" s="86"/>
      <c r="I50" s="286" t="s">
        <v>72</v>
      </c>
      <c r="J50" s="286"/>
      <c r="K50" s="286"/>
      <c r="L50" s="286"/>
      <c r="M50" s="286"/>
      <c r="N50" s="286"/>
      <c r="O50" s="286"/>
      <c r="P50" s="286"/>
      <c r="Q50" s="287"/>
      <c r="R50" s="288"/>
      <c r="S50" s="288"/>
      <c r="T50" s="288"/>
      <c r="U50" s="288"/>
      <c r="V50" s="288"/>
      <c r="W50" s="289"/>
      <c r="Y50" s="84"/>
    </row>
    <row r="51" spans="2:25" ht="12" customHeight="1">
      <c r="B51" s="85"/>
      <c r="G51" s="84"/>
      <c r="H51" s="86"/>
      <c r="I51" s="286"/>
      <c r="J51" s="286"/>
      <c r="K51" s="286"/>
      <c r="L51" s="286"/>
      <c r="M51" s="286"/>
      <c r="N51" s="286"/>
      <c r="O51" s="286"/>
      <c r="P51" s="286"/>
      <c r="Q51" s="290"/>
      <c r="R51" s="291"/>
      <c r="S51" s="291"/>
      <c r="T51" s="291"/>
      <c r="U51" s="291"/>
      <c r="V51" s="291"/>
      <c r="W51" s="292"/>
      <c r="Y51" s="84"/>
    </row>
    <row r="52" spans="2:25" ht="12" customHeight="1">
      <c r="B52" s="85"/>
      <c r="G52" s="84"/>
      <c r="H52" s="86"/>
      <c r="I52" s="286" t="s">
        <v>73</v>
      </c>
      <c r="J52" s="286"/>
      <c r="K52" s="286"/>
      <c r="L52" s="286"/>
      <c r="M52" s="286"/>
      <c r="N52" s="286"/>
      <c r="O52" s="286"/>
      <c r="P52" s="286"/>
      <c r="Q52" s="287" t="s">
        <v>74</v>
      </c>
      <c r="R52" s="288"/>
      <c r="S52" s="288"/>
      <c r="T52" s="288"/>
      <c r="U52" s="288"/>
      <c r="V52" s="288"/>
      <c r="W52" s="289"/>
      <c r="Y52" s="84"/>
    </row>
    <row r="53" spans="2:25" ht="12" customHeight="1">
      <c r="B53" s="85"/>
      <c r="G53" s="84"/>
      <c r="H53" s="86"/>
      <c r="I53" s="286"/>
      <c r="J53" s="286"/>
      <c r="K53" s="286"/>
      <c r="L53" s="286"/>
      <c r="M53" s="286"/>
      <c r="N53" s="286"/>
      <c r="O53" s="286"/>
      <c r="P53" s="286"/>
      <c r="Q53" s="290"/>
      <c r="R53" s="291"/>
      <c r="S53" s="291"/>
      <c r="T53" s="291"/>
      <c r="U53" s="291"/>
      <c r="V53" s="291"/>
      <c r="W53" s="292"/>
      <c r="Y53" s="84"/>
    </row>
    <row r="54" spans="2:25" ht="12" customHeight="1">
      <c r="B54" s="85"/>
      <c r="G54" s="84"/>
      <c r="H54" s="86"/>
      <c r="I54" s="286" t="s">
        <v>75</v>
      </c>
      <c r="J54" s="286"/>
      <c r="K54" s="286"/>
      <c r="L54" s="286"/>
      <c r="M54" s="286"/>
      <c r="N54" s="286"/>
      <c r="O54" s="286"/>
      <c r="P54" s="286"/>
      <c r="Q54" s="287"/>
      <c r="R54" s="288"/>
      <c r="S54" s="288"/>
      <c r="T54" s="288"/>
      <c r="U54" s="288"/>
      <c r="V54" s="288"/>
      <c r="W54" s="289"/>
      <c r="Y54" s="84"/>
    </row>
    <row r="55" spans="2:25" ht="12" customHeight="1">
      <c r="B55" s="85"/>
      <c r="G55" s="84"/>
      <c r="H55" s="86"/>
      <c r="I55" s="286"/>
      <c r="J55" s="286"/>
      <c r="K55" s="286"/>
      <c r="L55" s="286"/>
      <c r="M55" s="286"/>
      <c r="N55" s="286"/>
      <c r="O55" s="286"/>
      <c r="P55" s="286"/>
      <c r="Q55" s="290"/>
      <c r="R55" s="291"/>
      <c r="S55" s="291"/>
      <c r="T55" s="291"/>
      <c r="U55" s="291"/>
      <c r="V55" s="291"/>
      <c r="W55" s="292"/>
      <c r="Y55" s="84"/>
    </row>
    <row r="56" spans="2:25" ht="15" customHeight="1">
      <c r="B56" s="91"/>
      <c r="C56" s="92"/>
      <c r="D56" s="92"/>
      <c r="E56" s="92"/>
      <c r="F56" s="92"/>
      <c r="G56" s="93"/>
      <c r="H56" s="94"/>
      <c r="I56" s="92"/>
      <c r="J56" s="92"/>
      <c r="K56" s="92"/>
      <c r="L56" s="92"/>
      <c r="M56" s="92"/>
      <c r="N56" s="92"/>
      <c r="O56" s="92"/>
      <c r="P56" s="92"/>
      <c r="Q56" s="92"/>
      <c r="R56" s="92"/>
      <c r="S56" s="92"/>
      <c r="T56" s="92"/>
      <c r="U56" s="92"/>
      <c r="V56" s="92"/>
      <c r="W56" s="293"/>
      <c r="X56" s="293"/>
      <c r="Y56" s="294"/>
    </row>
    <row r="57" spans="2:25" ht="15" customHeight="1">
      <c r="Y57" s="95"/>
    </row>
    <row r="58" spans="2:25" ht="38.4" customHeight="1">
      <c r="B58" s="285" t="s">
        <v>78</v>
      </c>
      <c r="C58" s="285"/>
      <c r="D58" s="285"/>
      <c r="E58" s="285"/>
      <c r="F58" s="285"/>
      <c r="G58" s="285"/>
      <c r="H58" s="285"/>
      <c r="I58" s="285"/>
      <c r="J58" s="285"/>
      <c r="K58" s="285"/>
      <c r="L58" s="285"/>
      <c r="M58" s="285"/>
      <c r="N58" s="285"/>
      <c r="O58" s="285"/>
      <c r="P58" s="285"/>
      <c r="Q58" s="285"/>
      <c r="R58" s="285"/>
      <c r="S58" s="285"/>
      <c r="T58" s="285"/>
      <c r="U58" s="285"/>
      <c r="V58" s="285"/>
      <c r="W58" s="285"/>
      <c r="X58" s="285"/>
      <c r="Y58" s="285"/>
    </row>
    <row r="59" spans="2:25" ht="24" customHeight="1">
      <c r="B59" s="285" t="s">
        <v>79</v>
      </c>
      <c r="C59" s="285"/>
      <c r="D59" s="285"/>
      <c r="E59" s="285"/>
      <c r="F59" s="285"/>
      <c r="G59" s="285"/>
      <c r="H59" s="285"/>
      <c r="I59" s="285"/>
      <c r="J59" s="285"/>
      <c r="K59" s="285"/>
      <c r="L59" s="285"/>
      <c r="M59" s="285"/>
      <c r="N59" s="285"/>
      <c r="O59" s="285"/>
      <c r="P59" s="285"/>
      <c r="Q59" s="285"/>
      <c r="R59" s="285"/>
      <c r="S59" s="285"/>
      <c r="T59" s="285"/>
      <c r="U59" s="285"/>
      <c r="V59" s="285"/>
      <c r="W59" s="285"/>
      <c r="X59" s="285"/>
      <c r="Y59" s="285"/>
    </row>
    <row r="60" spans="2:25" ht="24" customHeight="1">
      <c r="B60" s="285" t="s">
        <v>80</v>
      </c>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2:25">
      <c r="B61" s="96" t="s">
        <v>81</v>
      </c>
      <c r="D61" s="88"/>
      <c r="E61" s="88"/>
      <c r="F61" s="88"/>
      <c r="G61" s="88"/>
      <c r="H61" s="88"/>
      <c r="I61" s="88"/>
      <c r="J61" s="88"/>
      <c r="K61" s="88"/>
      <c r="L61" s="88"/>
      <c r="M61" s="88"/>
      <c r="N61" s="88"/>
      <c r="O61" s="88"/>
      <c r="P61" s="88"/>
      <c r="Q61" s="88"/>
      <c r="R61" s="88"/>
      <c r="S61" s="88"/>
      <c r="T61" s="88"/>
      <c r="U61" s="88"/>
      <c r="V61" s="88"/>
      <c r="W61" s="88"/>
      <c r="X61" s="88"/>
      <c r="Y61" s="88"/>
    </row>
    <row r="62" spans="2:25">
      <c r="B62" s="96"/>
      <c r="D62" s="97"/>
      <c r="E62" s="97"/>
      <c r="F62" s="97"/>
      <c r="G62" s="97"/>
      <c r="H62" s="97"/>
      <c r="I62" s="97"/>
      <c r="J62" s="97"/>
      <c r="K62" s="97"/>
      <c r="L62" s="97"/>
      <c r="M62" s="97"/>
      <c r="N62" s="97"/>
      <c r="O62" s="97"/>
      <c r="P62" s="97"/>
      <c r="Q62" s="97"/>
      <c r="R62" s="97"/>
      <c r="S62" s="97"/>
      <c r="T62" s="97"/>
      <c r="U62" s="97"/>
      <c r="V62" s="97"/>
      <c r="W62" s="97"/>
      <c r="X62" s="97"/>
      <c r="Y62" s="97"/>
    </row>
    <row r="122" spans="3:7">
      <c r="C122" s="92"/>
      <c r="D122" s="92"/>
      <c r="E122" s="92"/>
      <c r="F122" s="92"/>
      <c r="G122" s="92"/>
    </row>
    <row r="123" spans="3:7">
      <c r="C123" s="7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6"/>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heetViews>
  <sheetFormatPr defaultColWidth="3.44140625" defaultRowHeight="13.2"/>
  <cols>
    <col min="1" max="1" width="1.21875" style="64" customWidth="1"/>
    <col min="2" max="2" width="3.109375" style="65" customWidth="1"/>
    <col min="3" max="5" width="3.109375" style="64" customWidth="1"/>
    <col min="6" max="6" width="3.33203125" style="64" customWidth="1"/>
    <col min="7" max="25" width="3.109375" style="64" customWidth="1"/>
    <col min="26" max="30" width="3.21875" style="64" customWidth="1"/>
    <col min="31" max="31" width="1.21875" style="64" customWidth="1"/>
    <col min="32" max="16384" width="3.44140625" style="64"/>
  </cols>
  <sheetData>
    <row r="1" spans="2:30" s="66" customFormat="1" ht="6.75" customHeight="1"/>
    <row r="2" spans="2:30" s="66" customFormat="1">
      <c r="B2" s="66" t="s">
        <v>137</v>
      </c>
    </row>
    <row r="3" spans="2:30" s="66" customFormat="1">
      <c r="U3" s="67" t="s">
        <v>52</v>
      </c>
      <c r="V3" s="302"/>
      <c r="W3" s="302"/>
      <c r="X3" s="67" t="s">
        <v>28</v>
      </c>
      <c r="Y3" s="302"/>
      <c r="Z3" s="302"/>
      <c r="AA3" s="67" t="s">
        <v>136</v>
      </c>
      <c r="AB3" s="302"/>
      <c r="AC3" s="302"/>
      <c r="AD3" s="67" t="s">
        <v>54</v>
      </c>
    </row>
    <row r="4" spans="2:30" s="66" customFormat="1" ht="5.25" customHeight="1">
      <c r="AD4" s="67"/>
    </row>
    <row r="5" spans="2:30" s="66" customFormat="1">
      <c r="B5" s="302" t="s">
        <v>135</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row>
    <row r="6" spans="2:30" s="66" customFormat="1">
      <c r="B6" s="302" t="s">
        <v>134</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row>
    <row r="7" spans="2:30" s="66" customFormat="1" ht="6" customHeight="1"/>
    <row r="8" spans="2:30" s="66" customFormat="1" ht="21.75" customHeight="1">
      <c r="B8" s="362" t="s">
        <v>133</v>
      </c>
      <c r="C8" s="362"/>
      <c r="D8" s="362"/>
      <c r="E8" s="362"/>
      <c r="F8" s="306"/>
      <c r="G8" s="363"/>
      <c r="H8" s="364"/>
      <c r="I8" s="364"/>
      <c r="J8" s="364"/>
      <c r="K8" s="364"/>
      <c r="L8" s="364"/>
      <c r="M8" s="364"/>
      <c r="N8" s="364"/>
      <c r="O8" s="364"/>
      <c r="P8" s="364"/>
      <c r="Q8" s="364"/>
      <c r="R8" s="364"/>
      <c r="S8" s="364"/>
      <c r="T8" s="364"/>
      <c r="U8" s="364"/>
      <c r="V8" s="364"/>
      <c r="W8" s="364"/>
      <c r="X8" s="364"/>
      <c r="Y8" s="364"/>
      <c r="Z8" s="364"/>
      <c r="AA8" s="364"/>
      <c r="AB8" s="364"/>
      <c r="AC8" s="364"/>
      <c r="AD8" s="365"/>
    </row>
    <row r="9" spans="2:30" ht="21.75" customHeight="1">
      <c r="B9" s="306" t="s">
        <v>132</v>
      </c>
      <c r="C9" s="307"/>
      <c r="D9" s="307"/>
      <c r="E9" s="307"/>
      <c r="F9" s="307"/>
      <c r="G9" s="69" t="s">
        <v>33</v>
      </c>
      <c r="H9" s="70" t="s">
        <v>131</v>
      </c>
      <c r="I9" s="70"/>
      <c r="J9" s="70"/>
      <c r="K9" s="70"/>
      <c r="L9" s="74" t="s">
        <v>33</v>
      </c>
      <c r="M9" s="70" t="s">
        <v>130</v>
      </c>
      <c r="N9" s="70"/>
      <c r="O9" s="70"/>
      <c r="P9" s="70"/>
      <c r="Q9" s="74" t="s">
        <v>33</v>
      </c>
      <c r="R9" s="70" t="s">
        <v>129</v>
      </c>
      <c r="S9" s="134"/>
      <c r="T9" s="134"/>
      <c r="U9" s="134"/>
      <c r="V9" s="134"/>
      <c r="W9" s="134"/>
      <c r="X9" s="134"/>
      <c r="Y9" s="134"/>
      <c r="Z9" s="134"/>
      <c r="AA9" s="134"/>
      <c r="AB9" s="134"/>
      <c r="AC9" s="134"/>
      <c r="AD9" s="133"/>
    </row>
    <row r="10" spans="2:30" ht="21.75" customHeight="1">
      <c r="B10" s="287" t="s">
        <v>128</v>
      </c>
      <c r="C10" s="288"/>
      <c r="D10" s="288"/>
      <c r="E10" s="288"/>
      <c r="F10" s="289"/>
      <c r="G10" s="68" t="s">
        <v>33</v>
      </c>
      <c r="H10" s="66" t="s">
        <v>127</v>
      </c>
      <c r="I10" s="76"/>
      <c r="J10" s="76"/>
      <c r="K10" s="76"/>
      <c r="L10" s="76"/>
      <c r="M10" s="76"/>
      <c r="N10" s="76"/>
      <c r="O10" s="76"/>
      <c r="P10" s="76"/>
      <c r="Q10" s="76"/>
      <c r="R10" s="68" t="s">
        <v>33</v>
      </c>
      <c r="S10" s="66" t="s">
        <v>126</v>
      </c>
      <c r="T10" s="129"/>
      <c r="U10" s="129"/>
      <c r="V10" s="129"/>
      <c r="W10" s="129"/>
      <c r="X10" s="129"/>
      <c r="Y10" s="129"/>
      <c r="Z10" s="129"/>
      <c r="AA10" s="129"/>
      <c r="AB10" s="129"/>
      <c r="AC10" s="129"/>
      <c r="AD10" s="128"/>
    </row>
    <row r="11" spans="2:30" ht="21.75" customHeight="1">
      <c r="B11" s="290"/>
      <c r="C11" s="291"/>
      <c r="D11" s="291"/>
      <c r="E11" s="291"/>
      <c r="F11" s="292"/>
      <c r="G11" s="68" t="s">
        <v>33</v>
      </c>
      <c r="H11" s="103" t="s">
        <v>125</v>
      </c>
      <c r="I11" s="102"/>
      <c r="J11" s="102"/>
      <c r="K11" s="102"/>
      <c r="L11" s="102"/>
      <c r="M11" s="102"/>
      <c r="N11" s="102"/>
      <c r="O11" s="102"/>
      <c r="P11" s="102"/>
      <c r="Q11" s="102"/>
      <c r="R11" s="102"/>
      <c r="S11" s="126"/>
      <c r="T11" s="126"/>
      <c r="U11" s="126"/>
      <c r="V11" s="126"/>
      <c r="W11" s="126"/>
      <c r="X11" s="126"/>
      <c r="Y11" s="126"/>
      <c r="Z11" s="126"/>
      <c r="AA11" s="126"/>
      <c r="AB11" s="126"/>
      <c r="AC11" s="126"/>
      <c r="AD11" s="125"/>
    </row>
    <row r="12" spans="2:30">
      <c r="B12" s="287" t="s">
        <v>124</v>
      </c>
      <c r="C12" s="288"/>
      <c r="D12" s="288"/>
      <c r="E12" s="288"/>
      <c r="F12" s="289"/>
      <c r="G12" s="132" t="s">
        <v>123</v>
      </c>
      <c r="H12" s="131"/>
      <c r="I12" s="131"/>
      <c r="J12" s="131"/>
      <c r="K12" s="131"/>
      <c r="L12" s="131"/>
      <c r="M12" s="131"/>
      <c r="N12" s="131"/>
      <c r="O12" s="131"/>
      <c r="P12" s="131"/>
      <c r="Q12" s="131"/>
      <c r="R12" s="131"/>
      <c r="S12" s="131"/>
      <c r="T12" s="131"/>
      <c r="U12" s="131"/>
      <c r="V12" s="131"/>
      <c r="W12" s="131"/>
      <c r="X12" s="131"/>
      <c r="Y12" s="131"/>
      <c r="Z12" s="131"/>
      <c r="AA12" s="131"/>
      <c r="AB12" s="131"/>
      <c r="AC12" s="131"/>
      <c r="AD12" s="130"/>
    </row>
    <row r="13" spans="2:30" ht="31.5" customHeight="1">
      <c r="B13" s="338"/>
      <c r="C13" s="339"/>
      <c r="D13" s="339"/>
      <c r="E13" s="339"/>
      <c r="F13" s="340"/>
      <c r="G13" s="75" t="s">
        <v>33</v>
      </c>
      <c r="H13" s="66" t="s">
        <v>122</v>
      </c>
      <c r="I13" s="76"/>
      <c r="J13" s="76"/>
      <c r="K13" s="76"/>
      <c r="L13" s="76"/>
      <c r="M13" s="76"/>
      <c r="N13" s="76"/>
      <c r="O13" s="76"/>
      <c r="P13" s="76"/>
      <c r="Q13" s="76"/>
      <c r="R13" s="68" t="s">
        <v>33</v>
      </c>
      <c r="S13" s="66" t="s">
        <v>121</v>
      </c>
      <c r="T13" s="129"/>
      <c r="U13" s="129"/>
      <c r="V13" s="129"/>
      <c r="W13" s="129"/>
      <c r="X13" s="129"/>
      <c r="Y13" s="129"/>
      <c r="Z13" s="129"/>
      <c r="AA13" s="129"/>
      <c r="AB13" s="129"/>
      <c r="AC13" s="129"/>
      <c r="AD13" s="128"/>
    </row>
    <row r="14" spans="2:30">
      <c r="B14" s="338"/>
      <c r="C14" s="339"/>
      <c r="D14" s="339"/>
      <c r="E14" s="339"/>
      <c r="F14" s="340"/>
      <c r="G14" s="83" t="s">
        <v>120</v>
      </c>
      <c r="H14" s="66"/>
      <c r="I14" s="76"/>
      <c r="J14" s="76"/>
      <c r="K14" s="76"/>
      <c r="L14" s="76"/>
      <c r="M14" s="76"/>
      <c r="N14" s="76"/>
      <c r="O14" s="76"/>
      <c r="P14" s="76"/>
      <c r="Q14" s="76"/>
      <c r="R14" s="76"/>
      <c r="S14" s="66"/>
      <c r="T14" s="129"/>
      <c r="U14" s="129"/>
      <c r="V14" s="129"/>
      <c r="W14" s="129"/>
      <c r="X14" s="129"/>
      <c r="Y14" s="129"/>
      <c r="Z14" s="129"/>
      <c r="AA14" s="129"/>
      <c r="AB14" s="129"/>
      <c r="AC14" s="129"/>
      <c r="AD14" s="128"/>
    </row>
    <row r="15" spans="2:30" ht="31.5" customHeight="1">
      <c r="B15" s="290"/>
      <c r="C15" s="291"/>
      <c r="D15" s="291"/>
      <c r="E15" s="291"/>
      <c r="F15" s="292"/>
      <c r="G15" s="127" t="s">
        <v>33</v>
      </c>
      <c r="H15" s="103" t="s">
        <v>119</v>
      </c>
      <c r="I15" s="102"/>
      <c r="J15" s="102"/>
      <c r="K15" s="102"/>
      <c r="L15" s="102"/>
      <c r="M15" s="102"/>
      <c r="N15" s="102"/>
      <c r="O15" s="102"/>
      <c r="P15" s="102"/>
      <c r="Q15" s="102"/>
      <c r="R15" s="119" t="s">
        <v>33</v>
      </c>
      <c r="S15" s="103" t="s">
        <v>118</v>
      </c>
      <c r="T15" s="126"/>
      <c r="U15" s="126"/>
      <c r="V15" s="126"/>
      <c r="W15" s="126"/>
      <c r="X15" s="126"/>
      <c r="Y15" s="126"/>
      <c r="Z15" s="126"/>
      <c r="AA15" s="126"/>
      <c r="AB15" s="126"/>
      <c r="AC15" s="126"/>
      <c r="AD15" s="125"/>
    </row>
    <row r="16" spans="2:30" s="66" customFormat="1" ht="7.5" customHeight="1"/>
    <row r="17" spans="2:30" s="66" customFormat="1">
      <c r="B17" s="341" t="s">
        <v>117</v>
      </c>
      <c r="C17" s="342"/>
      <c r="D17" s="342"/>
      <c r="E17" s="342"/>
      <c r="F17" s="343"/>
      <c r="G17" s="350"/>
      <c r="H17" s="351"/>
      <c r="I17" s="351"/>
      <c r="J17" s="351"/>
      <c r="K17" s="351"/>
      <c r="L17" s="351"/>
      <c r="M17" s="351"/>
      <c r="N17" s="351"/>
      <c r="O17" s="351"/>
      <c r="P17" s="351"/>
      <c r="Q17" s="351"/>
      <c r="R17" s="351"/>
      <c r="S17" s="351"/>
      <c r="T17" s="351"/>
      <c r="U17" s="351"/>
      <c r="V17" s="351"/>
      <c r="W17" s="351"/>
      <c r="X17" s="351"/>
      <c r="Y17" s="352"/>
      <c r="Z17" s="124"/>
      <c r="AA17" s="123" t="s">
        <v>92</v>
      </c>
      <c r="AB17" s="123" t="s">
        <v>100</v>
      </c>
      <c r="AC17" s="123" t="s">
        <v>90</v>
      </c>
      <c r="AD17" s="113"/>
    </row>
    <row r="18" spans="2:30" s="66" customFormat="1" ht="27" customHeight="1">
      <c r="B18" s="344"/>
      <c r="C18" s="345"/>
      <c r="D18" s="345"/>
      <c r="E18" s="345"/>
      <c r="F18" s="346"/>
      <c r="G18" s="353" t="s">
        <v>116</v>
      </c>
      <c r="H18" s="354"/>
      <c r="I18" s="354"/>
      <c r="J18" s="354"/>
      <c r="K18" s="354"/>
      <c r="L18" s="354"/>
      <c r="M18" s="354"/>
      <c r="N18" s="354"/>
      <c r="O18" s="354"/>
      <c r="P18" s="354"/>
      <c r="Q18" s="354"/>
      <c r="R18" s="354"/>
      <c r="S18" s="354"/>
      <c r="T18" s="354"/>
      <c r="U18" s="354"/>
      <c r="V18" s="354"/>
      <c r="W18" s="354"/>
      <c r="X18" s="354"/>
      <c r="Y18" s="355"/>
      <c r="Z18" s="75"/>
      <c r="AA18" s="68" t="s">
        <v>33</v>
      </c>
      <c r="AB18" s="68" t="s">
        <v>110</v>
      </c>
      <c r="AC18" s="68" t="s">
        <v>33</v>
      </c>
      <c r="AD18" s="122"/>
    </row>
    <row r="19" spans="2:30" s="66" customFormat="1" ht="27" customHeight="1">
      <c r="B19" s="344"/>
      <c r="C19" s="345"/>
      <c r="D19" s="345"/>
      <c r="E19" s="345"/>
      <c r="F19" s="346"/>
      <c r="G19" s="356" t="s">
        <v>115</v>
      </c>
      <c r="H19" s="357"/>
      <c r="I19" s="357"/>
      <c r="J19" s="357"/>
      <c r="K19" s="357"/>
      <c r="L19" s="357"/>
      <c r="M19" s="357"/>
      <c r="N19" s="357"/>
      <c r="O19" s="357"/>
      <c r="P19" s="357"/>
      <c r="Q19" s="357"/>
      <c r="R19" s="357"/>
      <c r="S19" s="357"/>
      <c r="T19" s="357"/>
      <c r="U19" s="357"/>
      <c r="V19" s="357"/>
      <c r="W19" s="357"/>
      <c r="X19" s="357"/>
      <c r="Y19" s="358"/>
      <c r="Z19" s="83"/>
      <c r="AA19" s="68" t="s">
        <v>33</v>
      </c>
      <c r="AB19" s="68" t="s">
        <v>100</v>
      </c>
      <c r="AC19" s="68" t="s">
        <v>33</v>
      </c>
      <c r="AD19" s="77"/>
    </row>
    <row r="20" spans="2:30" s="66" customFormat="1" ht="27" customHeight="1">
      <c r="B20" s="347"/>
      <c r="C20" s="348"/>
      <c r="D20" s="348"/>
      <c r="E20" s="348"/>
      <c r="F20" s="349"/>
      <c r="G20" s="359" t="s">
        <v>114</v>
      </c>
      <c r="H20" s="360"/>
      <c r="I20" s="360"/>
      <c r="J20" s="360"/>
      <c r="K20" s="360"/>
      <c r="L20" s="360"/>
      <c r="M20" s="360"/>
      <c r="N20" s="360"/>
      <c r="O20" s="360"/>
      <c r="P20" s="360"/>
      <c r="Q20" s="360"/>
      <c r="R20" s="360"/>
      <c r="S20" s="360"/>
      <c r="T20" s="360"/>
      <c r="U20" s="360"/>
      <c r="V20" s="360"/>
      <c r="W20" s="360"/>
      <c r="X20" s="360"/>
      <c r="Y20" s="361"/>
      <c r="Z20" s="121"/>
      <c r="AA20" s="119" t="s">
        <v>33</v>
      </c>
      <c r="AB20" s="119" t="s">
        <v>100</v>
      </c>
      <c r="AC20" s="119" t="s">
        <v>33</v>
      </c>
      <c r="AD20" s="101"/>
    </row>
    <row r="21" spans="2:30" s="66" customFormat="1" ht="6" customHeight="1"/>
    <row r="22" spans="2:30" s="66" customFormat="1">
      <c r="B22" s="66" t="s">
        <v>113</v>
      </c>
    </row>
    <row r="23" spans="2:30" s="66" customFormat="1">
      <c r="B23" s="66" t="s">
        <v>112</v>
      </c>
      <c r="AC23" s="76"/>
      <c r="AD23" s="76"/>
    </row>
    <row r="24" spans="2:30" s="66" customFormat="1" ht="6" customHeight="1"/>
    <row r="25" spans="2:30" s="66" customFormat="1" ht="4.5" customHeight="1">
      <c r="B25" s="329" t="s">
        <v>105</v>
      </c>
      <c r="C25" s="330"/>
      <c r="D25" s="315" t="s">
        <v>104</v>
      </c>
      <c r="E25" s="316"/>
      <c r="F25" s="317"/>
      <c r="G25" s="116"/>
      <c r="H25" s="115"/>
      <c r="I25" s="115"/>
      <c r="J25" s="115"/>
      <c r="K25" s="115"/>
      <c r="L25" s="115"/>
      <c r="M25" s="115"/>
      <c r="N25" s="115"/>
      <c r="O25" s="115"/>
      <c r="P25" s="115"/>
      <c r="Q25" s="115"/>
      <c r="R25" s="115"/>
      <c r="S25" s="115"/>
      <c r="T25" s="115"/>
      <c r="U25" s="115"/>
      <c r="V25" s="115"/>
      <c r="W25" s="115"/>
      <c r="X25" s="115"/>
      <c r="Y25" s="115"/>
      <c r="Z25" s="116"/>
      <c r="AA25" s="115"/>
      <c r="AB25" s="115"/>
      <c r="AC25" s="114"/>
      <c r="AD25" s="113"/>
    </row>
    <row r="26" spans="2:30" s="66" customFormat="1" ht="15.75" customHeight="1">
      <c r="B26" s="331"/>
      <c r="C26" s="332"/>
      <c r="D26" s="318"/>
      <c r="E26" s="319"/>
      <c r="F26" s="320"/>
      <c r="G26" s="108"/>
      <c r="H26" s="66" t="s">
        <v>93</v>
      </c>
      <c r="Z26" s="108"/>
      <c r="AA26" s="112" t="s">
        <v>92</v>
      </c>
      <c r="AB26" s="112" t="s">
        <v>110</v>
      </c>
      <c r="AC26" s="112" t="s">
        <v>90</v>
      </c>
      <c r="AD26" s="111"/>
    </row>
    <row r="27" spans="2:30" s="66" customFormat="1" ht="18" customHeight="1">
      <c r="B27" s="331"/>
      <c r="C27" s="332"/>
      <c r="D27" s="318"/>
      <c r="E27" s="319"/>
      <c r="F27" s="320"/>
      <c r="G27" s="108"/>
      <c r="I27" s="110" t="s">
        <v>89</v>
      </c>
      <c r="J27" s="327" t="s">
        <v>102</v>
      </c>
      <c r="K27" s="328"/>
      <c r="L27" s="328"/>
      <c r="M27" s="328"/>
      <c r="N27" s="328"/>
      <c r="O27" s="328"/>
      <c r="P27" s="328"/>
      <c r="Q27" s="328"/>
      <c r="R27" s="328"/>
      <c r="S27" s="328"/>
      <c r="T27" s="328"/>
      <c r="U27" s="286"/>
      <c r="V27" s="314"/>
      <c r="W27" s="109" t="s">
        <v>85</v>
      </c>
      <c r="Z27" s="108"/>
      <c r="AC27" s="76"/>
      <c r="AD27" s="77"/>
    </row>
    <row r="28" spans="2:30" s="66" customFormat="1" ht="30" customHeight="1">
      <c r="B28" s="331"/>
      <c r="C28" s="332"/>
      <c r="D28" s="318"/>
      <c r="E28" s="319"/>
      <c r="F28" s="320"/>
      <c r="G28" s="108"/>
      <c r="I28" s="107" t="s">
        <v>101</v>
      </c>
      <c r="J28" s="312" t="s">
        <v>107</v>
      </c>
      <c r="K28" s="313"/>
      <c r="L28" s="313"/>
      <c r="M28" s="313"/>
      <c r="N28" s="313"/>
      <c r="O28" s="313"/>
      <c r="P28" s="313"/>
      <c r="Q28" s="313"/>
      <c r="R28" s="313"/>
      <c r="S28" s="313"/>
      <c r="T28" s="313"/>
      <c r="U28" s="286"/>
      <c r="V28" s="314"/>
      <c r="W28" s="106" t="s">
        <v>85</v>
      </c>
      <c r="Y28" s="99"/>
      <c r="Z28" s="83"/>
      <c r="AA28" s="68" t="s">
        <v>33</v>
      </c>
      <c r="AB28" s="68" t="s">
        <v>110</v>
      </c>
      <c r="AC28" s="68" t="s">
        <v>33</v>
      </c>
      <c r="AD28" s="77"/>
    </row>
    <row r="29" spans="2:30" s="66" customFormat="1" ht="6" customHeight="1">
      <c r="B29" s="331"/>
      <c r="C29" s="332"/>
      <c r="D29" s="318"/>
      <c r="E29" s="319"/>
      <c r="F29" s="320"/>
      <c r="G29" s="104"/>
      <c r="H29" s="103"/>
      <c r="I29" s="103"/>
      <c r="J29" s="103"/>
      <c r="K29" s="103"/>
      <c r="L29" s="103"/>
      <c r="M29" s="103"/>
      <c r="N29" s="103"/>
      <c r="O29" s="103"/>
      <c r="P29" s="103"/>
      <c r="Q29" s="103"/>
      <c r="R29" s="103"/>
      <c r="S29" s="103"/>
      <c r="T29" s="105"/>
      <c r="U29" s="120"/>
      <c r="V29" s="119"/>
      <c r="W29" s="103"/>
      <c r="X29" s="103"/>
      <c r="Y29" s="103"/>
      <c r="Z29" s="104"/>
      <c r="AA29" s="103"/>
      <c r="AB29" s="103"/>
      <c r="AC29" s="102"/>
      <c r="AD29" s="101"/>
    </row>
    <row r="30" spans="2:30" s="66" customFormat="1" ht="4.5" customHeight="1">
      <c r="B30" s="331"/>
      <c r="C30" s="332"/>
      <c r="D30" s="315" t="s">
        <v>99</v>
      </c>
      <c r="E30" s="316"/>
      <c r="F30" s="317"/>
      <c r="G30" s="116"/>
      <c r="H30" s="115"/>
      <c r="I30" s="115"/>
      <c r="J30" s="115"/>
      <c r="K30" s="115"/>
      <c r="L30" s="115"/>
      <c r="M30" s="115"/>
      <c r="N30" s="115"/>
      <c r="O30" s="115"/>
      <c r="P30" s="115"/>
      <c r="Q30" s="115"/>
      <c r="R30" s="115"/>
      <c r="S30" s="115"/>
      <c r="T30" s="115"/>
      <c r="U30" s="117"/>
      <c r="V30" s="117"/>
      <c r="W30" s="115"/>
      <c r="X30" s="115"/>
      <c r="Y30" s="115"/>
      <c r="Z30" s="116"/>
      <c r="AA30" s="115"/>
      <c r="AB30" s="115"/>
      <c r="AC30" s="114"/>
      <c r="AD30" s="113"/>
    </row>
    <row r="31" spans="2:30" s="66" customFormat="1" ht="15.75" customHeight="1">
      <c r="B31" s="331"/>
      <c r="C31" s="332"/>
      <c r="D31" s="318"/>
      <c r="E31" s="319"/>
      <c r="F31" s="320"/>
      <c r="G31" s="108"/>
      <c r="H31" s="66" t="s">
        <v>98</v>
      </c>
      <c r="U31" s="68"/>
      <c r="V31" s="68"/>
      <c r="Z31" s="108"/>
      <c r="AA31" s="112" t="s">
        <v>92</v>
      </c>
      <c r="AB31" s="112" t="s">
        <v>91</v>
      </c>
      <c r="AC31" s="112" t="s">
        <v>90</v>
      </c>
      <c r="AD31" s="111"/>
    </row>
    <row r="32" spans="2:30" s="66" customFormat="1" ht="30" customHeight="1">
      <c r="B32" s="331"/>
      <c r="C32" s="332"/>
      <c r="D32" s="318"/>
      <c r="E32" s="319"/>
      <c r="F32" s="320"/>
      <c r="G32" s="108"/>
      <c r="I32" s="110" t="s">
        <v>108</v>
      </c>
      <c r="J32" s="327" t="s">
        <v>97</v>
      </c>
      <c r="K32" s="328"/>
      <c r="L32" s="328"/>
      <c r="M32" s="328"/>
      <c r="N32" s="328"/>
      <c r="O32" s="328"/>
      <c r="P32" s="328"/>
      <c r="Q32" s="328"/>
      <c r="R32" s="328"/>
      <c r="S32" s="328"/>
      <c r="T32" s="328"/>
      <c r="U32" s="286"/>
      <c r="V32" s="314"/>
      <c r="W32" s="109" t="s">
        <v>85</v>
      </c>
      <c r="Z32" s="108"/>
      <c r="AC32" s="76"/>
      <c r="AD32" s="77"/>
    </row>
    <row r="33" spans="2:30" s="66" customFormat="1" ht="18" customHeight="1">
      <c r="B33" s="331"/>
      <c r="C33" s="332"/>
      <c r="D33" s="318"/>
      <c r="E33" s="319"/>
      <c r="F33" s="320"/>
      <c r="G33" s="108"/>
      <c r="I33" s="107" t="s">
        <v>101</v>
      </c>
      <c r="J33" s="312" t="s">
        <v>111</v>
      </c>
      <c r="K33" s="313"/>
      <c r="L33" s="313"/>
      <c r="M33" s="313"/>
      <c r="N33" s="313"/>
      <c r="O33" s="313"/>
      <c r="P33" s="313"/>
      <c r="Q33" s="313"/>
      <c r="R33" s="313"/>
      <c r="S33" s="313"/>
      <c r="T33" s="313"/>
      <c r="U33" s="286"/>
      <c r="V33" s="314"/>
      <c r="W33" s="106" t="s">
        <v>85</v>
      </c>
      <c r="Y33" s="99"/>
      <c r="Z33" s="83"/>
      <c r="AA33" s="68" t="s">
        <v>33</v>
      </c>
      <c r="AB33" s="68" t="s">
        <v>110</v>
      </c>
      <c r="AC33" s="68" t="s">
        <v>33</v>
      </c>
      <c r="AD33" s="77"/>
    </row>
    <row r="34" spans="2:30" s="66" customFormat="1" ht="6" customHeight="1">
      <c r="B34" s="331"/>
      <c r="C34" s="332"/>
      <c r="D34" s="321"/>
      <c r="E34" s="322"/>
      <c r="F34" s="323"/>
      <c r="G34" s="104"/>
      <c r="H34" s="103"/>
      <c r="I34" s="103"/>
      <c r="J34" s="103"/>
      <c r="K34" s="103"/>
      <c r="L34" s="103"/>
      <c r="M34" s="103"/>
      <c r="N34" s="103"/>
      <c r="O34" s="103"/>
      <c r="P34" s="103"/>
      <c r="Q34" s="103"/>
      <c r="R34" s="103"/>
      <c r="S34" s="103"/>
      <c r="T34" s="105"/>
      <c r="U34" s="120"/>
      <c r="V34" s="119"/>
      <c r="W34" s="103"/>
      <c r="X34" s="103"/>
      <c r="Y34" s="103"/>
      <c r="Z34" s="104"/>
      <c r="AA34" s="103"/>
      <c r="AB34" s="103"/>
      <c r="AC34" s="102"/>
      <c r="AD34" s="101"/>
    </row>
    <row r="35" spans="2:30" s="66" customFormat="1" ht="4.5" customHeight="1">
      <c r="B35" s="331"/>
      <c r="C35" s="332"/>
      <c r="D35" s="315" t="s">
        <v>94</v>
      </c>
      <c r="E35" s="316"/>
      <c r="F35" s="317"/>
      <c r="G35" s="116"/>
      <c r="H35" s="115"/>
      <c r="I35" s="115"/>
      <c r="J35" s="115"/>
      <c r="K35" s="115"/>
      <c r="L35" s="115"/>
      <c r="M35" s="115"/>
      <c r="N35" s="115"/>
      <c r="O35" s="115"/>
      <c r="P35" s="115"/>
      <c r="Q35" s="115"/>
      <c r="R35" s="115"/>
      <c r="S35" s="115"/>
      <c r="T35" s="115"/>
      <c r="U35" s="117"/>
      <c r="V35" s="117"/>
      <c r="W35" s="115"/>
      <c r="X35" s="115"/>
      <c r="Y35" s="115"/>
      <c r="Z35" s="116"/>
      <c r="AA35" s="115"/>
      <c r="AB35" s="115"/>
      <c r="AC35" s="114"/>
      <c r="AD35" s="113"/>
    </row>
    <row r="36" spans="2:30" s="66" customFormat="1" ht="15.75" customHeight="1">
      <c r="B36" s="331"/>
      <c r="C36" s="332"/>
      <c r="D36" s="318"/>
      <c r="E36" s="319"/>
      <c r="F36" s="320"/>
      <c r="G36" s="108"/>
      <c r="H36" s="66" t="s">
        <v>93</v>
      </c>
      <c r="U36" s="68"/>
      <c r="V36" s="68"/>
      <c r="Z36" s="108"/>
      <c r="AA36" s="112" t="s">
        <v>92</v>
      </c>
      <c r="AB36" s="112" t="s">
        <v>109</v>
      </c>
      <c r="AC36" s="112" t="s">
        <v>90</v>
      </c>
      <c r="AD36" s="111"/>
    </row>
    <row r="37" spans="2:30" s="66" customFormat="1" ht="27" customHeight="1">
      <c r="B37" s="331"/>
      <c r="C37" s="332"/>
      <c r="D37" s="318"/>
      <c r="E37" s="319"/>
      <c r="F37" s="320"/>
      <c r="G37" s="108"/>
      <c r="I37" s="110" t="s">
        <v>108</v>
      </c>
      <c r="J37" s="327" t="s">
        <v>88</v>
      </c>
      <c r="K37" s="328"/>
      <c r="L37" s="328"/>
      <c r="M37" s="328"/>
      <c r="N37" s="328"/>
      <c r="O37" s="328"/>
      <c r="P37" s="328"/>
      <c r="Q37" s="328"/>
      <c r="R37" s="328"/>
      <c r="S37" s="328"/>
      <c r="T37" s="328"/>
      <c r="U37" s="286"/>
      <c r="V37" s="314"/>
      <c r="W37" s="109" t="s">
        <v>85</v>
      </c>
      <c r="Z37" s="108"/>
      <c r="AC37" s="76"/>
      <c r="AD37" s="77"/>
    </row>
    <row r="38" spans="2:30" s="66" customFormat="1" ht="27" customHeight="1">
      <c r="B38" s="333"/>
      <c r="C38" s="334"/>
      <c r="D38" s="321"/>
      <c r="E38" s="322"/>
      <c r="F38" s="322"/>
      <c r="G38" s="108"/>
      <c r="I38" s="110" t="s">
        <v>101</v>
      </c>
      <c r="J38" s="312" t="s">
        <v>107</v>
      </c>
      <c r="K38" s="313"/>
      <c r="L38" s="313"/>
      <c r="M38" s="313"/>
      <c r="N38" s="313"/>
      <c r="O38" s="313"/>
      <c r="P38" s="313"/>
      <c r="Q38" s="313"/>
      <c r="R38" s="313"/>
      <c r="S38" s="313"/>
      <c r="T38" s="313"/>
      <c r="U38" s="286"/>
      <c r="V38" s="314"/>
      <c r="W38" s="103" t="s">
        <v>85</v>
      </c>
      <c r="X38" s="108"/>
      <c r="Y38" s="99"/>
      <c r="Z38" s="83"/>
      <c r="AA38" s="68" t="s">
        <v>33</v>
      </c>
      <c r="AB38" s="68" t="s">
        <v>100</v>
      </c>
      <c r="AC38" s="68" t="s">
        <v>33</v>
      </c>
      <c r="AD38" s="77"/>
    </row>
    <row r="39" spans="2:30" s="66" customFormat="1" ht="6" customHeight="1">
      <c r="B39" s="333"/>
      <c r="C39" s="337"/>
      <c r="D39" s="321"/>
      <c r="E39" s="322"/>
      <c r="F39" s="323"/>
      <c r="G39" s="104"/>
      <c r="H39" s="103"/>
      <c r="I39" s="103"/>
      <c r="J39" s="103"/>
      <c r="K39" s="103"/>
      <c r="L39" s="103"/>
      <c r="M39" s="103"/>
      <c r="N39" s="103"/>
      <c r="O39" s="103"/>
      <c r="P39" s="103"/>
      <c r="Q39" s="103"/>
      <c r="R39" s="103"/>
      <c r="S39" s="103"/>
      <c r="T39" s="105"/>
      <c r="U39" s="120"/>
      <c r="V39" s="119"/>
      <c r="W39" s="103"/>
      <c r="X39" s="103"/>
      <c r="Y39" s="103"/>
      <c r="Z39" s="104"/>
      <c r="AA39" s="103"/>
      <c r="AB39" s="103"/>
      <c r="AC39" s="102"/>
      <c r="AD39" s="101"/>
    </row>
    <row r="40" spans="2:30" s="66" customFormat="1" ht="9" customHeight="1">
      <c r="B40" s="100"/>
      <c r="C40" s="100"/>
      <c r="D40" s="100"/>
      <c r="E40" s="100"/>
      <c r="F40" s="100"/>
      <c r="T40" s="99"/>
      <c r="U40" s="118"/>
      <c r="V40" s="68"/>
      <c r="AC40" s="76"/>
      <c r="AD40" s="76"/>
    </row>
    <row r="41" spans="2:30" s="66" customFormat="1">
      <c r="B41" s="66" t="s">
        <v>106</v>
      </c>
      <c r="U41" s="68"/>
      <c r="V41" s="68"/>
      <c r="AC41" s="76"/>
      <c r="AD41" s="76"/>
    </row>
    <row r="42" spans="2:30" s="66" customFormat="1" ht="6" customHeight="1">
      <c r="U42" s="68"/>
      <c r="V42" s="68"/>
    </row>
    <row r="43" spans="2:30" s="66" customFormat="1" ht="4.5" customHeight="1">
      <c r="B43" s="329" t="s">
        <v>105</v>
      </c>
      <c r="C43" s="330"/>
      <c r="D43" s="315" t="s">
        <v>104</v>
      </c>
      <c r="E43" s="316"/>
      <c r="F43" s="317"/>
      <c r="G43" s="116"/>
      <c r="H43" s="115"/>
      <c r="I43" s="115"/>
      <c r="J43" s="115"/>
      <c r="K43" s="115"/>
      <c r="L43" s="115"/>
      <c r="M43" s="115"/>
      <c r="N43" s="115"/>
      <c r="O43" s="115"/>
      <c r="P43" s="115"/>
      <c r="Q43" s="115"/>
      <c r="R43" s="115"/>
      <c r="S43" s="115"/>
      <c r="T43" s="115"/>
      <c r="U43" s="117"/>
      <c r="V43" s="117"/>
      <c r="W43" s="115"/>
      <c r="X43" s="115"/>
      <c r="Y43" s="115"/>
      <c r="Z43" s="116"/>
      <c r="AA43" s="115"/>
      <c r="AB43" s="115"/>
      <c r="AC43" s="114"/>
      <c r="AD43" s="113"/>
    </row>
    <row r="44" spans="2:30" s="66" customFormat="1" ht="15.75" customHeight="1">
      <c r="B44" s="331"/>
      <c r="C44" s="332"/>
      <c r="D44" s="318"/>
      <c r="E44" s="319"/>
      <c r="F44" s="320"/>
      <c r="G44" s="108"/>
      <c r="H44" s="66" t="s">
        <v>93</v>
      </c>
      <c r="U44" s="68"/>
      <c r="V44" s="68"/>
      <c r="Z44" s="108"/>
      <c r="AA44" s="112" t="s">
        <v>92</v>
      </c>
      <c r="AB44" s="112" t="s">
        <v>100</v>
      </c>
      <c r="AC44" s="112" t="s">
        <v>90</v>
      </c>
      <c r="AD44" s="111"/>
    </row>
    <row r="45" spans="2:30" s="66" customFormat="1" ht="18" customHeight="1">
      <c r="B45" s="331"/>
      <c r="C45" s="332"/>
      <c r="D45" s="318"/>
      <c r="E45" s="319"/>
      <c r="F45" s="320"/>
      <c r="G45" s="108"/>
      <c r="I45" s="110" t="s">
        <v>103</v>
      </c>
      <c r="J45" s="327" t="s">
        <v>102</v>
      </c>
      <c r="K45" s="328"/>
      <c r="L45" s="328"/>
      <c r="M45" s="328"/>
      <c r="N45" s="328"/>
      <c r="O45" s="328"/>
      <c r="P45" s="328"/>
      <c r="Q45" s="328"/>
      <c r="R45" s="328"/>
      <c r="S45" s="328"/>
      <c r="T45" s="328"/>
      <c r="U45" s="286"/>
      <c r="V45" s="314"/>
      <c r="W45" s="109" t="s">
        <v>85</v>
      </c>
      <c r="Z45" s="108"/>
      <c r="AC45" s="76"/>
      <c r="AD45" s="77"/>
    </row>
    <row r="46" spans="2:30" s="66" customFormat="1" ht="30" customHeight="1">
      <c r="B46" s="331"/>
      <c r="C46" s="332"/>
      <c r="D46" s="318"/>
      <c r="E46" s="319"/>
      <c r="F46" s="320"/>
      <c r="G46" s="108"/>
      <c r="I46" s="107" t="s">
        <v>101</v>
      </c>
      <c r="J46" s="312" t="s">
        <v>86</v>
      </c>
      <c r="K46" s="313"/>
      <c r="L46" s="313"/>
      <c r="M46" s="313"/>
      <c r="N46" s="313"/>
      <c r="O46" s="313"/>
      <c r="P46" s="313"/>
      <c r="Q46" s="313"/>
      <c r="R46" s="313"/>
      <c r="S46" s="313"/>
      <c r="T46" s="313"/>
      <c r="U46" s="286"/>
      <c r="V46" s="314"/>
      <c r="W46" s="106" t="s">
        <v>85</v>
      </c>
      <c r="Y46" s="99"/>
      <c r="Z46" s="83"/>
      <c r="AA46" s="68" t="s">
        <v>33</v>
      </c>
      <c r="AB46" s="68" t="s">
        <v>100</v>
      </c>
      <c r="AC46" s="68" t="s">
        <v>33</v>
      </c>
      <c r="AD46" s="77"/>
    </row>
    <row r="47" spans="2:30" s="66" customFormat="1" ht="6" customHeight="1">
      <c r="B47" s="331"/>
      <c r="C47" s="332"/>
      <c r="D47" s="318"/>
      <c r="E47" s="319"/>
      <c r="F47" s="320"/>
      <c r="G47" s="104"/>
      <c r="H47" s="103"/>
      <c r="I47" s="103"/>
      <c r="J47" s="103"/>
      <c r="K47" s="103"/>
      <c r="L47" s="103"/>
      <c r="M47" s="103"/>
      <c r="N47" s="103"/>
      <c r="O47" s="103"/>
      <c r="P47" s="103"/>
      <c r="Q47" s="103"/>
      <c r="R47" s="103"/>
      <c r="S47" s="103"/>
      <c r="T47" s="105"/>
      <c r="U47" s="120"/>
      <c r="V47" s="119"/>
      <c r="W47" s="103"/>
      <c r="X47" s="103"/>
      <c r="Y47" s="103"/>
      <c r="Z47" s="104"/>
      <c r="AA47" s="103"/>
      <c r="AB47" s="103"/>
      <c r="AC47" s="102"/>
      <c r="AD47" s="101"/>
    </row>
    <row r="48" spans="2:30" s="66" customFormat="1" ht="4.5" customHeight="1">
      <c r="B48" s="331"/>
      <c r="C48" s="332"/>
      <c r="D48" s="315" t="s">
        <v>99</v>
      </c>
      <c r="E48" s="316"/>
      <c r="F48" s="317"/>
      <c r="G48" s="108"/>
      <c r="T48" s="99"/>
      <c r="U48" s="118"/>
      <c r="V48" s="68"/>
      <c r="Z48" s="108"/>
      <c r="AC48" s="76"/>
      <c r="AD48" s="77"/>
    </row>
    <row r="49" spans="2:30" s="66" customFormat="1" ht="15.75" customHeight="1">
      <c r="B49" s="331"/>
      <c r="C49" s="332"/>
      <c r="D49" s="318"/>
      <c r="E49" s="319"/>
      <c r="F49" s="320"/>
      <c r="G49" s="108"/>
      <c r="H49" s="66" t="s">
        <v>98</v>
      </c>
      <c r="U49" s="68"/>
      <c r="V49" s="68"/>
      <c r="Z49" s="108"/>
      <c r="AA49" s="112" t="s">
        <v>92</v>
      </c>
      <c r="AB49" s="112" t="s">
        <v>91</v>
      </c>
      <c r="AC49" s="112" t="s">
        <v>90</v>
      </c>
      <c r="AD49" s="111"/>
    </row>
    <row r="50" spans="2:30" s="66" customFormat="1" ht="27" customHeight="1">
      <c r="B50" s="331"/>
      <c r="C50" s="332"/>
      <c r="D50" s="318"/>
      <c r="E50" s="319"/>
      <c r="F50" s="320"/>
      <c r="G50" s="108"/>
      <c r="I50" s="110" t="s">
        <v>89</v>
      </c>
      <c r="J50" s="327" t="s">
        <v>97</v>
      </c>
      <c r="K50" s="335"/>
      <c r="L50" s="335"/>
      <c r="M50" s="335"/>
      <c r="N50" s="335"/>
      <c r="O50" s="335"/>
      <c r="P50" s="335"/>
      <c r="Q50" s="335"/>
      <c r="R50" s="335"/>
      <c r="S50" s="335"/>
      <c r="T50" s="336"/>
      <c r="U50" s="286"/>
      <c r="V50" s="314"/>
      <c r="W50" s="109" t="s">
        <v>85</v>
      </c>
      <c r="Z50" s="108"/>
      <c r="AC50" s="76"/>
      <c r="AD50" s="77"/>
    </row>
    <row r="51" spans="2:30" s="66" customFormat="1" ht="18" customHeight="1">
      <c r="B51" s="331"/>
      <c r="C51" s="332"/>
      <c r="D51" s="318"/>
      <c r="E51" s="319"/>
      <c r="F51" s="320"/>
      <c r="G51" s="108"/>
      <c r="I51" s="107" t="s">
        <v>96</v>
      </c>
      <c r="J51" s="312" t="s">
        <v>95</v>
      </c>
      <c r="K51" s="313"/>
      <c r="L51" s="313"/>
      <c r="M51" s="313"/>
      <c r="N51" s="313"/>
      <c r="O51" s="313"/>
      <c r="P51" s="313"/>
      <c r="Q51" s="313"/>
      <c r="R51" s="313"/>
      <c r="S51" s="313"/>
      <c r="T51" s="313"/>
      <c r="U51" s="286"/>
      <c r="V51" s="314"/>
      <c r="W51" s="106" t="s">
        <v>85</v>
      </c>
      <c r="Y51" s="99"/>
      <c r="Z51" s="83"/>
      <c r="AA51" s="68" t="s">
        <v>33</v>
      </c>
      <c r="AB51" s="68" t="s">
        <v>91</v>
      </c>
      <c r="AC51" s="68" t="s">
        <v>33</v>
      </c>
      <c r="AD51" s="77"/>
    </row>
    <row r="52" spans="2:30" s="66" customFormat="1" ht="6" customHeight="1">
      <c r="B52" s="331"/>
      <c r="C52" s="332"/>
      <c r="D52" s="321"/>
      <c r="E52" s="322"/>
      <c r="F52" s="323"/>
      <c r="G52" s="108"/>
      <c r="T52" s="99"/>
      <c r="U52" s="118"/>
      <c r="V52" s="68"/>
      <c r="Z52" s="108"/>
      <c r="AC52" s="76"/>
      <c r="AD52" s="77"/>
    </row>
    <row r="53" spans="2:30" s="66" customFormat="1" ht="4.5" customHeight="1">
      <c r="B53" s="331"/>
      <c r="C53" s="332"/>
      <c r="D53" s="315" t="s">
        <v>94</v>
      </c>
      <c r="E53" s="316"/>
      <c r="F53" s="317"/>
      <c r="G53" s="116"/>
      <c r="H53" s="115"/>
      <c r="I53" s="115"/>
      <c r="J53" s="115"/>
      <c r="K53" s="115"/>
      <c r="L53" s="115"/>
      <c r="M53" s="115"/>
      <c r="N53" s="115"/>
      <c r="O53" s="115"/>
      <c r="P53" s="115"/>
      <c r="Q53" s="115"/>
      <c r="R53" s="115"/>
      <c r="S53" s="115"/>
      <c r="T53" s="115"/>
      <c r="U53" s="117"/>
      <c r="V53" s="117"/>
      <c r="W53" s="115"/>
      <c r="X53" s="115"/>
      <c r="Y53" s="115"/>
      <c r="Z53" s="116"/>
      <c r="AA53" s="115"/>
      <c r="AB53" s="115"/>
      <c r="AC53" s="114"/>
      <c r="AD53" s="113"/>
    </row>
    <row r="54" spans="2:30" s="66" customFormat="1" ht="15.75" customHeight="1">
      <c r="B54" s="331"/>
      <c r="C54" s="332"/>
      <c r="D54" s="318"/>
      <c r="E54" s="319"/>
      <c r="F54" s="320"/>
      <c r="G54" s="108"/>
      <c r="H54" s="66" t="s">
        <v>93</v>
      </c>
      <c r="U54" s="68"/>
      <c r="V54" s="68"/>
      <c r="Z54" s="108"/>
      <c r="AA54" s="112" t="s">
        <v>92</v>
      </c>
      <c r="AB54" s="112" t="s">
        <v>91</v>
      </c>
      <c r="AC54" s="112" t="s">
        <v>90</v>
      </c>
      <c r="AD54" s="111"/>
    </row>
    <row r="55" spans="2:30" s="66" customFormat="1" ht="30" customHeight="1">
      <c r="B55" s="331"/>
      <c r="C55" s="332"/>
      <c r="D55" s="318"/>
      <c r="E55" s="319"/>
      <c r="F55" s="320"/>
      <c r="G55" s="108"/>
      <c r="I55" s="110" t="s">
        <v>89</v>
      </c>
      <c r="J55" s="327" t="s">
        <v>88</v>
      </c>
      <c r="K55" s="328"/>
      <c r="L55" s="328"/>
      <c r="M55" s="328"/>
      <c r="N55" s="328"/>
      <c r="O55" s="328"/>
      <c r="P55" s="328"/>
      <c r="Q55" s="328"/>
      <c r="R55" s="328"/>
      <c r="S55" s="328"/>
      <c r="T55" s="328"/>
      <c r="U55" s="286"/>
      <c r="V55" s="314"/>
      <c r="W55" s="109" t="s">
        <v>85</v>
      </c>
      <c r="Z55" s="108"/>
      <c r="AC55" s="76"/>
      <c r="AD55" s="77"/>
    </row>
    <row r="56" spans="2:30" s="66" customFormat="1" ht="27" customHeight="1">
      <c r="B56" s="331"/>
      <c r="C56" s="332"/>
      <c r="D56" s="318"/>
      <c r="E56" s="319"/>
      <c r="F56" s="320"/>
      <c r="G56" s="108"/>
      <c r="I56" s="107" t="s">
        <v>87</v>
      </c>
      <c r="J56" s="312" t="s">
        <v>86</v>
      </c>
      <c r="K56" s="313"/>
      <c r="L56" s="313"/>
      <c r="M56" s="313"/>
      <c r="N56" s="313"/>
      <c r="O56" s="313"/>
      <c r="P56" s="313"/>
      <c r="Q56" s="313"/>
      <c r="R56" s="313"/>
      <c r="S56" s="313"/>
      <c r="T56" s="313"/>
      <c r="U56" s="286"/>
      <c r="V56" s="314"/>
      <c r="W56" s="106" t="s">
        <v>85</v>
      </c>
      <c r="Y56" s="99"/>
      <c r="Z56" s="83"/>
      <c r="AA56" s="68" t="s">
        <v>33</v>
      </c>
      <c r="AB56" s="68" t="s">
        <v>84</v>
      </c>
      <c r="AC56" s="68" t="s">
        <v>33</v>
      </c>
      <c r="AD56" s="77"/>
    </row>
    <row r="57" spans="2:30" s="66" customFormat="1" ht="3.75" customHeight="1">
      <c r="B57" s="333"/>
      <c r="C57" s="334"/>
      <c r="D57" s="321"/>
      <c r="E57" s="322"/>
      <c r="F57" s="323"/>
      <c r="G57" s="104"/>
      <c r="H57" s="103"/>
      <c r="I57" s="103"/>
      <c r="J57" s="103"/>
      <c r="K57" s="103"/>
      <c r="L57" s="103"/>
      <c r="M57" s="103"/>
      <c r="N57" s="103"/>
      <c r="O57" s="103"/>
      <c r="P57" s="103"/>
      <c r="Q57" s="103"/>
      <c r="R57" s="103"/>
      <c r="S57" s="103"/>
      <c r="T57" s="105"/>
      <c r="U57" s="105"/>
      <c r="V57" s="103"/>
      <c r="W57" s="103"/>
      <c r="X57" s="103"/>
      <c r="Y57" s="103"/>
      <c r="Z57" s="104"/>
      <c r="AA57" s="103"/>
      <c r="AB57" s="103"/>
      <c r="AC57" s="102"/>
      <c r="AD57" s="101"/>
    </row>
    <row r="58" spans="2:30" s="66" customFormat="1" ht="3.75" customHeight="1">
      <c r="B58" s="100"/>
      <c r="C58" s="100"/>
      <c r="D58" s="100"/>
      <c r="E58" s="100"/>
      <c r="F58" s="100"/>
      <c r="T58" s="99"/>
      <c r="U58" s="99"/>
    </row>
    <row r="59" spans="2:30" s="66" customFormat="1" ht="13.5" customHeight="1">
      <c r="B59" s="324" t="s">
        <v>83</v>
      </c>
      <c r="C59" s="325"/>
      <c r="D59" s="98" t="s">
        <v>82</v>
      </c>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row>
    <row r="60" spans="2:30" s="66" customFormat="1">
      <c r="B60" s="325"/>
      <c r="C60" s="325"/>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row>
    <row r="122" spans="3:7">
      <c r="C122" s="92"/>
      <c r="D122" s="92"/>
      <c r="E122" s="92"/>
      <c r="F122" s="92"/>
      <c r="G122" s="92"/>
    </row>
    <row r="123" spans="3:7">
      <c r="C123" s="79"/>
    </row>
  </sheetData>
  <mergeCells count="50">
    <mergeCell ref="B8:F8"/>
    <mergeCell ref="G8:AD8"/>
    <mergeCell ref="V3:W3"/>
    <mergeCell ref="Y3:Z3"/>
    <mergeCell ref="AB3:AC3"/>
    <mergeCell ref="B5:AD5"/>
    <mergeCell ref="B6:AD6"/>
    <mergeCell ref="U37:V37"/>
    <mergeCell ref="J38:T38"/>
    <mergeCell ref="U38:V38"/>
    <mergeCell ref="B9:F9"/>
    <mergeCell ref="B10:F11"/>
    <mergeCell ref="B12:F15"/>
    <mergeCell ref="B17:F20"/>
    <mergeCell ref="G17:Y17"/>
    <mergeCell ref="G18:Y18"/>
    <mergeCell ref="G19:Y19"/>
    <mergeCell ref="G20:Y20"/>
    <mergeCell ref="D43:F47"/>
    <mergeCell ref="J45:T45"/>
    <mergeCell ref="U45:V45"/>
    <mergeCell ref="B25:C39"/>
    <mergeCell ref="D25:F29"/>
    <mergeCell ref="J27:T27"/>
    <mergeCell ref="U27:V27"/>
    <mergeCell ref="J28:T28"/>
    <mergeCell ref="U28:V28"/>
    <mergeCell ref="D30:F34"/>
    <mergeCell ref="J32:T32"/>
    <mergeCell ref="U32:V32"/>
    <mergeCell ref="J33:T33"/>
    <mergeCell ref="U33:V33"/>
    <mergeCell ref="D35:F39"/>
    <mergeCell ref="J37:T37"/>
    <mergeCell ref="J46:T46"/>
    <mergeCell ref="U46:V46"/>
    <mergeCell ref="D48:F52"/>
    <mergeCell ref="B59:C59"/>
    <mergeCell ref="B60:C60"/>
    <mergeCell ref="D60:AD60"/>
    <mergeCell ref="U51:V51"/>
    <mergeCell ref="D53:F57"/>
    <mergeCell ref="J55:T55"/>
    <mergeCell ref="U55:V55"/>
    <mergeCell ref="J56:T56"/>
    <mergeCell ref="U56:V56"/>
    <mergeCell ref="B43:C57"/>
    <mergeCell ref="J50:T50"/>
    <mergeCell ref="U50:V50"/>
    <mergeCell ref="J51:T51"/>
  </mergeCells>
  <phoneticPr fontId="6"/>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3.44140625" defaultRowHeight="13.2"/>
  <cols>
    <col min="1" max="1" width="1.21875" style="64" customWidth="1"/>
    <col min="2" max="2" width="3" style="65" customWidth="1"/>
    <col min="3" max="6" width="3.44140625" style="64"/>
    <col min="7" max="7" width="1.44140625" style="64" customWidth="1"/>
    <col min="8" max="23" width="3.44140625" style="64"/>
    <col min="24" max="29" width="4.6640625" style="64" customWidth="1"/>
    <col min="30" max="30" width="3" style="64" customWidth="1"/>
    <col min="31" max="31" width="1.21875" style="64" customWidth="1"/>
    <col min="32" max="16384" width="3.44140625" style="64"/>
  </cols>
  <sheetData>
    <row r="1" spans="1:30" s="66" customFormat="1">
      <c r="A1" s="146"/>
    </row>
    <row r="2" spans="1:30" s="66" customFormat="1">
      <c r="B2" s="66" t="s">
        <v>169</v>
      </c>
    </row>
    <row r="3" spans="1:30" s="66" customFormat="1">
      <c r="X3" s="67" t="s">
        <v>52</v>
      </c>
      <c r="Y3" s="68"/>
      <c r="Z3" s="68" t="s">
        <v>28</v>
      </c>
      <c r="AA3" s="68"/>
      <c r="AB3" s="68" t="s">
        <v>136</v>
      </c>
      <c r="AC3" s="68"/>
      <c r="AD3" s="68" t="s">
        <v>54</v>
      </c>
    </row>
    <row r="4" spans="1:30" s="66" customFormat="1">
      <c r="AD4" s="67"/>
    </row>
    <row r="5" spans="1:30" s="66" customFormat="1" ht="27.75" customHeight="1">
      <c r="B5" s="378" t="s">
        <v>168</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row>
    <row r="6" spans="1:30" s="66" customFormat="1"/>
    <row r="7" spans="1:30" s="66" customFormat="1" ht="39.75" customHeight="1">
      <c r="B7" s="286" t="s">
        <v>167</v>
      </c>
      <c r="C7" s="286"/>
      <c r="D7" s="286"/>
      <c r="E7" s="286"/>
      <c r="F7" s="286"/>
      <c r="G7" s="306"/>
      <c r="H7" s="307"/>
      <c r="I7" s="307"/>
      <c r="J7" s="307"/>
      <c r="K7" s="307"/>
      <c r="L7" s="307"/>
      <c r="M7" s="307"/>
      <c r="N7" s="307"/>
      <c r="O7" s="307"/>
      <c r="P7" s="307"/>
      <c r="Q7" s="307"/>
      <c r="R7" s="307"/>
      <c r="S7" s="307"/>
      <c r="T7" s="307"/>
      <c r="U7" s="307"/>
      <c r="V7" s="307"/>
      <c r="W7" s="307"/>
      <c r="X7" s="307"/>
      <c r="Y7" s="307"/>
      <c r="Z7" s="307"/>
      <c r="AA7" s="307"/>
      <c r="AB7" s="307"/>
      <c r="AC7" s="307"/>
      <c r="AD7" s="309"/>
    </row>
    <row r="8" spans="1:30" ht="39.75" customHeight="1">
      <c r="B8" s="314" t="s">
        <v>132</v>
      </c>
      <c r="C8" s="369"/>
      <c r="D8" s="369"/>
      <c r="E8" s="369"/>
      <c r="F8" s="304"/>
      <c r="G8" s="145"/>
      <c r="H8" s="74" t="s">
        <v>33</v>
      </c>
      <c r="I8" s="70" t="s">
        <v>57</v>
      </c>
      <c r="J8" s="70"/>
      <c r="K8" s="70"/>
      <c r="L8" s="70"/>
      <c r="M8" s="68" t="s">
        <v>33</v>
      </c>
      <c r="N8" s="70" t="s">
        <v>58</v>
      </c>
      <c r="O8" s="70"/>
      <c r="P8" s="70"/>
      <c r="Q8" s="70"/>
      <c r="R8" s="68" t="s">
        <v>33</v>
      </c>
      <c r="S8" s="70" t="s">
        <v>166</v>
      </c>
      <c r="T8" s="70"/>
      <c r="U8" s="70"/>
      <c r="V8" s="70"/>
      <c r="W8" s="70"/>
      <c r="X8" s="70"/>
      <c r="Y8" s="70"/>
      <c r="Z8" s="70"/>
      <c r="AA8" s="70"/>
      <c r="AB8" s="70"/>
      <c r="AC8" s="70"/>
      <c r="AD8" s="73"/>
    </row>
    <row r="9" spans="1:30" ht="39.75" customHeight="1">
      <c r="B9" s="314" t="s">
        <v>165</v>
      </c>
      <c r="C9" s="369"/>
      <c r="D9" s="369"/>
      <c r="E9" s="369"/>
      <c r="F9" s="369"/>
      <c r="G9" s="145"/>
      <c r="H9" s="74" t="s">
        <v>33</v>
      </c>
      <c r="I9" s="70" t="s">
        <v>164</v>
      </c>
      <c r="J9" s="70"/>
      <c r="K9" s="70"/>
      <c r="L9" s="70"/>
      <c r="M9" s="70"/>
      <c r="N9" s="70"/>
      <c r="O9" s="70"/>
      <c r="P9" s="70"/>
      <c r="Q9" s="70"/>
      <c r="R9" s="70"/>
      <c r="S9" s="70"/>
      <c r="T9" s="70"/>
      <c r="U9" s="70"/>
      <c r="V9" s="70"/>
      <c r="W9" s="70"/>
      <c r="X9" s="70"/>
      <c r="Y9" s="70"/>
      <c r="Z9" s="70"/>
      <c r="AA9" s="70"/>
      <c r="AB9" s="70"/>
      <c r="AC9" s="70"/>
      <c r="AD9" s="73"/>
    </row>
    <row r="10" spans="1:30" s="66" customFormat="1"/>
    <row r="11" spans="1:30" s="66" customFormat="1" ht="10.5" customHeight="1">
      <c r="B11" s="116"/>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44"/>
    </row>
    <row r="12" spans="1:30" s="66" customFormat="1" ht="10.5" customHeight="1">
      <c r="B12" s="108"/>
      <c r="C12" s="116"/>
      <c r="D12" s="115"/>
      <c r="E12" s="115"/>
      <c r="F12" s="115"/>
      <c r="G12" s="116"/>
      <c r="H12" s="115"/>
      <c r="I12" s="115"/>
      <c r="J12" s="115"/>
      <c r="K12" s="115"/>
      <c r="L12" s="115"/>
      <c r="M12" s="115"/>
      <c r="N12" s="115"/>
      <c r="O12" s="115"/>
      <c r="P12" s="115"/>
      <c r="Q12" s="115"/>
      <c r="R12" s="115"/>
      <c r="S12" s="115"/>
      <c r="T12" s="115"/>
      <c r="U12" s="115"/>
      <c r="V12" s="115"/>
      <c r="W12" s="115"/>
      <c r="X12" s="115"/>
      <c r="Y12" s="115"/>
      <c r="Z12" s="144"/>
      <c r="AA12" s="115"/>
      <c r="AB12" s="115"/>
      <c r="AC12" s="144"/>
      <c r="AD12" s="137"/>
    </row>
    <row r="13" spans="1:30" s="66" customFormat="1" ht="32.25" customHeight="1">
      <c r="B13" s="143"/>
      <c r="C13" s="375" t="s">
        <v>163</v>
      </c>
      <c r="D13" s="376"/>
      <c r="E13" s="376"/>
      <c r="F13" s="377"/>
      <c r="H13" s="140" t="s">
        <v>89</v>
      </c>
      <c r="I13" s="367" t="s">
        <v>162</v>
      </c>
      <c r="J13" s="368"/>
      <c r="K13" s="368"/>
      <c r="L13" s="368"/>
      <c r="M13" s="368"/>
      <c r="N13" s="368"/>
      <c r="O13" s="368"/>
      <c r="P13" s="368"/>
      <c r="Q13" s="368"/>
      <c r="R13" s="368"/>
      <c r="S13" s="314"/>
      <c r="T13" s="369"/>
      <c r="U13" s="139" t="s">
        <v>85</v>
      </c>
      <c r="V13" s="68"/>
      <c r="W13" s="68"/>
      <c r="X13" s="68"/>
      <c r="Y13" s="68"/>
      <c r="AA13" s="108"/>
      <c r="AC13" s="137"/>
      <c r="AD13" s="137"/>
    </row>
    <row r="14" spans="1:30" s="66" customFormat="1" ht="32.25" customHeight="1">
      <c r="B14" s="143"/>
      <c r="C14" s="143"/>
      <c r="D14" s="95"/>
      <c r="E14" s="95"/>
      <c r="F14" s="87"/>
      <c r="H14" s="140" t="s">
        <v>96</v>
      </c>
      <c r="I14" s="367" t="s">
        <v>161</v>
      </c>
      <c r="J14" s="368"/>
      <c r="K14" s="368"/>
      <c r="L14" s="368"/>
      <c r="M14" s="368"/>
      <c r="N14" s="368"/>
      <c r="O14" s="368"/>
      <c r="P14" s="368"/>
      <c r="Q14" s="368"/>
      <c r="R14" s="368"/>
      <c r="S14" s="314"/>
      <c r="T14" s="369"/>
      <c r="U14" s="139" t="s">
        <v>85</v>
      </c>
      <c r="V14" s="68"/>
      <c r="W14" s="68"/>
      <c r="X14" s="68"/>
      <c r="Y14" s="68"/>
      <c r="AA14" s="142" t="s">
        <v>92</v>
      </c>
      <c r="AB14" s="112" t="s">
        <v>110</v>
      </c>
      <c r="AC14" s="141" t="s">
        <v>90</v>
      </c>
      <c r="AD14" s="137"/>
    </row>
    <row r="15" spans="1:30" s="66" customFormat="1" ht="32.25" customHeight="1">
      <c r="B15" s="108"/>
      <c r="C15" s="108"/>
      <c r="F15" s="137"/>
      <c r="H15" s="140" t="s">
        <v>160</v>
      </c>
      <c r="I15" s="370" t="s">
        <v>159</v>
      </c>
      <c r="J15" s="371"/>
      <c r="K15" s="371"/>
      <c r="L15" s="371"/>
      <c r="M15" s="371"/>
      <c r="N15" s="371"/>
      <c r="O15" s="371"/>
      <c r="P15" s="371"/>
      <c r="Q15" s="371"/>
      <c r="R15" s="372"/>
      <c r="S15" s="314"/>
      <c r="T15" s="369"/>
      <c r="U15" s="139" t="s">
        <v>158</v>
      </c>
      <c r="V15" s="66" t="s">
        <v>157</v>
      </c>
      <c r="W15" s="366" t="s">
        <v>156</v>
      </c>
      <c r="X15" s="366"/>
      <c r="Y15" s="366"/>
      <c r="Z15" s="136"/>
      <c r="AA15" s="75" t="s">
        <v>33</v>
      </c>
      <c r="AB15" s="68" t="s">
        <v>155</v>
      </c>
      <c r="AC15" s="122" t="s">
        <v>33</v>
      </c>
      <c r="AD15" s="138"/>
    </row>
    <row r="16" spans="1:30" s="66" customFormat="1">
      <c r="B16" s="108"/>
      <c r="C16" s="104"/>
      <c r="D16" s="103"/>
      <c r="E16" s="103"/>
      <c r="F16" s="106"/>
      <c r="G16" s="103"/>
      <c r="H16" s="103"/>
      <c r="I16" s="103"/>
      <c r="J16" s="103"/>
      <c r="K16" s="103"/>
      <c r="L16" s="103"/>
      <c r="M16" s="103"/>
      <c r="N16" s="103"/>
      <c r="O16" s="103"/>
      <c r="P16" s="103"/>
      <c r="Q16" s="103"/>
      <c r="R16" s="103"/>
      <c r="S16" s="103"/>
      <c r="T16" s="103"/>
      <c r="U16" s="103"/>
      <c r="V16" s="103"/>
      <c r="W16" s="103"/>
      <c r="X16" s="103"/>
      <c r="Y16" s="103"/>
      <c r="Z16" s="103"/>
      <c r="AA16" s="104"/>
      <c r="AB16" s="103"/>
      <c r="AC16" s="106"/>
      <c r="AD16" s="137"/>
    </row>
    <row r="17" spans="2:30" s="66" customFormat="1" ht="10.5" customHeight="1">
      <c r="B17" s="108"/>
      <c r="C17" s="116"/>
      <c r="D17" s="115"/>
      <c r="E17" s="115"/>
      <c r="F17" s="115"/>
      <c r="G17" s="116"/>
      <c r="H17" s="115"/>
      <c r="I17" s="115"/>
      <c r="J17" s="115"/>
      <c r="K17" s="115"/>
      <c r="L17" s="115"/>
      <c r="M17" s="115"/>
      <c r="N17" s="115"/>
      <c r="O17" s="115"/>
      <c r="P17" s="115"/>
      <c r="Q17" s="115"/>
      <c r="R17" s="115"/>
      <c r="S17" s="115"/>
      <c r="T17" s="115"/>
      <c r="U17" s="115"/>
      <c r="V17" s="115"/>
      <c r="W17" s="115"/>
      <c r="X17" s="115"/>
      <c r="Y17" s="115"/>
      <c r="Z17" s="144"/>
      <c r="AA17" s="115"/>
      <c r="AB17" s="115"/>
      <c r="AC17" s="144"/>
      <c r="AD17" s="137"/>
    </row>
    <row r="18" spans="2:30" s="66" customFormat="1" ht="27" customHeight="1">
      <c r="B18" s="143"/>
      <c r="C18" s="375" t="s">
        <v>154</v>
      </c>
      <c r="D18" s="376"/>
      <c r="E18" s="376"/>
      <c r="F18" s="377"/>
      <c r="H18" s="140" t="s">
        <v>153</v>
      </c>
      <c r="I18" s="367" t="s">
        <v>152</v>
      </c>
      <c r="J18" s="368"/>
      <c r="K18" s="368"/>
      <c r="L18" s="368"/>
      <c r="M18" s="368"/>
      <c r="N18" s="368"/>
      <c r="O18" s="368"/>
      <c r="P18" s="368"/>
      <c r="Q18" s="368"/>
      <c r="R18" s="368"/>
      <c r="S18" s="314"/>
      <c r="T18" s="369"/>
      <c r="U18" s="139" t="s">
        <v>151</v>
      </c>
      <c r="V18" s="68"/>
      <c r="W18" s="68"/>
      <c r="X18" s="68"/>
      <c r="Y18" s="68"/>
      <c r="AA18" s="108"/>
      <c r="AC18" s="137"/>
      <c r="AD18" s="137"/>
    </row>
    <row r="19" spans="2:30" s="66" customFormat="1" ht="27" customHeight="1">
      <c r="B19" s="143"/>
      <c r="C19" s="375"/>
      <c r="D19" s="376"/>
      <c r="E19" s="376"/>
      <c r="F19" s="377"/>
      <c r="H19" s="140" t="s">
        <v>96</v>
      </c>
      <c r="I19" s="367" t="s">
        <v>150</v>
      </c>
      <c r="J19" s="368"/>
      <c r="K19" s="368"/>
      <c r="L19" s="368"/>
      <c r="M19" s="368"/>
      <c r="N19" s="368"/>
      <c r="O19" s="368"/>
      <c r="P19" s="368"/>
      <c r="Q19" s="368"/>
      <c r="R19" s="368"/>
      <c r="S19" s="314"/>
      <c r="T19" s="369"/>
      <c r="U19" s="139" t="s">
        <v>85</v>
      </c>
      <c r="V19" s="68"/>
      <c r="W19" s="68"/>
      <c r="X19" s="68"/>
      <c r="Y19" s="68"/>
      <c r="AA19" s="108"/>
      <c r="AC19" s="137"/>
      <c r="AD19" s="137"/>
    </row>
    <row r="20" spans="2:30" s="66" customFormat="1" ht="27" customHeight="1">
      <c r="B20" s="143"/>
      <c r="C20" s="143"/>
      <c r="D20" s="95"/>
      <c r="E20" s="95"/>
      <c r="F20" s="87"/>
      <c r="H20" s="140" t="s">
        <v>149</v>
      </c>
      <c r="I20" s="367" t="s">
        <v>148</v>
      </c>
      <c r="J20" s="368"/>
      <c r="K20" s="368"/>
      <c r="L20" s="368"/>
      <c r="M20" s="368"/>
      <c r="N20" s="368"/>
      <c r="O20" s="368"/>
      <c r="P20" s="368"/>
      <c r="Q20" s="368"/>
      <c r="R20" s="368"/>
      <c r="S20" s="314"/>
      <c r="T20" s="369"/>
      <c r="U20" s="139" t="s">
        <v>85</v>
      </c>
      <c r="V20" s="68"/>
      <c r="W20" s="68"/>
      <c r="X20" s="68"/>
      <c r="Y20" s="68"/>
      <c r="AA20" s="142" t="s">
        <v>92</v>
      </c>
      <c r="AB20" s="112" t="s">
        <v>110</v>
      </c>
      <c r="AC20" s="141" t="s">
        <v>90</v>
      </c>
      <c r="AD20" s="137"/>
    </row>
    <row r="21" spans="2:30" s="66" customFormat="1" ht="27" customHeight="1">
      <c r="B21" s="108"/>
      <c r="C21" s="108"/>
      <c r="F21" s="137"/>
      <c r="H21" s="140" t="s">
        <v>147</v>
      </c>
      <c r="I21" s="370" t="s">
        <v>146</v>
      </c>
      <c r="J21" s="371"/>
      <c r="K21" s="371"/>
      <c r="L21" s="371"/>
      <c r="M21" s="371"/>
      <c r="N21" s="371"/>
      <c r="O21" s="371"/>
      <c r="P21" s="371"/>
      <c r="Q21" s="371"/>
      <c r="R21" s="372"/>
      <c r="S21" s="314"/>
      <c r="T21" s="369"/>
      <c r="U21" s="139" t="s">
        <v>145</v>
      </c>
      <c r="V21" s="66" t="s">
        <v>144</v>
      </c>
      <c r="W21" s="366" t="s">
        <v>143</v>
      </c>
      <c r="X21" s="366"/>
      <c r="Y21" s="366"/>
      <c r="Z21" s="136"/>
      <c r="AA21" s="75" t="s">
        <v>33</v>
      </c>
      <c r="AB21" s="68" t="s">
        <v>84</v>
      </c>
      <c r="AC21" s="122" t="s">
        <v>33</v>
      </c>
      <c r="AD21" s="138"/>
    </row>
    <row r="22" spans="2:30" s="66" customFormat="1">
      <c r="B22" s="108"/>
      <c r="C22" s="104"/>
      <c r="D22" s="103"/>
      <c r="E22" s="103"/>
      <c r="F22" s="106"/>
      <c r="G22" s="103"/>
      <c r="H22" s="103"/>
      <c r="I22" s="103"/>
      <c r="J22" s="103"/>
      <c r="K22" s="103"/>
      <c r="L22" s="103"/>
      <c r="M22" s="103"/>
      <c r="N22" s="103"/>
      <c r="O22" s="103"/>
      <c r="P22" s="103"/>
      <c r="Q22" s="103"/>
      <c r="R22" s="103"/>
      <c r="S22" s="103"/>
      <c r="T22" s="103"/>
      <c r="U22" s="103"/>
      <c r="V22" s="103"/>
      <c r="W22" s="103"/>
      <c r="X22" s="103"/>
      <c r="Y22" s="103"/>
      <c r="Z22" s="103"/>
      <c r="AA22" s="104"/>
      <c r="AB22" s="103"/>
      <c r="AC22" s="106"/>
      <c r="AD22" s="137"/>
    </row>
    <row r="23" spans="2:30" s="66" customFormat="1">
      <c r="B23" s="104"/>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6"/>
    </row>
    <row r="24" spans="2:30" s="66" customFormat="1" ht="7.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row>
    <row r="25" spans="2:30" s="66" customFormat="1" ht="89.25" customHeight="1">
      <c r="B25" s="373" t="s">
        <v>142</v>
      </c>
      <c r="C25" s="373"/>
      <c r="D25" s="374" t="s">
        <v>141</v>
      </c>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136"/>
    </row>
    <row r="26" spans="2:30" s="66" customFormat="1" ht="43.5" customHeight="1">
      <c r="B26" s="339" t="s">
        <v>140</v>
      </c>
      <c r="C26" s="339"/>
      <c r="D26" s="345" t="s">
        <v>139</v>
      </c>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95"/>
    </row>
    <row r="27" spans="2:30" s="66" customFormat="1" ht="50.25" customHeight="1">
      <c r="B27" s="345" t="s">
        <v>138</v>
      </c>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row>
    <row r="28" spans="2:30" s="66" customFormat="1">
      <c r="B28" s="34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row>
    <row r="29" spans="2:30" s="135" customFormat="1"/>
    <row r="30" spans="2:30">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row>
    <row r="31" spans="2:30">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row>
    <row r="32" spans="2:30" s="135" customFormat="1">
      <c r="B32" s="65"/>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row>
    <row r="33" spans="2:32" s="135" customFormat="1">
      <c r="B33" s="65"/>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row>
    <row r="34" spans="2:32" s="135" customFormat="1">
      <c r="B34" s="65"/>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row>
    <row r="35" spans="2:32" s="135" customFormat="1">
      <c r="B35" s="6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row>
    <row r="36" spans="2:32" s="135" customFormat="1">
      <c r="B36" s="65"/>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2:32" s="135" customFormat="1">
      <c r="B37" s="65"/>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2:3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row>
    <row r="39" spans="2:32">
      <c r="C39" s="79"/>
    </row>
    <row r="122" spans="3:7">
      <c r="C122" s="92"/>
      <c r="D122" s="92"/>
      <c r="E122" s="92"/>
      <c r="F122" s="92"/>
      <c r="G122" s="92"/>
    </row>
    <row r="123" spans="3:7">
      <c r="C123" s="79"/>
    </row>
  </sheetData>
  <mergeCells count="30">
    <mergeCell ref="C13:F13"/>
    <mergeCell ref="I13:R13"/>
    <mergeCell ref="S13:T13"/>
    <mergeCell ref="B5:AD5"/>
    <mergeCell ref="B7:F7"/>
    <mergeCell ref="G7:AD7"/>
    <mergeCell ref="B8:F8"/>
    <mergeCell ref="B9:F9"/>
    <mergeCell ref="I19:R19"/>
    <mergeCell ref="S19:T19"/>
    <mergeCell ref="I14:R14"/>
    <mergeCell ref="S14:T14"/>
    <mergeCell ref="I15:R15"/>
    <mergeCell ref="S15:T15"/>
    <mergeCell ref="B26:C26"/>
    <mergeCell ref="D26:AC26"/>
    <mergeCell ref="B27:AD27"/>
    <mergeCell ref="W15:Y15"/>
    <mergeCell ref="B28:AD28"/>
    <mergeCell ref="I20:R20"/>
    <mergeCell ref="S20:T20"/>
    <mergeCell ref="I21:R21"/>
    <mergeCell ref="S21:T21"/>
    <mergeCell ref="W21:Y21"/>
    <mergeCell ref="B24:AD24"/>
    <mergeCell ref="B25:C25"/>
    <mergeCell ref="D25:AC25"/>
    <mergeCell ref="C18:F19"/>
    <mergeCell ref="I18:R18"/>
    <mergeCell ref="S18:T18"/>
  </mergeCells>
  <phoneticPr fontId="6"/>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0"/>
  <sheetViews>
    <sheetView view="pageBreakPreview" zoomScale="90" zoomScaleNormal="85" zoomScaleSheetLayoutView="90" workbookViewId="0">
      <selection activeCell="AJ22" sqref="AJ22"/>
    </sheetView>
  </sheetViews>
  <sheetFormatPr defaultColWidth="2.33203125" defaultRowHeight="14.4"/>
  <cols>
    <col min="1" max="16384" width="2.33203125" style="147"/>
  </cols>
  <sheetData>
    <row r="1" spans="1:41" ht="14.4" customHeight="1">
      <c r="A1" s="177" t="s">
        <v>197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row>
    <row r="2" spans="1:41" ht="14.4" customHeigh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row>
    <row r="3" spans="1:41" ht="21" customHeight="1">
      <c r="A3" s="173" t="s">
        <v>187</v>
      </c>
      <c r="B3" s="173"/>
      <c r="C3" s="173"/>
      <c r="D3" s="173"/>
      <c r="E3" s="173"/>
      <c r="F3" s="173"/>
      <c r="G3" s="173"/>
      <c r="H3" s="173"/>
      <c r="I3" s="173"/>
      <c r="J3" s="174"/>
      <c r="K3" s="178" t="s">
        <v>186</v>
      </c>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row>
    <row r="4" spans="1:41" ht="21" customHeight="1">
      <c r="A4" s="173" t="s">
        <v>185</v>
      </c>
      <c r="B4" s="173"/>
      <c r="C4" s="173"/>
      <c r="D4" s="173"/>
      <c r="E4" s="173"/>
      <c r="F4" s="173"/>
      <c r="G4" s="173"/>
      <c r="H4" s="173"/>
      <c r="I4" s="173"/>
      <c r="J4" s="174"/>
      <c r="K4" s="178" t="s">
        <v>184</v>
      </c>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row>
    <row r="5" spans="1:41" ht="21" customHeight="1">
      <c r="A5" s="173" t="s">
        <v>183</v>
      </c>
      <c r="B5" s="173"/>
      <c r="C5" s="173"/>
      <c r="D5" s="173"/>
      <c r="E5" s="173"/>
      <c r="F5" s="173"/>
      <c r="G5" s="173"/>
      <c r="H5" s="173"/>
      <c r="I5" s="173"/>
      <c r="J5" s="174"/>
      <c r="K5" s="175" t="s">
        <v>196</v>
      </c>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row>
    <row r="6" spans="1:41" ht="21" customHeight="1">
      <c r="A6" s="173" t="s">
        <v>182</v>
      </c>
      <c r="B6" s="173"/>
      <c r="C6" s="173"/>
      <c r="D6" s="173"/>
      <c r="E6" s="173"/>
      <c r="F6" s="173"/>
      <c r="G6" s="173"/>
      <c r="H6" s="173"/>
      <c r="I6" s="173"/>
      <c r="J6" s="174"/>
      <c r="K6" s="175"/>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row>
    <row r="7" spans="1:41" ht="21" customHeight="1">
      <c r="A7" s="173" t="s">
        <v>181</v>
      </c>
      <c r="B7" s="173"/>
      <c r="C7" s="173"/>
      <c r="D7" s="173"/>
      <c r="E7" s="173"/>
      <c r="F7" s="173"/>
      <c r="G7" s="173"/>
      <c r="H7" s="173"/>
      <c r="I7" s="173"/>
      <c r="J7" s="174"/>
      <c r="K7" s="175"/>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row>
    <row r="8" spans="1:41" ht="21" customHeight="1">
      <c r="A8" s="173" t="s">
        <v>180</v>
      </c>
      <c r="B8" s="173"/>
      <c r="C8" s="173"/>
      <c r="D8" s="173"/>
      <c r="E8" s="173"/>
      <c r="F8" s="173"/>
      <c r="G8" s="173"/>
      <c r="H8" s="173"/>
      <c r="I8" s="173"/>
      <c r="J8" s="174"/>
      <c r="K8" s="175"/>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row>
    <row r="9" spans="1:41" ht="21" customHeight="1">
      <c r="A9" s="173" t="s">
        <v>179</v>
      </c>
      <c r="B9" s="173"/>
      <c r="C9" s="173"/>
      <c r="D9" s="173"/>
      <c r="E9" s="173"/>
      <c r="F9" s="173"/>
      <c r="G9" s="173"/>
      <c r="H9" s="173"/>
      <c r="I9" s="173"/>
      <c r="J9" s="174"/>
      <c r="K9" s="175"/>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row>
    <row r="10" spans="1:4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row>
    <row r="11" spans="1:41" ht="15" thickBot="1">
      <c r="A11" s="187" t="s">
        <v>199</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9"/>
      <c r="AL11" s="190"/>
      <c r="AM11" s="191"/>
      <c r="AN11" s="191"/>
      <c r="AO11" s="192"/>
    </row>
    <row r="12" spans="1:41" ht="41.4" customHeight="1" thickTop="1">
      <c r="A12" s="179" t="s">
        <v>178</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1" t="s">
        <v>175</v>
      </c>
      <c r="AM12" s="182"/>
      <c r="AN12" s="182"/>
      <c r="AO12" s="183"/>
    </row>
    <row r="13" spans="1:41" ht="59.4" customHeight="1">
      <c r="A13" s="184" t="s">
        <v>188</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6"/>
      <c r="AL13" s="221"/>
      <c r="AM13" s="222"/>
      <c r="AN13" s="222"/>
      <c r="AO13" s="223"/>
    </row>
    <row r="14" spans="1:41" ht="29.4" customHeight="1">
      <c r="A14" s="184" t="s">
        <v>189</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c r="AL14" s="221"/>
      <c r="AM14" s="222"/>
      <c r="AN14" s="222"/>
      <c r="AO14" s="223"/>
    </row>
    <row r="15" spans="1:41" ht="19.2" customHeight="1">
      <c r="A15" s="184" t="s">
        <v>190</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c r="AL15" s="221"/>
      <c r="AM15" s="222"/>
      <c r="AN15" s="222"/>
      <c r="AO15" s="223"/>
    </row>
    <row r="16" spans="1:41" ht="32.4" customHeight="1">
      <c r="A16" s="184" t="s">
        <v>191</v>
      </c>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6"/>
      <c r="AL16" s="221"/>
      <c r="AM16" s="222"/>
      <c r="AN16" s="222"/>
      <c r="AO16" s="223"/>
    </row>
    <row r="17" spans="1:41" ht="30.6" customHeight="1">
      <c r="A17" s="184" t="s">
        <v>192</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6"/>
      <c r="AL17" s="221"/>
      <c r="AM17" s="222"/>
      <c r="AN17" s="222"/>
      <c r="AO17" s="223"/>
    </row>
    <row r="18" spans="1:41" ht="31.8" customHeight="1">
      <c r="A18" s="184" t="s">
        <v>193</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6"/>
      <c r="AL18" s="221"/>
      <c r="AM18" s="222"/>
      <c r="AN18" s="222"/>
      <c r="AO18" s="223"/>
    </row>
    <row r="19" spans="1:41" ht="102" customHeight="1">
      <c r="A19" s="184" t="s">
        <v>202</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6"/>
      <c r="AL19" s="224"/>
      <c r="AM19" s="225"/>
      <c r="AN19" s="225"/>
      <c r="AO19" s="226"/>
    </row>
    <row r="20" spans="1:41" ht="21" customHeight="1" thickBot="1">
      <c r="A20" s="184" t="s">
        <v>203</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204"/>
      <c r="AM20" s="205"/>
      <c r="AN20" s="205"/>
      <c r="AO20" s="206"/>
    </row>
    <row r="21" spans="1:41" ht="13.8" customHeight="1" thickTop="1">
      <c r="A21" s="152"/>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1"/>
      <c r="AM21" s="151"/>
      <c r="AN21" s="151"/>
      <c r="AO21" s="151"/>
    </row>
    <row r="22" spans="1:41" ht="21" customHeight="1" thickBot="1">
      <c r="A22" s="153" t="s">
        <v>198</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5"/>
      <c r="AL22" s="190"/>
      <c r="AM22" s="191"/>
      <c r="AN22" s="191"/>
      <c r="AO22" s="192"/>
    </row>
    <row r="23" spans="1:41" ht="39.6" customHeight="1" thickTop="1">
      <c r="A23" s="173" t="s">
        <v>176</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4"/>
      <c r="AL23" s="193" t="s">
        <v>175</v>
      </c>
      <c r="AM23" s="194"/>
      <c r="AN23" s="194"/>
      <c r="AO23" s="195"/>
    </row>
    <row r="24" spans="1:41" ht="27" customHeight="1">
      <c r="A24" s="196" t="s">
        <v>174</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7"/>
      <c r="AL24" s="198"/>
      <c r="AM24" s="173"/>
      <c r="AN24" s="173"/>
      <c r="AO24" s="174"/>
    </row>
    <row r="25" spans="1:41" ht="27" customHeight="1" thickBot="1">
      <c r="A25" s="196"/>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c r="AL25" s="199"/>
      <c r="AM25" s="200"/>
      <c r="AN25" s="200"/>
      <c r="AO25" s="201"/>
    </row>
    <row r="26" spans="1:41" ht="13.2" customHeight="1" thickTop="1">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7"/>
      <c r="AL26" s="157"/>
      <c r="AM26" s="157"/>
      <c r="AN26" s="157"/>
      <c r="AO26" s="157"/>
    </row>
    <row r="27" spans="1:41" ht="13.2" customHeight="1">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row>
    <row r="28" spans="1:41" ht="17.399999999999999" customHeight="1" thickBot="1">
      <c r="A28" s="210" t="s">
        <v>200</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2"/>
      <c r="AL28" s="207"/>
      <c r="AM28" s="208"/>
      <c r="AN28" s="208"/>
      <c r="AO28" s="209"/>
    </row>
    <row r="29" spans="1:41" ht="34.200000000000003" customHeight="1" thickTop="1">
      <c r="A29" s="213" t="s">
        <v>194</v>
      </c>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5" t="s">
        <v>195</v>
      </c>
      <c r="AM29" s="216"/>
      <c r="AN29" s="216"/>
      <c r="AO29" s="217"/>
    </row>
    <row r="30" spans="1:41" ht="42" customHeight="1" thickBot="1">
      <c r="A30" s="202" t="s">
        <v>177</v>
      </c>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4"/>
      <c r="AM30" s="205"/>
      <c r="AN30" s="205"/>
      <c r="AO30" s="206"/>
    </row>
    <row r="31" spans="1:41" ht="42" customHeight="1" thickTop="1">
      <c r="A31" s="149"/>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50"/>
      <c r="AM31" s="150"/>
      <c r="AN31" s="150"/>
      <c r="AO31" s="150"/>
    </row>
    <row r="32" spans="1:41" ht="38.4" customHeight="1">
      <c r="A32" s="218" t="s">
        <v>201</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row>
    <row r="33" spans="1:38" ht="21" customHeight="1">
      <c r="A33" s="147" t="s">
        <v>173</v>
      </c>
    </row>
    <row r="34" spans="1:38" ht="21" customHeight="1">
      <c r="I34" s="219" t="s">
        <v>172</v>
      </c>
      <c r="J34" s="219"/>
      <c r="K34" s="219"/>
      <c r="L34" s="219"/>
      <c r="M34" s="219"/>
      <c r="N34" s="219"/>
      <c r="O34" s="219"/>
      <c r="P34" s="219"/>
      <c r="Q34" s="219"/>
      <c r="R34" s="219"/>
      <c r="S34" s="219"/>
      <c r="T34" s="219"/>
      <c r="U34" s="219"/>
    </row>
    <row r="35" spans="1:38" ht="21" customHeight="1">
      <c r="I35" s="219" t="s">
        <v>171</v>
      </c>
      <c r="J35" s="219"/>
      <c r="K35" s="219"/>
      <c r="L35" s="219"/>
      <c r="M35" s="219"/>
      <c r="N35" s="219"/>
      <c r="O35" s="219"/>
      <c r="P35" s="219"/>
      <c r="Q35" s="219"/>
      <c r="R35" s="220"/>
      <c r="S35" s="220"/>
      <c r="T35" s="220"/>
      <c r="U35" s="220"/>
      <c r="V35" s="220"/>
      <c r="W35" s="220"/>
      <c r="X35" s="220"/>
      <c r="Y35" s="220"/>
      <c r="Z35" s="220"/>
      <c r="AA35" s="220"/>
      <c r="AB35" s="220"/>
      <c r="AC35" s="220"/>
      <c r="AD35" s="220"/>
      <c r="AE35" s="220"/>
      <c r="AF35" s="220"/>
      <c r="AG35" s="220"/>
      <c r="AH35" s="220"/>
      <c r="AI35" s="220"/>
      <c r="AJ35" s="220"/>
      <c r="AK35" s="220"/>
      <c r="AL35" s="220"/>
    </row>
    <row r="36" spans="1:38" ht="21" customHeight="1">
      <c r="I36" s="219" t="s">
        <v>170</v>
      </c>
      <c r="J36" s="219"/>
      <c r="K36" s="219"/>
      <c r="L36" s="219"/>
      <c r="M36" s="219"/>
      <c r="N36" s="219"/>
      <c r="O36" s="219"/>
      <c r="P36" s="219"/>
      <c r="Q36" s="219"/>
      <c r="R36" s="220"/>
      <c r="S36" s="220"/>
      <c r="T36" s="220"/>
      <c r="U36" s="220"/>
      <c r="V36" s="220"/>
      <c r="W36" s="220"/>
      <c r="X36" s="220"/>
      <c r="Y36" s="220"/>
      <c r="Z36" s="220"/>
      <c r="AA36" s="220"/>
      <c r="AB36" s="220"/>
      <c r="AC36" s="220"/>
      <c r="AD36" s="220"/>
      <c r="AE36" s="220"/>
      <c r="AF36" s="219"/>
      <c r="AG36" s="219"/>
      <c r="AH36" s="148"/>
      <c r="AI36" s="148"/>
      <c r="AJ36" s="148"/>
      <c r="AK36" s="148"/>
      <c r="AL36" s="148"/>
    </row>
    <row r="37" spans="1:38" ht="21" customHeight="1"/>
    <row r="38" spans="1:38" ht="21" customHeight="1"/>
    <row r="39" spans="1:38" ht="21" customHeight="1"/>
    <row r="40" spans="1:38" ht="21" customHeight="1"/>
  </sheetData>
  <mergeCells count="53">
    <mergeCell ref="AL22:AO22"/>
    <mergeCell ref="A19:AK19"/>
    <mergeCell ref="AL13:AO13"/>
    <mergeCell ref="AL14:AO14"/>
    <mergeCell ref="AL15:AO15"/>
    <mergeCell ref="AL16:AO16"/>
    <mergeCell ref="AL17:AO17"/>
    <mergeCell ref="AL18:AO18"/>
    <mergeCell ref="AL19:AO19"/>
    <mergeCell ref="A14:AK14"/>
    <mergeCell ref="A15:AK15"/>
    <mergeCell ref="A16:AK16"/>
    <mergeCell ref="A17:AK17"/>
    <mergeCell ref="A18:AK18"/>
    <mergeCell ref="A20:AK20"/>
    <mergeCell ref="AL20:AO20"/>
    <mergeCell ref="A32:AO32"/>
    <mergeCell ref="I34:U34"/>
    <mergeCell ref="I35:Q35"/>
    <mergeCell ref="R35:AL35"/>
    <mergeCell ref="I36:Q36"/>
    <mergeCell ref="R36:AE36"/>
    <mergeCell ref="AF36:AG36"/>
    <mergeCell ref="A23:AK23"/>
    <mergeCell ref="AL23:AO23"/>
    <mergeCell ref="A24:AK25"/>
    <mergeCell ref="AL24:AO25"/>
    <mergeCell ref="A30:AK30"/>
    <mergeCell ref="AL30:AO30"/>
    <mergeCell ref="AL28:AO28"/>
    <mergeCell ref="A28:AK28"/>
    <mergeCell ref="A29:AK29"/>
    <mergeCell ref="AL29:AO29"/>
    <mergeCell ref="A9:J9"/>
    <mergeCell ref="K9:AO9"/>
    <mergeCell ref="A12:AK12"/>
    <mergeCell ref="AL12:AO12"/>
    <mergeCell ref="A13:AK13"/>
    <mergeCell ref="A11:AK11"/>
    <mergeCell ref="AL11:AO11"/>
    <mergeCell ref="A6:J6"/>
    <mergeCell ref="K6:AO6"/>
    <mergeCell ref="A7:J7"/>
    <mergeCell ref="K7:AO7"/>
    <mergeCell ref="A8:J8"/>
    <mergeCell ref="K8:AO8"/>
    <mergeCell ref="A5:J5"/>
    <mergeCell ref="K5:AO5"/>
    <mergeCell ref="A1:AO2"/>
    <mergeCell ref="A3:J3"/>
    <mergeCell ref="K3:AO3"/>
    <mergeCell ref="A4:J4"/>
    <mergeCell ref="K4:AO4"/>
  </mergeCells>
  <phoneticPr fontId="6"/>
  <pageMargins left="1.1811023622047245" right="0.59055118110236227" top="0.59055118110236227" bottom="0.5905511811023622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view="pageBreakPreview" zoomScaleNormal="100" zoomScaleSheetLayoutView="100" workbookViewId="0">
      <selection activeCell="N27" sqref="N27:U28"/>
    </sheetView>
  </sheetViews>
  <sheetFormatPr defaultColWidth="8.77734375" defaultRowHeight="12"/>
  <cols>
    <col min="1" max="34" width="3.109375" style="1097" customWidth="1"/>
    <col min="35" max="37" width="8.77734375" style="1097"/>
    <col min="38" max="38" width="9.33203125" style="1097" bestFit="1" customWidth="1"/>
    <col min="39" max="16384" width="8.77734375" style="1097"/>
  </cols>
  <sheetData>
    <row r="1" spans="1:34" ht="35.4" customHeight="1" thickBot="1">
      <c r="A1" s="1228" t="s">
        <v>674</v>
      </c>
      <c r="B1" s="1228"/>
      <c r="C1" s="1228"/>
      <c r="D1" s="1228"/>
      <c r="E1" s="1228"/>
      <c r="F1" s="1228"/>
      <c r="G1" s="1228"/>
      <c r="H1" s="1228"/>
      <c r="I1" s="1228"/>
      <c r="J1" s="1228"/>
      <c r="K1" s="1228"/>
      <c r="L1" s="1228"/>
      <c r="M1" s="1228"/>
      <c r="N1" s="1228"/>
      <c r="O1" s="1228"/>
      <c r="P1" s="1228"/>
      <c r="Q1" s="1228"/>
      <c r="R1" s="1228"/>
      <c r="S1" s="1228"/>
      <c r="T1" s="1228"/>
      <c r="U1" s="1228"/>
      <c r="V1" s="1228"/>
      <c r="W1" s="1228"/>
      <c r="X1" s="1228"/>
      <c r="Y1" s="1228"/>
      <c r="Z1" s="1228"/>
      <c r="AA1" s="1228"/>
      <c r="AB1" s="1228"/>
      <c r="AC1" s="1228"/>
      <c r="AD1" s="1228"/>
      <c r="AE1" s="1228"/>
      <c r="AF1" s="1228"/>
      <c r="AG1" s="1228"/>
      <c r="AH1" s="1228"/>
    </row>
    <row r="2" spans="1:34" ht="16.350000000000001" customHeight="1">
      <c r="A2" s="1227" t="s">
        <v>673</v>
      </c>
      <c r="B2" s="1226"/>
      <c r="C2" s="1225" t="s">
        <v>672</v>
      </c>
      <c r="D2" s="1224"/>
      <c r="E2" s="1224"/>
      <c r="F2" s="1224"/>
      <c r="G2" s="1223"/>
      <c r="H2" s="1222"/>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c r="AH2" s="1220"/>
    </row>
    <row r="3" spans="1:34" ht="16.350000000000001" customHeight="1">
      <c r="A3" s="1219"/>
      <c r="B3" s="1218"/>
      <c r="C3" s="1217" t="s">
        <v>671</v>
      </c>
      <c r="D3" s="1216"/>
      <c r="E3" s="1216"/>
      <c r="F3" s="1216"/>
      <c r="G3" s="1215"/>
      <c r="H3" s="1214"/>
      <c r="I3" s="1213"/>
      <c r="J3" s="1213"/>
      <c r="K3" s="1213"/>
      <c r="L3" s="1213"/>
      <c r="M3" s="1213"/>
      <c r="N3" s="1213"/>
      <c r="O3" s="1213"/>
      <c r="P3" s="1213"/>
      <c r="Q3" s="1213"/>
      <c r="R3" s="1213"/>
      <c r="S3" s="1213"/>
      <c r="T3" s="1213"/>
      <c r="U3" s="1213"/>
      <c r="V3" s="1213"/>
      <c r="W3" s="1213"/>
      <c r="X3" s="1213"/>
      <c r="Y3" s="1213"/>
      <c r="Z3" s="1213"/>
      <c r="AA3" s="1213"/>
      <c r="AB3" s="1213"/>
      <c r="AC3" s="1213"/>
      <c r="AD3" s="1213"/>
      <c r="AE3" s="1213"/>
      <c r="AF3" s="1213"/>
      <c r="AG3" s="1213"/>
      <c r="AH3" s="1212"/>
    </row>
    <row r="4" spans="1:34" ht="27.9" customHeight="1">
      <c r="A4" s="1211"/>
      <c r="B4" s="1210"/>
      <c r="C4" s="1195" t="s">
        <v>643</v>
      </c>
      <c r="D4" s="1195"/>
      <c r="E4" s="1195"/>
      <c r="F4" s="1195"/>
      <c r="G4" s="1195"/>
      <c r="H4" s="1151"/>
      <c r="I4" s="1151"/>
      <c r="J4" s="1151"/>
      <c r="K4" s="1151"/>
      <c r="L4" s="1151"/>
      <c r="M4" s="1151"/>
      <c r="N4" s="1151"/>
      <c r="O4" s="1151"/>
      <c r="P4" s="1151"/>
      <c r="Q4" s="1151"/>
      <c r="R4" s="1151"/>
      <c r="S4" s="1151"/>
      <c r="T4" s="1151"/>
      <c r="U4" s="1151"/>
      <c r="V4" s="1151"/>
      <c r="W4" s="1151"/>
      <c r="X4" s="1151"/>
      <c r="Y4" s="1151"/>
      <c r="Z4" s="1151"/>
      <c r="AA4" s="1151"/>
      <c r="AB4" s="1151"/>
      <c r="AC4" s="1151"/>
      <c r="AD4" s="1151"/>
      <c r="AE4" s="1151"/>
      <c r="AF4" s="1151"/>
      <c r="AG4" s="1151"/>
      <c r="AH4" s="1150"/>
    </row>
    <row r="5" spans="1:34" ht="15.75" customHeight="1">
      <c r="A5" s="1211"/>
      <c r="B5" s="1210"/>
      <c r="C5" s="1195" t="s">
        <v>71</v>
      </c>
      <c r="D5" s="1195"/>
      <c r="E5" s="1195"/>
      <c r="F5" s="1195"/>
      <c r="G5" s="1195"/>
      <c r="H5" s="1149" t="s">
        <v>670</v>
      </c>
      <c r="I5" s="1145"/>
      <c r="J5" s="1145"/>
      <c r="K5" s="1145"/>
      <c r="L5" s="1147"/>
      <c r="M5" s="1147"/>
      <c r="N5" s="1148" t="s">
        <v>669</v>
      </c>
      <c r="O5" s="1147"/>
      <c r="P5" s="1147"/>
      <c r="Q5" s="1146" t="s">
        <v>668</v>
      </c>
      <c r="R5" s="1145"/>
      <c r="S5" s="1145"/>
      <c r="T5" s="1145"/>
      <c r="U5" s="1145"/>
      <c r="V5" s="1145"/>
      <c r="W5" s="1145"/>
      <c r="X5" s="1145"/>
      <c r="Y5" s="1145"/>
      <c r="Z5" s="1145"/>
      <c r="AA5" s="1145"/>
      <c r="AB5" s="1145"/>
      <c r="AC5" s="1145"/>
      <c r="AD5" s="1145"/>
      <c r="AE5" s="1145"/>
      <c r="AF5" s="1145"/>
      <c r="AG5" s="1145"/>
      <c r="AH5" s="1144"/>
    </row>
    <row r="6" spans="1:34" ht="15.75" customHeight="1">
      <c r="A6" s="1211"/>
      <c r="B6" s="1210"/>
      <c r="C6" s="1195"/>
      <c r="D6" s="1195"/>
      <c r="E6" s="1195"/>
      <c r="F6" s="1195"/>
      <c r="G6" s="1195"/>
      <c r="H6" s="1140"/>
      <c r="I6" s="1138"/>
      <c r="J6" s="1138"/>
      <c r="K6" s="1138"/>
      <c r="L6" s="1139" t="s">
        <v>639</v>
      </c>
      <c r="M6" s="1139" t="s">
        <v>638</v>
      </c>
      <c r="N6" s="1138"/>
      <c r="O6" s="1138"/>
      <c r="P6" s="1138"/>
      <c r="Q6" s="1138"/>
      <c r="R6" s="1138"/>
      <c r="S6" s="1138"/>
      <c r="T6" s="1138"/>
      <c r="U6" s="1138"/>
      <c r="V6" s="1139" t="s">
        <v>637</v>
      </c>
      <c r="W6" s="1139" t="s">
        <v>636</v>
      </c>
      <c r="X6" s="1138"/>
      <c r="Y6" s="1138"/>
      <c r="Z6" s="1138"/>
      <c r="AA6" s="1138"/>
      <c r="AB6" s="1138"/>
      <c r="AC6" s="1138"/>
      <c r="AD6" s="1138"/>
      <c r="AE6" s="1138"/>
      <c r="AF6" s="1138"/>
      <c r="AG6" s="1138"/>
      <c r="AH6" s="1137"/>
    </row>
    <row r="7" spans="1:34" ht="15.75" customHeight="1">
      <c r="A7" s="1211"/>
      <c r="B7" s="1210"/>
      <c r="C7" s="1195"/>
      <c r="D7" s="1195"/>
      <c r="E7" s="1195"/>
      <c r="F7" s="1195"/>
      <c r="G7" s="1195"/>
      <c r="H7" s="1140"/>
      <c r="I7" s="1138"/>
      <c r="J7" s="1138"/>
      <c r="K7" s="1138"/>
      <c r="L7" s="1139" t="s">
        <v>635</v>
      </c>
      <c r="M7" s="1139" t="s">
        <v>634</v>
      </c>
      <c r="N7" s="1138"/>
      <c r="O7" s="1138"/>
      <c r="P7" s="1138"/>
      <c r="Q7" s="1138"/>
      <c r="R7" s="1138"/>
      <c r="S7" s="1138"/>
      <c r="T7" s="1138"/>
      <c r="U7" s="1138"/>
      <c r="V7" s="1139" t="s">
        <v>633</v>
      </c>
      <c r="W7" s="1139" t="s">
        <v>632</v>
      </c>
      <c r="X7" s="1138"/>
      <c r="Y7" s="1138"/>
      <c r="Z7" s="1138"/>
      <c r="AA7" s="1138"/>
      <c r="AB7" s="1138"/>
      <c r="AC7" s="1138"/>
      <c r="AD7" s="1138"/>
      <c r="AE7" s="1138"/>
      <c r="AF7" s="1138"/>
      <c r="AG7" s="1138"/>
      <c r="AH7" s="1137"/>
    </row>
    <row r="8" spans="1:34" ht="18.899999999999999" customHeight="1">
      <c r="A8" s="1211"/>
      <c r="B8" s="1210"/>
      <c r="C8" s="1195"/>
      <c r="D8" s="1195"/>
      <c r="E8" s="1195"/>
      <c r="F8" s="1195"/>
      <c r="G8" s="1195"/>
      <c r="H8" s="1133"/>
      <c r="I8" s="1132"/>
      <c r="J8" s="1132"/>
      <c r="K8" s="1132"/>
      <c r="L8" s="1132"/>
      <c r="M8" s="1132"/>
      <c r="N8" s="1132"/>
      <c r="O8" s="1132"/>
      <c r="P8" s="1132"/>
      <c r="Q8" s="1132"/>
      <c r="R8" s="1132"/>
      <c r="S8" s="1132"/>
      <c r="T8" s="1132"/>
      <c r="U8" s="1132"/>
      <c r="V8" s="1132"/>
      <c r="W8" s="1132"/>
      <c r="X8" s="1132"/>
      <c r="Y8" s="1132"/>
      <c r="Z8" s="1132"/>
      <c r="AA8" s="1132"/>
      <c r="AB8" s="1132"/>
      <c r="AC8" s="1132"/>
      <c r="AD8" s="1132"/>
      <c r="AE8" s="1132"/>
      <c r="AF8" s="1132"/>
      <c r="AG8" s="1132"/>
      <c r="AH8" s="1131"/>
    </row>
    <row r="9" spans="1:34" ht="16.350000000000001" customHeight="1">
      <c r="A9" s="1211"/>
      <c r="B9" s="1210"/>
      <c r="C9" s="1195" t="s">
        <v>631</v>
      </c>
      <c r="D9" s="1195"/>
      <c r="E9" s="1195"/>
      <c r="F9" s="1195"/>
      <c r="G9" s="1195"/>
      <c r="H9" s="1121" t="s">
        <v>7</v>
      </c>
      <c r="I9" s="1120"/>
      <c r="J9" s="1119"/>
      <c r="K9" s="1118"/>
      <c r="L9" s="1117"/>
      <c r="M9" s="1117"/>
      <c r="N9" s="1117"/>
      <c r="O9" s="1117"/>
      <c r="P9" s="1117"/>
      <c r="Q9" s="1125" t="s">
        <v>630</v>
      </c>
      <c r="R9" s="1124"/>
      <c r="S9" s="1123"/>
      <c r="T9" s="1123"/>
      <c r="U9" s="1122"/>
      <c r="V9" s="1121" t="s">
        <v>629</v>
      </c>
      <c r="W9" s="1120"/>
      <c r="X9" s="1119"/>
      <c r="Y9" s="1118"/>
      <c r="Z9" s="1117"/>
      <c r="AA9" s="1117"/>
      <c r="AB9" s="1117"/>
      <c r="AC9" s="1117"/>
      <c r="AD9" s="1117"/>
      <c r="AE9" s="1117"/>
      <c r="AF9" s="1117"/>
      <c r="AG9" s="1117"/>
      <c r="AH9" s="1116"/>
    </row>
    <row r="10" spans="1:34" ht="16.350000000000001" customHeight="1">
      <c r="A10" s="1211"/>
      <c r="B10" s="1210"/>
      <c r="C10" s="1195"/>
      <c r="D10" s="1195"/>
      <c r="E10" s="1195"/>
      <c r="F10" s="1195"/>
      <c r="G10" s="1195"/>
      <c r="H10" s="1209" t="s">
        <v>667</v>
      </c>
      <c r="I10" s="1209"/>
      <c r="J10" s="1209"/>
      <c r="K10" s="1118"/>
      <c r="L10" s="1117"/>
      <c r="M10" s="1117"/>
      <c r="N10" s="1117"/>
      <c r="O10" s="1117"/>
      <c r="P10" s="1117"/>
      <c r="Q10" s="1117"/>
      <c r="R10" s="1117"/>
      <c r="S10" s="1117"/>
      <c r="T10" s="1117"/>
      <c r="U10" s="1117"/>
      <c r="V10" s="1117"/>
      <c r="W10" s="1117"/>
      <c r="X10" s="1117"/>
      <c r="Y10" s="1117"/>
      <c r="Z10" s="1117"/>
      <c r="AA10" s="1117"/>
      <c r="AB10" s="1117"/>
      <c r="AC10" s="1117"/>
      <c r="AD10" s="1117"/>
      <c r="AE10" s="1117"/>
      <c r="AF10" s="1117"/>
      <c r="AG10" s="1117"/>
      <c r="AH10" s="1116"/>
    </row>
    <row r="11" spans="1:34" ht="16.5" customHeight="1">
      <c r="A11" s="1208" t="s">
        <v>10</v>
      </c>
      <c r="B11" s="1207"/>
      <c r="C11" s="1207"/>
      <c r="D11" s="1207"/>
      <c r="E11" s="1207"/>
      <c r="F11" s="1207"/>
      <c r="G11" s="1207"/>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c r="AF11" s="1206"/>
      <c r="AG11" s="1206"/>
      <c r="AH11" s="1205"/>
    </row>
    <row r="12" spans="1:34" ht="16.350000000000001" customHeight="1">
      <c r="A12" s="1204" t="s">
        <v>666</v>
      </c>
      <c r="B12" s="1203"/>
      <c r="C12" s="1195" t="s">
        <v>665</v>
      </c>
      <c r="D12" s="1195"/>
      <c r="E12" s="1195"/>
      <c r="F12" s="1195"/>
      <c r="G12" s="1195"/>
      <c r="H12" s="1202"/>
      <c r="I12" s="1202"/>
      <c r="J12" s="1202"/>
      <c r="K12" s="1202"/>
      <c r="L12" s="1202"/>
      <c r="M12" s="1202"/>
      <c r="N12" s="1202"/>
      <c r="O12" s="1202"/>
      <c r="P12" s="1195" t="s">
        <v>664</v>
      </c>
      <c r="Q12" s="1195"/>
      <c r="R12" s="1195"/>
      <c r="S12" s="1149" t="s">
        <v>642</v>
      </c>
      <c r="T12" s="1145"/>
      <c r="U12" s="1145"/>
      <c r="V12" s="1145"/>
      <c r="W12" s="1147"/>
      <c r="X12" s="1147"/>
      <c r="Y12" s="1148" t="s">
        <v>663</v>
      </c>
      <c r="Z12" s="1147"/>
      <c r="AA12" s="1147"/>
      <c r="AB12" s="1146" t="s">
        <v>640</v>
      </c>
      <c r="AC12" s="1127"/>
      <c r="AD12" s="1127"/>
      <c r="AE12" s="1127"/>
      <c r="AF12" s="1127"/>
      <c r="AG12" s="1127"/>
      <c r="AH12" s="1182"/>
    </row>
    <row r="13" spans="1:34" ht="16.350000000000001" customHeight="1">
      <c r="A13" s="1198"/>
      <c r="B13" s="1197"/>
      <c r="C13" s="1195" t="s">
        <v>662</v>
      </c>
      <c r="D13" s="1195"/>
      <c r="E13" s="1195"/>
      <c r="F13" s="1195"/>
      <c r="G13" s="1195"/>
      <c r="H13" s="1202"/>
      <c r="I13" s="1202"/>
      <c r="J13" s="1202"/>
      <c r="K13" s="1202"/>
      <c r="L13" s="1202"/>
      <c r="M13" s="1202"/>
      <c r="N13" s="1202"/>
      <c r="O13" s="1202"/>
      <c r="P13" s="1195"/>
      <c r="Q13" s="1195"/>
      <c r="R13" s="1195"/>
      <c r="S13" s="1201"/>
      <c r="T13" s="1200"/>
      <c r="U13" s="1200"/>
      <c r="V13" s="1200"/>
      <c r="W13" s="1200"/>
      <c r="X13" s="1200"/>
      <c r="Y13" s="1200"/>
      <c r="Z13" s="1200"/>
      <c r="AA13" s="1200"/>
      <c r="AB13" s="1200"/>
      <c r="AC13" s="1200"/>
      <c r="AD13" s="1200"/>
      <c r="AE13" s="1200"/>
      <c r="AF13" s="1200"/>
      <c r="AG13" s="1200"/>
      <c r="AH13" s="1199"/>
    </row>
    <row r="14" spans="1:34" ht="18" customHeight="1">
      <c r="A14" s="1198"/>
      <c r="B14" s="1197"/>
      <c r="C14" s="1195" t="s">
        <v>661</v>
      </c>
      <c r="D14" s="1195"/>
      <c r="E14" s="1195"/>
      <c r="F14" s="1195"/>
      <c r="G14" s="1195"/>
      <c r="H14" s="1196"/>
      <c r="I14" s="1196"/>
      <c r="J14" s="1196"/>
      <c r="K14" s="1196"/>
      <c r="L14" s="1196"/>
      <c r="M14" s="1196"/>
      <c r="N14" s="1196"/>
      <c r="O14" s="1196"/>
      <c r="P14" s="1195"/>
      <c r="Q14" s="1195"/>
      <c r="R14" s="1195"/>
      <c r="S14" s="1194"/>
      <c r="T14" s="1193"/>
      <c r="U14" s="1193"/>
      <c r="V14" s="1193"/>
      <c r="W14" s="1193"/>
      <c r="X14" s="1193"/>
      <c r="Y14" s="1193"/>
      <c r="Z14" s="1193"/>
      <c r="AA14" s="1193"/>
      <c r="AB14" s="1193"/>
      <c r="AC14" s="1193"/>
      <c r="AD14" s="1193"/>
      <c r="AE14" s="1193"/>
      <c r="AF14" s="1193"/>
      <c r="AG14" s="1193"/>
      <c r="AH14" s="1192"/>
    </row>
    <row r="15" spans="1:34" ht="17.25" customHeight="1">
      <c r="A15" s="1191" t="s">
        <v>660</v>
      </c>
      <c r="B15" s="1154"/>
      <c r="C15" s="1154"/>
      <c r="D15" s="1154"/>
      <c r="E15" s="1154"/>
      <c r="F15" s="1154"/>
      <c r="G15" s="1153"/>
      <c r="H15" s="1155"/>
      <c r="I15" s="1154"/>
      <c r="J15" s="1154"/>
      <c r="K15" s="1154"/>
      <c r="L15" s="1154"/>
      <c r="M15" s="1154"/>
      <c r="N15" s="1154"/>
      <c r="O15" s="1154"/>
      <c r="P15" s="1189" t="s">
        <v>85</v>
      </c>
      <c r="Q15" s="1189"/>
      <c r="R15" s="1190"/>
      <c r="S15" s="1189"/>
      <c r="T15" s="1189"/>
      <c r="U15" s="1189"/>
      <c r="V15" s="1189"/>
      <c r="W15" s="1189"/>
      <c r="X15" s="1189"/>
      <c r="Y15" s="1189"/>
      <c r="Z15" s="1189"/>
      <c r="AA15" s="1189"/>
      <c r="AB15" s="1189"/>
      <c r="AC15" s="1189"/>
      <c r="AD15" s="1189"/>
      <c r="AE15" s="1189"/>
      <c r="AF15" s="1189"/>
      <c r="AG15" s="1189"/>
      <c r="AH15" s="1188"/>
    </row>
    <row r="16" spans="1:34" ht="18" customHeight="1">
      <c r="A16" s="1187" t="s">
        <v>659</v>
      </c>
      <c r="B16" s="1186"/>
      <c r="C16" s="1186"/>
      <c r="D16" s="1186"/>
      <c r="E16" s="1186"/>
      <c r="F16" s="1186"/>
      <c r="G16" s="1186"/>
      <c r="H16" s="1186"/>
      <c r="I16" s="1186"/>
      <c r="J16" s="1186"/>
      <c r="K16" s="1186"/>
      <c r="L16" s="1186"/>
      <c r="M16" s="1186"/>
      <c r="N16" s="1186"/>
      <c r="O16" s="1186"/>
      <c r="P16" s="1186"/>
      <c r="Q16" s="1186"/>
      <c r="R16" s="1186"/>
      <c r="S16" s="1186"/>
      <c r="T16" s="1186"/>
      <c r="U16" s="1186"/>
      <c r="V16" s="1186"/>
      <c r="W16" s="1186"/>
      <c r="X16" s="1186"/>
      <c r="Y16" s="1186"/>
      <c r="Z16" s="1186"/>
      <c r="AA16" s="1186"/>
      <c r="AB16" s="1186"/>
      <c r="AC16" s="1186"/>
      <c r="AD16" s="1186"/>
      <c r="AE16" s="1186"/>
      <c r="AF16" s="1186"/>
      <c r="AG16" s="1186"/>
      <c r="AH16" s="1185"/>
    </row>
    <row r="17" spans="1:34" ht="16.350000000000001" customHeight="1">
      <c r="A17" s="1184" t="s">
        <v>658</v>
      </c>
      <c r="B17" s="1127"/>
      <c r="C17" s="1127"/>
      <c r="D17" s="1127"/>
      <c r="E17" s="1127"/>
      <c r="F17" s="1127"/>
      <c r="G17" s="1126"/>
      <c r="H17" s="1155" t="s">
        <v>657</v>
      </c>
      <c r="I17" s="1154"/>
      <c r="J17" s="1154"/>
      <c r="K17" s="1154"/>
      <c r="L17" s="1154"/>
      <c r="M17" s="1153"/>
      <c r="N17" s="1155" t="s">
        <v>656</v>
      </c>
      <c r="O17" s="1154"/>
      <c r="P17" s="1154"/>
      <c r="Q17" s="1154"/>
      <c r="R17" s="1154"/>
      <c r="S17" s="1153"/>
      <c r="T17" s="1155" t="s">
        <v>655</v>
      </c>
      <c r="U17" s="1154"/>
      <c r="V17" s="1154"/>
      <c r="W17" s="1154"/>
      <c r="X17" s="1154"/>
      <c r="Y17" s="1153"/>
      <c r="Z17" s="1183" t="s">
        <v>21</v>
      </c>
      <c r="AA17" s="1183"/>
      <c r="AB17" s="1183"/>
      <c r="AC17" s="1183"/>
      <c r="AD17" s="1183"/>
      <c r="AE17" s="1183"/>
      <c r="AF17" s="1128" t="s">
        <v>654</v>
      </c>
      <c r="AG17" s="1127"/>
      <c r="AH17" s="1182"/>
    </row>
    <row r="18" spans="1:34" ht="16.350000000000001" customHeight="1">
      <c r="A18" s="1181"/>
      <c r="B18" s="1142"/>
      <c r="C18" s="1142"/>
      <c r="D18" s="1142"/>
      <c r="E18" s="1142"/>
      <c r="F18" s="1142"/>
      <c r="G18" s="1141"/>
      <c r="H18" s="1155" t="s">
        <v>653</v>
      </c>
      <c r="I18" s="1154"/>
      <c r="J18" s="1153"/>
      <c r="K18" s="1155" t="s">
        <v>652</v>
      </c>
      <c r="L18" s="1154"/>
      <c r="M18" s="1153"/>
      <c r="N18" s="1155" t="s">
        <v>653</v>
      </c>
      <c r="O18" s="1154"/>
      <c r="P18" s="1153"/>
      <c r="Q18" s="1155" t="s">
        <v>652</v>
      </c>
      <c r="R18" s="1154"/>
      <c r="S18" s="1153"/>
      <c r="T18" s="1155" t="s">
        <v>653</v>
      </c>
      <c r="U18" s="1154"/>
      <c r="V18" s="1153"/>
      <c r="W18" s="1155" t="s">
        <v>652</v>
      </c>
      <c r="X18" s="1154"/>
      <c r="Y18" s="1153"/>
      <c r="Z18" s="1155" t="s">
        <v>653</v>
      </c>
      <c r="AA18" s="1154"/>
      <c r="AB18" s="1153"/>
      <c r="AC18" s="1155" t="s">
        <v>652</v>
      </c>
      <c r="AD18" s="1154"/>
      <c r="AE18" s="1153"/>
      <c r="AF18" s="1143"/>
      <c r="AG18" s="1142"/>
      <c r="AH18" s="1178"/>
    </row>
    <row r="19" spans="1:34" ht="16.350000000000001" customHeight="1">
      <c r="A19" s="1177"/>
      <c r="B19" s="1176"/>
      <c r="C19" s="1180" t="s">
        <v>651</v>
      </c>
      <c r="D19" s="1179"/>
      <c r="E19" s="1179"/>
      <c r="F19" s="1179"/>
      <c r="G19" s="1179"/>
      <c r="H19" s="1155"/>
      <c r="I19" s="1154"/>
      <c r="J19" s="1153"/>
      <c r="K19" s="1155"/>
      <c r="L19" s="1154"/>
      <c r="M19" s="1153"/>
      <c r="N19" s="1155"/>
      <c r="O19" s="1154"/>
      <c r="P19" s="1153"/>
      <c r="Q19" s="1155"/>
      <c r="R19" s="1154"/>
      <c r="S19" s="1153"/>
      <c r="T19" s="1155"/>
      <c r="U19" s="1154"/>
      <c r="V19" s="1153"/>
      <c r="W19" s="1155"/>
      <c r="X19" s="1154"/>
      <c r="Y19" s="1153"/>
      <c r="Z19" s="1155"/>
      <c r="AA19" s="1154"/>
      <c r="AB19" s="1153"/>
      <c r="AC19" s="1155"/>
      <c r="AD19" s="1154"/>
      <c r="AE19" s="1153"/>
      <c r="AF19" s="1143"/>
      <c r="AG19" s="1142"/>
      <c r="AH19" s="1178"/>
    </row>
    <row r="20" spans="1:34" ht="16.350000000000001" customHeight="1">
      <c r="A20" s="1177"/>
      <c r="B20" s="1176"/>
      <c r="C20" s="1175" t="s">
        <v>650</v>
      </c>
      <c r="D20" s="1174"/>
      <c r="E20" s="1174"/>
      <c r="F20" s="1174"/>
      <c r="G20" s="1174"/>
      <c r="H20" s="1155"/>
      <c r="I20" s="1154"/>
      <c r="J20" s="1153"/>
      <c r="K20" s="1155"/>
      <c r="L20" s="1154"/>
      <c r="M20" s="1153"/>
      <c r="N20" s="1155"/>
      <c r="O20" s="1154"/>
      <c r="P20" s="1153"/>
      <c r="Q20" s="1155"/>
      <c r="R20" s="1154"/>
      <c r="S20" s="1153"/>
      <c r="T20" s="1155"/>
      <c r="U20" s="1154"/>
      <c r="V20" s="1153"/>
      <c r="W20" s="1155"/>
      <c r="X20" s="1154"/>
      <c r="Y20" s="1153"/>
      <c r="Z20" s="1155"/>
      <c r="AA20" s="1154"/>
      <c r="AB20" s="1153"/>
      <c r="AC20" s="1155"/>
      <c r="AD20" s="1154"/>
      <c r="AE20" s="1153"/>
      <c r="AF20" s="1136"/>
      <c r="AG20" s="1135"/>
      <c r="AH20" s="1173"/>
    </row>
    <row r="21" spans="1:34" ht="16.350000000000001" customHeight="1" thickBot="1">
      <c r="A21" s="1172" t="s">
        <v>649</v>
      </c>
      <c r="B21" s="1171"/>
      <c r="C21" s="1171"/>
      <c r="D21" s="1171"/>
      <c r="E21" s="1171"/>
      <c r="F21" s="1171"/>
      <c r="G21" s="1170"/>
      <c r="H21" s="1169" t="s">
        <v>648</v>
      </c>
      <c r="I21" s="1168"/>
      <c r="J21" s="1168"/>
      <c r="K21" s="1168"/>
      <c r="L21" s="1168"/>
      <c r="M21" s="1168"/>
      <c r="N21" s="1168"/>
      <c r="O21" s="1168"/>
      <c r="P21" s="1168"/>
      <c r="Q21" s="1168"/>
      <c r="R21" s="1168"/>
      <c r="S21" s="1168"/>
      <c r="T21" s="1168"/>
      <c r="U21" s="1168"/>
      <c r="V21" s="1168"/>
      <c r="W21" s="1168"/>
      <c r="X21" s="1168"/>
      <c r="Y21" s="1168"/>
      <c r="Z21" s="1168"/>
      <c r="AA21" s="1168"/>
      <c r="AB21" s="1168"/>
      <c r="AC21" s="1168"/>
      <c r="AD21" s="1168"/>
      <c r="AE21" s="1168"/>
      <c r="AF21" s="1168"/>
      <c r="AG21" s="1168"/>
      <c r="AH21" s="1167"/>
    </row>
    <row r="22" spans="1:34" ht="25.5" customHeight="1">
      <c r="A22" s="1166"/>
      <c r="B22" s="1166"/>
      <c r="C22" s="1166"/>
      <c r="D22" s="1166"/>
      <c r="E22" s="1166"/>
      <c r="F22" s="1166"/>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t="s">
        <v>647</v>
      </c>
      <c r="AC22" s="1166"/>
      <c r="AD22" s="1166"/>
      <c r="AE22" s="1166"/>
      <c r="AF22" s="1166"/>
      <c r="AG22" s="1166"/>
      <c r="AH22" s="1166"/>
    </row>
    <row r="23" spans="1:34" s="1164" customFormat="1" ht="36" customHeight="1" thickBot="1">
      <c r="A23" s="1165" t="s">
        <v>646</v>
      </c>
      <c r="B23" s="1165"/>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row>
    <row r="24" spans="1:34" ht="15.9" customHeight="1">
      <c r="A24" s="1163" t="s">
        <v>645</v>
      </c>
      <c r="B24" s="1162"/>
      <c r="C24" s="1161" t="s">
        <v>644</v>
      </c>
      <c r="D24" s="1160"/>
      <c r="E24" s="1160"/>
      <c r="F24" s="1160"/>
      <c r="G24" s="1159"/>
      <c r="H24" s="1158"/>
      <c r="I24" s="1157"/>
      <c r="J24" s="1157"/>
      <c r="K24" s="1157"/>
      <c r="L24" s="1157"/>
      <c r="M24" s="1157"/>
      <c r="N24" s="1157"/>
      <c r="O24" s="1157"/>
      <c r="P24" s="1157"/>
      <c r="Q24" s="1157"/>
      <c r="R24" s="1157"/>
      <c r="S24" s="1157"/>
      <c r="T24" s="1157"/>
      <c r="U24" s="1157"/>
      <c r="V24" s="1157"/>
      <c r="W24" s="1157"/>
      <c r="X24" s="1157"/>
      <c r="Y24" s="1157"/>
      <c r="Z24" s="1157"/>
      <c r="AA24" s="1157"/>
      <c r="AB24" s="1157"/>
      <c r="AC24" s="1157"/>
      <c r="AD24" s="1157"/>
      <c r="AE24" s="1157"/>
      <c r="AF24" s="1157"/>
      <c r="AG24" s="1157"/>
      <c r="AH24" s="1156"/>
    </row>
    <row r="25" spans="1:34" ht="25.65" customHeight="1">
      <c r="A25" s="1130"/>
      <c r="B25" s="1129"/>
      <c r="C25" s="1155" t="s">
        <v>643</v>
      </c>
      <c r="D25" s="1154"/>
      <c r="E25" s="1154"/>
      <c r="F25" s="1154"/>
      <c r="G25" s="1153"/>
      <c r="H25" s="1152"/>
      <c r="I25" s="1151"/>
      <c r="J25" s="1151"/>
      <c r="K25" s="1151"/>
      <c r="L25" s="1151"/>
      <c r="M25" s="1151"/>
      <c r="N25" s="1151"/>
      <c r="O25" s="1151"/>
      <c r="P25" s="1151"/>
      <c r="Q25" s="1151"/>
      <c r="R25" s="1151"/>
      <c r="S25" s="1151"/>
      <c r="T25" s="1151"/>
      <c r="U25" s="1151"/>
      <c r="V25" s="1151"/>
      <c r="W25" s="1151"/>
      <c r="X25" s="1151"/>
      <c r="Y25" s="1151"/>
      <c r="Z25" s="1151"/>
      <c r="AA25" s="1151"/>
      <c r="AB25" s="1151"/>
      <c r="AC25" s="1151"/>
      <c r="AD25" s="1151"/>
      <c r="AE25" s="1151"/>
      <c r="AF25" s="1151"/>
      <c r="AG25" s="1151"/>
      <c r="AH25" s="1150"/>
    </row>
    <row r="26" spans="1:34" ht="15.9" customHeight="1">
      <c r="A26" s="1130"/>
      <c r="B26" s="1129"/>
      <c r="C26" s="1128" t="s">
        <v>71</v>
      </c>
      <c r="D26" s="1127"/>
      <c r="E26" s="1127"/>
      <c r="F26" s="1127"/>
      <c r="G26" s="1126"/>
      <c r="H26" s="1149" t="s">
        <v>642</v>
      </c>
      <c r="I26" s="1145"/>
      <c r="J26" s="1145"/>
      <c r="K26" s="1145"/>
      <c r="L26" s="1147"/>
      <c r="M26" s="1147"/>
      <c r="N26" s="1148" t="s">
        <v>641</v>
      </c>
      <c r="O26" s="1147"/>
      <c r="P26" s="1147"/>
      <c r="Q26" s="1146" t="s">
        <v>640</v>
      </c>
      <c r="R26" s="1145"/>
      <c r="S26" s="1145"/>
      <c r="T26" s="1145"/>
      <c r="U26" s="1145"/>
      <c r="V26" s="1145"/>
      <c r="W26" s="1145"/>
      <c r="X26" s="1145"/>
      <c r="Y26" s="1145"/>
      <c r="Z26" s="1145"/>
      <c r="AA26" s="1145"/>
      <c r="AB26" s="1145"/>
      <c r="AC26" s="1145"/>
      <c r="AD26" s="1145"/>
      <c r="AE26" s="1145"/>
      <c r="AF26" s="1145"/>
      <c r="AG26" s="1145"/>
      <c r="AH26" s="1144"/>
    </row>
    <row r="27" spans="1:34" ht="15.9" customHeight="1">
      <c r="A27" s="1130"/>
      <c r="B27" s="1129"/>
      <c r="C27" s="1143"/>
      <c r="D27" s="1142"/>
      <c r="E27" s="1142"/>
      <c r="F27" s="1142"/>
      <c r="G27" s="1141"/>
      <c r="H27" s="1140"/>
      <c r="I27" s="1138"/>
      <c r="J27" s="1138"/>
      <c r="K27" s="1138"/>
      <c r="L27" s="1139" t="s">
        <v>639</v>
      </c>
      <c r="M27" s="1139" t="s">
        <v>638</v>
      </c>
      <c r="N27" s="1138"/>
      <c r="O27" s="1138"/>
      <c r="P27" s="1138"/>
      <c r="Q27" s="1138"/>
      <c r="R27" s="1138"/>
      <c r="S27" s="1138"/>
      <c r="T27" s="1138"/>
      <c r="U27" s="1138"/>
      <c r="V27" s="1139" t="s">
        <v>637</v>
      </c>
      <c r="W27" s="1139" t="s">
        <v>636</v>
      </c>
      <c r="X27" s="1138"/>
      <c r="Y27" s="1138"/>
      <c r="Z27" s="1138"/>
      <c r="AA27" s="1138"/>
      <c r="AB27" s="1138"/>
      <c r="AC27" s="1138"/>
      <c r="AD27" s="1138"/>
      <c r="AE27" s="1138"/>
      <c r="AF27" s="1138"/>
      <c r="AG27" s="1138"/>
      <c r="AH27" s="1137"/>
    </row>
    <row r="28" spans="1:34" ht="15.9" customHeight="1">
      <c r="A28" s="1130"/>
      <c r="B28" s="1129"/>
      <c r="C28" s="1143"/>
      <c r="D28" s="1142"/>
      <c r="E28" s="1142"/>
      <c r="F28" s="1142"/>
      <c r="G28" s="1141"/>
      <c r="H28" s="1140"/>
      <c r="I28" s="1138"/>
      <c r="J28" s="1138"/>
      <c r="K28" s="1138"/>
      <c r="L28" s="1139" t="s">
        <v>635</v>
      </c>
      <c r="M28" s="1139" t="s">
        <v>634</v>
      </c>
      <c r="N28" s="1138"/>
      <c r="O28" s="1138"/>
      <c r="P28" s="1138"/>
      <c r="Q28" s="1138"/>
      <c r="R28" s="1138"/>
      <c r="S28" s="1138"/>
      <c r="T28" s="1138"/>
      <c r="U28" s="1138"/>
      <c r="V28" s="1139" t="s">
        <v>633</v>
      </c>
      <c r="W28" s="1139" t="s">
        <v>632</v>
      </c>
      <c r="X28" s="1138"/>
      <c r="Y28" s="1138"/>
      <c r="Z28" s="1138"/>
      <c r="AA28" s="1138"/>
      <c r="AB28" s="1138"/>
      <c r="AC28" s="1138"/>
      <c r="AD28" s="1138"/>
      <c r="AE28" s="1138"/>
      <c r="AF28" s="1138"/>
      <c r="AG28" s="1138"/>
      <c r="AH28" s="1137"/>
    </row>
    <row r="29" spans="1:34" ht="18.899999999999999" customHeight="1">
      <c r="A29" s="1130"/>
      <c r="B29" s="1129"/>
      <c r="C29" s="1136"/>
      <c r="D29" s="1135"/>
      <c r="E29" s="1135"/>
      <c r="F29" s="1135"/>
      <c r="G29" s="1134"/>
      <c r="H29" s="1133"/>
      <c r="I29" s="1132"/>
      <c r="J29" s="1132"/>
      <c r="K29" s="1132"/>
      <c r="L29" s="1132"/>
      <c r="M29" s="1132"/>
      <c r="N29" s="1132"/>
      <c r="O29" s="1132"/>
      <c r="P29" s="1132"/>
      <c r="Q29" s="1132"/>
      <c r="R29" s="1132"/>
      <c r="S29" s="1132"/>
      <c r="T29" s="1132"/>
      <c r="U29" s="1132"/>
      <c r="V29" s="1132"/>
      <c r="W29" s="1132"/>
      <c r="X29" s="1132"/>
      <c r="Y29" s="1132"/>
      <c r="Z29" s="1132"/>
      <c r="AA29" s="1132"/>
      <c r="AB29" s="1132"/>
      <c r="AC29" s="1132"/>
      <c r="AD29" s="1132"/>
      <c r="AE29" s="1132"/>
      <c r="AF29" s="1132"/>
      <c r="AG29" s="1132"/>
      <c r="AH29" s="1131"/>
    </row>
    <row r="30" spans="1:34" ht="15.9" customHeight="1">
      <c r="A30" s="1130"/>
      <c r="B30" s="1129"/>
      <c r="C30" s="1128" t="s">
        <v>631</v>
      </c>
      <c r="D30" s="1127"/>
      <c r="E30" s="1127"/>
      <c r="F30" s="1127"/>
      <c r="G30" s="1126"/>
      <c r="H30" s="1121" t="s">
        <v>7</v>
      </c>
      <c r="I30" s="1120"/>
      <c r="J30" s="1119"/>
      <c r="K30" s="1118"/>
      <c r="L30" s="1117"/>
      <c r="M30" s="1117"/>
      <c r="N30" s="1117"/>
      <c r="O30" s="1117"/>
      <c r="P30" s="1117"/>
      <c r="Q30" s="1125" t="s">
        <v>630</v>
      </c>
      <c r="R30" s="1124"/>
      <c r="S30" s="1123"/>
      <c r="T30" s="1123"/>
      <c r="U30" s="1122"/>
      <c r="V30" s="1121" t="s">
        <v>629</v>
      </c>
      <c r="W30" s="1120"/>
      <c r="X30" s="1119"/>
      <c r="Y30" s="1118"/>
      <c r="Z30" s="1117"/>
      <c r="AA30" s="1117"/>
      <c r="AB30" s="1117"/>
      <c r="AC30" s="1117"/>
      <c r="AD30" s="1117"/>
      <c r="AE30" s="1117"/>
      <c r="AF30" s="1117"/>
      <c r="AG30" s="1117"/>
      <c r="AH30" s="1116"/>
    </row>
    <row r="31" spans="1:34" ht="15.9" customHeight="1" thickBot="1">
      <c r="A31" s="1115"/>
      <c r="B31" s="1114"/>
      <c r="C31" s="1113"/>
      <c r="D31" s="1112"/>
      <c r="E31" s="1112"/>
      <c r="F31" s="1112"/>
      <c r="G31" s="1111"/>
      <c r="H31" s="1110" t="s">
        <v>628</v>
      </c>
      <c r="I31" s="1109"/>
      <c r="J31" s="1108"/>
      <c r="K31" s="1107"/>
      <c r="L31" s="1106"/>
      <c r="M31" s="1106"/>
      <c r="N31" s="1106"/>
      <c r="O31" s="1106"/>
      <c r="P31" s="1106"/>
      <c r="Q31" s="1106"/>
      <c r="R31" s="1106"/>
      <c r="S31" s="1106"/>
      <c r="T31" s="1106"/>
      <c r="U31" s="1106"/>
      <c r="V31" s="1106"/>
      <c r="W31" s="1106"/>
      <c r="X31" s="1106"/>
      <c r="Y31" s="1106"/>
      <c r="Z31" s="1106"/>
      <c r="AA31" s="1106"/>
      <c r="AB31" s="1106"/>
      <c r="AC31" s="1106"/>
      <c r="AD31" s="1106"/>
      <c r="AE31" s="1106"/>
      <c r="AF31" s="1106"/>
      <c r="AG31" s="1106"/>
      <c r="AH31" s="1105"/>
    </row>
    <row r="32" spans="1:34" ht="15.9" customHeight="1">
      <c r="A32" s="1104"/>
      <c r="B32" s="1104"/>
      <c r="C32" s="1103"/>
      <c r="D32" s="1103"/>
      <c r="E32" s="1103"/>
      <c r="F32" s="1103"/>
      <c r="G32" s="1103"/>
      <c r="H32" s="1102"/>
      <c r="I32" s="1102"/>
      <c r="J32" s="1102"/>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t="s">
        <v>627</v>
      </c>
      <c r="AH32" s="1101"/>
    </row>
    <row r="33" spans="1:34" ht="15.9" customHeight="1">
      <c r="A33" s="1100" t="s">
        <v>26</v>
      </c>
      <c r="B33" s="1100"/>
      <c r="C33" s="1099" t="s">
        <v>626</v>
      </c>
      <c r="D33" s="1098" t="s">
        <v>625</v>
      </c>
      <c r="E33" s="1098"/>
      <c r="F33" s="1098"/>
      <c r="G33" s="1098"/>
      <c r="H33" s="1098"/>
      <c r="I33" s="1098"/>
      <c r="J33" s="1098"/>
      <c r="K33" s="1098"/>
      <c r="L33" s="1098"/>
      <c r="M33" s="1098"/>
      <c r="N33" s="1098"/>
      <c r="O33" s="1098"/>
      <c r="P33" s="1098"/>
      <c r="Q33" s="1098"/>
      <c r="R33" s="1098"/>
      <c r="S33" s="1098"/>
      <c r="T33" s="1098"/>
      <c r="U33" s="1098"/>
      <c r="V33" s="1098"/>
      <c r="W33" s="1098"/>
      <c r="X33" s="1098"/>
      <c r="Y33" s="1098"/>
      <c r="Z33" s="1098"/>
      <c r="AA33" s="1098"/>
      <c r="AB33" s="1098"/>
      <c r="AC33" s="1098"/>
      <c r="AD33" s="1098"/>
      <c r="AE33" s="1098"/>
      <c r="AF33" s="1098"/>
      <c r="AG33" s="1098"/>
      <c r="AH33" s="1098"/>
    </row>
    <row r="34" spans="1:34" ht="15.9" customHeight="1">
      <c r="A34" s="1100"/>
      <c r="B34" s="1100"/>
      <c r="C34" s="1099"/>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c r="Z34" s="1098"/>
      <c r="AA34" s="1098"/>
      <c r="AB34" s="1098"/>
      <c r="AC34" s="1098"/>
      <c r="AD34" s="1098"/>
      <c r="AE34" s="1098"/>
      <c r="AF34" s="1098"/>
      <c r="AG34" s="1098"/>
      <c r="AH34" s="1098"/>
    </row>
    <row r="35" spans="1:34" ht="15.9" customHeight="1">
      <c r="A35" s="1100"/>
      <c r="B35" s="1100"/>
      <c r="C35" s="1099"/>
      <c r="D35" s="1098"/>
      <c r="E35" s="1098"/>
      <c r="F35" s="1098"/>
      <c r="G35" s="1098"/>
      <c r="H35" s="1098"/>
      <c r="I35" s="1098"/>
      <c r="J35" s="1098"/>
      <c r="K35" s="1098"/>
      <c r="L35" s="1098"/>
      <c r="M35" s="1098"/>
      <c r="N35" s="1098"/>
      <c r="O35" s="1098"/>
      <c r="P35" s="1098"/>
      <c r="Q35" s="1098"/>
      <c r="R35" s="1098"/>
      <c r="S35" s="1098"/>
      <c r="T35" s="1098"/>
      <c r="U35" s="1098"/>
      <c r="V35" s="1098"/>
      <c r="W35" s="1098"/>
      <c r="X35" s="1098"/>
      <c r="Y35" s="1098"/>
      <c r="Z35" s="1098"/>
      <c r="AA35" s="1098"/>
      <c r="AB35" s="1098"/>
      <c r="AC35" s="1098"/>
      <c r="AD35" s="1098"/>
      <c r="AE35" s="1098"/>
      <c r="AF35" s="1098"/>
      <c r="AG35" s="1098"/>
      <c r="AH35" s="1098"/>
    </row>
    <row r="36" spans="1:34" ht="16.5" customHeight="1">
      <c r="A36" s="1100"/>
      <c r="B36" s="1100"/>
      <c r="C36" s="1099"/>
      <c r="D36" s="1098"/>
      <c r="E36" s="1098"/>
      <c r="F36" s="1098"/>
      <c r="G36" s="1098"/>
      <c r="H36" s="1098"/>
      <c r="I36" s="1098"/>
      <c r="J36" s="1098"/>
      <c r="K36" s="1098"/>
      <c r="L36" s="1098"/>
      <c r="M36" s="1098"/>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8"/>
    </row>
  </sheetData>
  <mergeCells count="101">
    <mergeCell ref="S30:U30"/>
    <mergeCell ref="V30:X30"/>
    <mergeCell ref="Y30:AH30"/>
    <mergeCell ref="C33:C36"/>
    <mergeCell ref="A24:B31"/>
    <mergeCell ref="C24:G24"/>
    <mergeCell ref="H24:AH24"/>
    <mergeCell ref="H31:J31"/>
    <mergeCell ref="K31:AH31"/>
    <mergeCell ref="H29:AH29"/>
    <mergeCell ref="H26:K26"/>
    <mergeCell ref="L26:M26"/>
    <mergeCell ref="A33:B36"/>
    <mergeCell ref="D33:AH36"/>
    <mergeCell ref="C30:G31"/>
    <mergeCell ref="H30:J30"/>
    <mergeCell ref="K30:P30"/>
    <mergeCell ref="H21:AH21"/>
    <mergeCell ref="A23:AH23"/>
    <mergeCell ref="H20:J20"/>
    <mergeCell ref="K20:M20"/>
    <mergeCell ref="N20:P20"/>
    <mergeCell ref="Q20:S20"/>
    <mergeCell ref="T20:V20"/>
    <mergeCell ref="W20:Y20"/>
    <mergeCell ref="C26:G29"/>
    <mergeCell ref="H27:K28"/>
    <mergeCell ref="N27:U28"/>
    <mergeCell ref="X27:AH28"/>
    <mergeCell ref="O26:P26"/>
    <mergeCell ref="R26:AH26"/>
    <mergeCell ref="K18:M18"/>
    <mergeCell ref="N18:P18"/>
    <mergeCell ref="T18:V18"/>
    <mergeCell ref="W18:Y18"/>
    <mergeCell ref="Q18:S18"/>
    <mergeCell ref="C25:G25"/>
    <mergeCell ref="H25:AH25"/>
    <mergeCell ref="Z20:AB20"/>
    <mergeCell ref="AC20:AE20"/>
    <mergeCell ref="A21:G21"/>
    <mergeCell ref="AC18:AE18"/>
    <mergeCell ref="H19:J19"/>
    <mergeCell ref="K19:M19"/>
    <mergeCell ref="N19:P19"/>
    <mergeCell ref="Q19:S19"/>
    <mergeCell ref="T19:V19"/>
    <mergeCell ref="W19:Y19"/>
    <mergeCell ref="Z19:AB19"/>
    <mergeCell ref="AC19:AE19"/>
    <mergeCell ref="H18:J18"/>
    <mergeCell ref="A15:G15"/>
    <mergeCell ref="H15:O15"/>
    <mergeCell ref="A16:AH16"/>
    <mergeCell ref="A17:G18"/>
    <mergeCell ref="H17:M17"/>
    <mergeCell ref="N17:S17"/>
    <mergeCell ref="T17:Y17"/>
    <mergeCell ref="Z17:AE17"/>
    <mergeCell ref="AF17:AH20"/>
    <mergeCell ref="Z18:AB18"/>
    <mergeCell ref="Z12:AA12"/>
    <mergeCell ref="AC12:AH12"/>
    <mergeCell ref="C13:G13"/>
    <mergeCell ref="H13:O13"/>
    <mergeCell ref="S13:AH14"/>
    <mergeCell ref="C14:G14"/>
    <mergeCell ref="H14:O14"/>
    <mergeCell ref="H9:J9"/>
    <mergeCell ref="K9:P9"/>
    <mergeCell ref="S9:U9"/>
    <mergeCell ref="V9:X9"/>
    <mergeCell ref="W12:X12"/>
    <mergeCell ref="A12:B14"/>
    <mergeCell ref="Y9:AH9"/>
    <mergeCell ref="C12:G12"/>
    <mergeCell ref="H12:O12"/>
    <mergeCell ref="P12:R14"/>
    <mergeCell ref="S12:V12"/>
    <mergeCell ref="H10:J10"/>
    <mergeCell ref="K10:AH10"/>
    <mergeCell ref="A11:G11"/>
    <mergeCell ref="H11:AH11"/>
    <mergeCell ref="C9:G10"/>
    <mergeCell ref="R5:AH5"/>
    <mergeCell ref="H6:K7"/>
    <mergeCell ref="N6:U7"/>
    <mergeCell ref="X6:AH7"/>
    <mergeCell ref="H8:AH8"/>
    <mergeCell ref="C3:G3"/>
    <mergeCell ref="H3:AH3"/>
    <mergeCell ref="A1:AH1"/>
    <mergeCell ref="A2:B10"/>
    <mergeCell ref="C2:G2"/>
    <mergeCell ref="H2:AH2"/>
    <mergeCell ref="C4:G4"/>
    <mergeCell ref="H4:AH4"/>
    <mergeCell ref="C5:G8"/>
    <mergeCell ref="H5:K5"/>
    <mergeCell ref="L5:M5"/>
    <mergeCell ref="O5:P5"/>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Normal="100" zoomScaleSheetLayoutView="100" workbookViewId="0">
      <selection sqref="A1:AH1"/>
    </sheetView>
  </sheetViews>
  <sheetFormatPr defaultColWidth="8.77734375" defaultRowHeight="12"/>
  <cols>
    <col min="1" max="34" width="3.109375" style="1229" customWidth="1"/>
    <col min="35" max="16384" width="8.77734375" style="1229"/>
  </cols>
  <sheetData>
    <row r="1" spans="1:34" ht="28.5" customHeight="1">
      <c r="A1" s="1301" t="s">
        <v>676</v>
      </c>
      <c r="B1" s="1301"/>
      <c r="C1" s="1301"/>
      <c r="D1" s="1301"/>
      <c r="E1" s="1301"/>
      <c r="F1" s="1301"/>
      <c r="G1" s="1301"/>
      <c r="H1" s="1301"/>
      <c r="I1" s="1301"/>
      <c r="J1" s="1301"/>
      <c r="K1" s="1301"/>
      <c r="L1" s="1301"/>
      <c r="M1" s="1301"/>
      <c r="N1" s="1301"/>
      <c r="O1" s="1301"/>
      <c r="P1" s="1301"/>
      <c r="Q1" s="1301"/>
      <c r="R1" s="1301"/>
      <c r="S1" s="1301"/>
      <c r="T1" s="1301"/>
      <c r="U1" s="1301"/>
      <c r="V1" s="1301"/>
      <c r="W1" s="1301"/>
      <c r="X1" s="1301"/>
      <c r="Y1" s="1301"/>
      <c r="Z1" s="1301"/>
      <c r="AA1" s="1301"/>
      <c r="AB1" s="1301"/>
      <c r="AC1" s="1301"/>
      <c r="AD1" s="1301"/>
      <c r="AE1" s="1301"/>
      <c r="AF1" s="1301"/>
      <c r="AG1" s="1301"/>
      <c r="AH1" s="1301"/>
    </row>
    <row r="2" spans="1:34" s="1299" customFormat="1" ht="36" customHeight="1">
      <c r="A2" s="1300" t="s">
        <v>646</v>
      </c>
      <c r="B2" s="1300"/>
      <c r="C2" s="1300"/>
      <c r="D2" s="1300"/>
      <c r="E2" s="1300"/>
      <c r="F2" s="1300"/>
      <c r="G2" s="1300"/>
      <c r="H2" s="1300"/>
      <c r="I2" s="1300"/>
      <c r="J2" s="1300"/>
      <c r="K2" s="1300"/>
      <c r="L2" s="1300"/>
      <c r="M2" s="1300"/>
      <c r="N2" s="1300"/>
      <c r="O2" s="1300"/>
      <c r="P2" s="1300"/>
      <c r="Q2" s="1300"/>
      <c r="R2" s="1300"/>
      <c r="S2" s="1300"/>
      <c r="T2" s="1300"/>
      <c r="U2" s="1300"/>
      <c r="V2" s="1300"/>
      <c r="W2" s="1300"/>
      <c r="X2" s="1300"/>
      <c r="Y2" s="1300"/>
      <c r="Z2" s="1300"/>
      <c r="AA2" s="1300"/>
      <c r="AB2" s="1300"/>
      <c r="AC2" s="1300"/>
      <c r="AD2" s="1300"/>
      <c r="AE2" s="1300"/>
      <c r="AF2" s="1300"/>
      <c r="AG2" s="1300"/>
      <c r="AH2" s="1300"/>
    </row>
    <row r="3" spans="1:34" s="1296" customFormat="1" ht="26.1" customHeight="1" thickBot="1">
      <c r="A3" s="1298" t="s">
        <v>675</v>
      </c>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c r="AE3" s="1297"/>
      <c r="AF3" s="1297"/>
      <c r="AG3" s="1297"/>
      <c r="AH3" s="1297"/>
    </row>
    <row r="4" spans="1:34" s="1232" customFormat="1" ht="15.9" customHeight="1">
      <c r="A4" s="1295" t="s">
        <v>645</v>
      </c>
      <c r="B4" s="1294"/>
      <c r="C4" s="1293" t="s">
        <v>644</v>
      </c>
      <c r="D4" s="1292"/>
      <c r="E4" s="1292"/>
      <c r="F4" s="1292"/>
      <c r="G4" s="1291"/>
      <c r="H4" s="1290"/>
      <c r="I4" s="1289"/>
      <c r="J4" s="1289"/>
      <c r="K4" s="1289"/>
      <c r="L4" s="1289"/>
      <c r="M4" s="1289"/>
      <c r="N4" s="1289"/>
      <c r="O4" s="1289"/>
      <c r="P4" s="1289"/>
      <c r="Q4" s="1289"/>
      <c r="R4" s="1289"/>
      <c r="S4" s="1289"/>
      <c r="T4" s="1289"/>
      <c r="U4" s="1289"/>
      <c r="V4" s="1289"/>
      <c r="W4" s="1289"/>
      <c r="X4" s="1289"/>
      <c r="Y4" s="1289"/>
      <c r="Z4" s="1289"/>
      <c r="AA4" s="1289"/>
      <c r="AB4" s="1289"/>
      <c r="AC4" s="1289"/>
      <c r="AD4" s="1289"/>
      <c r="AE4" s="1289"/>
      <c r="AF4" s="1289"/>
      <c r="AG4" s="1289"/>
      <c r="AH4" s="1288"/>
    </row>
    <row r="5" spans="1:34" s="1232" customFormat="1" ht="25.65" customHeight="1">
      <c r="A5" s="1262"/>
      <c r="B5" s="1261"/>
      <c r="C5" s="1287" t="s">
        <v>643</v>
      </c>
      <c r="D5" s="1286"/>
      <c r="E5" s="1286"/>
      <c r="F5" s="1286"/>
      <c r="G5" s="1285"/>
      <c r="H5" s="1284"/>
      <c r="I5" s="1283"/>
      <c r="J5" s="1283"/>
      <c r="K5" s="1283"/>
      <c r="L5" s="1283"/>
      <c r="M5" s="1283"/>
      <c r="N5" s="1283"/>
      <c r="O5" s="1283"/>
      <c r="P5" s="1283"/>
      <c r="Q5" s="1283"/>
      <c r="R5" s="1283"/>
      <c r="S5" s="1283"/>
      <c r="T5" s="1283"/>
      <c r="U5" s="1283"/>
      <c r="V5" s="1283"/>
      <c r="W5" s="1283"/>
      <c r="X5" s="1283"/>
      <c r="Y5" s="1283"/>
      <c r="Z5" s="1283"/>
      <c r="AA5" s="1283"/>
      <c r="AB5" s="1283"/>
      <c r="AC5" s="1283"/>
      <c r="AD5" s="1283"/>
      <c r="AE5" s="1283"/>
      <c r="AF5" s="1283"/>
      <c r="AG5" s="1283"/>
      <c r="AH5" s="1282"/>
    </row>
    <row r="6" spans="1:34" s="1232" customFormat="1" ht="15.9" customHeight="1">
      <c r="A6" s="1262"/>
      <c r="B6" s="1261"/>
      <c r="C6" s="1260" t="s">
        <v>71</v>
      </c>
      <c r="D6" s="1259"/>
      <c r="E6" s="1259"/>
      <c r="F6" s="1259"/>
      <c r="G6" s="1258"/>
      <c r="H6" s="1281" t="s">
        <v>642</v>
      </c>
      <c r="I6" s="1277"/>
      <c r="J6" s="1277"/>
      <c r="K6" s="1277"/>
      <c r="L6" s="1279"/>
      <c r="M6" s="1279"/>
      <c r="N6" s="1280" t="s">
        <v>669</v>
      </c>
      <c r="O6" s="1279"/>
      <c r="P6" s="1279"/>
      <c r="Q6" s="1278" t="s">
        <v>640</v>
      </c>
      <c r="R6" s="1277"/>
      <c r="S6" s="1277"/>
      <c r="T6" s="1277"/>
      <c r="U6" s="1277"/>
      <c r="V6" s="1277"/>
      <c r="W6" s="1277"/>
      <c r="X6" s="1277"/>
      <c r="Y6" s="1277"/>
      <c r="Z6" s="1277"/>
      <c r="AA6" s="1277"/>
      <c r="AB6" s="1277"/>
      <c r="AC6" s="1277"/>
      <c r="AD6" s="1277"/>
      <c r="AE6" s="1277"/>
      <c r="AF6" s="1277"/>
      <c r="AG6" s="1277"/>
      <c r="AH6" s="1276"/>
    </row>
    <row r="7" spans="1:34" s="1232" customFormat="1" ht="15.9" customHeight="1">
      <c r="A7" s="1262"/>
      <c r="B7" s="1261"/>
      <c r="C7" s="1275"/>
      <c r="D7" s="1274"/>
      <c r="E7" s="1274"/>
      <c r="F7" s="1274"/>
      <c r="G7" s="1273"/>
      <c r="H7" s="1272"/>
      <c r="I7" s="1270"/>
      <c r="J7" s="1270"/>
      <c r="K7" s="1270"/>
      <c r="L7" s="1271" t="s">
        <v>639</v>
      </c>
      <c r="M7" s="1271" t="s">
        <v>638</v>
      </c>
      <c r="N7" s="1270"/>
      <c r="O7" s="1270"/>
      <c r="P7" s="1270"/>
      <c r="Q7" s="1270"/>
      <c r="R7" s="1270"/>
      <c r="S7" s="1270"/>
      <c r="T7" s="1270"/>
      <c r="U7" s="1270"/>
      <c r="V7" s="1271" t="s">
        <v>637</v>
      </c>
      <c r="W7" s="1271" t="s">
        <v>636</v>
      </c>
      <c r="X7" s="1270"/>
      <c r="Y7" s="1270"/>
      <c r="Z7" s="1270"/>
      <c r="AA7" s="1270"/>
      <c r="AB7" s="1270"/>
      <c r="AC7" s="1270"/>
      <c r="AD7" s="1270"/>
      <c r="AE7" s="1270"/>
      <c r="AF7" s="1270"/>
      <c r="AG7" s="1270"/>
      <c r="AH7" s="1269"/>
    </row>
    <row r="8" spans="1:34" s="1232" customFormat="1" ht="15.9" customHeight="1">
      <c r="A8" s="1262"/>
      <c r="B8" s="1261"/>
      <c r="C8" s="1275"/>
      <c r="D8" s="1274"/>
      <c r="E8" s="1274"/>
      <c r="F8" s="1274"/>
      <c r="G8" s="1273"/>
      <c r="H8" s="1272"/>
      <c r="I8" s="1270"/>
      <c r="J8" s="1270"/>
      <c r="K8" s="1270"/>
      <c r="L8" s="1271" t="s">
        <v>635</v>
      </c>
      <c r="M8" s="1271" t="s">
        <v>634</v>
      </c>
      <c r="N8" s="1270"/>
      <c r="O8" s="1270"/>
      <c r="P8" s="1270"/>
      <c r="Q8" s="1270"/>
      <c r="R8" s="1270"/>
      <c r="S8" s="1270"/>
      <c r="T8" s="1270"/>
      <c r="U8" s="1270"/>
      <c r="V8" s="1271" t="s">
        <v>633</v>
      </c>
      <c r="W8" s="1271" t="s">
        <v>632</v>
      </c>
      <c r="X8" s="1270"/>
      <c r="Y8" s="1270"/>
      <c r="Z8" s="1270"/>
      <c r="AA8" s="1270"/>
      <c r="AB8" s="1270"/>
      <c r="AC8" s="1270"/>
      <c r="AD8" s="1270"/>
      <c r="AE8" s="1270"/>
      <c r="AF8" s="1270"/>
      <c r="AG8" s="1270"/>
      <c r="AH8" s="1269"/>
    </row>
    <row r="9" spans="1:34" s="1232" customFormat="1" ht="18.899999999999999" customHeight="1">
      <c r="A9" s="1262"/>
      <c r="B9" s="1261"/>
      <c r="C9" s="1268"/>
      <c r="D9" s="1267"/>
      <c r="E9" s="1267"/>
      <c r="F9" s="1267"/>
      <c r="G9" s="1266"/>
      <c r="H9" s="1265"/>
      <c r="I9" s="1264"/>
      <c r="J9" s="1264"/>
      <c r="K9" s="1264"/>
      <c r="L9" s="1264"/>
      <c r="M9" s="1264"/>
      <c r="N9" s="1264"/>
      <c r="O9" s="1264"/>
      <c r="P9" s="1264"/>
      <c r="Q9" s="1264"/>
      <c r="R9" s="1264"/>
      <c r="S9" s="1264"/>
      <c r="T9" s="1264"/>
      <c r="U9" s="1264"/>
      <c r="V9" s="1264"/>
      <c r="W9" s="1264"/>
      <c r="X9" s="1264"/>
      <c r="Y9" s="1264"/>
      <c r="Z9" s="1264"/>
      <c r="AA9" s="1264"/>
      <c r="AB9" s="1264"/>
      <c r="AC9" s="1264"/>
      <c r="AD9" s="1264"/>
      <c r="AE9" s="1264"/>
      <c r="AF9" s="1264"/>
      <c r="AG9" s="1264"/>
      <c r="AH9" s="1263"/>
    </row>
    <row r="10" spans="1:34" s="1232" customFormat="1" ht="15.9" customHeight="1">
      <c r="A10" s="1262"/>
      <c r="B10" s="1261"/>
      <c r="C10" s="1260" t="s">
        <v>631</v>
      </c>
      <c r="D10" s="1259"/>
      <c r="E10" s="1259"/>
      <c r="F10" s="1259"/>
      <c r="G10" s="1258"/>
      <c r="H10" s="1253" t="s">
        <v>7</v>
      </c>
      <c r="I10" s="1252"/>
      <c r="J10" s="1251"/>
      <c r="K10" s="1250"/>
      <c r="L10" s="1249"/>
      <c r="M10" s="1249"/>
      <c r="N10" s="1249"/>
      <c r="O10" s="1249"/>
      <c r="P10" s="1249"/>
      <c r="Q10" s="1257" t="s">
        <v>630</v>
      </c>
      <c r="R10" s="1256"/>
      <c r="S10" s="1255"/>
      <c r="T10" s="1255"/>
      <c r="U10" s="1254"/>
      <c r="V10" s="1253" t="s">
        <v>629</v>
      </c>
      <c r="W10" s="1252"/>
      <c r="X10" s="1251"/>
      <c r="Y10" s="1250"/>
      <c r="Z10" s="1249"/>
      <c r="AA10" s="1249"/>
      <c r="AB10" s="1249"/>
      <c r="AC10" s="1249"/>
      <c r="AD10" s="1249"/>
      <c r="AE10" s="1249"/>
      <c r="AF10" s="1249"/>
      <c r="AG10" s="1249"/>
      <c r="AH10" s="1248"/>
    </row>
    <row r="11" spans="1:34" s="1232" customFormat="1" ht="15.9" customHeight="1" thickBot="1">
      <c r="A11" s="1247"/>
      <c r="B11" s="1246"/>
      <c r="C11" s="1245"/>
      <c r="D11" s="1244"/>
      <c r="E11" s="1244"/>
      <c r="F11" s="1244"/>
      <c r="G11" s="1243"/>
      <c r="H11" s="1242" t="s">
        <v>9</v>
      </c>
      <c r="I11" s="1241"/>
      <c r="J11" s="1240"/>
      <c r="K11" s="1239"/>
      <c r="L11" s="1238"/>
      <c r="M11" s="1238"/>
      <c r="N11" s="1238"/>
      <c r="O11" s="1238"/>
      <c r="P11" s="1238"/>
      <c r="Q11" s="1238"/>
      <c r="R11" s="1238"/>
      <c r="S11" s="1238"/>
      <c r="T11" s="1238"/>
      <c r="U11" s="1238"/>
      <c r="V11" s="1238"/>
      <c r="W11" s="1238"/>
      <c r="X11" s="1238"/>
      <c r="Y11" s="1238"/>
      <c r="Z11" s="1238"/>
      <c r="AA11" s="1238"/>
      <c r="AB11" s="1238"/>
      <c r="AC11" s="1238"/>
      <c r="AD11" s="1238"/>
      <c r="AE11" s="1238"/>
      <c r="AF11" s="1238"/>
      <c r="AG11" s="1238"/>
      <c r="AH11" s="1237"/>
    </row>
    <row r="12" spans="1:34" s="1232" customFormat="1" ht="15.9" customHeight="1">
      <c r="A12" s="1236"/>
      <c r="B12" s="1236"/>
      <c r="C12" s="1235"/>
      <c r="D12" s="1235"/>
      <c r="E12" s="1235"/>
      <c r="F12" s="1235"/>
      <c r="G12" s="1235"/>
      <c r="H12" s="1234"/>
      <c r="I12" s="1234"/>
      <c r="J12" s="1234"/>
      <c r="K12" s="1233"/>
      <c r="L12" s="1233"/>
      <c r="M12" s="1233"/>
      <c r="N12" s="1233"/>
      <c r="O12" s="1233"/>
      <c r="P12" s="1233"/>
      <c r="Q12" s="1233"/>
      <c r="R12" s="1233"/>
      <c r="S12" s="1233"/>
      <c r="T12" s="1233"/>
      <c r="U12" s="1233"/>
      <c r="V12" s="1233"/>
      <c r="W12" s="1233"/>
      <c r="X12" s="1233"/>
      <c r="Y12" s="1233"/>
      <c r="Z12" s="1233"/>
      <c r="AA12" s="1233"/>
      <c r="AB12" s="1233"/>
      <c r="AC12" s="1233"/>
      <c r="AD12" s="1233"/>
      <c r="AE12" s="1233"/>
      <c r="AF12" s="1233"/>
      <c r="AG12" s="1233"/>
      <c r="AH12" s="1233"/>
    </row>
    <row r="13" spans="1:34">
      <c r="A13" s="1231"/>
      <c r="B13" s="1231"/>
      <c r="C13" s="1231"/>
      <c r="D13" s="1231"/>
      <c r="E13" s="1231"/>
      <c r="F13" s="1231"/>
      <c r="G13" s="1231"/>
      <c r="H13" s="1231"/>
      <c r="I13" s="1231"/>
      <c r="J13" s="1231"/>
      <c r="K13" s="1231"/>
      <c r="L13" s="1231"/>
      <c r="M13" s="1231"/>
      <c r="N13" s="1231"/>
      <c r="O13" s="1231"/>
      <c r="P13" s="1231"/>
      <c r="Q13" s="1231"/>
      <c r="R13" s="1231"/>
      <c r="S13" s="1231"/>
      <c r="T13" s="1231"/>
      <c r="U13" s="1231"/>
      <c r="V13" s="1231"/>
      <c r="W13" s="1231"/>
      <c r="X13" s="1231"/>
      <c r="Y13" s="1231"/>
      <c r="Z13" s="1231"/>
      <c r="AA13" s="1231"/>
      <c r="AB13" s="1231"/>
      <c r="AC13" s="1231"/>
      <c r="AD13" s="1231"/>
      <c r="AE13" s="1231"/>
      <c r="AF13" s="1231"/>
      <c r="AG13" s="1231"/>
      <c r="AH13" s="1231"/>
    </row>
    <row r="30" spans="3:3">
      <c r="C30" s="1230"/>
    </row>
  </sheetData>
  <mergeCells count="26">
    <mergeCell ref="A13:B13"/>
    <mergeCell ref="C13:AH13"/>
    <mergeCell ref="C10:G11"/>
    <mergeCell ref="H10:J10"/>
    <mergeCell ref="K10:P10"/>
    <mergeCell ref="S10:U10"/>
    <mergeCell ref="V10:X10"/>
    <mergeCell ref="Y10:AH10"/>
    <mergeCell ref="H11:J11"/>
    <mergeCell ref="K11:AH11"/>
    <mergeCell ref="L6:M6"/>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0"/>
  <sheetViews>
    <sheetView zoomScale="86" zoomScaleNormal="86" workbookViewId="0"/>
  </sheetViews>
  <sheetFormatPr defaultColWidth="8.77734375" defaultRowHeight="12"/>
  <cols>
    <col min="1" max="1" width="5.77734375" style="2" customWidth="1"/>
    <col min="2" max="2" width="13.44140625" style="2" customWidth="1"/>
    <col min="3" max="3" width="4.6640625" style="2" customWidth="1"/>
    <col min="4" max="4" width="3.33203125" style="2" customWidth="1"/>
    <col min="5" max="5" width="2.109375" style="2" customWidth="1"/>
    <col min="6" max="6" width="10.44140625" style="2" customWidth="1"/>
    <col min="7" max="7" width="8" style="2" customWidth="1"/>
    <col min="8" max="8" width="2.109375" style="2" customWidth="1"/>
    <col min="9" max="9" width="5.77734375" style="2" customWidth="1"/>
    <col min="10" max="10" width="4.109375" style="2" customWidth="1"/>
    <col min="11" max="11" width="13.33203125" style="2" customWidth="1"/>
    <col min="12" max="12" width="22.109375" style="2" customWidth="1"/>
    <col min="13" max="13" width="20" style="2" customWidth="1"/>
    <col min="14" max="16384" width="8.77734375" style="2"/>
  </cols>
  <sheetData>
    <row r="1" spans="1:13" ht="35.4" customHeight="1" thickBot="1">
      <c r="A1" s="1" t="s">
        <v>0</v>
      </c>
      <c r="C1" s="3"/>
      <c r="D1" s="3"/>
      <c r="E1" s="3"/>
      <c r="F1" s="3"/>
      <c r="G1" s="3"/>
      <c r="H1" s="3"/>
      <c r="I1" s="3"/>
      <c r="J1" s="3"/>
      <c r="K1" s="3"/>
      <c r="L1" s="3"/>
      <c r="M1" s="3"/>
    </row>
    <row r="2" spans="1:13" ht="16.350000000000001" customHeight="1">
      <c r="A2" s="270" t="s">
        <v>1</v>
      </c>
      <c r="B2" s="4" t="s">
        <v>2</v>
      </c>
      <c r="C2" s="273"/>
      <c r="D2" s="274"/>
      <c r="E2" s="274"/>
      <c r="F2" s="274"/>
      <c r="G2" s="274"/>
      <c r="H2" s="274"/>
      <c r="I2" s="274"/>
      <c r="J2" s="274"/>
      <c r="K2" s="274"/>
      <c r="L2" s="274"/>
      <c r="M2" s="275"/>
    </row>
    <row r="3" spans="1:13" ht="27.9" customHeight="1">
      <c r="A3" s="271"/>
      <c r="B3" s="5" t="s">
        <v>3</v>
      </c>
      <c r="C3" s="276"/>
      <c r="D3" s="277"/>
      <c r="E3" s="277"/>
      <c r="F3" s="277"/>
      <c r="G3" s="277"/>
      <c r="H3" s="277"/>
      <c r="I3" s="277"/>
      <c r="J3" s="277"/>
      <c r="K3" s="277"/>
      <c r="L3" s="277"/>
      <c r="M3" s="278"/>
    </row>
    <row r="4" spans="1:13" ht="41.85" customHeight="1">
      <c r="A4" s="258"/>
      <c r="B4" s="6" t="s">
        <v>4</v>
      </c>
      <c r="C4" s="279" t="s">
        <v>5</v>
      </c>
      <c r="D4" s="280"/>
      <c r="E4" s="280"/>
      <c r="F4" s="280"/>
      <c r="G4" s="280"/>
      <c r="H4" s="280"/>
      <c r="I4" s="280"/>
      <c r="J4" s="280"/>
      <c r="K4" s="280"/>
      <c r="L4" s="280"/>
      <c r="M4" s="281"/>
    </row>
    <row r="5" spans="1:13" ht="16.350000000000001" customHeight="1">
      <c r="A5" s="258"/>
      <c r="B5" s="282" t="s">
        <v>6</v>
      </c>
      <c r="C5" s="249" t="s">
        <v>7</v>
      </c>
      <c r="D5" s="250"/>
      <c r="E5" s="251"/>
      <c r="F5" s="227"/>
      <c r="G5" s="228"/>
      <c r="H5" s="228"/>
      <c r="I5" s="228"/>
      <c r="J5" s="229"/>
      <c r="K5" s="7" t="s">
        <v>8</v>
      </c>
      <c r="L5" s="227"/>
      <c r="M5" s="284"/>
    </row>
    <row r="6" spans="1:13" ht="16.350000000000001" customHeight="1">
      <c r="A6" s="272"/>
      <c r="B6" s="283"/>
      <c r="C6" s="249" t="s">
        <v>9</v>
      </c>
      <c r="D6" s="250"/>
      <c r="E6" s="251"/>
      <c r="F6" s="8"/>
      <c r="G6" s="9"/>
      <c r="H6" s="9"/>
      <c r="I6" s="9"/>
      <c r="J6" s="9"/>
      <c r="K6" s="9"/>
      <c r="L6" s="9"/>
      <c r="M6" s="10"/>
    </row>
    <row r="7" spans="1:13" ht="16.5" customHeight="1">
      <c r="A7" s="252" t="s">
        <v>10</v>
      </c>
      <c r="B7" s="253"/>
      <c r="C7" s="254"/>
      <c r="D7" s="255"/>
      <c r="E7" s="255"/>
      <c r="F7" s="255"/>
      <c r="G7" s="255"/>
      <c r="H7" s="255"/>
      <c r="I7" s="255"/>
      <c r="J7" s="255"/>
      <c r="K7" s="255"/>
      <c r="L7" s="255"/>
      <c r="M7" s="256"/>
    </row>
    <row r="8" spans="1:13" ht="16.350000000000001" customHeight="1">
      <c r="A8" s="257" t="s">
        <v>11</v>
      </c>
      <c r="B8" s="11" t="s">
        <v>2</v>
      </c>
      <c r="C8" s="228"/>
      <c r="D8" s="228"/>
      <c r="E8" s="228"/>
      <c r="F8" s="228"/>
      <c r="G8" s="229"/>
      <c r="H8" s="259" t="s">
        <v>12</v>
      </c>
      <c r="I8" s="260"/>
      <c r="J8" s="263" t="s">
        <v>13</v>
      </c>
      <c r="K8" s="264"/>
      <c r="L8" s="264"/>
      <c r="M8" s="265"/>
    </row>
    <row r="9" spans="1:13" ht="16.350000000000001" customHeight="1">
      <c r="A9" s="258"/>
      <c r="B9" s="11" t="s">
        <v>14</v>
      </c>
      <c r="C9" s="228"/>
      <c r="D9" s="228"/>
      <c r="E9" s="228"/>
      <c r="F9" s="228"/>
      <c r="G9" s="229"/>
      <c r="H9" s="261"/>
      <c r="I9" s="262"/>
      <c r="J9" s="266"/>
      <c r="K9" s="242"/>
      <c r="L9" s="242"/>
      <c r="M9" s="267"/>
    </row>
    <row r="10" spans="1:13" ht="18" customHeight="1">
      <c r="A10" s="258"/>
      <c r="B10" s="12" t="s">
        <v>15</v>
      </c>
      <c r="C10" s="268"/>
      <c r="D10" s="268"/>
      <c r="E10" s="268"/>
      <c r="F10" s="268"/>
      <c r="G10" s="269"/>
      <c r="H10" s="261"/>
      <c r="I10" s="262"/>
      <c r="J10" s="266"/>
      <c r="K10" s="242"/>
      <c r="L10" s="242"/>
      <c r="M10" s="267"/>
    </row>
    <row r="11" spans="1:13" ht="18" customHeight="1">
      <c r="A11" s="238" t="s">
        <v>16</v>
      </c>
      <c r="B11" s="239"/>
      <c r="C11" s="239"/>
      <c r="D11" s="239"/>
      <c r="E11" s="239"/>
      <c r="F11" s="239"/>
      <c r="G11" s="239"/>
      <c r="H11" s="239"/>
      <c r="I11" s="239"/>
      <c r="J11" s="239"/>
      <c r="K11" s="239"/>
      <c r="L11" s="239"/>
      <c r="M11" s="240"/>
    </row>
    <row r="12" spans="1:13" ht="16.350000000000001" customHeight="1">
      <c r="A12" s="241" t="s">
        <v>17</v>
      </c>
      <c r="B12" s="242"/>
      <c r="C12" s="242"/>
      <c r="D12" s="243"/>
      <c r="E12" s="244" t="s">
        <v>18</v>
      </c>
      <c r="F12" s="245"/>
      <c r="G12" s="245"/>
      <c r="H12" s="246"/>
      <c r="I12" s="244" t="s">
        <v>19</v>
      </c>
      <c r="J12" s="245"/>
      <c r="K12" s="246"/>
      <c r="L12" s="13" t="s">
        <v>20</v>
      </c>
      <c r="M12" s="14" t="s">
        <v>21</v>
      </c>
    </row>
    <row r="13" spans="1:13" ht="16.350000000000001" customHeight="1">
      <c r="A13" s="247"/>
      <c r="B13" s="249" t="s">
        <v>22</v>
      </c>
      <c r="C13" s="250"/>
      <c r="D13" s="251"/>
      <c r="E13" s="227"/>
      <c r="F13" s="228"/>
      <c r="G13" s="228"/>
      <c r="H13" s="229"/>
      <c r="I13" s="227"/>
      <c r="J13" s="228"/>
      <c r="K13" s="229"/>
      <c r="L13" s="15"/>
      <c r="M13" s="16"/>
    </row>
    <row r="14" spans="1:13" ht="16.350000000000001" customHeight="1">
      <c r="A14" s="248"/>
      <c r="B14" s="249" t="s">
        <v>23</v>
      </c>
      <c r="C14" s="250"/>
      <c r="D14" s="251"/>
      <c r="E14" s="227"/>
      <c r="F14" s="228"/>
      <c r="G14" s="228"/>
      <c r="H14" s="229"/>
      <c r="I14" s="227"/>
      <c r="J14" s="228"/>
      <c r="K14" s="229"/>
      <c r="L14" s="15"/>
      <c r="M14" s="17"/>
    </row>
    <row r="15" spans="1:13" ht="16.350000000000001" customHeight="1" thickBot="1">
      <c r="A15" s="230" t="s">
        <v>24</v>
      </c>
      <c r="B15" s="231"/>
      <c r="C15" s="231"/>
      <c r="D15" s="232"/>
      <c r="E15" s="233" t="s">
        <v>25</v>
      </c>
      <c r="F15" s="234"/>
      <c r="G15" s="234"/>
      <c r="H15" s="234"/>
      <c r="I15" s="234"/>
      <c r="J15" s="234"/>
      <c r="K15" s="234"/>
      <c r="L15" s="234"/>
      <c r="M15" s="235"/>
    </row>
    <row r="16" spans="1:13" ht="15.9" customHeight="1">
      <c r="A16" s="18"/>
    </row>
    <row r="17" spans="1:13" ht="15.9" customHeight="1">
      <c r="A17" s="18" t="s">
        <v>26</v>
      </c>
      <c r="B17" s="236" t="s">
        <v>27</v>
      </c>
      <c r="C17" s="237"/>
      <c r="D17" s="237"/>
      <c r="E17" s="237"/>
      <c r="F17" s="237"/>
      <c r="G17" s="237"/>
      <c r="H17" s="237"/>
      <c r="I17" s="237"/>
      <c r="J17" s="237"/>
      <c r="K17" s="237"/>
      <c r="L17" s="237"/>
      <c r="M17" s="237"/>
    </row>
    <row r="18" spans="1:13" ht="15.9" customHeight="1">
      <c r="A18" s="19"/>
      <c r="B18" s="237"/>
      <c r="C18" s="237"/>
      <c r="D18" s="237"/>
      <c r="E18" s="237"/>
      <c r="F18" s="237"/>
      <c r="G18" s="237"/>
      <c r="H18" s="237"/>
      <c r="I18" s="237"/>
      <c r="J18" s="237"/>
      <c r="K18" s="237"/>
      <c r="L18" s="237"/>
      <c r="M18" s="237"/>
    </row>
    <row r="19" spans="1:13" ht="15.9" customHeight="1">
      <c r="A19" s="20"/>
      <c r="B19" s="237"/>
      <c r="C19" s="237"/>
      <c r="D19" s="237"/>
      <c r="E19" s="237"/>
      <c r="F19" s="237"/>
      <c r="G19" s="237"/>
      <c r="H19" s="237"/>
      <c r="I19" s="237"/>
      <c r="J19" s="237"/>
      <c r="K19" s="237"/>
      <c r="L19" s="237"/>
      <c r="M19" s="237"/>
    </row>
    <row r="20" spans="1:13">
      <c r="B20" s="237"/>
      <c r="C20" s="237"/>
      <c r="D20" s="237"/>
      <c r="E20" s="237"/>
      <c r="F20" s="237"/>
      <c r="G20" s="237"/>
      <c r="H20" s="237"/>
      <c r="I20" s="237"/>
      <c r="J20" s="237"/>
      <c r="K20" s="237"/>
      <c r="L20" s="237"/>
      <c r="M20" s="237"/>
    </row>
  </sheetData>
  <mergeCells count="31">
    <mergeCell ref="A2:A6"/>
    <mergeCell ref="C2:M2"/>
    <mergeCell ref="C3:M3"/>
    <mergeCell ref="C4:M4"/>
    <mergeCell ref="B5:B6"/>
    <mergeCell ref="C5:E5"/>
    <mergeCell ref="F5:J5"/>
    <mergeCell ref="L5:M5"/>
    <mergeCell ref="C6:E6"/>
    <mergeCell ref="A7:C7"/>
    <mergeCell ref="D7:M7"/>
    <mergeCell ref="A8:A10"/>
    <mergeCell ref="C8:G8"/>
    <mergeCell ref="H8:I10"/>
    <mergeCell ref="J8:M10"/>
    <mergeCell ref="C9:G9"/>
    <mergeCell ref="C10:G10"/>
    <mergeCell ref="I14:K14"/>
    <mergeCell ref="A15:D15"/>
    <mergeCell ref="E15:M15"/>
    <mergeCell ref="B17:M20"/>
    <mergeCell ref="A11:M11"/>
    <mergeCell ref="A12:D12"/>
    <mergeCell ref="E12:H12"/>
    <mergeCell ref="I12:K12"/>
    <mergeCell ref="A13:A14"/>
    <mergeCell ref="B13:D13"/>
    <mergeCell ref="E13:H13"/>
    <mergeCell ref="I13:K13"/>
    <mergeCell ref="B14:D14"/>
    <mergeCell ref="E14:H14"/>
  </mergeCells>
  <phoneticPr fontId="6"/>
  <pageMargins left="0.7" right="0.7" top="0.75" bottom="0.75" header="0.3" footer="0.3"/>
  <pageSetup paperSize="9" scale="77"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99060</xdr:colOff>
                    <xdr:row>5</xdr:row>
                    <xdr:rowOff>182880</xdr:rowOff>
                  </from>
                  <to>
                    <xdr:col>5</xdr:col>
                    <xdr:colOff>426720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563880</xdr:colOff>
                    <xdr:row>5</xdr:row>
                    <xdr:rowOff>182880</xdr:rowOff>
                  </from>
                  <to>
                    <xdr:col>8</xdr:col>
                    <xdr:colOff>22860</xdr:colOff>
                    <xdr:row>7</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525780</xdr:colOff>
                    <xdr:row>5</xdr:row>
                    <xdr:rowOff>175260</xdr:rowOff>
                  </from>
                  <to>
                    <xdr:col>12</xdr:col>
                    <xdr:colOff>579120</xdr:colOff>
                    <xdr:row>7</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22860</xdr:colOff>
                    <xdr:row>5</xdr:row>
                    <xdr:rowOff>160020</xdr:rowOff>
                  </from>
                  <to>
                    <xdr:col>11</xdr:col>
                    <xdr:colOff>876300</xdr:colOff>
                    <xdr:row>7</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4"/>
  <sheetViews>
    <sheetView showGridLines="0" view="pageBreakPreview" zoomScaleNormal="55" zoomScaleSheetLayoutView="100" workbookViewId="0"/>
  </sheetViews>
  <sheetFormatPr defaultColWidth="5" defaultRowHeight="20.25" customHeight="1"/>
  <cols>
    <col min="1" max="1" width="1.5546875" style="379" customWidth="1"/>
    <col min="2" max="56" width="6.21875" style="379" customWidth="1"/>
    <col min="57" max="16384" width="5" style="379"/>
  </cols>
  <sheetData>
    <row r="1" spans="1:57" s="380" customFormat="1" ht="20.25" customHeight="1">
      <c r="A1" s="546"/>
      <c r="B1" s="546"/>
      <c r="C1" s="547" t="s">
        <v>271</v>
      </c>
      <c r="D1" s="547"/>
      <c r="E1" s="546"/>
      <c r="F1" s="546"/>
      <c r="G1" s="542" t="s">
        <v>270</v>
      </c>
      <c r="H1" s="546"/>
      <c r="I1" s="546"/>
      <c r="J1" s="547"/>
      <c r="K1" s="547"/>
      <c r="L1" s="547"/>
      <c r="M1" s="547"/>
      <c r="N1" s="546"/>
      <c r="O1" s="546"/>
      <c r="P1" s="546"/>
      <c r="Q1" s="546"/>
      <c r="R1" s="546"/>
      <c r="S1" s="546"/>
      <c r="T1" s="546"/>
      <c r="U1" s="546"/>
      <c r="V1" s="546"/>
      <c r="W1" s="546"/>
      <c r="X1" s="546"/>
      <c r="Y1" s="546"/>
      <c r="Z1" s="546"/>
      <c r="AA1" s="546"/>
      <c r="AB1" s="546"/>
      <c r="AC1" s="546"/>
      <c r="AD1" s="546"/>
      <c r="AE1" s="546"/>
      <c r="AF1" s="546"/>
      <c r="AG1" s="546"/>
      <c r="AH1" s="546"/>
      <c r="AI1" s="546"/>
      <c r="AJ1" s="546"/>
      <c r="AK1" s="530" t="s">
        <v>269</v>
      </c>
      <c r="AL1" s="530" t="s">
        <v>265</v>
      </c>
      <c r="AM1" s="543" t="s">
        <v>268</v>
      </c>
      <c r="AN1" s="543"/>
      <c r="AO1" s="543"/>
      <c r="AP1" s="543"/>
      <c r="AQ1" s="543"/>
      <c r="AR1" s="543"/>
      <c r="AS1" s="543"/>
      <c r="AT1" s="543"/>
      <c r="AU1" s="543"/>
      <c r="AV1" s="543"/>
      <c r="AW1" s="543"/>
      <c r="AX1" s="543"/>
      <c r="AY1" s="543"/>
      <c r="AZ1" s="543"/>
      <c r="BA1" s="543"/>
      <c r="BB1" s="534" t="s">
        <v>267</v>
      </c>
      <c r="BC1" s="546"/>
      <c r="BD1" s="546"/>
    </row>
    <row r="2" spans="1:57" s="512" customFormat="1" ht="20.25" customHeight="1">
      <c r="A2" s="514"/>
      <c r="B2" s="514"/>
      <c r="C2" s="514"/>
      <c r="D2" s="542"/>
      <c r="E2" s="514"/>
      <c r="F2" s="514"/>
      <c r="G2" s="514"/>
      <c r="H2" s="542"/>
      <c r="I2" s="530"/>
      <c r="J2" s="530"/>
      <c r="K2" s="530"/>
      <c r="L2" s="530"/>
      <c r="M2" s="530"/>
      <c r="N2" s="514"/>
      <c r="O2" s="514"/>
      <c r="P2" s="514"/>
      <c r="Q2" s="514"/>
      <c r="R2" s="514"/>
      <c r="S2" s="514"/>
      <c r="T2" s="530" t="s">
        <v>266</v>
      </c>
      <c r="U2" s="544">
        <v>6</v>
      </c>
      <c r="V2" s="544"/>
      <c r="W2" s="530" t="s">
        <v>265</v>
      </c>
      <c r="X2" s="545">
        <f>IF(U2=0,"",YEAR(DATE(2018+U2,1,1)))</f>
        <v>2024</v>
      </c>
      <c r="Y2" s="545"/>
      <c r="Z2" s="514" t="s">
        <v>264</v>
      </c>
      <c r="AA2" s="514" t="s">
        <v>263</v>
      </c>
      <c r="AB2" s="544">
        <v>4</v>
      </c>
      <c r="AC2" s="544"/>
      <c r="AD2" s="514" t="s">
        <v>262</v>
      </c>
      <c r="AE2" s="514"/>
      <c r="AF2" s="514"/>
      <c r="AG2" s="514"/>
      <c r="AH2" s="514"/>
      <c r="AI2" s="514"/>
      <c r="AJ2" s="534"/>
      <c r="AK2" s="530" t="s">
        <v>261</v>
      </c>
      <c r="AL2" s="530" t="s">
        <v>260</v>
      </c>
      <c r="AM2" s="543"/>
      <c r="AN2" s="543"/>
      <c r="AO2" s="543"/>
      <c r="AP2" s="543"/>
      <c r="AQ2" s="543"/>
      <c r="AR2" s="543"/>
      <c r="AS2" s="543"/>
      <c r="AT2" s="543"/>
      <c r="AU2" s="543"/>
      <c r="AV2" s="543"/>
      <c r="AW2" s="543"/>
      <c r="AX2" s="543"/>
      <c r="AY2" s="543"/>
      <c r="AZ2" s="543"/>
      <c r="BA2" s="543"/>
      <c r="BB2" s="534" t="s">
        <v>259</v>
      </c>
      <c r="BC2" s="530"/>
      <c r="BD2" s="530"/>
      <c r="BE2" s="513"/>
    </row>
    <row r="3" spans="1:57" s="512" customFormat="1" ht="20.25" customHeight="1">
      <c r="A3" s="514"/>
      <c r="B3" s="514"/>
      <c r="C3" s="514"/>
      <c r="D3" s="542"/>
      <c r="E3" s="514"/>
      <c r="F3" s="514"/>
      <c r="G3" s="514"/>
      <c r="H3" s="542"/>
      <c r="I3" s="530"/>
      <c r="J3" s="530"/>
      <c r="K3" s="530"/>
      <c r="L3" s="530"/>
      <c r="M3" s="530"/>
      <c r="N3" s="514"/>
      <c r="O3" s="514"/>
      <c r="P3" s="514"/>
      <c r="Q3" s="514"/>
      <c r="R3" s="514"/>
      <c r="S3" s="514"/>
      <c r="T3" s="541"/>
      <c r="U3" s="522"/>
      <c r="V3" s="522"/>
      <c r="W3" s="540"/>
      <c r="X3" s="522"/>
      <c r="Y3" s="522"/>
      <c r="Z3" s="523"/>
      <c r="AA3" s="523"/>
      <c r="AB3" s="522"/>
      <c r="AC3" s="522"/>
      <c r="AD3" s="535"/>
      <c r="AE3" s="514"/>
      <c r="AF3" s="514"/>
      <c r="AG3" s="514"/>
      <c r="AH3" s="514"/>
      <c r="AI3" s="514"/>
      <c r="AJ3" s="534"/>
      <c r="AK3" s="530"/>
      <c r="AL3" s="530"/>
      <c r="AM3" s="533"/>
      <c r="AN3" s="533"/>
      <c r="AO3" s="533"/>
      <c r="AP3" s="533"/>
      <c r="AQ3" s="533"/>
      <c r="AR3" s="533"/>
      <c r="AS3" s="533"/>
      <c r="AT3" s="533"/>
      <c r="AU3" s="533"/>
      <c r="AV3" s="533"/>
      <c r="AW3" s="533"/>
      <c r="AX3" s="533"/>
      <c r="AY3" s="532" t="s">
        <v>258</v>
      </c>
      <c r="AZ3" s="531" t="s">
        <v>257</v>
      </c>
      <c r="BA3" s="531"/>
      <c r="BB3" s="531"/>
      <c r="BC3" s="531"/>
      <c r="BD3" s="530"/>
      <c r="BE3" s="513"/>
    </row>
    <row r="4" spans="1:57" s="512" customFormat="1" ht="20.25" customHeight="1">
      <c r="A4" s="514"/>
      <c r="B4" s="521"/>
      <c r="C4" s="521"/>
      <c r="D4" s="521"/>
      <c r="E4" s="521"/>
      <c r="F4" s="521"/>
      <c r="G4" s="521"/>
      <c r="H4" s="521"/>
      <c r="I4" s="521"/>
      <c r="J4" s="539"/>
      <c r="K4" s="537"/>
      <c r="L4" s="537"/>
      <c r="M4" s="537"/>
      <c r="N4" s="537"/>
      <c r="O4" s="537"/>
      <c r="P4" s="538"/>
      <c r="Q4" s="537"/>
      <c r="R4" s="537"/>
      <c r="S4" s="536"/>
      <c r="T4" s="514"/>
      <c r="U4" s="514"/>
      <c r="V4" s="514"/>
      <c r="W4" s="514"/>
      <c r="X4" s="514"/>
      <c r="Y4" s="514"/>
      <c r="Z4" s="523"/>
      <c r="AA4" s="523"/>
      <c r="AB4" s="522"/>
      <c r="AC4" s="522"/>
      <c r="AD4" s="535"/>
      <c r="AE4" s="514"/>
      <c r="AF4" s="514"/>
      <c r="AG4" s="514"/>
      <c r="AH4" s="514"/>
      <c r="AI4" s="514"/>
      <c r="AJ4" s="534"/>
      <c r="AK4" s="530"/>
      <c r="AL4" s="530"/>
      <c r="AM4" s="533"/>
      <c r="AN4" s="533"/>
      <c r="AO4" s="533"/>
      <c r="AP4" s="533"/>
      <c r="AQ4" s="533"/>
      <c r="AR4" s="533"/>
      <c r="AS4" s="533"/>
      <c r="AT4" s="533"/>
      <c r="AU4" s="533"/>
      <c r="AV4" s="533"/>
      <c r="AW4" s="533"/>
      <c r="AX4" s="533"/>
      <c r="AY4" s="532" t="s">
        <v>256</v>
      </c>
      <c r="AZ4" s="531" t="s">
        <v>255</v>
      </c>
      <c r="BA4" s="531"/>
      <c r="BB4" s="531"/>
      <c r="BC4" s="531"/>
      <c r="BD4" s="530"/>
      <c r="BE4" s="513"/>
    </row>
    <row r="5" spans="1:57" s="512" customFormat="1" ht="20.25" customHeight="1">
      <c r="A5" s="514"/>
      <c r="B5" s="526"/>
      <c r="C5" s="526"/>
      <c r="D5" s="526"/>
      <c r="E5" s="526"/>
      <c r="F5" s="526"/>
      <c r="G5" s="526"/>
      <c r="H5" s="526"/>
      <c r="I5" s="526"/>
      <c r="J5" s="529"/>
      <c r="K5" s="528"/>
      <c r="L5" s="527"/>
      <c r="M5" s="527"/>
      <c r="N5" s="527"/>
      <c r="O5" s="527"/>
      <c r="P5" s="526"/>
      <c r="Q5" s="525"/>
      <c r="R5" s="525"/>
      <c r="S5" s="524"/>
      <c r="T5" s="514"/>
      <c r="U5" s="514"/>
      <c r="V5" s="514"/>
      <c r="W5" s="514"/>
      <c r="X5" s="514"/>
      <c r="Y5" s="514"/>
      <c r="Z5" s="523"/>
      <c r="AA5" s="523"/>
      <c r="AB5" s="522"/>
      <c r="AC5" s="522"/>
      <c r="AD5" s="515"/>
      <c r="AE5" s="515"/>
      <c r="AF5" s="515"/>
      <c r="AG5" s="515"/>
      <c r="AH5" s="514"/>
      <c r="AI5" s="514"/>
      <c r="AJ5" s="515" t="s">
        <v>254</v>
      </c>
      <c r="AK5" s="515"/>
      <c r="AL5" s="515"/>
      <c r="AM5" s="515"/>
      <c r="AN5" s="515"/>
      <c r="AO5" s="515"/>
      <c r="AP5" s="515"/>
      <c r="AQ5" s="515"/>
      <c r="AR5" s="521"/>
      <c r="AS5" s="521"/>
      <c r="AT5" s="516"/>
      <c r="AU5" s="515"/>
      <c r="AV5" s="518">
        <v>40</v>
      </c>
      <c r="AW5" s="517"/>
      <c r="AX5" s="520" t="s">
        <v>253</v>
      </c>
      <c r="AY5" s="519"/>
      <c r="AZ5" s="518">
        <v>160</v>
      </c>
      <c r="BA5" s="517"/>
      <c r="BB5" s="516" t="s">
        <v>252</v>
      </c>
      <c r="BC5" s="515"/>
      <c r="BD5" s="514"/>
      <c r="BE5" s="513"/>
    </row>
    <row r="6" spans="1:57" ht="20.25" customHeight="1" thickBot="1">
      <c r="A6" s="389"/>
      <c r="B6" s="389"/>
      <c r="C6" s="511"/>
      <c r="D6" s="511"/>
      <c r="E6" s="389"/>
      <c r="F6" s="389"/>
      <c r="G6" s="390"/>
      <c r="H6" s="389"/>
      <c r="I6" s="389"/>
      <c r="J6" s="389"/>
      <c r="K6" s="389"/>
      <c r="L6" s="389"/>
      <c r="M6" s="389"/>
      <c r="N6" s="389"/>
      <c r="O6" s="389"/>
      <c r="P6" s="389"/>
      <c r="Q6" s="389"/>
      <c r="R6" s="389"/>
      <c r="S6" s="511"/>
      <c r="T6" s="389"/>
      <c r="U6" s="389"/>
      <c r="V6" s="389"/>
      <c r="W6" s="389"/>
      <c r="X6" s="389"/>
      <c r="Y6" s="389"/>
      <c r="Z6" s="389"/>
      <c r="AA6" s="389"/>
      <c r="AB6" s="389"/>
      <c r="AC6" s="389"/>
      <c r="AD6" s="389"/>
      <c r="AE6" s="389"/>
      <c r="AF6" s="389"/>
      <c r="AG6" s="389"/>
      <c r="AH6" s="389"/>
      <c r="AI6" s="389"/>
      <c r="AJ6" s="511"/>
      <c r="AK6" s="389"/>
      <c r="AL6" s="389"/>
      <c r="AM6" s="389"/>
      <c r="AN6" s="389"/>
      <c r="AO6" s="389"/>
      <c r="AP6" s="389"/>
      <c r="AQ6" s="389"/>
      <c r="AR6" s="389"/>
      <c r="AS6" s="389"/>
      <c r="AT6" s="389"/>
      <c r="AU6" s="389"/>
      <c r="AV6" s="389"/>
      <c r="AW6" s="389"/>
      <c r="AX6" s="389"/>
      <c r="AY6" s="389"/>
      <c r="AZ6" s="389"/>
      <c r="BA6" s="389"/>
      <c r="BB6" s="389"/>
      <c r="BC6" s="510"/>
      <c r="BD6" s="510"/>
      <c r="BE6" s="509"/>
    </row>
    <row r="7" spans="1:57" ht="20.25" customHeight="1" thickBot="1">
      <c r="A7" s="389"/>
      <c r="B7" s="508" t="s">
        <v>251</v>
      </c>
      <c r="C7" s="505" t="s">
        <v>250</v>
      </c>
      <c r="D7" s="507"/>
      <c r="E7" s="506" t="s">
        <v>249</v>
      </c>
      <c r="F7" s="507"/>
      <c r="G7" s="506" t="s">
        <v>248</v>
      </c>
      <c r="H7" s="505"/>
      <c r="I7" s="505"/>
      <c r="J7" s="505"/>
      <c r="K7" s="507"/>
      <c r="L7" s="506" t="s">
        <v>247</v>
      </c>
      <c r="M7" s="505"/>
      <c r="N7" s="505"/>
      <c r="O7" s="504"/>
      <c r="P7" s="503" t="s">
        <v>246</v>
      </c>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1" t="str">
        <f>IF(AZ3="４週","(9)1～4週目の勤務時間数合計","(9)1か月の勤務時間数合計")</f>
        <v>(9)1～4週目の勤務時間数合計</v>
      </c>
      <c r="AV7" s="500"/>
      <c r="AW7" s="501" t="s">
        <v>245</v>
      </c>
      <c r="AX7" s="500"/>
      <c r="AY7" s="494" t="s">
        <v>244</v>
      </c>
      <c r="AZ7" s="494"/>
      <c r="BA7" s="494"/>
      <c r="BB7" s="494"/>
      <c r="BC7" s="494"/>
      <c r="BD7" s="494"/>
    </row>
    <row r="8" spans="1:57" ht="20.25" customHeight="1" thickBot="1">
      <c r="A8" s="389"/>
      <c r="B8" s="493"/>
      <c r="C8" s="490"/>
      <c r="D8" s="492"/>
      <c r="E8" s="491"/>
      <c r="F8" s="492"/>
      <c r="G8" s="491"/>
      <c r="H8" s="490"/>
      <c r="I8" s="490"/>
      <c r="J8" s="490"/>
      <c r="K8" s="492"/>
      <c r="L8" s="491"/>
      <c r="M8" s="490"/>
      <c r="N8" s="490"/>
      <c r="O8" s="489"/>
      <c r="P8" s="499" t="s">
        <v>243</v>
      </c>
      <c r="Q8" s="498"/>
      <c r="R8" s="498"/>
      <c r="S8" s="498"/>
      <c r="T8" s="498"/>
      <c r="U8" s="498"/>
      <c r="V8" s="497"/>
      <c r="W8" s="499" t="s">
        <v>242</v>
      </c>
      <c r="X8" s="498"/>
      <c r="Y8" s="498"/>
      <c r="Z8" s="498"/>
      <c r="AA8" s="498"/>
      <c r="AB8" s="498"/>
      <c r="AC8" s="497"/>
      <c r="AD8" s="499" t="s">
        <v>241</v>
      </c>
      <c r="AE8" s="498"/>
      <c r="AF8" s="498"/>
      <c r="AG8" s="498"/>
      <c r="AH8" s="498"/>
      <c r="AI8" s="498"/>
      <c r="AJ8" s="497"/>
      <c r="AK8" s="499" t="s">
        <v>240</v>
      </c>
      <c r="AL8" s="498"/>
      <c r="AM8" s="498"/>
      <c r="AN8" s="498"/>
      <c r="AO8" s="498"/>
      <c r="AP8" s="498"/>
      <c r="AQ8" s="497"/>
      <c r="AR8" s="499" t="s">
        <v>239</v>
      </c>
      <c r="AS8" s="498"/>
      <c r="AT8" s="497"/>
      <c r="AU8" s="496"/>
      <c r="AV8" s="495"/>
      <c r="AW8" s="496"/>
      <c r="AX8" s="495"/>
      <c r="AY8" s="494"/>
      <c r="AZ8" s="494"/>
      <c r="BA8" s="494"/>
      <c r="BB8" s="494"/>
      <c r="BC8" s="494"/>
      <c r="BD8" s="494"/>
    </row>
    <row r="9" spans="1:57" ht="20.25" customHeight="1" thickBot="1">
      <c r="A9" s="389"/>
      <c r="B9" s="493"/>
      <c r="C9" s="490"/>
      <c r="D9" s="492"/>
      <c r="E9" s="491"/>
      <c r="F9" s="492"/>
      <c r="G9" s="491"/>
      <c r="H9" s="490"/>
      <c r="I9" s="490"/>
      <c r="J9" s="490"/>
      <c r="K9" s="492"/>
      <c r="L9" s="491"/>
      <c r="M9" s="490"/>
      <c r="N9" s="490"/>
      <c r="O9" s="489"/>
      <c r="P9" s="487">
        <f>DAY(DATE($X$2,$AB$2,1))</f>
        <v>1</v>
      </c>
      <c r="Q9" s="486">
        <f>DAY(DATE($X$2,$AB$2,2))</f>
        <v>2</v>
      </c>
      <c r="R9" s="486">
        <f>DAY(DATE($X$2,$AB$2,3))</f>
        <v>3</v>
      </c>
      <c r="S9" s="486">
        <f>DAY(DATE($X$2,$AB$2,4))</f>
        <v>4</v>
      </c>
      <c r="T9" s="486">
        <f>DAY(DATE($X$2,$AB$2,5))</f>
        <v>5</v>
      </c>
      <c r="U9" s="486">
        <f>DAY(DATE($X$2,$AB$2,6))</f>
        <v>6</v>
      </c>
      <c r="V9" s="488">
        <f>DAY(DATE($X$2,$AB$2,7))</f>
        <v>7</v>
      </c>
      <c r="W9" s="487">
        <f>DAY(DATE($X$2,$AB$2,8))</f>
        <v>8</v>
      </c>
      <c r="X9" s="486">
        <f>DAY(DATE($X$2,$AB$2,9))</f>
        <v>9</v>
      </c>
      <c r="Y9" s="486">
        <f>DAY(DATE($X$2,$AB$2,10))</f>
        <v>10</v>
      </c>
      <c r="Z9" s="486">
        <f>DAY(DATE($X$2,$AB$2,11))</f>
        <v>11</v>
      </c>
      <c r="AA9" s="486">
        <f>DAY(DATE($X$2,$AB$2,12))</f>
        <v>12</v>
      </c>
      <c r="AB9" s="486">
        <f>DAY(DATE($X$2,$AB$2,13))</f>
        <v>13</v>
      </c>
      <c r="AC9" s="488">
        <f>DAY(DATE($X$2,$AB$2,14))</f>
        <v>14</v>
      </c>
      <c r="AD9" s="487">
        <f>DAY(DATE($X$2,$AB$2,15))</f>
        <v>15</v>
      </c>
      <c r="AE9" s="486">
        <f>DAY(DATE($X$2,$AB$2,16))</f>
        <v>16</v>
      </c>
      <c r="AF9" s="486">
        <f>DAY(DATE($X$2,$AB$2,17))</f>
        <v>17</v>
      </c>
      <c r="AG9" s="486">
        <f>DAY(DATE($X$2,$AB$2,18))</f>
        <v>18</v>
      </c>
      <c r="AH9" s="486">
        <f>DAY(DATE($X$2,$AB$2,19))</f>
        <v>19</v>
      </c>
      <c r="AI9" s="486">
        <f>DAY(DATE($X$2,$AB$2,20))</f>
        <v>20</v>
      </c>
      <c r="AJ9" s="488">
        <f>DAY(DATE($X$2,$AB$2,21))</f>
        <v>21</v>
      </c>
      <c r="AK9" s="487">
        <f>DAY(DATE($X$2,$AB$2,22))</f>
        <v>22</v>
      </c>
      <c r="AL9" s="486">
        <f>DAY(DATE($X$2,$AB$2,23))</f>
        <v>23</v>
      </c>
      <c r="AM9" s="486">
        <f>DAY(DATE($X$2,$AB$2,24))</f>
        <v>24</v>
      </c>
      <c r="AN9" s="486">
        <f>DAY(DATE($X$2,$AB$2,25))</f>
        <v>25</v>
      </c>
      <c r="AO9" s="486">
        <f>DAY(DATE($X$2,$AB$2,26))</f>
        <v>26</v>
      </c>
      <c r="AP9" s="486">
        <f>DAY(DATE($X$2,$AB$2,27))</f>
        <v>27</v>
      </c>
      <c r="AQ9" s="488">
        <f>DAY(DATE($X$2,$AB$2,28))</f>
        <v>28</v>
      </c>
      <c r="AR9" s="487" t="str">
        <f>IF(AZ3="暦月",IF(DAY(DATE($X$2,$AB$2,29))=29,29,""),"")</f>
        <v/>
      </c>
      <c r="AS9" s="486" t="str">
        <f>IF(AZ3="暦月",IF(DAY(DATE($X$2,$AB$2,30))=30,30,""),"")</f>
        <v/>
      </c>
      <c r="AT9" s="485" t="str">
        <f>IF(AZ3="暦月",IF(DAY(DATE($X$2,$AB$2,31))=31,31,""),"")</f>
        <v/>
      </c>
      <c r="AU9" s="496"/>
      <c r="AV9" s="495"/>
      <c r="AW9" s="496"/>
      <c r="AX9" s="495"/>
      <c r="AY9" s="494"/>
      <c r="AZ9" s="494"/>
      <c r="BA9" s="494"/>
      <c r="BB9" s="494"/>
      <c r="BC9" s="494"/>
      <c r="BD9" s="494"/>
    </row>
    <row r="10" spans="1:57" ht="20.25" hidden="1" customHeight="1" thickBot="1">
      <c r="A10" s="389"/>
      <c r="B10" s="493"/>
      <c r="C10" s="490"/>
      <c r="D10" s="492"/>
      <c r="E10" s="491"/>
      <c r="F10" s="492"/>
      <c r="G10" s="491"/>
      <c r="H10" s="490"/>
      <c r="I10" s="490"/>
      <c r="J10" s="490"/>
      <c r="K10" s="492"/>
      <c r="L10" s="491"/>
      <c r="M10" s="490"/>
      <c r="N10" s="490"/>
      <c r="O10" s="489"/>
      <c r="P10" s="487">
        <f>WEEKDAY(DATE($X$2,$AB$2,1))</f>
        <v>2</v>
      </c>
      <c r="Q10" s="486">
        <f>WEEKDAY(DATE($X$2,$AB$2,2))</f>
        <v>3</v>
      </c>
      <c r="R10" s="486">
        <f>WEEKDAY(DATE($X$2,$AB$2,3))</f>
        <v>4</v>
      </c>
      <c r="S10" s="486">
        <f>WEEKDAY(DATE($X$2,$AB$2,4))</f>
        <v>5</v>
      </c>
      <c r="T10" s="486">
        <f>WEEKDAY(DATE($X$2,$AB$2,5))</f>
        <v>6</v>
      </c>
      <c r="U10" s="486">
        <f>WEEKDAY(DATE($X$2,$AB$2,6))</f>
        <v>7</v>
      </c>
      <c r="V10" s="488">
        <f>WEEKDAY(DATE($X$2,$AB$2,7))</f>
        <v>1</v>
      </c>
      <c r="W10" s="487">
        <f>WEEKDAY(DATE($X$2,$AB$2,8))</f>
        <v>2</v>
      </c>
      <c r="X10" s="486">
        <f>WEEKDAY(DATE($X$2,$AB$2,9))</f>
        <v>3</v>
      </c>
      <c r="Y10" s="486">
        <f>WEEKDAY(DATE($X$2,$AB$2,10))</f>
        <v>4</v>
      </c>
      <c r="Z10" s="486">
        <f>WEEKDAY(DATE($X$2,$AB$2,11))</f>
        <v>5</v>
      </c>
      <c r="AA10" s="486">
        <f>WEEKDAY(DATE($X$2,$AB$2,12))</f>
        <v>6</v>
      </c>
      <c r="AB10" s="486">
        <f>WEEKDAY(DATE($X$2,$AB$2,13))</f>
        <v>7</v>
      </c>
      <c r="AC10" s="488">
        <f>WEEKDAY(DATE($X$2,$AB$2,14))</f>
        <v>1</v>
      </c>
      <c r="AD10" s="487">
        <f>WEEKDAY(DATE($X$2,$AB$2,15))</f>
        <v>2</v>
      </c>
      <c r="AE10" s="486">
        <f>WEEKDAY(DATE($X$2,$AB$2,16))</f>
        <v>3</v>
      </c>
      <c r="AF10" s="486">
        <f>WEEKDAY(DATE($X$2,$AB$2,17))</f>
        <v>4</v>
      </c>
      <c r="AG10" s="486">
        <f>WEEKDAY(DATE($X$2,$AB$2,18))</f>
        <v>5</v>
      </c>
      <c r="AH10" s="486">
        <f>WEEKDAY(DATE($X$2,$AB$2,19))</f>
        <v>6</v>
      </c>
      <c r="AI10" s="486">
        <f>WEEKDAY(DATE($X$2,$AB$2,20))</f>
        <v>7</v>
      </c>
      <c r="AJ10" s="488">
        <f>WEEKDAY(DATE($X$2,$AB$2,21))</f>
        <v>1</v>
      </c>
      <c r="AK10" s="487">
        <f>WEEKDAY(DATE($X$2,$AB$2,22))</f>
        <v>2</v>
      </c>
      <c r="AL10" s="486">
        <f>WEEKDAY(DATE($X$2,$AB$2,23))</f>
        <v>3</v>
      </c>
      <c r="AM10" s="486">
        <f>WEEKDAY(DATE($X$2,$AB$2,24))</f>
        <v>4</v>
      </c>
      <c r="AN10" s="486">
        <f>WEEKDAY(DATE($X$2,$AB$2,25))</f>
        <v>5</v>
      </c>
      <c r="AO10" s="486">
        <f>WEEKDAY(DATE($X$2,$AB$2,26))</f>
        <v>6</v>
      </c>
      <c r="AP10" s="486">
        <f>WEEKDAY(DATE($X$2,$AB$2,27))</f>
        <v>7</v>
      </c>
      <c r="AQ10" s="488">
        <f>WEEKDAY(DATE($X$2,$AB$2,28))</f>
        <v>1</v>
      </c>
      <c r="AR10" s="487">
        <f>IF(AR9=29,WEEKDAY(DATE($X$2,$AB$2,29)),0)</f>
        <v>0</v>
      </c>
      <c r="AS10" s="486">
        <f>IF(AS9=30,WEEKDAY(DATE($X$2,$AB$2,30)),0)</f>
        <v>0</v>
      </c>
      <c r="AT10" s="485">
        <f>IF(AT9=31,WEEKDAY(DATE($X$2,$AB$2,31)),0)</f>
        <v>0</v>
      </c>
      <c r="AU10" s="484"/>
      <c r="AV10" s="483"/>
      <c r="AW10" s="484"/>
      <c r="AX10" s="483"/>
      <c r="AY10" s="471"/>
      <c r="AZ10" s="471"/>
      <c r="BA10" s="471"/>
      <c r="BB10" s="471"/>
      <c r="BC10" s="471"/>
      <c r="BD10" s="471"/>
    </row>
    <row r="11" spans="1:57" ht="20.25" customHeight="1" thickBot="1">
      <c r="A11" s="389"/>
      <c r="B11" s="482"/>
      <c r="C11" s="479"/>
      <c r="D11" s="481"/>
      <c r="E11" s="480"/>
      <c r="F11" s="481"/>
      <c r="G11" s="480"/>
      <c r="H11" s="479"/>
      <c r="I11" s="479"/>
      <c r="J11" s="479"/>
      <c r="K11" s="481"/>
      <c r="L11" s="480"/>
      <c r="M11" s="479"/>
      <c r="N11" s="479"/>
      <c r="O11" s="478"/>
      <c r="P11" s="477" t="str">
        <f>IF(P10=1,"日",IF(P10=2,"月",IF(P10=3,"火",IF(P10=4,"水",IF(P10=5,"木",IF(P10=6,"金","土"))))))</f>
        <v>月</v>
      </c>
      <c r="Q11" s="475" t="str">
        <f>IF(Q10=1,"日",IF(Q10=2,"月",IF(Q10=3,"火",IF(Q10=4,"水",IF(Q10=5,"木",IF(Q10=6,"金","土"))))))</f>
        <v>火</v>
      </c>
      <c r="R11" s="475" t="str">
        <f>IF(R10=1,"日",IF(R10=2,"月",IF(R10=3,"火",IF(R10=4,"水",IF(R10=5,"木",IF(R10=6,"金","土"))))))</f>
        <v>水</v>
      </c>
      <c r="S11" s="475" t="str">
        <f>IF(S10=1,"日",IF(S10=2,"月",IF(S10=3,"火",IF(S10=4,"水",IF(S10=5,"木",IF(S10=6,"金","土"))))))</f>
        <v>木</v>
      </c>
      <c r="T11" s="475" t="str">
        <f>IF(T10=1,"日",IF(T10=2,"月",IF(T10=3,"火",IF(T10=4,"水",IF(T10=5,"木",IF(T10=6,"金","土"))))))</f>
        <v>金</v>
      </c>
      <c r="U11" s="475" t="str">
        <f>IF(U10=1,"日",IF(U10=2,"月",IF(U10=3,"火",IF(U10=4,"水",IF(U10=5,"木",IF(U10=6,"金","土"))))))</f>
        <v>土</v>
      </c>
      <c r="V11" s="476" t="str">
        <f>IF(V10=1,"日",IF(V10=2,"月",IF(V10=3,"火",IF(V10=4,"水",IF(V10=5,"木",IF(V10=6,"金","土"))))))</f>
        <v>日</v>
      </c>
      <c r="W11" s="477" t="str">
        <f>IF(W10=1,"日",IF(W10=2,"月",IF(W10=3,"火",IF(W10=4,"水",IF(W10=5,"木",IF(W10=6,"金","土"))))))</f>
        <v>月</v>
      </c>
      <c r="X11" s="475" t="str">
        <f>IF(X10=1,"日",IF(X10=2,"月",IF(X10=3,"火",IF(X10=4,"水",IF(X10=5,"木",IF(X10=6,"金","土"))))))</f>
        <v>火</v>
      </c>
      <c r="Y11" s="475" t="str">
        <f>IF(Y10=1,"日",IF(Y10=2,"月",IF(Y10=3,"火",IF(Y10=4,"水",IF(Y10=5,"木",IF(Y10=6,"金","土"))))))</f>
        <v>水</v>
      </c>
      <c r="Z11" s="475" t="str">
        <f>IF(Z10=1,"日",IF(Z10=2,"月",IF(Z10=3,"火",IF(Z10=4,"水",IF(Z10=5,"木",IF(Z10=6,"金","土"))))))</f>
        <v>木</v>
      </c>
      <c r="AA11" s="475" t="str">
        <f>IF(AA10=1,"日",IF(AA10=2,"月",IF(AA10=3,"火",IF(AA10=4,"水",IF(AA10=5,"木",IF(AA10=6,"金","土"))))))</f>
        <v>金</v>
      </c>
      <c r="AB11" s="475" t="str">
        <f>IF(AB10=1,"日",IF(AB10=2,"月",IF(AB10=3,"火",IF(AB10=4,"水",IF(AB10=5,"木",IF(AB10=6,"金","土"))))))</f>
        <v>土</v>
      </c>
      <c r="AC11" s="476" t="str">
        <f>IF(AC10=1,"日",IF(AC10=2,"月",IF(AC10=3,"火",IF(AC10=4,"水",IF(AC10=5,"木",IF(AC10=6,"金","土"))))))</f>
        <v>日</v>
      </c>
      <c r="AD11" s="477" t="str">
        <f>IF(AD10=1,"日",IF(AD10=2,"月",IF(AD10=3,"火",IF(AD10=4,"水",IF(AD10=5,"木",IF(AD10=6,"金","土"))))))</f>
        <v>月</v>
      </c>
      <c r="AE11" s="475" t="str">
        <f>IF(AE10=1,"日",IF(AE10=2,"月",IF(AE10=3,"火",IF(AE10=4,"水",IF(AE10=5,"木",IF(AE10=6,"金","土"))))))</f>
        <v>火</v>
      </c>
      <c r="AF11" s="475" t="str">
        <f>IF(AF10=1,"日",IF(AF10=2,"月",IF(AF10=3,"火",IF(AF10=4,"水",IF(AF10=5,"木",IF(AF10=6,"金","土"))))))</f>
        <v>水</v>
      </c>
      <c r="AG11" s="475" t="str">
        <f>IF(AG10=1,"日",IF(AG10=2,"月",IF(AG10=3,"火",IF(AG10=4,"水",IF(AG10=5,"木",IF(AG10=6,"金","土"))))))</f>
        <v>木</v>
      </c>
      <c r="AH11" s="475" t="str">
        <f>IF(AH10=1,"日",IF(AH10=2,"月",IF(AH10=3,"火",IF(AH10=4,"水",IF(AH10=5,"木",IF(AH10=6,"金","土"))))))</f>
        <v>金</v>
      </c>
      <c r="AI11" s="475" t="str">
        <f>IF(AI10=1,"日",IF(AI10=2,"月",IF(AI10=3,"火",IF(AI10=4,"水",IF(AI10=5,"木",IF(AI10=6,"金","土"))))))</f>
        <v>土</v>
      </c>
      <c r="AJ11" s="476" t="str">
        <f>IF(AJ10=1,"日",IF(AJ10=2,"月",IF(AJ10=3,"火",IF(AJ10=4,"水",IF(AJ10=5,"木",IF(AJ10=6,"金","土"))))))</f>
        <v>日</v>
      </c>
      <c r="AK11" s="477" t="str">
        <f>IF(AK10=1,"日",IF(AK10=2,"月",IF(AK10=3,"火",IF(AK10=4,"水",IF(AK10=5,"木",IF(AK10=6,"金","土"))))))</f>
        <v>月</v>
      </c>
      <c r="AL11" s="475" t="str">
        <f>IF(AL10=1,"日",IF(AL10=2,"月",IF(AL10=3,"火",IF(AL10=4,"水",IF(AL10=5,"木",IF(AL10=6,"金","土"))))))</f>
        <v>火</v>
      </c>
      <c r="AM11" s="475" t="str">
        <f>IF(AM10=1,"日",IF(AM10=2,"月",IF(AM10=3,"火",IF(AM10=4,"水",IF(AM10=5,"木",IF(AM10=6,"金","土"))))))</f>
        <v>水</v>
      </c>
      <c r="AN11" s="475" t="str">
        <f>IF(AN10=1,"日",IF(AN10=2,"月",IF(AN10=3,"火",IF(AN10=4,"水",IF(AN10=5,"木",IF(AN10=6,"金","土"))))))</f>
        <v>木</v>
      </c>
      <c r="AO11" s="475" t="str">
        <f>IF(AO10=1,"日",IF(AO10=2,"月",IF(AO10=3,"火",IF(AO10=4,"水",IF(AO10=5,"木",IF(AO10=6,"金","土"))))))</f>
        <v>金</v>
      </c>
      <c r="AP11" s="475" t="str">
        <f>IF(AP10=1,"日",IF(AP10=2,"月",IF(AP10=3,"火",IF(AP10=4,"水",IF(AP10=5,"木",IF(AP10=6,"金","土"))))))</f>
        <v>土</v>
      </c>
      <c r="AQ11" s="476" t="str">
        <f>IF(AQ10=1,"日",IF(AQ10=2,"月",IF(AQ10=3,"火",IF(AQ10=4,"水",IF(AQ10=5,"木",IF(AQ10=6,"金","土"))))))</f>
        <v>日</v>
      </c>
      <c r="AR11" s="475" t="str">
        <f>IF(AR10=1,"日",IF(AR10=2,"月",IF(AR10=3,"火",IF(AR10=4,"水",IF(AR10=5,"木",IF(AR10=6,"金",IF(AR10=0,"","土")))))))</f>
        <v/>
      </c>
      <c r="AS11" s="475" t="str">
        <f>IF(AS10=1,"日",IF(AS10=2,"月",IF(AS10=3,"火",IF(AS10=4,"水",IF(AS10=5,"木",IF(AS10=6,"金",IF(AS10=0,"","土")))))))</f>
        <v/>
      </c>
      <c r="AT11" s="474" t="str">
        <f>IF(AT10=1,"日",IF(AT10=2,"月",IF(AT10=3,"火",IF(AT10=4,"水",IF(AT10=5,"木",IF(AT10=6,"金",IF(AT10=0,"","土")))))))</f>
        <v/>
      </c>
      <c r="AU11" s="473"/>
      <c r="AV11" s="472"/>
      <c r="AW11" s="473"/>
      <c r="AX11" s="472"/>
      <c r="AY11" s="471"/>
      <c r="AZ11" s="471"/>
      <c r="BA11" s="471"/>
      <c r="BB11" s="471"/>
      <c r="BC11" s="471"/>
      <c r="BD11" s="471"/>
    </row>
    <row r="12" spans="1:57" ht="39.9" customHeight="1">
      <c r="A12" s="389"/>
      <c r="B12" s="470">
        <v>1</v>
      </c>
      <c r="C12" s="469"/>
      <c r="D12" s="468"/>
      <c r="E12" s="463"/>
      <c r="F12" s="467"/>
      <c r="G12" s="466"/>
      <c r="H12" s="465"/>
      <c r="I12" s="465"/>
      <c r="J12" s="465"/>
      <c r="K12" s="464"/>
      <c r="L12" s="463"/>
      <c r="M12" s="462"/>
      <c r="N12" s="462"/>
      <c r="O12" s="461"/>
      <c r="P12" s="460"/>
      <c r="Q12" s="459"/>
      <c r="R12" s="459"/>
      <c r="S12" s="459"/>
      <c r="T12" s="459"/>
      <c r="U12" s="459"/>
      <c r="V12" s="458"/>
      <c r="W12" s="460"/>
      <c r="X12" s="459"/>
      <c r="Y12" s="459"/>
      <c r="Z12" s="459"/>
      <c r="AA12" s="459"/>
      <c r="AB12" s="459"/>
      <c r="AC12" s="458"/>
      <c r="AD12" s="460"/>
      <c r="AE12" s="459"/>
      <c r="AF12" s="459"/>
      <c r="AG12" s="459"/>
      <c r="AH12" s="459"/>
      <c r="AI12" s="459"/>
      <c r="AJ12" s="458"/>
      <c r="AK12" s="460"/>
      <c r="AL12" s="459"/>
      <c r="AM12" s="459"/>
      <c r="AN12" s="459"/>
      <c r="AO12" s="459"/>
      <c r="AP12" s="459"/>
      <c r="AQ12" s="458"/>
      <c r="AR12" s="460"/>
      <c r="AS12" s="459"/>
      <c r="AT12" s="458"/>
      <c r="AU12" s="457"/>
      <c r="AV12" s="456"/>
      <c r="AW12" s="455"/>
      <c r="AX12" s="454"/>
      <c r="AY12" s="453"/>
      <c r="AZ12" s="452"/>
      <c r="BA12" s="452"/>
      <c r="BB12" s="452"/>
      <c r="BC12" s="452"/>
      <c r="BD12" s="451"/>
    </row>
    <row r="13" spans="1:57" ht="39.9" customHeight="1">
      <c r="A13" s="389"/>
      <c r="B13" s="434">
        <f>B12+1</f>
        <v>2</v>
      </c>
      <c r="C13" s="433"/>
      <c r="D13" s="432"/>
      <c r="E13" s="427"/>
      <c r="F13" s="431"/>
      <c r="G13" s="430"/>
      <c r="H13" s="429"/>
      <c r="I13" s="429"/>
      <c r="J13" s="429"/>
      <c r="K13" s="428"/>
      <c r="L13" s="427"/>
      <c r="M13" s="426"/>
      <c r="N13" s="426"/>
      <c r="O13" s="425"/>
      <c r="P13" s="424"/>
      <c r="Q13" s="423"/>
      <c r="R13" s="423"/>
      <c r="S13" s="423"/>
      <c r="T13" s="423"/>
      <c r="U13" s="423"/>
      <c r="V13" s="422"/>
      <c r="W13" s="424"/>
      <c r="X13" s="423"/>
      <c r="Y13" s="423"/>
      <c r="Z13" s="423"/>
      <c r="AA13" s="423"/>
      <c r="AB13" s="423"/>
      <c r="AC13" s="422"/>
      <c r="AD13" s="424"/>
      <c r="AE13" s="423"/>
      <c r="AF13" s="423"/>
      <c r="AG13" s="423"/>
      <c r="AH13" s="423"/>
      <c r="AI13" s="423"/>
      <c r="AJ13" s="422"/>
      <c r="AK13" s="424"/>
      <c r="AL13" s="423"/>
      <c r="AM13" s="423"/>
      <c r="AN13" s="423"/>
      <c r="AO13" s="423"/>
      <c r="AP13" s="423"/>
      <c r="AQ13" s="422"/>
      <c r="AR13" s="424"/>
      <c r="AS13" s="423"/>
      <c r="AT13" s="422"/>
      <c r="AU13" s="421"/>
      <c r="AV13" s="420"/>
      <c r="AW13" s="419"/>
      <c r="AX13" s="418"/>
      <c r="AY13" s="417"/>
      <c r="AZ13" s="416"/>
      <c r="BA13" s="416"/>
      <c r="BB13" s="416"/>
      <c r="BC13" s="416"/>
      <c r="BD13" s="415"/>
    </row>
    <row r="14" spans="1:57" ht="39.9" customHeight="1">
      <c r="A14" s="389"/>
      <c r="B14" s="434">
        <f>B13+1</f>
        <v>3</v>
      </c>
      <c r="C14" s="433"/>
      <c r="D14" s="432"/>
      <c r="E14" s="427"/>
      <c r="F14" s="431"/>
      <c r="G14" s="430"/>
      <c r="H14" s="429"/>
      <c r="I14" s="429"/>
      <c r="J14" s="429"/>
      <c r="K14" s="428"/>
      <c r="L14" s="427"/>
      <c r="M14" s="426"/>
      <c r="N14" s="426"/>
      <c r="O14" s="425"/>
      <c r="P14" s="424"/>
      <c r="Q14" s="423"/>
      <c r="R14" s="423"/>
      <c r="S14" s="423"/>
      <c r="T14" s="423"/>
      <c r="U14" s="423"/>
      <c r="V14" s="422"/>
      <c r="W14" s="424"/>
      <c r="X14" s="423"/>
      <c r="Y14" s="423"/>
      <c r="Z14" s="423"/>
      <c r="AA14" s="423"/>
      <c r="AB14" s="423"/>
      <c r="AC14" s="422"/>
      <c r="AD14" s="424"/>
      <c r="AE14" s="423"/>
      <c r="AF14" s="423"/>
      <c r="AG14" s="423"/>
      <c r="AH14" s="423"/>
      <c r="AI14" s="423"/>
      <c r="AJ14" s="422"/>
      <c r="AK14" s="424"/>
      <c r="AL14" s="423"/>
      <c r="AM14" s="423"/>
      <c r="AN14" s="423"/>
      <c r="AO14" s="423"/>
      <c r="AP14" s="423"/>
      <c r="AQ14" s="422"/>
      <c r="AR14" s="424"/>
      <c r="AS14" s="423"/>
      <c r="AT14" s="422"/>
      <c r="AU14" s="421"/>
      <c r="AV14" s="420"/>
      <c r="AW14" s="419"/>
      <c r="AX14" s="418"/>
      <c r="AY14" s="417"/>
      <c r="AZ14" s="416"/>
      <c r="BA14" s="416"/>
      <c r="BB14" s="416"/>
      <c r="BC14" s="416"/>
      <c r="BD14" s="415"/>
    </row>
    <row r="15" spans="1:57" ht="39.9" customHeight="1">
      <c r="A15" s="389"/>
      <c r="B15" s="434">
        <f>B14+1</f>
        <v>4</v>
      </c>
      <c r="C15" s="433"/>
      <c r="D15" s="432"/>
      <c r="E15" s="427"/>
      <c r="F15" s="431"/>
      <c r="G15" s="430"/>
      <c r="H15" s="429"/>
      <c r="I15" s="429"/>
      <c r="J15" s="429"/>
      <c r="K15" s="428"/>
      <c r="L15" s="427"/>
      <c r="M15" s="426"/>
      <c r="N15" s="426"/>
      <c r="O15" s="425"/>
      <c r="P15" s="424"/>
      <c r="Q15" s="423"/>
      <c r="R15" s="423"/>
      <c r="S15" s="423"/>
      <c r="T15" s="423"/>
      <c r="U15" s="423"/>
      <c r="V15" s="422"/>
      <c r="W15" s="424"/>
      <c r="X15" s="423"/>
      <c r="Y15" s="423"/>
      <c r="Z15" s="423"/>
      <c r="AA15" s="423"/>
      <c r="AB15" s="423"/>
      <c r="AC15" s="422"/>
      <c r="AD15" s="424"/>
      <c r="AE15" s="423"/>
      <c r="AF15" s="423"/>
      <c r="AG15" s="423"/>
      <c r="AH15" s="423"/>
      <c r="AI15" s="423"/>
      <c r="AJ15" s="422"/>
      <c r="AK15" s="424"/>
      <c r="AL15" s="423"/>
      <c r="AM15" s="423"/>
      <c r="AN15" s="423"/>
      <c r="AO15" s="423"/>
      <c r="AP15" s="423"/>
      <c r="AQ15" s="422"/>
      <c r="AR15" s="424"/>
      <c r="AS15" s="423"/>
      <c r="AT15" s="422"/>
      <c r="AU15" s="421"/>
      <c r="AV15" s="420"/>
      <c r="AW15" s="419"/>
      <c r="AX15" s="418"/>
      <c r="AY15" s="417"/>
      <c r="AZ15" s="416"/>
      <c r="BA15" s="416"/>
      <c r="BB15" s="416"/>
      <c r="BC15" s="416"/>
      <c r="BD15" s="415"/>
    </row>
    <row r="16" spans="1:57" ht="39.9" customHeight="1">
      <c r="A16" s="389"/>
      <c r="B16" s="434">
        <f>B15+1</f>
        <v>5</v>
      </c>
      <c r="C16" s="433"/>
      <c r="D16" s="432"/>
      <c r="E16" s="427"/>
      <c r="F16" s="431"/>
      <c r="G16" s="430"/>
      <c r="H16" s="429"/>
      <c r="I16" s="429"/>
      <c r="J16" s="429"/>
      <c r="K16" s="428"/>
      <c r="L16" s="427"/>
      <c r="M16" s="426"/>
      <c r="N16" s="426"/>
      <c r="O16" s="425"/>
      <c r="P16" s="424"/>
      <c r="Q16" s="423"/>
      <c r="R16" s="423"/>
      <c r="S16" s="423"/>
      <c r="T16" s="423"/>
      <c r="U16" s="423"/>
      <c r="V16" s="422"/>
      <c r="W16" s="424"/>
      <c r="X16" s="423"/>
      <c r="Y16" s="423"/>
      <c r="Z16" s="423"/>
      <c r="AA16" s="423"/>
      <c r="AB16" s="423"/>
      <c r="AC16" s="422"/>
      <c r="AD16" s="424"/>
      <c r="AE16" s="423"/>
      <c r="AF16" s="423"/>
      <c r="AG16" s="423"/>
      <c r="AH16" s="423"/>
      <c r="AI16" s="423"/>
      <c r="AJ16" s="422"/>
      <c r="AK16" s="424"/>
      <c r="AL16" s="423"/>
      <c r="AM16" s="423"/>
      <c r="AN16" s="423"/>
      <c r="AO16" s="423"/>
      <c r="AP16" s="423"/>
      <c r="AQ16" s="422"/>
      <c r="AR16" s="424"/>
      <c r="AS16" s="423"/>
      <c r="AT16" s="422"/>
      <c r="AU16" s="421"/>
      <c r="AV16" s="420"/>
      <c r="AW16" s="419"/>
      <c r="AX16" s="418"/>
      <c r="AY16" s="417"/>
      <c r="AZ16" s="416"/>
      <c r="BA16" s="416"/>
      <c r="BB16" s="416"/>
      <c r="BC16" s="416"/>
      <c r="BD16" s="415"/>
    </row>
    <row r="17" spans="1:56" ht="39.9" customHeight="1">
      <c r="A17" s="389"/>
      <c r="B17" s="434">
        <f>B16+1</f>
        <v>6</v>
      </c>
      <c r="C17" s="433"/>
      <c r="D17" s="432"/>
      <c r="E17" s="427"/>
      <c r="F17" s="431"/>
      <c r="G17" s="430"/>
      <c r="H17" s="429"/>
      <c r="I17" s="429"/>
      <c r="J17" s="429"/>
      <c r="K17" s="428"/>
      <c r="L17" s="427"/>
      <c r="M17" s="426"/>
      <c r="N17" s="426"/>
      <c r="O17" s="425"/>
      <c r="P17" s="424"/>
      <c r="Q17" s="423"/>
      <c r="R17" s="423"/>
      <c r="S17" s="423"/>
      <c r="T17" s="423"/>
      <c r="U17" s="423"/>
      <c r="V17" s="422"/>
      <c r="W17" s="424"/>
      <c r="X17" s="423"/>
      <c r="Y17" s="423"/>
      <c r="Z17" s="423"/>
      <c r="AA17" s="423"/>
      <c r="AB17" s="423"/>
      <c r="AC17" s="422"/>
      <c r="AD17" s="424"/>
      <c r="AE17" s="423"/>
      <c r="AF17" s="423"/>
      <c r="AG17" s="423"/>
      <c r="AH17" s="423"/>
      <c r="AI17" s="423"/>
      <c r="AJ17" s="422"/>
      <c r="AK17" s="424"/>
      <c r="AL17" s="423"/>
      <c r="AM17" s="423"/>
      <c r="AN17" s="423"/>
      <c r="AO17" s="423"/>
      <c r="AP17" s="423"/>
      <c r="AQ17" s="422"/>
      <c r="AR17" s="424"/>
      <c r="AS17" s="423"/>
      <c r="AT17" s="422"/>
      <c r="AU17" s="421"/>
      <c r="AV17" s="420"/>
      <c r="AW17" s="419"/>
      <c r="AX17" s="418"/>
      <c r="AY17" s="417"/>
      <c r="AZ17" s="416"/>
      <c r="BA17" s="416"/>
      <c r="BB17" s="416"/>
      <c r="BC17" s="416"/>
      <c r="BD17" s="415"/>
    </row>
    <row r="18" spans="1:56" ht="39.9" customHeight="1">
      <c r="A18" s="389"/>
      <c r="B18" s="434">
        <f>B17+1</f>
        <v>7</v>
      </c>
      <c r="C18" s="433"/>
      <c r="D18" s="432"/>
      <c r="E18" s="427"/>
      <c r="F18" s="431"/>
      <c r="G18" s="430"/>
      <c r="H18" s="429"/>
      <c r="I18" s="429"/>
      <c r="J18" s="429"/>
      <c r="K18" s="428"/>
      <c r="L18" s="427"/>
      <c r="M18" s="426"/>
      <c r="N18" s="426"/>
      <c r="O18" s="425"/>
      <c r="P18" s="424"/>
      <c r="Q18" s="423"/>
      <c r="R18" s="423"/>
      <c r="S18" s="423"/>
      <c r="T18" s="423"/>
      <c r="U18" s="423"/>
      <c r="V18" s="422"/>
      <c r="W18" s="424"/>
      <c r="X18" s="423"/>
      <c r="Y18" s="423"/>
      <c r="Z18" s="423"/>
      <c r="AA18" s="423"/>
      <c r="AB18" s="423"/>
      <c r="AC18" s="422"/>
      <c r="AD18" s="424"/>
      <c r="AE18" s="423"/>
      <c r="AF18" s="423"/>
      <c r="AG18" s="423"/>
      <c r="AH18" s="423"/>
      <c r="AI18" s="423"/>
      <c r="AJ18" s="422"/>
      <c r="AK18" s="424"/>
      <c r="AL18" s="423"/>
      <c r="AM18" s="423"/>
      <c r="AN18" s="423"/>
      <c r="AO18" s="423"/>
      <c r="AP18" s="423"/>
      <c r="AQ18" s="422"/>
      <c r="AR18" s="424"/>
      <c r="AS18" s="423"/>
      <c r="AT18" s="422"/>
      <c r="AU18" s="421"/>
      <c r="AV18" s="420"/>
      <c r="AW18" s="419"/>
      <c r="AX18" s="418"/>
      <c r="AY18" s="417"/>
      <c r="AZ18" s="416"/>
      <c r="BA18" s="416"/>
      <c r="BB18" s="416"/>
      <c r="BC18" s="416"/>
      <c r="BD18" s="415"/>
    </row>
    <row r="19" spans="1:56" ht="39.9" customHeight="1">
      <c r="A19" s="389"/>
      <c r="B19" s="434">
        <f>B18+1</f>
        <v>8</v>
      </c>
      <c r="C19" s="433"/>
      <c r="D19" s="432"/>
      <c r="E19" s="427"/>
      <c r="F19" s="431"/>
      <c r="G19" s="430"/>
      <c r="H19" s="429"/>
      <c r="I19" s="429"/>
      <c r="J19" s="429"/>
      <c r="K19" s="428"/>
      <c r="L19" s="427"/>
      <c r="M19" s="426"/>
      <c r="N19" s="426"/>
      <c r="O19" s="425"/>
      <c r="P19" s="424"/>
      <c r="Q19" s="423"/>
      <c r="R19" s="423"/>
      <c r="S19" s="423"/>
      <c r="T19" s="423"/>
      <c r="U19" s="423"/>
      <c r="V19" s="422"/>
      <c r="W19" s="424"/>
      <c r="X19" s="423"/>
      <c r="Y19" s="423"/>
      <c r="Z19" s="423"/>
      <c r="AA19" s="423"/>
      <c r="AB19" s="423"/>
      <c r="AC19" s="422"/>
      <c r="AD19" s="424"/>
      <c r="AE19" s="423"/>
      <c r="AF19" s="423"/>
      <c r="AG19" s="423"/>
      <c r="AH19" s="423"/>
      <c r="AI19" s="423"/>
      <c r="AJ19" s="422"/>
      <c r="AK19" s="424"/>
      <c r="AL19" s="423"/>
      <c r="AM19" s="423"/>
      <c r="AN19" s="423"/>
      <c r="AO19" s="423"/>
      <c r="AP19" s="423"/>
      <c r="AQ19" s="422"/>
      <c r="AR19" s="424"/>
      <c r="AS19" s="423"/>
      <c r="AT19" s="422"/>
      <c r="AU19" s="421"/>
      <c r="AV19" s="420"/>
      <c r="AW19" s="419"/>
      <c r="AX19" s="418"/>
      <c r="AY19" s="417"/>
      <c r="AZ19" s="416"/>
      <c r="BA19" s="416"/>
      <c r="BB19" s="416"/>
      <c r="BC19" s="416"/>
      <c r="BD19" s="415"/>
    </row>
    <row r="20" spans="1:56" ht="39.9" customHeight="1">
      <c r="A20" s="389"/>
      <c r="B20" s="434">
        <f>B19+1</f>
        <v>9</v>
      </c>
      <c r="C20" s="433"/>
      <c r="D20" s="432"/>
      <c r="E20" s="427"/>
      <c r="F20" s="431"/>
      <c r="G20" s="430"/>
      <c r="H20" s="429"/>
      <c r="I20" s="429"/>
      <c r="J20" s="429"/>
      <c r="K20" s="428"/>
      <c r="L20" s="427"/>
      <c r="M20" s="426"/>
      <c r="N20" s="426"/>
      <c r="O20" s="425"/>
      <c r="P20" s="424"/>
      <c r="Q20" s="423"/>
      <c r="R20" s="423"/>
      <c r="S20" s="423"/>
      <c r="T20" s="423"/>
      <c r="U20" s="423"/>
      <c r="V20" s="422"/>
      <c r="W20" s="424"/>
      <c r="X20" s="423"/>
      <c r="Y20" s="423"/>
      <c r="Z20" s="423"/>
      <c r="AA20" s="423"/>
      <c r="AB20" s="423"/>
      <c r="AC20" s="422"/>
      <c r="AD20" s="424"/>
      <c r="AE20" s="423"/>
      <c r="AF20" s="423"/>
      <c r="AG20" s="423"/>
      <c r="AH20" s="423"/>
      <c r="AI20" s="423"/>
      <c r="AJ20" s="422"/>
      <c r="AK20" s="424"/>
      <c r="AL20" s="423"/>
      <c r="AM20" s="423"/>
      <c r="AN20" s="423"/>
      <c r="AO20" s="423"/>
      <c r="AP20" s="423"/>
      <c r="AQ20" s="422"/>
      <c r="AR20" s="424"/>
      <c r="AS20" s="423"/>
      <c r="AT20" s="422"/>
      <c r="AU20" s="421"/>
      <c r="AV20" s="420"/>
      <c r="AW20" s="419"/>
      <c r="AX20" s="418"/>
      <c r="AY20" s="417"/>
      <c r="AZ20" s="416"/>
      <c r="BA20" s="416"/>
      <c r="BB20" s="416"/>
      <c r="BC20" s="416"/>
      <c r="BD20" s="415"/>
    </row>
    <row r="21" spans="1:56" ht="39.9" customHeight="1">
      <c r="A21" s="389"/>
      <c r="B21" s="434">
        <f>B20+1</f>
        <v>10</v>
      </c>
      <c r="C21" s="433"/>
      <c r="D21" s="432"/>
      <c r="E21" s="427"/>
      <c r="F21" s="431"/>
      <c r="G21" s="430"/>
      <c r="H21" s="429"/>
      <c r="I21" s="429"/>
      <c r="J21" s="429"/>
      <c r="K21" s="428"/>
      <c r="L21" s="427"/>
      <c r="M21" s="426"/>
      <c r="N21" s="426"/>
      <c r="O21" s="425"/>
      <c r="P21" s="424"/>
      <c r="Q21" s="423"/>
      <c r="R21" s="423"/>
      <c r="S21" s="423"/>
      <c r="T21" s="423"/>
      <c r="U21" s="423"/>
      <c r="V21" s="422"/>
      <c r="W21" s="424"/>
      <c r="X21" s="423"/>
      <c r="Y21" s="423"/>
      <c r="Z21" s="423"/>
      <c r="AA21" s="423"/>
      <c r="AB21" s="423"/>
      <c r="AC21" s="422"/>
      <c r="AD21" s="424"/>
      <c r="AE21" s="423"/>
      <c r="AF21" s="423"/>
      <c r="AG21" s="423"/>
      <c r="AH21" s="423"/>
      <c r="AI21" s="423"/>
      <c r="AJ21" s="422"/>
      <c r="AK21" s="424"/>
      <c r="AL21" s="423"/>
      <c r="AM21" s="423"/>
      <c r="AN21" s="423"/>
      <c r="AO21" s="423"/>
      <c r="AP21" s="423"/>
      <c r="AQ21" s="422"/>
      <c r="AR21" s="424"/>
      <c r="AS21" s="423"/>
      <c r="AT21" s="422"/>
      <c r="AU21" s="421"/>
      <c r="AV21" s="420"/>
      <c r="AW21" s="419"/>
      <c r="AX21" s="418"/>
      <c r="AY21" s="417"/>
      <c r="AZ21" s="416"/>
      <c r="BA21" s="416"/>
      <c r="BB21" s="416"/>
      <c r="BC21" s="416"/>
      <c r="BD21" s="415"/>
    </row>
    <row r="22" spans="1:56" ht="39.9" customHeight="1">
      <c r="A22" s="389"/>
      <c r="B22" s="434">
        <f>B21+1</f>
        <v>11</v>
      </c>
      <c r="C22" s="433"/>
      <c r="D22" s="432"/>
      <c r="E22" s="427"/>
      <c r="F22" s="431"/>
      <c r="G22" s="430"/>
      <c r="H22" s="429"/>
      <c r="I22" s="429"/>
      <c r="J22" s="429"/>
      <c r="K22" s="428"/>
      <c r="L22" s="427"/>
      <c r="M22" s="426"/>
      <c r="N22" s="426"/>
      <c r="O22" s="425"/>
      <c r="P22" s="424"/>
      <c r="Q22" s="423"/>
      <c r="R22" s="423"/>
      <c r="S22" s="423"/>
      <c r="T22" s="423"/>
      <c r="U22" s="423"/>
      <c r="V22" s="422"/>
      <c r="W22" s="424"/>
      <c r="X22" s="423"/>
      <c r="Y22" s="423"/>
      <c r="Z22" s="423"/>
      <c r="AA22" s="423"/>
      <c r="AB22" s="423"/>
      <c r="AC22" s="422"/>
      <c r="AD22" s="424"/>
      <c r="AE22" s="423"/>
      <c r="AF22" s="423"/>
      <c r="AG22" s="423"/>
      <c r="AH22" s="423"/>
      <c r="AI22" s="423"/>
      <c r="AJ22" s="422"/>
      <c r="AK22" s="424"/>
      <c r="AL22" s="423"/>
      <c r="AM22" s="423"/>
      <c r="AN22" s="423"/>
      <c r="AO22" s="423"/>
      <c r="AP22" s="423"/>
      <c r="AQ22" s="422"/>
      <c r="AR22" s="424"/>
      <c r="AS22" s="423"/>
      <c r="AT22" s="422"/>
      <c r="AU22" s="421"/>
      <c r="AV22" s="420"/>
      <c r="AW22" s="419"/>
      <c r="AX22" s="418"/>
      <c r="AY22" s="417"/>
      <c r="AZ22" s="416"/>
      <c r="BA22" s="416"/>
      <c r="BB22" s="416"/>
      <c r="BC22" s="416"/>
      <c r="BD22" s="415"/>
    </row>
    <row r="23" spans="1:56" ht="39.9" customHeight="1">
      <c r="A23" s="389"/>
      <c r="B23" s="434">
        <f>B22+1</f>
        <v>12</v>
      </c>
      <c r="C23" s="433"/>
      <c r="D23" s="432"/>
      <c r="E23" s="427"/>
      <c r="F23" s="431"/>
      <c r="G23" s="430"/>
      <c r="H23" s="429"/>
      <c r="I23" s="429"/>
      <c r="J23" s="429"/>
      <c r="K23" s="428"/>
      <c r="L23" s="427"/>
      <c r="M23" s="426"/>
      <c r="N23" s="426"/>
      <c r="O23" s="425"/>
      <c r="P23" s="424"/>
      <c r="Q23" s="423"/>
      <c r="R23" s="423"/>
      <c r="S23" s="423"/>
      <c r="T23" s="423"/>
      <c r="U23" s="423"/>
      <c r="V23" s="422"/>
      <c r="W23" s="424"/>
      <c r="X23" s="423"/>
      <c r="Y23" s="423"/>
      <c r="Z23" s="423"/>
      <c r="AA23" s="423"/>
      <c r="AB23" s="423"/>
      <c r="AC23" s="422"/>
      <c r="AD23" s="424"/>
      <c r="AE23" s="423"/>
      <c r="AF23" s="423"/>
      <c r="AG23" s="423"/>
      <c r="AH23" s="423"/>
      <c r="AI23" s="423"/>
      <c r="AJ23" s="422"/>
      <c r="AK23" s="424"/>
      <c r="AL23" s="423"/>
      <c r="AM23" s="423"/>
      <c r="AN23" s="423"/>
      <c r="AO23" s="423"/>
      <c r="AP23" s="423"/>
      <c r="AQ23" s="422"/>
      <c r="AR23" s="424"/>
      <c r="AS23" s="423"/>
      <c r="AT23" s="422"/>
      <c r="AU23" s="421"/>
      <c r="AV23" s="420"/>
      <c r="AW23" s="419"/>
      <c r="AX23" s="418"/>
      <c r="AY23" s="417"/>
      <c r="AZ23" s="416"/>
      <c r="BA23" s="416"/>
      <c r="BB23" s="416"/>
      <c r="BC23" s="416"/>
      <c r="BD23" s="415"/>
    </row>
    <row r="24" spans="1:56" ht="39.9" customHeight="1">
      <c r="A24" s="389"/>
      <c r="B24" s="434">
        <f>B23+1</f>
        <v>13</v>
      </c>
      <c r="C24" s="433"/>
      <c r="D24" s="432"/>
      <c r="E24" s="427"/>
      <c r="F24" s="431"/>
      <c r="G24" s="430"/>
      <c r="H24" s="429"/>
      <c r="I24" s="429"/>
      <c r="J24" s="429"/>
      <c r="K24" s="428"/>
      <c r="L24" s="427"/>
      <c r="M24" s="426"/>
      <c r="N24" s="426"/>
      <c r="O24" s="425"/>
      <c r="P24" s="424"/>
      <c r="Q24" s="423"/>
      <c r="R24" s="423"/>
      <c r="S24" s="423"/>
      <c r="T24" s="423"/>
      <c r="U24" s="423"/>
      <c r="V24" s="422"/>
      <c r="W24" s="424"/>
      <c r="X24" s="423"/>
      <c r="Y24" s="423"/>
      <c r="Z24" s="423"/>
      <c r="AA24" s="423"/>
      <c r="AB24" s="423"/>
      <c r="AC24" s="422"/>
      <c r="AD24" s="424"/>
      <c r="AE24" s="423"/>
      <c r="AF24" s="423"/>
      <c r="AG24" s="423"/>
      <c r="AH24" s="423"/>
      <c r="AI24" s="423"/>
      <c r="AJ24" s="422"/>
      <c r="AK24" s="424"/>
      <c r="AL24" s="423"/>
      <c r="AM24" s="423"/>
      <c r="AN24" s="423"/>
      <c r="AO24" s="423"/>
      <c r="AP24" s="423"/>
      <c r="AQ24" s="422"/>
      <c r="AR24" s="424"/>
      <c r="AS24" s="423"/>
      <c r="AT24" s="422"/>
      <c r="AU24" s="421"/>
      <c r="AV24" s="420"/>
      <c r="AW24" s="419"/>
      <c r="AX24" s="418"/>
      <c r="AY24" s="417"/>
      <c r="AZ24" s="416"/>
      <c r="BA24" s="416"/>
      <c r="BB24" s="416"/>
      <c r="BC24" s="416"/>
      <c r="BD24" s="415"/>
    </row>
    <row r="25" spans="1:56" ht="39.9" customHeight="1">
      <c r="A25" s="389"/>
      <c r="B25" s="434">
        <f>B24+1</f>
        <v>14</v>
      </c>
      <c r="C25" s="433"/>
      <c r="D25" s="432"/>
      <c r="E25" s="427"/>
      <c r="F25" s="431"/>
      <c r="G25" s="430"/>
      <c r="H25" s="429"/>
      <c r="I25" s="429"/>
      <c r="J25" s="429"/>
      <c r="K25" s="428"/>
      <c r="L25" s="427"/>
      <c r="M25" s="426"/>
      <c r="N25" s="426"/>
      <c r="O25" s="425"/>
      <c r="P25" s="424"/>
      <c r="Q25" s="423"/>
      <c r="R25" s="423"/>
      <c r="S25" s="423"/>
      <c r="T25" s="423"/>
      <c r="U25" s="423"/>
      <c r="V25" s="422"/>
      <c r="W25" s="424"/>
      <c r="X25" s="423"/>
      <c r="Y25" s="423"/>
      <c r="Z25" s="423"/>
      <c r="AA25" s="423"/>
      <c r="AB25" s="423"/>
      <c r="AC25" s="422"/>
      <c r="AD25" s="424"/>
      <c r="AE25" s="423"/>
      <c r="AF25" s="423"/>
      <c r="AG25" s="423"/>
      <c r="AH25" s="423"/>
      <c r="AI25" s="423"/>
      <c r="AJ25" s="422"/>
      <c r="AK25" s="424"/>
      <c r="AL25" s="423"/>
      <c r="AM25" s="423"/>
      <c r="AN25" s="423"/>
      <c r="AO25" s="423"/>
      <c r="AP25" s="423"/>
      <c r="AQ25" s="422"/>
      <c r="AR25" s="424"/>
      <c r="AS25" s="423"/>
      <c r="AT25" s="422"/>
      <c r="AU25" s="421"/>
      <c r="AV25" s="420"/>
      <c r="AW25" s="419"/>
      <c r="AX25" s="418"/>
      <c r="AY25" s="417"/>
      <c r="AZ25" s="416"/>
      <c r="BA25" s="416"/>
      <c r="BB25" s="416"/>
      <c r="BC25" s="416"/>
      <c r="BD25" s="415"/>
    </row>
    <row r="26" spans="1:56" ht="39.9" customHeight="1">
      <c r="A26" s="389"/>
      <c r="B26" s="434">
        <f>B25+1</f>
        <v>15</v>
      </c>
      <c r="C26" s="433"/>
      <c r="D26" s="432"/>
      <c r="E26" s="427"/>
      <c r="F26" s="431"/>
      <c r="G26" s="430"/>
      <c r="H26" s="429"/>
      <c r="I26" s="429"/>
      <c r="J26" s="429"/>
      <c r="K26" s="428"/>
      <c r="L26" s="427"/>
      <c r="M26" s="426"/>
      <c r="N26" s="426"/>
      <c r="O26" s="425"/>
      <c r="P26" s="424"/>
      <c r="Q26" s="423"/>
      <c r="R26" s="423"/>
      <c r="S26" s="423"/>
      <c r="T26" s="423"/>
      <c r="U26" s="423"/>
      <c r="V26" s="422"/>
      <c r="W26" s="424"/>
      <c r="X26" s="423"/>
      <c r="Y26" s="423"/>
      <c r="Z26" s="423"/>
      <c r="AA26" s="423"/>
      <c r="AB26" s="423"/>
      <c r="AC26" s="422"/>
      <c r="AD26" s="424"/>
      <c r="AE26" s="423"/>
      <c r="AF26" s="423"/>
      <c r="AG26" s="423"/>
      <c r="AH26" s="423"/>
      <c r="AI26" s="423"/>
      <c r="AJ26" s="422"/>
      <c r="AK26" s="424"/>
      <c r="AL26" s="423"/>
      <c r="AM26" s="423"/>
      <c r="AN26" s="423"/>
      <c r="AO26" s="423"/>
      <c r="AP26" s="423"/>
      <c r="AQ26" s="422"/>
      <c r="AR26" s="424"/>
      <c r="AS26" s="423"/>
      <c r="AT26" s="422"/>
      <c r="AU26" s="421"/>
      <c r="AV26" s="420"/>
      <c r="AW26" s="419"/>
      <c r="AX26" s="418"/>
      <c r="AY26" s="417"/>
      <c r="AZ26" s="416"/>
      <c r="BA26" s="416"/>
      <c r="BB26" s="416"/>
      <c r="BC26" s="416"/>
      <c r="BD26" s="415"/>
    </row>
    <row r="27" spans="1:56" ht="39.9" customHeight="1">
      <c r="A27" s="389"/>
      <c r="B27" s="434">
        <f>B26+1</f>
        <v>16</v>
      </c>
      <c r="C27" s="450"/>
      <c r="D27" s="449"/>
      <c r="E27" s="444"/>
      <c r="F27" s="448"/>
      <c r="G27" s="447"/>
      <c r="H27" s="446"/>
      <c r="I27" s="446"/>
      <c r="J27" s="446"/>
      <c r="K27" s="445"/>
      <c r="L27" s="444"/>
      <c r="M27" s="443"/>
      <c r="N27" s="443"/>
      <c r="O27" s="442"/>
      <c r="P27" s="424"/>
      <c r="Q27" s="423"/>
      <c r="R27" s="423"/>
      <c r="S27" s="423"/>
      <c r="T27" s="423"/>
      <c r="U27" s="423"/>
      <c r="V27" s="422"/>
      <c r="W27" s="424"/>
      <c r="X27" s="423"/>
      <c r="Y27" s="423"/>
      <c r="Z27" s="423"/>
      <c r="AA27" s="423"/>
      <c r="AB27" s="423"/>
      <c r="AC27" s="422"/>
      <c r="AD27" s="424"/>
      <c r="AE27" s="423"/>
      <c r="AF27" s="423"/>
      <c r="AG27" s="423"/>
      <c r="AH27" s="423"/>
      <c r="AI27" s="423"/>
      <c r="AJ27" s="422"/>
      <c r="AK27" s="424"/>
      <c r="AL27" s="423"/>
      <c r="AM27" s="423"/>
      <c r="AN27" s="423"/>
      <c r="AO27" s="423"/>
      <c r="AP27" s="423"/>
      <c r="AQ27" s="422"/>
      <c r="AR27" s="424"/>
      <c r="AS27" s="423"/>
      <c r="AT27" s="422"/>
      <c r="AU27" s="441"/>
      <c r="AV27" s="440"/>
      <c r="AW27" s="439"/>
      <c r="AX27" s="438"/>
      <c r="AY27" s="437"/>
      <c r="AZ27" s="436"/>
      <c r="BA27" s="436"/>
      <c r="BB27" s="436"/>
      <c r="BC27" s="436"/>
      <c r="BD27" s="435"/>
    </row>
    <row r="28" spans="1:56" ht="39.9" customHeight="1">
      <c r="A28" s="389"/>
      <c r="B28" s="434">
        <f>B27+1</f>
        <v>17</v>
      </c>
      <c r="C28" s="450"/>
      <c r="D28" s="449"/>
      <c r="E28" s="444"/>
      <c r="F28" s="448"/>
      <c r="G28" s="447"/>
      <c r="H28" s="446"/>
      <c r="I28" s="446"/>
      <c r="J28" s="446"/>
      <c r="K28" s="445"/>
      <c r="L28" s="444"/>
      <c r="M28" s="443"/>
      <c r="N28" s="443"/>
      <c r="O28" s="442"/>
      <c r="P28" s="424"/>
      <c r="Q28" s="423"/>
      <c r="R28" s="423"/>
      <c r="S28" s="423"/>
      <c r="T28" s="423"/>
      <c r="U28" s="423"/>
      <c r="V28" s="422"/>
      <c r="W28" s="424"/>
      <c r="X28" s="423"/>
      <c r="Y28" s="423"/>
      <c r="Z28" s="423"/>
      <c r="AA28" s="423"/>
      <c r="AB28" s="423"/>
      <c r="AC28" s="422"/>
      <c r="AD28" s="424"/>
      <c r="AE28" s="423"/>
      <c r="AF28" s="423"/>
      <c r="AG28" s="423"/>
      <c r="AH28" s="423"/>
      <c r="AI28" s="423"/>
      <c r="AJ28" s="422"/>
      <c r="AK28" s="424"/>
      <c r="AL28" s="423"/>
      <c r="AM28" s="423"/>
      <c r="AN28" s="423"/>
      <c r="AO28" s="423"/>
      <c r="AP28" s="423"/>
      <c r="AQ28" s="422"/>
      <c r="AR28" s="424"/>
      <c r="AS28" s="423"/>
      <c r="AT28" s="422"/>
      <c r="AU28" s="441"/>
      <c r="AV28" s="440"/>
      <c r="AW28" s="439"/>
      <c r="AX28" s="438"/>
      <c r="AY28" s="437"/>
      <c r="AZ28" s="436"/>
      <c r="BA28" s="436"/>
      <c r="BB28" s="436"/>
      <c r="BC28" s="436"/>
      <c r="BD28" s="435"/>
    </row>
    <row r="29" spans="1:56" ht="39.9" customHeight="1">
      <c r="A29" s="389"/>
      <c r="B29" s="434">
        <f>B28+1</f>
        <v>18</v>
      </c>
      <c r="C29" s="450"/>
      <c r="D29" s="449"/>
      <c r="E29" s="444"/>
      <c r="F29" s="448"/>
      <c r="G29" s="447"/>
      <c r="H29" s="446"/>
      <c r="I29" s="446"/>
      <c r="J29" s="446"/>
      <c r="K29" s="445"/>
      <c r="L29" s="444"/>
      <c r="M29" s="443"/>
      <c r="N29" s="443"/>
      <c r="O29" s="442"/>
      <c r="P29" s="424"/>
      <c r="Q29" s="423"/>
      <c r="R29" s="423"/>
      <c r="S29" s="423"/>
      <c r="T29" s="423"/>
      <c r="U29" s="423"/>
      <c r="V29" s="422"/>
      <c r="W29" s="424"/>
      <c r="X29" s="423"/>
      <c r="Y29" s="423"/>
      <c r="Z29" s="423"/>
      <c r="AA29" s="423"/>
      <c r="AB29" s="423"/>
      <c r="AC29" s="422"/>
      <c r="AD29" s="424"/>
      <c r="AE29" s="423"/>
      <c r="AF29" s="423"/>
      <c r="AG29" s="423"/>
      <c r="AH29" s="423"/>
      <c r="AI29" s="423"/>
      <c r="AJ29" s="422"/>
      <c r="AK29" s="424"/>
      <c r="AL29" s="423"/>
      <c r="AM29" s="423"/>
      <c r="AN29" s="423"/>
      <c r="AO29" s="423"/>
      <c r="AP29" s="423"/>
      <c r="AQ29" s="422"/>
      <c r="AR29" s="424"/>
      <c r="AS29" s="423"/>
      <c r="AT29" s="422"/>
      <c r="AU29" s="441"/>
      <c r="AV29" s="440"/>
      <c r="AW29" s="439"/>
      <c r="AX29" s="438"/>
      <c r="AY29" s="437"/>
      <c r="AZ29" s="436"/>
      <c r="BA29" s="436"/>
      <c r="BB29" s="436"/>
      <c r="BC29" s="436"/>
      <c r="BD29" s="435"/>
    </row>
    <row r="30" spans="1:56" ht="39.9" customHeight="1">
      <c r="A30" s="389"/>
      <c r="B30" s="434">
        <f>B29+1</f>
        <v>19</v>
      </c>
      <c r="C30" s="450"/>
      <c r="D30" s="449"/>
      <c r="E30" s="444"/>
      <c r="F30" s="448"/>
      <c r="G30" s="447"/>
      <c r="H30" s="446"/>
      <c r="I30" s="446"/>
      <c r="J30" s="446"/>
      <c r="K30" s="445"/>
      <c r="L30" s="444"/>
      <c r="M30" s="443"/>
      <c r="N30" s="443"/>
      <c r="O30" s="442"/>
      <c r="P30" s="424"/>
      <c r="Q30" s="423"/>
      <c r="R30" s="423"/>
      <c r="S30" s="423"/>
      <c r="T30" s="423"/>
      <c r="U30" s="423"/>
      <c r="V30" s="422"/>
      <c r="W30" s="424"/>
      <c r="X30" s="423"/>
      <c r="Y30" s="423"/>
      <c r="Z30" s="423"/>
      <c r="AA30" s="423"/>
      <c r="AB30" s="423"/>
      <c r="AC30" s="422"/>
      <c r="AD30" s="424"/>
      <c r="AE30" s="423"/>
      <c r="AF30" s="423"/>
      <c r="AG30" s="423"/>
      <c r="AH30" s="423"/>
      <c r="AI30" s="423"/>
      <c r="AJ30" s="422"/>
      <c r="AK30" s="424"/>
      <c r="AL30" s="423"/>
      <c r="AM30" s="423"/>
      <c r="AN30" s="423"/>
      <c r="AO30" s="423"/>
      <c r="AP30" s="423"/>
      <c r="AQ30" s="422"/>
      <c r="AR30" s="424"/>
      <c r="AS30" s="423"/>
      <c r="AT30" s="422"/>
      <c r="AU30" s="441"/>
      <c r="AV30" s="440"/>
      <c r="AW30" s="439"/>
      <c r="AX30" s="438"/>
      <c r="AY30" s="437"/>
      <c r="AZ30" s="436"/>
      <c r="BA30" s="436"/>
      <c r="BB30" s="436"/>
      <c r="BC30" s="436"/>
      <c r="BD30" s="435"/>
    </row>
    <row r="31" spans="1:56" ht="39.9" customHeight="1">
      <c r="A31" s="389"/>
      <c r="B31" s="434">
        <f>B30+1</f>
        <v>20</v>
      </c>
      <c r="C31" s="450"/>
      <c r="D31" s="449"/>
      <c r="E31" s="444"/>
      <c r="F31" s="448"/>
      <c r="G31" s="447"/>
      <c r="H31" s="446"/>
      <c r="I31" s="446"/>
      <c r="J31" s="446"/>
      <c r="K31" s="445"/>
      <c r="L31" s="444"/>
      <c r="M31" s="443"/>
      <c r="N31" s="443"/>
      <c r="O31" s="442"/>
      <c r="P31" s="424"/>
      <c r="Q31" s="423"/>
      <c r="R31" s="423"/>
      <c r="S31" s="423"/>
      <c r="T31" s="423"/>
      <c r="U31" s="423"/>
      <c r="V31" s="422"/>
      <c r="W31" s="424"/>
      <c r="X31" s="423"/>
      <c r="Y31" s="423"/>
      <c r="Z31" s="423"/>
      <c r="AA31" s="423"/>
      <c r="AB31" s="423"/>
      <c r="AC31" s="422"/>
      <c r="AD31" s="424"/>
      <c r="AE31" s="423"/>
      <c r="AF31" s="423"/>
      <c r="AG31" s="423"/>
      <c r="AH31" s="423"/>
      <c r="AI31" s="423"/>
      <c r="AJ31" s="422"/>
      <c r="AK31" s="424"/>
      <c r="AL31" s="423"/>
      <c r="AM31" s="423"/>
      <c r="AN31" s="423"/>
      <c r="AO31" s="423"/>
      <c r="AP31" s="423"/>
      <c r="AQ31" s="422"/>
      <c r="AR31" s="424"/>
      <c r="AS31" s="423"/>
      <c r="AT31" s="422"/>
      <c r="AU31" s="441"/>
      <c r="AV31" s="440"/>
      <c r="AW31" s="439"/>
      <c r="AX31" s="438"/>
      <c r="AY31" s="437"/>
      <c r="AZ31" s="436"/>
      <c r="BA31" s="436"/>
      <c r="BB31" s="436"/>
      <c r="BC31" s="436"/>
      <c r="BD31" s="435"/>
    </row>
    <row r="32" spans="1:56" ht="39.9" customHeight="1">
      <c r="A32" s="389"/>
      <c r="B32" s="434">
        <f>B31+1</f>
        <v>21</v>
      </c>
      <c r="C32" s="450"/>
      <c r="D32" s="449"/>
      <c r="E32" s="444"/>
      <c r="F32" s="448"/>
      <c r="G32" s="447"/>
      <c r="H32" s="446"/>
      <c r="I32" s="446"/>
      <c r="J32" s="446"/>
      <c r="K32" s="445"/>
      <c r="L32" s="444"/>
      <c r="M32" s="443"/>
      <c r="N32" s="443"/>
      <c r="O32" s="442"/>
      <c r="P32" s="424"/>
      <c r="Q32" s="423"/>
      <c r="R32" s="423"/>
      <c r="S32" s="423"/>
      <c r="T32" s="423"/>
      <c r="U32" s="423"/>
      <c r="V32" s="422"/>
      <c r="W32" s="424"/>
      <c r="X32" s="423"/>
      <c r="Y32" s="423"/>
      <c r="Z32" s="423"/>
      <c r="AA32" s="423"/>
      <c r="AB32" s="423"/>
      <c r="AC32" s="422"/>
      <c r="AD32" s="424"/>
      <c r="AE32" s="423"/>
      <c r="AF32" s="423"/>
      <c r="AG32" s="423"/>
      <c r="AH32" s="423"/>
      <c r="AI32" s="423"/>
      <c r="AJ32" s="422"/>
      <c r="AK32" s="424"/>
      <c r="AL32" s="423"/>
      <c r="AM32" s="423"/>
      <c r="AN32" s="423"/>
      <c r="AO32" s="423"/>
      <c r="AP32" s="423"/>
      <c r="AQ32" s="422"/>
      <c r="AR32" s="424"/>
      <c r="AS32" s="423"/>
      <c r="AT32" s="422"/>
      <c r="AU32" s="441"/>
      <c r="AV32" s="440"/>
      <c r="AW32" s="439"/>
      <c r="AX32" s="438"/>
      <c r="AY32" s="437"/>
      <c r="AZ32" s="436"/>
      <c r="BA32" s="436"/>
      <c r="BB32" s="436"/>
      <c r="BC32" s="436"/>
      <c r="BD32" s="435"/>
    </row>
    <row r="33" spans="1:58" ht="39.9" customHeight="1">
      <c r="A33" s="389"/>
      <c r="B33" s="434">
        <f>B32+1</f>
        <v>22</v>
      </c>
      <c r="C33" s="450"/>
      <c r="D33" s="449"/>
      <c r="E33" s="444"/>
      <c r="F33" s="448"/>
      <c r="G33" s="447"/>
      <c r="H33" s="446"/>
      <c r="I33" s="446"/>
      <c r="J33" s="446"/>
      <c r="K33" s="445"/>
      <c r="L33" s="444"/>
      <c r="M33" s="443"/>
      <c r="N33" s="443"/>
      <c r="O33" s="442"/>
      <c r="P33" s="424"/>
      <c r="Q33" s="423"/>
      <c r="R33" s="423"/>
      <c r="S33" s="423"/>
      <c r="T33" s="423"/>
      <c r="U33" s="423"/>
      <c r="V33" s="422"/>
      <c r="W33" s="424"/>
      <c r="X33" s="423"/>
      <c r="Y33" s="423"/>
      <c r="Z33" s="423"/>
      <c r="AA33" s="423"/>
      <c r="AB33" s="423"/>
      <c r="AC33" s="422"/>
      <c r="AD33" s="424"/>
      <c r="AE33" s="423"/>
      <c r="AF33" s="423"/>
      <c r="AG33" s="423"/>
      <c r="AH33" s="423"/>
      <c r="AI33" s="423"/>
      <c r="AJ33" s="422"/>
      <c r="AK33" s="424"/>
      <c r="AL33" s="423"/>
      <c r="AM33" s="423"/>
      <c r="AN33" s="423"/>
      <c r="AO33" s="423"/>
      <c r="AP33" s="423"/>
      <c r="AQ33" s="422"/>
      <c r="AR33" s="424"/>
      <c r="AS33" s="423"/>
      <c r="AT33" s="422"/>
      <c r="AU33" s="441"/>
      <c r="AV33" s="440"/>
      <c r="AW33" s="439"/>
      <c r="AX33" s="438"/>
      <c r="AY33" s="437"/>
      <c r="AZ33" s="436"/>
      <c r="BA33" s="436"/>
      <c r="BB33" s="436"/>
      <c r="BC33" s="436"/>
      <c r="BD33" s="435"/>
    </row>
    <row r="34" spans="1:58" ht="39.9" customHeight="1">
      <c r="A34" s="389"/>
      <c r="B34" s="434">
        <f>B33+1</f>
        <v>23</v>
      </c>
      <c r="C34" s="450"/>
      <c r="D34" s="449"/>
      <c r="E34" s="444"/>
      <c r="F34" s="448"/>
      <c r="G34" s="447"/>
      <c r="H34" s="446"/>
      <c r="I34" s="446"/>
      <c r="J34" s="446"/>
      <c r="K34" s="445"/>
      <c r="L34" s="444"/>
      <c r="M34" s="443"/>
      <c r="N34" s="443"/>
      <c r="O34" s="442"/>
      <c r="P34" s="424"/>
      <c r="Q34" s="423"/>
      <c r="R34" s="423"/>
      <c r="S34" s="423"/>
      <c r="T34" s="423"/>
      <c r="U34" s="423"/>
      <c r="V34" s="422"/>
      <c r="W34" s="424"/>
      <c r="X34" s="423"/>
      <c r="Y34" s="423"/>
      <c r="Z34" s="423"/>
      <c r="AA34" s="423"/>
      <c r="AB34" s="423"/>
      <c r="AC34" s="422"/>
      <c r="AD34" s="424"/>
      <c r="AE34" s="423"/>
      <c r="AF34" s="423"/>
      <c r="AG34" s="423"/>
      <c r="AH34" s="423"/>
      <c r="AI34" s="423"/>
      <c r="AJ34" s="422"/>
      <c r="AK34" s="424"/>
      <c r="AL34" s="423"/>
      <c r="AM34" s="423"/>
      <c r="AN34" s="423"/>
      <c r="AO34" s="423"/>
      <c r="AP34" s="423"/>
      <c r="AQ34" s="422"/>
      <c r="AR34" s="424"/>
      <c r="AS34" s="423"/>
      <c r="AT34" s="422"/>
      <c r="AU34" s="441"/>
      <c r="AV34" s="440"/>
      <c r="AW34" s="439"/>
      <c r="AX34" s="438"/>
      <c r="AY34" s="437"/>
      <c r="AZ34" s="436"/>
      <c r="BA34" s="436"/>
      <c r="BB34" s="436"/>
      <c r="BC34" s="436"/>
      <c r="BD34" s="435"/>
    </row>
    <row r="35" spans="1:58" ht="39.9" customHeight="1">
      <c r="A35" s="389"/>
      <c r="B35" s="434">
        <f>B34+1</f>
        <v>24</v>
      </c>
      <c r="C35" s="450"/>
      <c r="D35" s="449"/>
      <c r="E35" s="444"/>
      <c r="F35" s="448"/>
      <c r="G35" s="447"/>
      <c r="H35" s="446"/>
      <c r="I35" s="446"/>
      <c r="J35" s="446"/>
      <c r="K35" s="445"/>
      <c r="L35" s="444"/>
      <c r="M35" s="443"/>
      <c r="N35" s="443"/>
      <c r="O35" s="442"/>
      <c r="P35" s="424"/>
      <c r="Q35" s="423"/>
      <c r="R35" s="423"/>
      <c r="S35" s="423"/>
      <c r="T35" s="423"/>
      <c r="U35" s="423"/>
      <c r="V35" s="422"/>
      <c r="W35" s="424"/>
      <c r="X35" s="423"/>
      <c r="Y35" s="423"/>
      <c r="Z35" s="423"/>
      <c r="AA35" s="423"/>
      <c r="AB35" s="423"/>
      <c r="AC35" s="422"/>
      <c r="AD35" s="424"/>
      <c r="AE35" s="423"/>
      <c r="AF35" s="423"/>
      <c r="AG35" s="423"/>
      <c r="AH35" s="423"/>
      <c r="AI35" s="423"/>
      <c r="AJ35" s="422"/>
      <c r="AK35" s="424"/>
      <c r="AL35" s="423"/>
      <c r="AM35" s="423"/>
      <c r="AN35" s="423"/>
      <c r="AO35" s="423"/>
      <c r="AP35" s="423"/>
      <c r="AQ35" s="422"/>
      <c r="AR35" s="424"/>
      <c r="AS35" s="423"/>
      <c r="AT35" s="422"/>
      <c r="AU35" s="441"/>
      <c r="AV35" s="440"/>
      <c r="AW35" s="439"/>
      <c r="AX35" s="438"/>
      <c r="AY35" s="437"/>
      <c r="AZ35" s="436"/>
      <c r="BA35" s="436"/>
      <c r="BB35" s="436"/>
      <c r="BC35" s="436"/>
      <c r="BD35" s="435"/>
    </row>
    <row r="36" spans="1:58" ht="39.9" customHeight="1">
      <c r="A36" s="389"/>
      <c r="B36" s="434">
        <f>B35+1</f>
        <v>25</v>
      </c>
      <c r="C36" s="450"/>
      <c r="D36" s="449"/>
      <c r="E36" s="444"/>
      <c r="F36" s="448"/>
      <c r="G36" s="447"/>
      <c r="H36" s="446"/>
      <c r="I36" s="446"/>
      <c r="J36" s="446"/>
      <c r="K36" s="445"/>
      <c r="L36" s="444"/>
      <c r="M36" s="443"/>
      <c r="N36" s="443"/>
      <c r="O36" s="442"/>
      <c r="P36" s="424"/>
      <c r="Q36" s="423"/>
      <c r="R36" s="423"/>
      <c r="S36" s="423"/>
      <c r="T36" s="423"/>
      <c r="U36" s="423"/>
      <c r="V36" s="422"/>
      <c r="W36" s="424"/>
      <c r="X36" s="423"/>
      <c r="Y36" s="423"/>
      <c r="Z36" s="423"/>
      <c r="AA36" s="423"/>
      <c r="AB36" s="423"/>
      <c r="AC36" s="422"/>
      <c r="AD36" s="424"/>
      <c r="AE36" s="423"/>
      <c r="AF36" s="423"/>
      <c r="AG36" s="423"/>
      <c r="AH36" s="423"/>
      <c r="AI36" s="423"/>
      <c r="AJ36" s="422"/>
      <c r="AK36" s="424"/>
      <c r="AL36" s="423"/>
      <c r="AM36" s="423"/>
      <c r="AN36" s="423"/>
      <c r="AO36" s="423"/>
      <c r="AP36" s="423"/>
      <c r="AQ36" s="422"/>
      <c r="AR36" s="424"/>
      <c r="AS36" s="423"/>
      <c r="AT36" s="422"/>
      <c r="AU36" s="441"/>
      <c r="AV36" s="440"/>
      <c r="AW36" s="439"/>
      <c r="AX36" s="438"/>
      <c r="AY36" s="437"/>
      <c r="AZ36" s="436"/>
      <c r="BA36" s="436"/>
      <c r="BB36" s="436"/>
      <c r="BC36" s="436"/>
      <c r="BD36" s="435"/>
    </row>
    <row r="37" spans="1:58" ht="39.9" customHeight="1">
      <c r="A37" s="389"/>
      <c r="B37" s="434">
        <f>B36+1</f>
        <v>26</v>
      </c>
      <c r="C37" s="433"/>
      <c r="D37" s="432"/>
      <c r="E37" s="427"/>
      <c r="F37" s="431"/>
      <c r="G37" s="430"/>
      <c r="H37" s="429"/>
      <c r="I37" s="429"/>
      <c r="J37" s="429"/>
      <c r="K37" s="428"/>
      <c r="L37" s="427"/>
      <c r="M37" s="426"/>
      <c r="N37" s="426"/>
      <c r="O37" s="425"/>
      <c r="P37" s="424"/>
      <c r="Q37" s="423"/>
      <c r="R37" s="423"/>
      <c r="S37" s="423"/>
      <c r="T37" s="423"/>
      <c r="U37" s="423"/>
      <c r="V37" s="422"/>
      <c r="W37" s="424"/>
      <c r="X37" s="423"/>
      <c r="Y37" s="423"/>
      <c r="Z37" s="423"/>
      <c r="AA37" s="423"/>
      <c r="AB37" s="423"/>
      <c r="AC37" s="422"/>
      <c r="AD37" s="424"/>
      <c r="AE37" s="423"/>
      <c r="AF37" s="423"/>
      <c r="AG37" s="423"/>
      <c r="AH37" s="423"/>
      <c r="AI37" s="423"/>
      <c r="AJ37" s="422"/>
      <c r="AK37" s="424"/>
      <c r="AL37" s="423"/>
      <c r="AM37" s="423"/>
      <c r="AN37" s="423"/>
      <c r="AO37" s="423"/>
      <c r="AP37" s="423"/>
      <c r="AQ37" s="422"/>
      <c r="AR37" s="424"/>
      <c r="AS37" s="423"/>
      <c r="AT37" s="422"/>
      <c r="AU37" s="421"/>
      <c r="AV37" s="420"/>
      <c r="AW37" s="419"/>
      <c r="AX37" s="418"/>
      <c r="AY37" s="417"/>
      <c r="AZ37" s="416"/>
      <c r="BA37" s="416"/>
      <c r="BB37" s="416"/>
      <c r="BC37" s="416"/>
      <c r="BD37" s="415"/>
    </row>
    <row r="38" spans="1:58" ht="39.9" customHeight="1">
      <c r="A38" s="389"/>
      <c r="B38" s="434">
        <f>B37+1</f>
        <v>27</v>
      </c>
      <c r="C38" s="433"/>
      <c r="D38" s="432"/>
      <c r="E38" s="427"/>
      <c r="F38" s="431"/>
      <c r="G38" s="430"/>
      <c r="H38" s="429"/>
      <c r="I38" s="429"/>
      <c r="J38" s="429"/>
      <c r="K38" s="428"/>
      <c r="L38" s="427"/>
      <c r="M38" s="426"/>
      <c r="N38" s="426"/>
      <c r="O38" s="425"/>
      <c r="P38" s="424"/>
      <c r="Q38" s="423"/>
      <c r="R38" s="423"/>
      <c r="S38" s="423"/>
      <c r="T38" s="423"/>
      <c r="U38" s="423"/>
      <c r="V38" s="422"/>
      <c r="W38" s="424"/>
      <c r="X38" s="423"/>
      <c r="Y38" s="423"/>
      <c r="Z38" s="423"/>
      <c r="AA38" s="423"/>
      <c r="AB38" s="423"/>
      <c r="AC38" s="422"/>
      <c r="AD38" s="424"/>
      <c r="AE38" s="423"/>
      <c r="AF38" s="423"/>
      <c r="AG38" s="423"/>
      <c r="AH38" s="423"/>
      <c r="AI38" s="423"/>
      <c r="AJ38" s="422"/>
      <c r="AK38" s="424"/>
      <c r="AL38" s="423"/>
      <c r="AM38" s="423"/>
      <c r="AN38" s="423"/>
      <c r="AO38" s="423"/>
      <c r="AP38" s="423"/>
      <c r="AQ38" s="422"/>
      <c r="AR38" s="424"/>
      <c r="AS38" s="423"/>
      <c r="AT38" s="422"/>
      <c r="AU38" s="421"/>
      <c r="AV38" s="420"/>
      <c r="AW38" s="419"/>
      <c r="AX38" s="418"/>
      <c r="AY38" s="417"/>
      <c r="AZ38" s="416"/>
      <c r="BA38" s="416"/>
      <c r="BB38" s="416"/>
      <c r="BC38" s="416"/>
      <c r="BD38" s="415"/>
    </row>
    <row r="39" spans="1:58" ht="39.9" customHeight="1" thickBot="1">
      <c r="A39" s="389"/>
      <c r="B39" s="414">
        <f>B38+1</f>
        <v>28</v>
      </c>
      <c r="C39" s="413"/>
      <c r="D39" s="412"/>
      <c r="E39" s="407"/>
      <c r="F39" s="411"/>
      <c r="G39" s="410"/>
      <c r="H39" s="409"/>
      <c r="I39" s="409"/>
      <c r="J39" s="409"/>
      <c r="K39" s="408"/>
      <c r="L39" s="407"/>
      <c r="M39" s="406"/>
      <c r="N39" s="406"/>
      <c r="O39" s="405"/>
      <c r="P39" s="404"/>
      <c r="Q39" s="403"/>
      <c r="R39" s="403"/>
      <c r="S39" s="403"/>
      <c r="T39" s="403"/>
      <c r="U39" s="403"/>
      <c r="V39" s="402"/>
      <c r="W39" s="404"/>
      <c r="X39" s="403"/>
      <c r="Y39" s="403"/>
      <c r="Z39" s="403"/>
      <c r="AA39" s="403"/>
      <c r="AB39" s="403"/>
      <c r="AC39" s="402"/>
      <c r="AD39" s="404"/>
      <c r="AE39" s="403"/>
      <c r="AF39" s="403"/>
      <c r="AG39" s="403"/>
      <c r="AH39" s="403"/>
      <c r="AI39" s="403"/>
      <c r="AJ39" s="402"/>
      <c r="AK39" s="404"/>
      <c r="AL39" s="403"/>
      <c r="AM39" s="403"/>
      <c r="AN39" s="403"/>
      <c r="AO39" s="403"/>
      <c r="AP39" s="403"/>
      <c r="AQ39" s="402"/>
      <c r="AR39" s="404"/>
      <c r="AS39" s="403"/>
      <c r="AT39" s="402"/>
      <c r="AU39" s="401"/>
      <c r="AV39" s="400"/>
      <c r="AW39" s="399"/>
      <c r="AX39" s="398"/>
      <c r="AY39" s="397"/>
      <c r="AZ39" s="396"/>
      <c r="BA39" s="396"/>
      <c r="BB39" s="396"/>
      <c r="BC39" s="396"/>
      <c r="BD39" s="395"/>
    </row>
    <row r="40" spans="1:58" ht="20.25" customHeight="1">
      <c r="A40" s="389"/>
      <c r="B40" s="389"/>
      <c r="C40" s="394"/>
      <c r="D40" s="393"/>
      <c r="E40" s="392"/>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1"/>
      <c r="AD40" s="390"/>
      <c r="AE40" s="390"/>
      <c r="AF40" s="390"/>
      <c r="AG40" s="390"/>
      <c r="AH40" s="390"/>
      <c r="AI40" s="390"/>
      <c r="AJ40" s="390"/>
      <c r="AK40" s="390"/>
      <c r="AL40" s="390"/>
      <c r="AM40" s="390"/>
      <c r="AN40" s="390"/>
      <c r="AO40" s="390"/>
      <c r="AP40" s="390"/>
      <c r="AQ40" s="390"/>
      <c r="AR40" s="390"/>
      <c r="AS40" s="390"/>
      <c r="AT40" s="390"/>
      <c r="AU40" s="390"/>
      <c r="AV40" s="389"/>
      <c r="AW40" s="389"/>
      <c r="AX40" s="389"/>
      <c r="AY40" s="389"/>
      <c r="AZ40" s="389"/>
      <c r="BA40" s="389"/>
      <c r="BB40" s="389"/>
      <c r="BC40" s="389"/>
      <c r="BD40" s="389"/>
    </row>
    <row r="41" spans="1:58" ht="20.25" customHeight="1">
      <c r="A41" s="389"/>
      <c r="B41" s="389"/>
      <c r="C41" s="394"/>
      <c r="D41" s="393"/>
      <c r="E41" s="392"/>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1"/>
      <c r="AD41" s="390"/>
      <c r="AE41" s="390"/>
      <c r="AF41" s="390"/>
      <c r="AG41" s="390"/>
      <c r="AH41" s="390"/>
      <c r="AI41" s="390"/>
      <c r="AJ41" s="390"/>
      <c r="AK41" s="390"/>
      <c r="AL41" s="390"/>
      <c r="AM41" s="390"/>
      <c r="AN41" s="390"/>
      <c r="AO41" s="390"/>
      <c r="AP41" s="390"/>
      <c r="AQ41" s="390"/>
      <c r="AR41" s="390"/>
      <c r="AS41" s="390"/>
      <c r="AT41" s="390"/>
      <c r="AU41" s="390"/>
      <c r="AV41" s="389"/>
      <c r="AW41" s="389"/>
      <c r="AX41" s="389"/>
      <c r="AY41" s="389"/>
      <c r="AZ41" s="389"/>
      <c r="BA41" s="389"/>
      <c r="BB41" s="389"/>
      <c r="BC41" s="389"/>
      <c r="BD41" s="389"/>
    </row>
    <row r="42" spans="1:58" s="380" customFormat="1" ht="24.9" customHeight="1">
      <c r="A42" s="386"/>
      <c r="B42" s="386" t="s">
        <v>238</v>
      </c>
      <c r="C42" s="388"/>
      <c r="D42" s="388"/>
      <c r="E42" s="386"/>
      <c r="F42" s="386"/>
      <c r="G42" s="386"/>
      <c r="H42" s="386"/>
      <c r="I42" s="386"/>
      <c r="J42" s="386"/>
      <c r="K42" s="386"/>
      <c r="L42" s="386"/>
      <c r="M42" s="386"/>
      <c r="N42" s="386"/>
      <c r="O42" s="386"/>
      <c r="P42" s="386"/>
      <c r="Q42" s="386"/>
      <c r="R42" s="386"/>
      <c r="S42" s="386"/>
      <c r="T42" s="386"/>
      <c r="U42" s="388"/>
      <c r="V42" s="386"/>
      <c r="W42" s="386"/>
      <c r="X42" s="386"/>
      <c r="Y42" s="386"/>
      <c r="Z42" s="386"/>
      <c r="AA42" s="386"/>
      <c r="AB42" s="386"/>
      <c r="AC42" s="386"/>
      <c r="AD42" s="386"/>
      <c r="AE42" s="386"/>
      <c r="AF42" s="386"/>
      <c r="AG42" s="386"/>
      <c r="AK42" s="387"/>
      <c r="AL42" s="385"/>
      <c r="AM42" s="385"/>
      <c r="AN42" s="386"/>
      <c r="AO42" s="386"/>
      <c r="AP42" s="386"/>
      <c r="AQ42" s="386"/>
      <c r="AR42" s="386"/>
      <c r="AS42" s="386"/>
      <c r="AT42" s="386"/>
      <c r="AU42" s="386"/>
      <c r="AV42" s="386"/>
      <c r="AW42" s="386"/>
      <c r="AX42" s="386"/>
      <c r="AY42" s="386"/>
      <c r="AZ42" s="386"/>
      <c r="BA42" s="386"/>
      <c r="BB42" s="386"/>
      <c r="BC42" s="386"/>
      <c r="BD42" s="386"/>
      <c r="BE42" s="386"/>
      <c r="BF42" s="385"/>
    </row>
    <row r="43" spans="1:58" s="380" customFormat="1" ht="24.9" customHeight="1">
      <c r="A43" s="386"/>
      <c r="B43" s="386" t="s">
        <v>237</v>
      </c>
      <c r="C43" s="388"/>
      <c r="D43" s="388"/>
      <c r="E43" s="386"/>
      <c r="F43" s="386"/>
      <c r="G43" s="386"/>
      <c r="H43" s="386"/>
      <c r="I43" s="386"/>
      <c r="J43" s="386"/>
      <c r="K43" s="386"/>
      <c r="L43" s="386"/>
      <c r="M43" s="386"/>
      <c r="N43" s="386"/>
      <c r="O43" s="386"/>
      <c r="P43" s="386"/>
      <c r="Q43" s="386"/>
      <c r="R43" s="386"/>
      <c r="S43" s="386"/>
      <c r="T43" s="386"/>
      <c r="U43" s="388"/>
      <c r="V43" s="386"/>
      <c r="W43" s="386"/>
      <c r="X43" s="386"/>
      <c r="Y43" s="386"/>
      <c r="Z43" s="386"/>
      <c r="AA43" s="386"/>
      <c r="AB43" s="386"/>
      <c r="AC43" s="386"/>
      <c r="AD43" s="386"/>
      <c r="AE43" s="386"/>
      <c r="AF43" s="386"/>
      <c r="AG43" s="386"/>
      <c r="AK43" s="387"/>
      <c r="AL43" s="385"/>
      <c r="AM43" s="385"/>
      <c r="AN43" s="386"/>
      <c r="AO43" s="386"/>
      <c r="AP43" s="386"/>
      <c r="AQ43" s="386"/>
      <c r="AR43" s="386"/>
      <c r="AS43" s="386"/>
      <c r="AT43" s="386"/>
      <c r="AU43" s="386"/>
      <c r="AV43" s="386"/>
      <c r="AW43" s="386"/>
      <c r="AX43" s="386"/>
      <c r="AY43" s="386"/>
      <c r="AZ43" s="386"/>
      <c r="BA43" s="386"/>
      <c r="BB43" s="386"/>
      <c r="BC43" s="386"/>
      <c r="BD43" s="386"/>
      <c r="BE43" s="386"/>
      <c r="BF43" s="385"/>
    </row>
    <row r="44" spans="1:58" s="380" customFormat="1" ht="24.9" customHeight="1">
      <c r="B44" s="380" t="s">
        <v>236</v>
      </c>
      <c r="C44" s="387"/>
      <c r="D44" s="387"/>
      <c r="E44" s="387"/>
      <c r="F44" s="387"/>
      <c r="G44" s="387"/>
      <c r="H44" s="387"/>
      <c r="I44" s="387"/>
      <c r="J44" s="387"/>
      <c r="K44" s="387"/>
      <c r="L44" s="387"/>
      <c r="M44" s="387"/>
      <c r="N44" s="387"/>
      <c r="O44" s="387"/>
      <c r="P44" s="387"/>
      <c r="Q44" s="387"/>
      <c r="R44" s="387"/>
      <c r="S44" s="387"/>
      <c r="T44" s="387"/>
      <c r="U44" s="385"/>
      <c r="V44" s="385"/>
      <c r="W44" s="387"/>
      <c r="X44" s="387"/>
      <c r="Y44" s="387"/>
      <c r="Z44" s="387"/>
      <c r="AA44" s="387"/>
      <c r="AB44" s="387"/>
      <c r="AC44" s="387"/>
      <c r="AD44" s="387"/>
      <c r="AE44" s="387"/>
      <c r="AF44" s="387"/>
      <c r="AG44" s="387"/>
      <c r="AH44" s="387"/>
      <c r="AI44" s="387"/>
      <c r="AJ44" s="387"/>
      <c r="AK44" s="387"/>
      <c r="AL44" s="385"/>
      <c r="AM44" s="385"/>
      <c r="AN44" s="386"/>
      <c r="AO44" s="386"/>
      <c r="AP44" s="386"/>
      <c r="AQ44" s="386"/>
      <c r="AR44" s="386"/>
      <c r="AS44" s="386"/>
      <c r="AT44" s="386"/>
      <c r="AU44" s="386"/>
      <c r="AV44" s="386"/>
      <c r="AW44" s="386"/>
      <c r="AX44" s="386"/>
      <c r="AY44" s="386"/>
      <c r="AZ44" s="386"/>
      <c r="BA44" s="386"/>
      <c r="BB44" s="386"/>
      <c r="BC44" s="386"/>
      <c r="BD44" s="386"/>
      <c r="BE44" s="386"/>
      <c r="BF44" s="385"/>
    </row>
    <row r="45" spans="1:58" s="380" customFormat="1" ht="24.9" customHeight="1">
      <c r="B45" s="380" t="s">
        <v>235</v>
      </c>
    </row>
    <row r="46" spans="1:58" s="380" customFormat="1" ht="24.9" customHeight="1">
      <c r="B46" s="380" t="s">
        <v>234</v>
      </c>
    </row>
    <row r="47" spans="1:58" s="380" customFormat="1" ht="24.9" customHeight="1">
      <c r="B47" s="380" t="s">
        <v>233</v>
      </c>
    </row>
    <row r="48" spans="1:58" s="380" customFormat="1" ht="24.9" customHeight="1">
      <c r="B48" s="380" t="s">
        <v>232</v>
      </c>
    </row>
    <row r="49" spans="2:8" s="380" customFormat="1" ht="24.9" customHeight="1"/>
    <row r="50" spans="2:8" s="380" customFormat="1" ht="24.9" customHeight="1">
      <c r="C50" s="384" t="s">
        <v>231</v>
      </c>
      <c r="D50" s="382" t="s">
        <v>230</v>
      </c>
      <c r="E50" s="382"/>
      <c r="F50" s="382"/>
      <c r="G50" s="382"/>
      <c r="H50" s="382"/>
    </row>
    <row r="51" spans="2:8" s="380" customFormat="1" ht="24.9" customHeight="1">
      <c r="C51" s="383" t="s">
        <v>229</v>
      </c>
      <c r="D51" s="382" t="s">
        <v>228</v>
      </c>
      <c r="E51" s="382"/>
      <c r="F51" s="382"/>
      <c r="G51" s="382"/>
      <c r="H51" s="382"/>
    </row>
    <row r="52" spans="2:8" s="380" customFormat="1" ht="24.9" customHeight="1">
      <c r="C52" s="383" t="s">
        <v>227</v>
      </c>
      <c r="D52" s="382" t="s">
        <v>226</v>
      </c>
      <c r="E52" s="382"/>
      <c r="F52" s="382"/>
      <c r="G52" s="382"/>
      <c r="H52" s="382"/>
    </row>
    <row r="53" spans="2:8" s="380" customFormat="1" ht="24.9" customHeight="1">
      <c r="C53" s="383" t="s">
        <v>225</v>
      </c>
      <c r="D53" s="382" t="s">
        <v>224</v>
      </c>
      <c r="E53" s="382"/>
      <c r="F53" s="382"/>
      <c r="G53" s="382"/>
      <c r="H53" s="382"/>
    </row>
    <row r="54" spans="2:8" s="380" customFormat="1" ht="24.9" customHeight="1">
      <c r="C54" s="383" t="s">
        <v>223</v>
      </c>
      <c r="D54" s="382" t="s">
        <v>222</v>
      </c>
      <c r="E54" s="382"/>
      <c r="F54" s="382"/>
      <c r="G54" s="382"/>
      <c r="H54" s="382"/>
    </row>
    <row r="55" spans="2:8" s="380" customFormat="1" ht="24.9" customHeight="1"/>
    <row r="56" spans="2:8" s="380" customFormat="1" ht="24.9" customHeight="1">
      <c r="C56" s="380" t="s">
        <v>221</v>
      </c>
    </row>
    <row r="57" spans="2:8" s="380" customFormat="1" ht="24.9" customHeight="1">
      <c r="C57" s="380" t="s">
        <v>220</v>
      </c>
    </row>
    <row r="58" spans="2:8" s="380" customFormat="1" ht="24.9" customHeight="1">
      <c r="C58" s="380" t="s">
        <v>219</v>
      </c>
    </row>
    <row r="59" spans="2:8" s="380" customFormat="1" ht="24.9" customHeight="1"/>
    <row r="60" spans="2:8" s="380" customFormat="1" ht="24.9" customHeight="1">
      <c r="B60" s="380" t="s">
        <v>218</v>
      </c>
    </row>
    <row r="61" spans="2:8" s="380" customFormat="1" ht="24.9" customHeight="1">
      <c r="B61" s="380" t="s">
        <v>217</v>
      </c>
    </row>
    <row r="62" spans="2:8" s="380" customFormat="1" ht="24.9" customHeight="1">
      <c r="B62" s="380" t="s">
        <v>216</v>
      </c>
    </row>
    <row r="63" spans="2:8" s="380" customFormat="1" ht="24.9" customHeight="1">
      <c r="B63" s="380" t="s">
        <v>215</v>
      </c>
    </row>
    <row r="64" spans="2:8" s="380" customFormat="1" ht="24.9" customHeight="1">
      <c r="B64" s="380" t="s">
        <v>214</v>
      </c>
    </row>
    <row r="65" spans="2:2" s="380" customFormat="1" ht="24.9" customHeight="1">
      <c r="B65" s="380" t="s">
        <v>213</v>
      </c>
    </row>
    <row r="66" spans="2:2" s="380" customFormat="1" ht="24.9" customHeight="1">
      <c r="B66" s="380" t="s">
        <v>212</v>
      </c>
    </row>
    <row r="67" spans="2:2" s="380" customFormat="1" ht="24.9" customHeight="1">
      <c r="B67" s="380" t="s">
        <v>211</v>
      </c>
    </row>
    <row r="68" spans="2:2" s="380" customFormat="1" ht="24.9" customHeight="1">
      <c r="B68" s="380" t="s">
        <v>210</v>
      </c>
    </row>
    <row r="69" spans="2:2" s="380" customFormat="1" ht="24.9" customHeight="1">
      <c r="B69" s="380" t="s">
        <v>209</v>
      </c>
    </row>
    <row r="70" spans="2:2" s="380" customFormat="1" ht="24.9" customHeight="1">
      <c r="B70" s="380" t="s">
        <v>208</v>
      </c>
    </row>
    <row r="71" spans="2:2" s="380" customFormat="1" ht="24.9" customHeight="1">
      <c r="B71" s="380" t="s">
        <v>207</v>
      </c>
    </row>
    <row r="72" spans="2:2" s="380" customFormat="1" ht="24.9" customHeight="1">
      <c r="B72" s="381" t="s">
        <v>206</v>
      </c>
    </row>
    <row r="73" spans="2:2" s="380" customFormat="1" ht="24.9" customHeight="1">
      <c r="B73" s="381" t="s">
        <v>205</v>
      </c>
    </row>
    <row r="74" spans="2:2" ht="24.9" customHeight="1">
      <c r="B74" s="380" t="s">
        <v>204</v>
      </c>
    </row>
  </sheetData>
  <sheetProtection insertRows="0"/>
  <mergeCells count="154">
    <mergeCell ref="L26:O26"/>
    <mergeCell ref="C22:D22"/>
    <mergeCell ref="C38:D38"/>
    <mergeCell ref="E38:F38"/>
    <mergeCell ref="G38:K38"/>
    <mergeCell ref="L38:O38"/>
    <mergeCell ref="AY24:BD24"/>
    <mergeCell ref="AY25:BD25"/>
    <mergeCell ref="AY26:BD26"/>
    <mergeCell ref="C26:D26"/>
    <mergeCell ref="E26:F26"/>
    <mergeCell ref="C25:D25"/>
    <mergeCell ref="E25:F25"/>
    <mergeCell ref="G25:K25"/>
    <mergeCell ref="L25:O25"/>
    <mergeCell ref="G26:K26"/>
    <mergeCell ref="C24:D24"/>
    <mergeCell ref="E24:F24"/>
    <mergeCell ref="G24:K24"/>
    <mergeCell ref="D54:H54"/>
    <mergeCell ref="D53:H53"/>
    <mergeCell ref="D52:H52"/>
    <mergeCell ref="D51:H51"/>
    <mergeCell ref="D50:H50"/>
    <mergeCell ref="AY18:BD18"/>
    <mergeCell ref="AY19:BD19"/>
    <mergeCell ref="AY20:BD20"/>
    <mergeCell ref="C23:D23"/>
    <mergeCell ref="E23:F23"/>
    <mergeCell ref="G23:K23"/>
    <mergeCell ref="L23:O23"/>
    <mergeCell ref="AY21:BD21"/>
    <mergeCell ref="AY22:BD22"/>
    <mergeCell ref="AY23:BD23"/>
    <mergeCell ref="AY12:BD12"/>
    <mergeCell ref="AY13:BD13"/>
    <mergeCell ref="AY14:BD14"/>
    <mergeCell ref="AY15:BD15"/>
    <mergeCell ref="AY16:BD16"/>
    <mergeCell ref="AY17:BD17"/>
    <mergeCell ref="AY37:BD37"/>
    <mergeCell ref="AY38:BD38"/>
    <mergeCell ref="AY39:BD39"/>
    <mergeCell ref="C37:D37"/>
    <mergeCell ref="E37:F37"/>
    <mergeCell ref="G37:K37"/>
    <mergeCell ref="L37:O37"/>
    <mergeCell ref="AU38:AV38"/>
    <mergeCell ref="E21:F21"/>
    <mergeCell ref="G21:K21"/>
    <mergeCell ref="L21:O21"/>
    <mergeCell ref="E22:F22"/>
    <mergeCell ref="G22:K22"/>
    <mergeCell ref="L22:O22"/>
    <mergeCell ref="L24:O24"/>
    <mergeCell ref="C39:D39"/>
    <mergeCell ref="E39:F39"/>
    <mergeCell ref="G39:K39"/>
    <mergeCell ref="L39:O39"/>
    <mergeCell ref="C20:D20"/>
    <mergeCell ref="E20:F20"/>
    <mergeCell ref="G20:K20"/>
    <mergeCell ref="L20:O20"/>
    <mergeCell ref="C21:D21"/>
    <mergeCell ref="C18:D18"/>
    <mergeCell ref="E18:F18"/>
    <mergeCell ref="G18:K18"/>
    <mergeCell ref="L18:O18"/>
    <mergeCell ref="C19:D19"/>
    <mergeCell ref="E19:F19"/>
    <mergeCell ref="G19:K19"/>
    <mergeCell ref="L19:O19"/>
    <mergeCell ref="E13:F13"/>
    <mergeCell ref="G13:K13"/>
    <mergeCell ref="E14:F14"/>
    <mergeCell ref="G14:K14"/>
    <mergeCell ref="E15:F15"/>
    <mergeCell ref="G15:K15"/>
    <mergeCell ref="C15:D15"/>
    <mergeCell ref="L15:O15"/>
    <mergeCell ref="C16:D16"/>
    <mergeCell ref="L16:O16"/>
    <mergeCell ref="C17:D17"/>
    <mergeCell ref="L17:O17"/>
    <mergeCell ref="E16:F16"/>
    <mergeCell ref="G16:K16"/>
    <mergeCell ref="E17:F17"/>
    <mergeCell ref="G17:K17"/>
    <mergeCell ref="AW38:AX38"/>
    <mergeCell ref="AU39:AV39"/>
    <mergeCell ref="AW39:AX39"/>
    <mergeCell ref="C12:D12"/>
    <mergeCell ref="E12:F12"/>
    <mergeCell ref="G12:K12"/>
    <mergeCell ref="C13:D13"/>
    <mergeCell ref="L12:O12"/>
    <mergeCell ref="L13:O13"/>
    <mergeCell ref="C14:D14"/>
    <mergeCell ref="AW16:AX16"/>
    <mergeCell ref="AU17:AV17"/>
    <mergeCell ref="AW17:AX17"/>
    <mergeCell ref="AU18:AV18"/>
    <mergeCell ref="AW18:AX18"/>
    <mergeCell ref="AU19:AV19"/>
    <mergeCell ref="AW19:AX19"/>
    <mergeCell ref="AW12:AX12"/>
    <mergeCell ref="AU13:AV13"/>
    <mergeCell ref="AW13:AX13"/>
    <mergeCell ref="AU14:AV14"/>
    <mergeCell ref="AW14:AX14"/>
    <mergeCell ref="AU15:AV15"/>
    <mergeCell ref="AW15:AX15"/>
    <mergeCell ref="B7:B11"/>
    <mergeCell ref="L7:O11"/>
    <mergeCell ref="C7:D11"/>
    <mergeCell ref="E7:F11"/>
    <mergeCell ref="P8:V8"/>
    <mergeCell ref="AU22:AV22"/>
    <mergeCell ref="G7:K11"/>
    <mergeCell ref="AU12:AV12"/>
    <mergeCell ref="AU16:AV16"/>
    <mergeCell ref="L14:O14"/>
    <mergeCell ref="U2:V2"/>
    <mergeCell ref="AZ3:BC3"/>
    <mergeCell ref="AZ4:BC4"/>
    <mergeCell ref="AK8:AQ8"/>
    <mergeCell ref="AR8:AT8"/>
    <mergeCell ref="AU7:AV11"/>
    <mergeCell ref="AW7:AX11"/>
    <mergeCell ref="AM1:BA1"/>
    <mergeCell ref="X2:Y2"/>
    <mergeCell ref="AB2:AC2"/>
    <mergeCell ref="AY7:BD11"/>
    <mergeCell ref="AM2:BA2"/>
    <mergeCell ref="AV5:AW5"/>
    <mergeCell ref="AZ5:BA5"/>
    <mergeCell ref="W8:AC8"/>
    <mergeCell ref="AD8:AJ8"/>
    <mergeCell ref="P7:AT7"/>
    <mergeCell ref="AU37:AV37"/>
    <mergeCell ref="AW37:AX37"/>
    <mergeCell ref="AU23:AV23"/>
    <mergeCell ref="AW23:AX23"/>
    <mergeCell ref="AU24:AV24"/>
    <mergeCell ref="AW24:AX24"/>
    <mergeCell ref="AU25:AV25"/>
    <mergeCell ref="AU20:AV20"/>
    <mergeCell ref="AW20:AX20"/>
    <mergeCell ref="AU21:AV21"/>
    <mergeCell ref="AW21:AX21"/>
    <mergeCell ref="AW25:AX25"/>
    <mergeCell ref="AU26:AV26"/>
    <mergeCell ref="AW26:AX26"/>
    <mergeCell ref="AW22:AX22"/>
  </mergeCells>
  <phoneticPr fontId="6"/>
  <conditionalFormatting sqref="AU12:AX39">
    <cfRule type="expression" dxfId="516" priority="1">
      <formula>INDIRECT(ADDRESS(ROW(),COLUMN()))=TRUNC(INDIRECT(ADDRESS(ROW(),COLUMN())))</formula>
    </cfRule>
  </conditionalFormatting>
  <dataValidations count="4">
    <dataValidation allowBlank="1" showInputMessage="1" sqref="AM1:BA1"/>
    <dataValidation type="list" allowBlank="1" showInputMessage="1" showErrorMessage="1" sqref="AZ4">
      <formula1>"予定,実績,予定・実績"</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Normal="70" zoomScaleSheetLayoutView="100" workbookViewId="0"/>
  </sheetViews>
  <sheetFormatPr defaultColWidth="4.88671875" defaultRowHeight="20.25" customHeight="1"/>
  <cols>
    <col min="1" max="1" width="1.77734375" style="548" customWidth="1"/>
    <col min="2" max="5" width="6.33203125" style="548" customWidth="1"/>
    <col min="6" max="57" width="6.21875" style="548" customWidth="1"/>
    <col min="58" max="16384" width="4.88671875" style="548"/>
  </cols>
  <sheetData>
    <row r="1" spans="2:63" s="549" customFormat="1" ht="20.25" customHeight="1">
      <c r="C1" s="550" t="s">
        <v>271</v>
      </c>
      <c r="D1" s="550"/>
      <c r="E1" s="550"/>
      <c r="F1" s="550"/>
      <c r="G1" s="821" t="s">
        <v>327</v>
      </c>
      <c r="I1" s="821"/>
      <c r="K1" s="550"/>
      <c r="L1" s="550"/>
      <c r="M1" s="550"/>
      <c r="N1" s="550"/>
      <c r="O1" s="550"/>
      <c r="P1" s="550"/>
      <c r="Q1" s="550"/>
      <c r="AL1" s="819"/>
      <c r="AM1" s="760"/>
      <c r="AN1" s="760" t="s">
        <v>326</v>
      </c>
      <c r="AO1" s="543" t="s">
        <v>325</v>
      </c>
      <c r="AP1" s="543"/>
      <c r="AQ1" s="543"/>
      <c r="AR1" s="543"/>
      <c r="AS1" s="543"/>
      <c r="AT1" s="543"/>
      <c r="AU1" s="543"/>
      <c r="AV1" s="543"/>
      <c r="AW1" s="543"/>
      <c r="AX1" s="543"/>
      <c r="AY1" s="543"/>
      <c r="AZ1" s="543"/>
      <c r="BA1" s="543"/>
      <c r="BB1" s="543"/>
      <c r="BC1" s="543"/>
      <c r="BD1" s="543"/>
      <c r="BE1" s="760" t="s">
        <v>324</v>
      </c>
    </row>
    <row r="2" spans="2:63" s="549" customFormat="1" ht="20.25" customHeight="1">
      <c r="C2" s="550"/>
      <c r="D2" s="550"/>
      <c r="E2" s="550"/>
      <c r="F2" s="550"/>
      <c r="I2" s="821"/>
      <c r="K2" s="550"/>
      <c r="L2" s="550"/>
      <c r="M2" s="550"/>
      <c r="N2" s="550"/>
      <c r="O2" s="550"/>
      <c r="P2" s="550"/>
      <c r="Q2" s="550"/>
      <c r="X2" s="513" t="s">
        <v>266</v>
      </c>
      <c r="Y2" s="544">
        <v>6</v>
      </c>
      <c r="Z2" s="544"/>
      <c r="AA2" s="513" t="s">
        <v>323</v>
      </c>
      <c r="AB2" s="820">
        <f>IF(Y2=0,"",YEAR(DATE(2018+Y2,1,1)))</f>
        <v>2024</v>
      </c>
      <c r="AC2" s="820"/>
      <c r="AD2" s="512" t="s">
        <v>322</v>
      </c>
      <c r="AE2" s="512" t="s">
        <v>263</v>
      </c>
      <c r="AF2" s="544">
        <v>4</v>
      </c>
      <c r="AG2" s="544"/>
      <c r="AH2" s="512" t="s">
        <v>262</v>
      </c>
      <c r="AL2" s="819"/>
      <c r="AM2" s="760"/>
      <c r="AN2" s="760" t="s">
        <v>321</v>
      </c>
      <c r="AO2" s="543"/>
      <c r="AP2" s="543"/>
      <c r="AQ2" s="543"/>
      <c r="AR2" s="543"/>
      <c r="AS2" s="543"/>
      <c r="AT2" s="543"/>
      <c r="AU2" s="543"/>
      <c r="AV2" s="543"/>
      <c r="AW2" s="543"/>
      <c r="AX2" s="543"/>
      <c r="AY2" s="543"/>
      <c r="AZ2" s="543"/>
      <c r="BA2" s="543"/>
      <c r="BB2" s="543"/>
      <c r="BC2" s="543"/>
      <c r="BD2" s="543"/>
      <c r="BE2" s="760" t="s">
        <v>320</v>
      </c>
    </row>
    <row r="3" spans="2:63" s="759" customFormat="1" ht="20.25" customHeight="1">
      <c r="B3" s="767"/>
      <c r="C3" s="767"/>
      <c r="D3" s="767"/>
      <c r="E3" s="767"/>
      <c r="F3" s="815"/>
      <c r="G3" s="767"/>
      <c r="H3" s="767"/>
      <c r="I3" s="815"/>
      <c r="J3" s="767"/>
      <c r="K3" s="814"/>
      <c r="L3" s="814"/>
      <c r="M3" s="814"/>
      <c r="N3" s="814"/>
      <c r="O3" s="814"/>
      <c r="P3" s="814"/>
      <c r="Q3" s="814"/>
      <c r="R3" s="767"/>
      <c r="S3" s="767"/>
      <c r="T3" s="767"/>
      <c r="U3" s="767"/>
      <c r="V3" s="767"/>
      <c r="W3" s="767"/>
      <c r="X3" s="767"/>
      <c r="Y3" s="818"/>
      <c r="Z3" s="818"/>
      <c r="AA3" s="816"/>
      <c r="AB3" s="817"/>
      <c r="AC3" s="816"/>
      <c r="AD3" s="767"/>
      <c r="AE3" s="767"/>
      <c r="AF3" s="767"/>
      <c r="AG3" s="767"/>
      <c r="AH3" s="767"/>
      <c r="AI3" s="767"/>
      <c r="AJ3" s="767"/>
      <c r="AK3" s="767"/>
      <c r="AL3" s="767"/>
      <c r="AM3" s="767"/>
      <c r="AN3" s="767"/>
      <c r="AO3" s="767"/>
      <c r="AP3" s="767"/>
      <c r="AQ3" s="767"/>
      <c r="AR3" s="767"/>
      <c r="AS3" s="767"/>
      <c r="AZ3" s="813" t="s">
        <v>319</v>
      </c>
      <c r="BA3" s="812" t="s">
        <v>257</v>
      </c>
      <c r="BB3" s="811"/>
      <c r="BC3" s="811"/>
      <c r="BD3" s="810"/>
      <c r="BE3" s="760"/>
    </row>
    <row r="4" spans="2:63" s="759" customFormat="1" ht="19.2">
      <c r="B4" s="767"/>
      <c r="C4" s="767"/>
      <c r="D4" s="767"/>
      <c r="E4" s="767"/>
      <c r="F4" s="815"/>
      <c r="G4" s="767"/>
      <c r="H4" s="767"/>
      <c r="I4" s="815"/>
      <c r="J4" s="767"/>
      <c r="K4" s="814"/>
      <c r="L4" s="814"/>
      <c r="M4" s="814"/>
      <c r="N4" s="814"/>
      <c r="O4" s="814"/>
      <c r="P4" s="814"/>
      <c r="Q4" s="814"/>
      <c r="R4" s="767"/>
      <c r="S4" s="767"/>
      <c r="T4" s="767"/>
      <c r="U4" s="767"/>
      <c r="V4" s="767"/>
      <c r="W4" s="767"/>
      <c r="X4" s="767"/>
      <c r="Y4" s="766"/>
      <c r="Z4" s="766"/>
      <c r="AA4" s="767"/>
      <c r="AB4" s="767"/>
      <c r="AC4" s="767"/>
      <c r="AD4" s="767"/>
      <c r="AE4" s="767"/>
      <c r="AF4" s="515"/>
      <c r="AG4" s="515"/>
      <c r="AH4" s="515"/>
      <c r="AI4" s="515"/>
      <c r="AJ4" s="515"/>
      <c r="AK4" s="515"/>
      <c r="AL4" s="515"/>
      <c r="AM4" s="515"/>
      <c r="AN4" s="515"/>
      <c r="AO4" s="515"/>
      <c r="AP4" s="515"/>
      <c r="AQ4" s="515"/>
      <c r="AR4" s="515"/>
      <c r="AS4" s="515"/>
      <c r="AT4" s="549"/>
      <c r="AU4" s="549"/>
      <c r="AV4" s="549"/>
      <c r="AW4" s="549"/>
      <c r="AX4" s="549"/>
      <c r="AY4" s="549"/>
      <c r="AZ4" s="813" t="s">
        <v>318</v>
      </c>
      <c r="BA4" s="812" t="s">
        <v>255</v>
      </c>
      <c r="BB4" s="811"/>
      <c r="BC4" s="811"/>
      <c r="BD4" s="810"/>
      <c r="BE4" s="808"/>
    </row>
    <row r="5" spans="2:63" s="759" customFormat="1" ht="6.75" customHeight="1">
      <c r="B5" s="767"/>
      <c r="C5" s="524"/>
      <c r="D5" s="524"/>
      <c r="E5" s="524"/>
      <c r="F5" s="775"/>
      <c r="G5" s="524"/>
      <c r="H5" s="524"/>
      <c r="I5" s="775"/>
      <c r="J5" s="524"/>
      <c r="K5" s="774"/>
      <c r="L5" s="774"/>
      <c r="M5" s="774"/>
      <c r="N5" s="774"/>
      <c r="O5" s="774"/>
      <c r="P5" s="774"/>
      <c r="Q5" s="774"/>
      <c r="R5" s="524"/>
      <c r="S5" s="524"/>
      <c r="T5" s="524"/>
      <c r="U5" s="524"/>
      <c r="V5" s="524"/>
      <c r="W5" s="524"/>
      <c r="X5" s="524"/>
      <c r="Y5" s="773"/>
      <c r="Z5" s="773"/>
      <c r="AA5" s="524"/>
      <c r="AB5" s="524"/>
      <c r="AC5" s="524"/>
      <c r="AD5" s="524"/>
      <c r="AE5" s="767"/>
      <c r="AF5" s="515"/>
      <c r="AG5" s="515"/>
      <c r="AH5" s="515"/>
      <c r="AI5" s="515"/>
      <c r="AJ5" s="515"/>
      <c r="AK5" s="515"/>
      <c r="AL5" s="515"/>
      <c r="AM5" s="515"/>
      <c r="AN5" s="515"/>
      <c r="AO5" s="515"/>
      <c r="AP5" s="515"/>
      <c r="AQ5" s="515"/>
      <c r="AR5" s="515"/>
      <c r="AS5" s="515"/>
      <c r="AT5" s="549"/>
      <c r="AU5" s="549"/>
      <c r="AV5" s="549"/>
      <c r="AW5" s="549"/>
      <c r="AX5" s="549"/>
      <c r="AY5" s="549"/>
      <c r="AZ5" s="549"/>
      <c r="BA5" s="549"/>
      <c r="BB5" s="549"/>
      <c r="BC5" s="549"/>
      <c r="BD5" s="808"/>
      <c r="BE5" s="808"/>
    </row>
    <row r="6" spans="2:63" s="759" customFormat="1" ht="20.25" customHeight="1">
      <c r="B6" s="767"/>
      <c r="C6" s="524"/>
      <c r="D6" s="524"/>
      <c r="E6" s="524"/>
      <c r="F6" s="775"/>
      <c r="G6" s="524"/>
      <c r="H6" s="524"/>
      <c r="I6" s="775"/>
      <c r="J6" s="524"/>
      <c r="K6" s="774"/>
      <c r="L6" s="774"/>
      <c r="M6" s="774"/>
      <c r="N6" s="774"/>
      <c r="O6" s="774"/>
      <c r="P6" s="774"/>
      <c r="Q6" s="774"/>
      <c r="R6" s="524"/>
      <c r="S6" s="524"/>
      <c r="T6" s="524"/>
      <c r="U6" s="524"/>
      <c r="V6" s="524"/>
      <c r="W6" s="524"/>
      <c r="X6" s="524"/>
      <c r="Y6" s="773"/>
      <c r="Z6" s="773"/>
      <c r="AA6" s="524"/>
      <c r="AB6" s="524"/>
      <c r="AC6" s="524"/>
      <c r="AD6" s="524"/>
      <c r="AE6" s="767"/>
      <c r="AF6" s="515"/>
      <c r="AG6" s="515"/>
      <c r="AH6" s="515"/>
      <c r="AI6" s="515"/>
      <c r="AJ6" s="515"/>
      <c r="AK6" s="515" t="s">
        <v>254</v>
      </c>
      <c r="AL6" s="515"/>
      <c r="AM6" s="515"/>
      <c r="AN6" s="515"/>
      <c r="AO6" s="515"/>
      <c r="AP6" s="515"/>
      <c r="AQ6" s="515"/>
      <c r="AR6" s="515"/>
      <c r="AS6" s="521"/>
      <c r="AT6" s="521"/>
      <c r="AU6" s="516"/>
      <c r="AV6" s="515"/>
      <c r="AW6" s="518">
        <v>40</v>
      </c>
      <c r="AX6" s="517"/>
      <c r="AY6" s="520" t="s">
        <v>253</v>
      </c>
      <c r="AZ6" s="519"/>
      <c r="BA6" s="518">
        <v>160</v>
      </c>
      <c r="BB6" s="517"/>
      <c r="BC6" s="520" t="s">
        <v>252</v>
      </c>
      <c r="BD6" s="515"/>
      <c r="BE6" s="808"/>
    </row>
    <row r="7" spans="2:63" s="759" customFormat="1" ht="6.75" customHeight="1">
      <c r="B7" s="767"/>
      <c r="C7" s="524"/>
      <c r="D7" s="524"/>
      <c r="E7" s="524"/>
      <c r="F7" s="775"/>
      <c r="G7" s="524"/>
      <c r="H7" s="524"/>
      <c r="I7" s="775"/>
      <c r="J7" s="524"/>
      <c r="K7" s="774"/>
      <c r="L7" s="774"/>
      <c r="M7" s="774"/>
      <c r="N7" s="774"/>
      <c r="O7" s="774"/>
      <c r="P7" s="774"/>
      <c r="Q7" s="774"/>
      <c r="R7" s="524"/>
      <c r="S7" s="524"/>
      <c r="T7" s="524"/>
      <c r="U7" s="524"/>
      <c r="V7" s="524"/>
      <c r="W7" s="524"/>
      <c r="X7" s="524"/>
      <c r="Y7" s="773"/>
      <c r="Z7" s="773"/>
      <c r="AA7" s="524"/>
      <c r="AB7" s="524"/>
      <c r="AC7" s="524"/>
      <c r="AD7" s="524"/>
      <c r="AE7" s="767"/>
      <c r="AF7" s="515"/>
      <c r="AG7" s="515"/>
      <c r="AH7" s="515"/>
      <c r="AI7" s="515"/>
      <c r="AJ7" s="515"/>
      <c r="AK7" s="515"/>
      <c r="AL7" s="515"/>
      <c r="AM7" s="515"/>
      <c r="AN7" s="515"/>
      <c r="AO7" s="515"/>
      <c r="AP7" s="515"/>
      <c r="AQ7" s="515"/>
      <c r="AR7" s="515"/>
      <c r="AS7" s="515"/>
      <c r="AT7" s="549"/>
      <c r="AU7" s="549"/>
      <c r="AV7" s="549"/>
      <c r="AW7" s="809"/>
      <c r="AX7" s="809"/>
      <c r="AY7" s="809"/>
      <c r="AZ7" s="809"/>
      <c r="BA7" s="809"/>
      <c r="BB7" s="809"/>
      <c r="BC7" s="809"/>
      <c r="BD7" s="808"/>
      <c r="BE7" s="808"/>
    </row>
    <row r="8" spans="2:63" s="759" customFormat="1" ht="19.2">
      <c r="B8" s="526"/>
      <c r="C8" s="526"/>
      <c r="D8" s="526"/>
      <c r="E8" s="526"/>
      <c r="F8" s="796"/>
      <c r="G8" s="796"/>
      <c r="H8" s="796"/>
      <c r="I8" s="526"/>
      <c r="J8" s="526"/>
      <c r="K8" s="796"/>
      <c r="L8" s="796"/>
      <c r="M8" s="796"/>
      <c r="N8" s="526"/>
      <c r="O8" s="796"/>
      <c r="P8" s="796"/>
      <c r="Q8" s="796"/>
      <c r="R8" s="807"/>
      <c r="S8" s="806"/>
      <c r="T8" s="806"/>
      <c r="U8" s="805"/>
      <c r="V8" s="767"/>
      <c r="W8" s="767"/>
      <c r="X8" s="767"/>
      <c r="Y8" s="773"/>
      <c r="Z8" s="804"/>
      <c r="AA8" s="775"/>
      <c r="AB8" s="773"/>
      <c r="AC8" s="773"/>
      <c r="AD8" s="773"/>
      <c r="AE8" s="768"/>
      <c r="AF8" s="772"/>
      <c r="AG8" s="772"/>
      <c r="AH8" s="772"/>
      <c r="AI8" s="771"/>
      <c r="AJ8" s="774"/>
      <c r="AK8" s="804"/>
      <c r="AL8" s="515"/>
      <c r="AM8" s="515"/>
      <c r="AN8" s="803"/>
      <c r="AO8" s="803"/>
      <c r="AP8" s="803"/>
      <c r="AQ8" s="516"/>
      <c r="AR8" s="788"/>
      <c r="AS8" s="788"/>
      <c r="AT8" s="795"/>
      <c r="AU8" s="794"/>
      <c r="AV8" s="794"/>
      <c r="AW8" s="793"/>
      <c r="AX8" s="793"/>
      <c r="AY8" s="802" t="s">
        <v>317</v>
      </c>
      <c r="AZ8" s="792"/>
      <c r="BA8" s="518"/>
      <c r="BB8" s="799"/>
      <c r="BC8" s="517"/>
      <c r="BD8" s="791" t="s">
        <v>316</v>
      </c>
      <c r="BE8" s="549"/>
      <c r="BI8" s="760"/>
      <c r="BJ8" s="760"/>
      <c r="BK8" s="760"/>
    </row>
    <row r="9" spans="2:63" s="759" customFormat="1" ht="6" customHeight="1">
      <c r="B9" s="525"/>
      <c r="C9" s="525"/>
      <c r="D9" s="525"/>
      <c r="E9" s="525"/>
      <c r="F9" s="525"/>
      <c r="G9" s="525"/>
      <c r="H9" s="525"/>
      <c r="I9" s="525"/>
      <c r="J9" s="526"/>
      <c r="K9" s="796"/>
      <c r="L9" s="521"/>
      <c r="M9" s="521"/>
      <c r="N9" s="526"/>
      <c r="O9" s="521"/>
      <c r="P9" s="525"/>
      <c r="Q9" s="521"/>
      <c r="R9" s="521"/>
      <c r="S9" s="521"/>
      <c r="T9" s="521"/>
      <c r="U9" s="537"/>
      <c r="V9" s="767"/>
      <c r="W9" s="767"/>
      <c r="X9" s="767"/>
      <c r="Y9" s="524"/>
      <c r="Z9" s="771"/>
      <c r="AA9" s="771"/>
      <c r="AB9" s="524"/>
      <c r="AC9" s="524"/>
      <c r="AD9" s="524"/>
      <c r="AE9" s="768"/>
      <c r="AF9" s="773"/>
      <c r="AG9" s="772"/>
      <c r="AH9" s="771"/>
      <c r="AI9" s="772"/>
      <c r="AJ9" s="771"/>
      <c r="AK9" s="771"/>
      <c r="AL9" s="771"/>
      <c r="AM9" s="771"/>
      <c r="AN9" s="525"/>
      <c r="AO9" s="525"/>
      <c r="AP9" s="526"/>
      <c r="AQ9" s="801"/>
      <c r="AR9" s="788"/>
      <c r="AS9" s="788"/>
      <c r="AT9" s="795"/>
      <c r="AU9" s="794"/>
      <c r="AV9" s="794"/>
      <c r="AW9" s="793"/>
      <c r="AX9" s="793"/>
      <c r="AY9" s="792"/>
      <c r="AZ9" s="792"/>
      <c r="BA9" s="786"/>
      <c r="BB9" s="786"/>
      <c r="BC9" s="786"/>
      <c r="BD9" s="791"/>
      <c r="BE9" s="549"/>
      <c r="BI9" s="760"/>
      <c r="BJ9" s="760"/>
      <c r="BK9" s="760"/>
    </row>
    <row r="10" spans="2:63" s="759" customFormat="1" ht="20.25" customHeight="1">
      <c r="B10" s="790"/>
      <c r="C10" s="790"/>
      <c r="D10" s="790"/>
      <c r="E10" s="790"/>
      <c r="F10" s="790"/>
      <c r="G10" s="790"/>
      <c r="H10" s="790"/>
      <c r="I10" s="790"/>
      <c r="J10" s="790"/>
      <c r="K10" s="790"/>
      <c r="L10" s="790"/>
      <c r="M10" s="790"/>
      <c r="N10" s="790"/>
      <c r="O10" s="790"/>
      <c r="P10" s="790"/>
      <c r="Q10" s="790"/>
      <c r="R10" s="790"/>
      <c r="S10" s="790"/>
      <c r="T10" s="790"/>
      <c r="U10" s="790"/>
      <c r="V10" s="767"/>
      <c r="W10" s="767"/>
      <c r="X10" s="767"/>
      <c r="Y10" s="526"/>
      <c r="Z10" s="789"/>
      <c r="AA10" s="789"/>
      <c r="AB10" s="526"/>
      <c r="AC10" s="773"/>
      <c r="AD10" s="773"/>
      <c r="AE10" s="770"/>
      <c r="AF10" s="775"/>
      <c r="AG10" s="772"/>
      <c r="AH10" s="771"/>
      <c r="AI10" s="772"/>
      <c r="AJ10" s="771"/>
      <c r="AK10" s="771"/>
      <c r="AL10" s="771"/>
      <c r="AM10" s="771"/>
      <c r="AN10" s="800"/>
      <c r="AO10" s="800"/>
      <c r="AP10" s="800"/>
      <c r="AQ10" s="516"/>
      <c r="AR10" s="788"/>
      <c r="AS10" s="788"/>
      <c r="AT10" s="795"/>
      <c r="AU10" s="794"/>
      <c r="AV10" s="794"/>
      <c r="AW10" s="793"/>
      <c r="AX10" s="793"/>
      <c r="AY10" s="792"/>
      <c r="AZ10" s="792"/>
      <c r="BA10" s="518"/>
      <c r="BB10" s="799"/>
      <c r="BC10" s="517"/>
      <c r="BD10" s="798" t="s">
        <v>315</v>
      </c>
      <c r="BE10" s="549"/>
      <c r="BI10" s="760"/>
      <c r="BJ10" s="760"/>
      <c r="BK10" s="760"/>
    </row>
    <row r="11" spans="2:63" s="759" customFormat="1" ht="6.75" customHeight="1">
      <c r="B11" s="790"/>
      <c r="C11" s="790"/>
      <c r="D11" s="790"/>
      <c r="E11" s="790"/>
      <c r="F11" s="790"/>
      <c r="G11" s="790"/>
      <c r="H11" s="790"/>
      <c r="I11" s="790"/>
      <c r="J11" s="790"/>
      <c r="K11" s="790"/>
      <c r="L11" s="790"/>
      <c r="M11" s="790"/>
      <c r="N11" s="790"/>
      <c r="O11" s="790"/>
      <c r="P11" s="790"/>
      <c r="Q11" s="790"/>
      <c r="R11" s="790"/>
      <c r="S11" s="790"/>
      <c r="T11" s="790"/>
      <c r="U11" s="790"/>
      <c r="V11" s="767"/>
      <c r="W11" s="767"/>
      <c r="X11" s="767"/>
      <c r="Y11" s="796"/>
      <c r="Z11" s="797"/>
      <c r="AA11" s="797"/>
      <c r="AB11" s="796"/>
      <c r="AC11" s="772"/>
      <c r="AD11" s="772"/>
      <c r="AE11" s="768"/>
      <c r="AF11" s="515"/>
      <c r="AG11" s="515"/>
      <c r="AH11" s="515"/>
      <c r="AI11" s="515"/>
      <c r="AJ11" s="515"/>
      <c r="AK11" s="515"/>
      <c r="AL11" s="515"/>
      <c r="AM11" s="515"/>
      <c r="AN11" s="525"/>
      <c r="AO11" s="525"/>
      <c r="AP11" s="525"/>
      <c r="AQ11" s="515"/>
      <c r="AR11" s="788"/>
      <c r="AS11" s="788"/>
      <c r="AT11" s="795"/>
      <c r="AU11" s="794"/>
      <c r="AV11" s="794"/>
      <c r="AW11" s="793"/>
      <c r="AX11" s="793"/>
      <c r="AY11" s="792"/>
      <c r="AZ11" s="792"/>
      <c r="BA11" s="786"/>
      <c r="BB11" s="786"/>
      <c r="BC11" s="786"/>
      <c r="BD11" s="791"/>
      <c r="BE11" s="549"/>
      <c r="BI11" s="760"/>
      <c r="BJ11" s="760"/>
      <c r="BK11" s="760"/>
    </row>
    <row r="12" spans="2:63" s="759" customFormat="1" ht="19.2">
      <c r="B12" s="790"/>
      <c r="C12" s="790"/>
      <c r="D12" s="790"/>
      <c r="E12" s="790"/>
      <c r="F12" s="790"/>
      <c r="G12" s="790"/>
      <c r="H12" s="790"/>
      <c r="I12" s="790"/>
      <c r="J12" s="790"/>
      <c r="K12" s="790"/>
      <c r="L12" s="790"/>
      <c r="M12" s="790"/>
      <c r="N12" s="790"/>
      <c r="O12" s="790"/>
      <c r="P12" s="790"/>
      <c r="Q12" s="790"/>
      <c r="R12" s="790"/>
      <c r="S12" s="790"/>
      <c r="T12" s="790"/>
      <c r="U12" s="790"/>
      <c r="V12" s="767"/>
      <c r="W12" s="767"/>
      <c r="X12" s="767"/>
      <c r="Y12" s="526"/>
      <c r="Z12" s="789"/>
      <c r="AA12" s="789"/>
      <c r="AB12" s="526"/>
      <c r="AC12" s="773"/>
      <c r="AD12" s="773"/>
      <c r="AE12" s="768"/>
      <c r="AF12" s="515"/>
      <c r="AG12" s="515"/>
      <c r="AH12" s="515"/>
      <c r="AI12" s="515"/>
      <c r="AJ12" s="515"/>
      <c r="AK12" s="515"/>
      <c r="AL12" s="515"/>
      <c r="AM12" s="515"/>
      <c r="AN12" s="521"/>
      <c r="AO12" s="521"/>
      <c r="AP12" s="521"/>
      <c r="AQ12" s="515"/>
      <c r="AR12" s="788"/>
      <c r="AS12" s="787" t="s">
        <v>314</v>
      </c>
      <c r="AT12" s="785"/>
      <c r="AU12" s="784"/>
      <c r="AV12" s="783"/>
      <c r="AW12" s="786" t="s">
        <v>313</v>
      </c>
      <c r="AX12" s="785"/>
      <c r="AY12" s="784"/>
      <c r="AZ12" s="783"/>
      <c r="BA12" s="782" t="s">
        <v>312</v>
      </c>
      <c r="BB12" s="781"/>
      <c r="BC12" s="780"/>
      <c r="BD12" s="779" t="s">
        <v>311</v>
      </c>
      <c r="BE12" s="778"/>
      <c r="BI12" s="760"/>
      <c r="BJ12" s="760"/>
      <c r="BK12" s="760"/>
    </row>
    <row r="13" spans="2:63" s="759" customFormat="1" ht="6.75" customHeight="1">
      <c r="B13" s="767"/>
      <c r="C13" s="777"/>
      <c r="D13" s="777"/>
      <c r="E13" s="777"/>
      <c r="F13" s="524"/>
      <c r="G13" s="524"/>
      <c r="H13" s="774"/>
      <c r="I13" s="773"/>
      <c r="J13" s="772"/>
      <c r="K13" s="771"/>
      <c r="L13" s="771"/>
      <c r="M13" s="773"/>
      <c r="N13" s="771"/>
      <c r="O13" s="524"/>
      <c r="P13" s="772"/>
      <c r="Q13" s="771"/>
      <c r="R13" s="771"/>
      <c r="S13" s="771"/>
      <c r="T13" s="771"/>
      <c r="U13" s="524"/>
      <c r="V13" s="774"/>
      <c r="W13" s="776"/>
      <c r="X13" s="776"/>
      <c r="Y13" s="775"/>
      <c r="Z13" s="773"/>
      <c r="AA13" s="774"/>
      <c r="AB13" s="773"/>
      <c r="AC13" s="772"/>
      <c r="AD13" s="771"/>
      <c r="AE13" s="768"/>
      <c r="AF13" s="770"/>
      <c r="AG13" s="769"/>
      <c r="AH13" s="768"/>
      <c r="AI13" s="769"/>
      <c r="AJ13" s="768"/>
      <c r="AK13" s="768"/>
      <c r="AL13" s="768"/>
      <c r="AM13" s="768"/>
      <c r="AN13" s="536"/>
      <c r="AO13" s="767"/>
      <c r="AP13" s="766"/>
      <c r="AQ13" s="766"/>
      <c r="AR13" s="766"/>
      <c r="AS13" s="766"/>
      <c r="AT13" s="765"/>
      <c r="AU13" s="763"/>
      <c r="AV13" s="763"/>
      <c r="AW13" s="764"/>
      <c r="AX13" s="764"/>
      <c r="AY13" s="763"/>
      <c r="AZ13" s="763"/>
      <c r="BA13" s="762"/>
      <c r="BB13" s="762"/>
      <c r="BC13" s="762"/>
      <c r="BD13" s="761"/>
      <c r="BI13" s="760"/>
      <c r="BJ13" s="760"/>
      <c r="BK13" s="760"/>
    </row>
    <row r="14" spans="2:63" ht="8.4" customHeight="1" thickBot="1">
      <c r="B14" s="757"/>
      <c r="C14" s="758"/>
      <c r="D14" s="758"/>
      <c r="E14" s="758"/>
      <c r="F14" s="758"/>
      <c r="G14" s="757"/>
      <c r="H14" s="757"/>
      <c r="I14" s="757"/>
      <c r="J14" s="757"/>
      <c r="K14" s="757"/>
      <c r="L14" s="757"/>
      <c r="M14" s="757"/>
      <c r="N14" s="757"/>
      <c r="O14" s="757"/>
      <c r="P14" s="757"/>
      <c r="Q14" s="757"/>
      <c r="R14" s="757"/>
      <c r="S14" s="757"/>
      <c r="T14" s="757"/>
      <c r="U14" s="757"/>
      <c r="V14" s="757"/>
      <c r="W14" s="758"/>
      <c r="X14" s="757"/>
      <c r="Y14" s="757"/>
      <c r="Z14" s="757"/>
      <c r="AA14" s="757"/>
      <c r="AB14" s="757"/>
      <c r="AC14" s="757"/>
      <c r="AD14" s="757"/>
      <c r="AE14" s="757"/>
      <c r="AF14" s="757"/>
      <c r="AG14" s="757"/>
      <c r="AH14" s="757"/>
      <c r="AI14" s="757"/>
      <c r="AJ14" s="757"/>
      <c r="AK14" s="757"/>
      <c r="AL14" s="757"/>
      <c r="AM14" s="758"/>
      <c r="AN14" s="757"/>
      <c r="AO14" s="757"/>
      <c r="AP14" s="757"/>
      <c r="AQ14" s="757"/>
      <c r="AR14" s="757"/>
      <c r="AS14" s="757"/>
      <c r="BD14" s="756"/>
      <c r="BE14" s="756"/>
      <c r="BF14" s="756"/>
    </row>
    <row r="15" spans="2:63" ht="20.25" customHeight="1">
      <c r="B15" s="755" t="s">
        <v>251</v>
      </c>
      <c r="C15" s="754" t="s">
        <v>310</v>
      </c>
      <c r="D15" s="750"/>
      <c r="E15" s="752"/>
      <c r="F15" s="753" t="s">
        <v>309</v>
      </c>
      <c r="G15" s="751" t="s">
        <v>308</v>
      </c>
      <c r="H15" s="750"/>
      <c r="I15" s="750"/>
      <c r="J15" s="752"/>
      <c r="K15" s="751" t="s">
        <v>307</v>
      </c>
      <c r="L15" s="750"/>
      <c r="M15" s="750"/>
      <c r="N15" s="749"/>
      <c r="O15" s="748"/>
      <c r="P15" s="747"/>
      <c r="Q15" s="746"/>
      <c r="R15" s="745" t="s">
        <v>306</v>
      </c>
      <c r="S15" s="744"/>
      <c r="T15" s="744"/>
      <c r="U15" s="744"/>
      <c r="V15" s="744"/>
      <c r="W15" s="744"/>
      <c r="X15" s="744"/>
      <c r="Y15" s="744"/>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3"/>
      <c r="AW15" s="742" t="str">
        <f>IF(BA3="４週","(11) 1～4週目の勤務時間数合計","(11) 1か月の勤務時間数   合計")</f>
        <v>(11) 1～4週目の勤務時間数合計</v>
      </c>
      <c r="AX15" s="741"/>
      <c r="AY15" s="740" t="s">
        <v>305</v>
      </c>
      <c r="AZ15" s="739"/>
      <c r="BA15" s="738" t="s">
        <v>304</v>
      </c>
      <c r="BB15" s="737"/>
      <c r="BC15" s="737"/>
      <c r="BD15" s="737"/>
      <c r="BE15" s="736"/>
    </row>
    <row r="16" spans="2:63" ht="20.25" customHeight="1">
      <c r="B16" s="725"/>
      <c r="C16" s="724"/>
      <c r="D16" s="720"/>
      <c r="E16" s="722"/>
      <c r="F16" s="723"/>
      <c r="G16" s="721"/>
      <c r="H16" s="720"/>
      <c r="I16" s="720"/>
      <c r="J16" s="722"/>
      <c r="K16" s="721"/>
      <c r="L16" s="720"/>
      <c r="M16" s="720"/>
      <c r="N16" s="719"/>
      <c r="O16" s="718"/>
      <c r="P16" s="717"/>
      <c r="Q16" s="716"/>
      <c r="R16" s="735" t="s">
        <v>243</v>
      </c>
      <c r="S16" s="734"/>
      <c r="T16" s="734"/>
      <c r="U16" s="734"/>
      <c r="V16" s="734"/>
      <c r="W16" s="734"/>
      <c r="X16" s="733"/>
      <c r="Y16" s="735" t="s">
        <v>242</v>
      </c>
      <c r="Z16" s="734"/>
      <c r="AA16" s="734"/>
      <c r="AB16" s="734"/>
      <c r="AC16" s="734"/>
      <c r="AD16" s="734"/>
      <c r="AE16" s="733"/>
      <c r="AF16" s="735" t="s">
        <v>241</v>
      </c>
      <c r="AG16" s="734"/>
      <c r="AH16" s="734"/>
      <c r="AI16" s="734"/>
      <c r="AJ16" s="734"/>
      <c r="AK16" s="734"/>
      <c r="AL16" s="733"/>
      <c r="AM16" s="735" t="s">
        <v>240</v>
      </c>
      <c r="AN16" s="734"/>
      <c r="AO16" s="734"/>
      <c r="AP16" s="734"/>
      <c r="AQ16" s="734"/>
      <c r="AR16" s="734"/>
      <c r="AS16" s="733"/>
      <c r="AT16" s="732" t="s">
        <v>239</v>
      </c>
      <c r="AU16" s="731"/>
      <c r="AV16" s="730"/>
      <c r="AW16" s="712"/>
      <c r="AX16" s="711"/>
      <c r="AY16" s="710"/>
      <c r="AZ16" s="709"/>
      <c r="BA16" s="708"/>
      <c r="BB16" s="707"/>
      <c r="BC16" s="707"/>
      <c r="BD16" s="707"/>
      <c r="BE16" s="706"/>
    </row>
    <row r="17" spans="2:57" ht="20.25" customHeight="1">
      <c r="B17" s="725"/>
      <c r="C17" s="724"/>
      <c r="D17" s="720"/>
      <c r="E17" s="722"/>
      <c r="F17" s="723"/>
      <c r="G17" s="721"/>
      <c r="H17" s="720"/>
      <c r="I17" s="720"/>
      <c r="J17" s="722"/>
      <c r="K17" s="721"/>
      <c r="L17" s="720"/>
      <c r="M17" s="720"/>
      <c r="N17" s="719"/>
      <c r="O17" s="718"/>
      <c r="P17" s="717"/>
      <c r="Q17" s="716"/>
      <c r="R17" s="715">
        <v>1</v>
      </c>
      <c r="S17" s="714">
        <v>2</v>
      </c>
      <c r="T17" s="714">
        <v>3</v>
      </c>
      <c r="U17" s="714">
        <v>4</v>
      </c>
      <c r="V17" s="714">
        <v>5</v>
      </c>
      <c r="W17" s="714">
        <v>6</v>
      </c>
      <c r="X17" s="713">
        <v>7</v>
      </c>
      <c r="Y17" s="715">
        <v>8</v>
      </c>
      <c r="Z17" s="714">
        <v>9</v>
      </c>
      <c r="AA17" s="714">
        <v>10</v>
      </c>
      <c r="AB17" s="714">
        <v>11</v>
      </c>
      <c r="AC17" s="714">
        <v>12</v>
      </c>
      <c r="AD17" s="714">
        <v>13</v>
      </c>
      <c r="AE17" s="713">
        <v>14</v>
      </c>
      <c r="AF17" s="729">
        <v>15</v>
      </c>
      <c r="AG17" s="714">
        <v>16</v>
      </c>
      <c r="AH17" s="714">
        <v>17</v>
      </c>
      <c r="AI17" s="714">
        <v>18</v>
      </c>
      <c r="AJ17" s="714">
        <v>19</v>
      </c>
      <c r="AK17" s="714">
        <v>20</v>
      </c>
      <c r="AL17" s="713">
        <v>21</v>
      </c>
      <c r="AM17" s="715">
        <v>22</v>
      </c>
      <c r="AN17" s="714">
        <v>23</v>
      </c>
      <c r="AO17" s="714">
        <v>24</v>
      </c>
      <c r="AP17" s="714">
        <v>25</v>
      </c>
      <c r="AQ17" s="714">
        <v>26</v>
      </c>
      <c r="AR17" s="714">
        <v>27</v>
      </c>
      <c r="AS17" s="713">
        <v>28</v>
      </c>
      <c r="AT17" s="728" t="str">
        <f>IF($BA$3="暦月",IF(DAY(DATE($AB$2,$AF$2,29))=29,29,""),"")</f>
        <v/>
      </c>
      <c r="AU17" s="727" t="str">
        <f>IF($BA$3="暦月",IF(DAY(DATE($AB$2,$AF$2,30))=30,30,""),"")</f>
        <v/>
      </c>
      <c r="AV17" s="726" t="str">
        <f>IF($BA$3="暦月",IF(DAY(DATE($AB$2,$AF$2,31))=31,31,""),"")</f>
        <v/>
      </c>
      <c r="AW17" s="712"/>
      <c r="AX17" s="711"/>
      <c r="AY17" s="710"/>
      <c r="AZ17" s="709"/>
      <c r="BA17" s="708"/>
      <c r="BB17" s="707"/>
      <c r="BC17" s="707"/>
      <c r="BD17" s="707"/>
      <c r="BE17" s="706"/>
    </row>
    <row r="18" spans="2:57" ht="20.25" hidden="1" customHeight="1">
      <c r="B18" s="725"/>
      <c r="C18" s="724"/>
      <c r="D18" s="720"/>
      <c r="E18" s="722"/>
      <c r="F18" s="723"/>
      <c r="G18" s="721"/>
      <c r="H18" s="720"/>
      <c r="I18" s="720"/>
      <c r="J18" s="722"/>
      <c r="K18" s="721"/>
      <c r="L18" s="720"/>
      <c r="M18" s="720"/>
      <c r="N18" s="719"/>
      <c r="O18" s="718"/>
      <c r="P18" s="717"/>
      <c r="Q18" s="716"/>
      <c r="R18" s="715">
        <f>WEEKDAY(DATE($AB$2,$AF$2,1))</f>
        <v>2</v>
      </c>
      <c r="S18" s="714">
        <f>WEEKDAY(DATE($AB$2,$AF$2,2))</f>
        <v>3</v>
      </c>
      <c r="T18" s="714">
        <f>WEEKDAY(DATE($AB$2,$AF$2,3))</f>
        <v>4</v>
      </c>
      <c r="U18" s="714">
        <f>WEEKDAY(DATE($AB$2,$AF$2,4))</f>
        <v>5</v>
      </c>
      <c r="V18" s="714">
        <f>WEEKDAY(DATE($AB$2,$AF$2,5))</f>
        <v>6</v>
      </c>
      <c r="W18" s="714">
        <f>WEEKDAY(DATE($AB$2,$AF$2,6))</f>
        <v>7</v>
      </c>
      <c r="X18" s="713">
        <f>WEEKDAY(DATE($AB$2,$AF$2,7))</f>
        <v>1</v>
      </c>
      <c r="Y18" s="715">
        <f>WEEKDAY(DATE($AB$2,$AF$2,8))</f>
        <v>2</v>
      </c>
      <c r="Z18" s="714">
        <f>WEEKDAY(DATE($AB$2,$AF$2,9))</f>
        <v>3</v>
      </c>
      <c r="AA18" s="714">
        <f>WEEKDAY(DATE($AB$2,$AF$2,10))</f>
        <v>4</v>
      </c>
      <c r="AB18" s="714">
        <f>WEEKDAY(DATE($AB$2,$AF$2,11))</f>
        <v>5</v>
      </c>
      <c r="AC18" s="714">
        <f>WEEKDAY(DATE($AB$2,$AF$2,12))</f>
        <v>6</v>
      </c>
      <c r="AD18" s="714">
        <f>WEEKDAY(DATE($AB$2,$AF$2,13))</f>
        <v>7</v>
      </c>
      <c r="AE18" s="713">
        <f>WEEKDAY(DATE($AB$2,$AF$2,14))</f>
        <v>1</v>
      </c>
      <c r="AF18" s="715">
        <f>WEEKDAY(DATE($AB$2,$AF$2,15))</f>
        <v>2</v>
      </c>
      <c r="AG18" s="714">
        <f>WEEKDAY(DATE($AB$2,$AF$2,16))</f>
        <v>3</v>
      </c>
      <c r="AH18" s="714">
        <f>WEEKDAY(DATE($AB$2,$AF$2,17))</f>
        <v>4</v>
      </c>
      <c r="AI18" s="714">
        <f>WEEKDAY(DATE($AB$2,$AF$2,18))</f>
        <v>5</v>
      </c>
      <c r="AJ18" s="714">
        <f>WEEKDAY(DATE($AB$2,$AF$2,19))</f>
        <v>6</v>
      </c>
      <c r="AK18" s="714">
        <f>WEEKDAY(DATE($AB$2,$AF$2,20))</f>
        <v>7</v>
      </c>
      <c r="AL18" s="713">
        <f>WEEKDAY(DATE($AB$2,$AF$2,21))</f>
        <v>1</v>
      </c>
      <c r="AM18" s="715">
        <f>WEEKDAY(DATE($AB$2,$AF$2,22))</f>
        <v>2</v>
      </c>
      <c r="AN18" s="714">
        <f>WEEKDAY(DATE($AB$2,$AF$2,23))</f>
        <v>3</v>
      </c>
      <c r="AO18" s="714">
        <f>WEEKDAY(DATE($AB$2,$AF$2,24))</f>
        <v>4</v>
      </c>
      <c r="AP18" s="714">
        <f>WEEKDAY(DATE($AB$2,$AF$2,25))</f>
        <v>5</v>
      </c>
      <c r="AQ18" s="714">
        <f>WEEKDAY(DATE($AB$2,$AF$2,26))</f>
        <v>6</v>
      </c>
      <c r="AR18" s="714">
        <f>WEEKDAY(DATE($AB$2,$AF$2,27))</f>
        <v>7</v>
      </c>
      <c r="AS18" s="713">
        <f>WEEKDAY(DATE($AB$2,$AF$2,28))</f>
        <v>1</v>
      </c>
      <c r="AT18" s="715">
        <f>IF(AT17=29,WEEKDAY(DATE($AB$2,$AF$2,29)),0)</f>
        <v>0</v>
      </c>
      <c r="AU18" s="714">
        <f>IF(AU17=30,WEEKDAY(DATE($AB$2,$AF$2,30)),0)</f>
        <v>0</v>
      </c>
      <c r="AV18" s="713">
        <f>IF(AV17=31,WEEKDAY(DATE($AB$2,$AF$2,31)),0)</f>
        <v>0</v>
      </c>
      <c r="AW18" s="712"/>
      <c r="AX18" s="711"/>
      <c r="AY18" s="710"/>
      <c r="AZ18" s="709"/>
      <c r="BA18" s="708"/>
      <c r="BB18" s="707"/>
      <c r="BC18" s="707"/>
      <c r="BD18" s="707"/>
      <c r="BE18" s="706"/>
    </row>
    <row r="19" spans="2:57" ht="22.5" customHeight="1" thickBot="1">
      <c r="B19" s="705"/>
      <c r="C19" s="704"/>
      <c r="D19" s="700"/>
      <c r="E19" s="702"/>
      <c r="F19" s="703"/>
      <c r="G19" s="701"/>
      <c r="H19" s="700"/>
      <c r="I19" s="700"/>
      <c r="J19" s="702"/>
      <c r="K19" s="701"/>
      <c r="L19" s="700"/>
      <c r="M19" s="700"/>
      <c r="N19" s="699"/>
      <c r="O19" s="698"/>
      <c r="P19" s="697"/>
      <c r="Q19" s="696"/>
      <c r="R19" s="695" t="str">
        <f>IF(R18=1,"日",IF(R18=2,"月",IF(R18=3,"火",IF(R18=4,"水",IF(R18=5,"木",IF(R18=6,"金","土"))))))</f>
        <v>月</v>
      </c>
      <c r="S19" s="693" t="str">
        <f>IF(S18=1,"日",IF(S18=2,"月",IF(S18=3,"火",IF(S18=4,"水",IF(S18=5,"木",IF(S18=6,"金","土"))))))</f>
        <v>火</v>
      </c>
      <c r="T19" s="693" t="str">
        <f>IF(T18=1,"日",IF(T18=2,"月",IF(T18=3,"火",IF(T18=4,"水",IF(T18=5,"木",IF(T18=6,"金","土"))))))</f>
        <v>水</v>
      </c>
      <c r="U19" s="693" t="str">
        <f>IF(U18=1,"日",IF(U18=2,"月",IF(U18=3,"火",IF(U18=4,"水",IF(U18=5,"木",IF(U18=6,"金","土"))))))</f>
        <v>木</v>
      </c>
      <c r="V19" s="693" t="str">
        <f>IF(V18=1,"日",IF(V18=2,"月",IF(V18=3,"火",IF(V18=4,"水",IF(V18=5,"木",IF(V18=6,"金","土"))))))</f>
        <v>金</v>
      </c>
      <c r="W19" s="693" t="str">
        <f>IF(W18=1,"日",IF(W18=2,"月",IF(W18=3,"火",IF(W18=4,"水",IF(W18=5,"木",IF(W18=6,"金","土"))))))</f>
        <v>土</v>
      </c>
      <c r="X19" s="694" t="str">
        <f>IF(X18=1,"日",IF(X18=2,"月",IF(X18=3,"火",IF(X18=4,"水",IF(X18=5,"木",IF(X18=6,"金","土"))))))</f>
        <v>日</v>
      </c>
      <c r="Y19" s="695" t="str">
        <f>IF(Y18=1,"日",IF(Y18=2,"月",IF(Y18=3,"火",IF(Y18=4,"水",IF(Y18=5,"木",IF(Y18=6,"金","土"))))))</f>
        <v>月</v>
      </c>
      <c r="Z19" s="693" t="str">
        <f>IF(Z18=1,"日",IF(Z18=2,"月",IF(Z18=3,"火",IF(Z18=4,"水",IF(Z18=5,"木",IF(Z18=6,"金","土"))))))</f>
        <v>火</v>
      </c>
      <c r="AA19" s="693" t="str">
        <f>IF(AA18=1,"日",IF(AA18=2,"月",IF(AA18=3,"火",IF(AA18=4,"水",IF(AA18=5,"木",IF(AA18=6,"金","土"))))))</f>
        <v>水</v>
      </c>
      <c r="AB19" s="693" t="str">
        <f>IF(AB18=1,"日",IF(AB18=2,"月",IF(AB18=3,"火",IF(AB18=4,"水",IF(AB18=5,"木",IF(AB18=6,"金","土"))))))</f>
        <v>木</v>
      </c>
      <c r="AC19" s="693" t="str">
        <f>IF(AC18=1,"日",IF(AC18=2,"月",IF(AC18=3,"火",IF(AC18=4,"水",IF(AC18=5,"木",IF(AC18=6,"金","土"))))))</f>
        <v>金</v>
      </c>
      <c r="AD19" s="693" t="str">
        <f>IF(AD18=1,"日",IF(AD18=2,"月",IF(AD18=3,"火",IF(AD18=4,"水",IF(AD18=5,"木",IF(AD18=6,"金","土"))))))</f>
        <v>土</v>
      </c>
      <c r="AE19" s="694" t="str">
        <f>IF(AE18=1,"日",IF(AE18=2,"月",IF(AE18=3,"火",IF(AE18=4,"水",IF(AE18=5,"木",IF(AE18=6,"金","土"))))))</f>
        <v>日</v>
      </c>
      <c r="AF19" s="695" t="str">
        <f>IF(AF18=1,"日",IF(AF18=2,"月",IF(AF18=3,"火",IF(AF18=4,"水",IF(AF18=5,"木",IF(AF18=6,"金","土"))))))</f>
        <v>月</v>
      </c>
      <c r="AG19" s="693" t="str">
        <f>IF(AG18=1,"日",IF(AG18=2,"月",IF(AG18=3,"火",IF(AG18=4,"水",IF(AG18=5,"木",IF(AG18=6,"金","土"))))))</f>
        <v>火</v>
      </c>
      <c r="AH19" s="693" t="str">
        <f>IF(AH18=1,"日",IF(AH18=2,"月",IF(AH18=3,"火",IF(AH18=4,"水",IF(AH18=5,"木",IF(AH18=6,"金","土"))))))</f>
        <v>水</v>
      </c>
      <c r="AI19" s="693" t="str">
        <f>IF(AI18=1,"日",IF(AI18=2,"月",IF(AI18=3,"火",IF(AI18=4,"水",IF(AI18=5,"木",IF(AI18=6,"金","土"))))))</f>
        <v>木</v>
      </c>
      <c r="AJ19" s="693" t="str">
        <f>IF(AJ18=1,"日",IF(AJ18=2,"月",IF(AJ18=3,"火",IF(AJ18=4,"水",IF(AJ18=5,"木",IF(AJ18=6,"金","土"))))))</f>
        <v>金</v>
      </c>
      <c r="AK19" s="693" t="str">
        <f>IF(AK18=1,"日",IF(AK18=2,"月",IF(AK18=3,"火",IF(AK18=4,"水",IF(AK18=5,"木",IF(AK18=6,"金","土"))))))</f>
        <v>土</v>
      </c>
      <c r="AL19" s="694" t="str">
        <f>IF(AL18=1,"日",IF(AL18=2,"月",IF(AL18=3,"火",IF(AL18=4,"水",IF(AL18=5,"木",IF(AL18=6,"金","土"))))))</f>
        <v>日</v>
      </c>
      <c r="AM19" s="695" t="str">
        <f>IF(AM18=1,"日",IF(AM18=2,"月",IF(AM18=3,"火",IF(AM18=4,"水",IF(AM18=5,"木",IF(AM18=6,"金","土"))))))</f>
        <v>月</v>
      </c>
      <c r="AN19" s="693" t="str">
        <f>IF(AN18=1,"日",IF(AN18=2,"月",IF(AN18=3,"火",IF(AN18=4,"水",IF(AN18=5,"木",IF(AN18=6,"金","土"))))))</f>
        <v>火</v>
      </c>
      <c r="AO19" s="693" t="str">
        <f>IF(AO18=1,"日",IF(AO18=2,"月",IF(AO18=3,"火",IF(AO18=4,"水",IF(AO18=5,"木",IF(AO18=6,"金","土"))))))</f>
        <v>水</v>
      </c>
      <c r="AP19" s="693" t="str">
        <f>IF(AP18=1,"日",IF(AP18=2,"月",IF(AP18=3,"火",IF(AP18=4,"水",IF(AP18=5,"木",IF(AP18=6,"金","土"))))))</f>
        <v>木</v>
      </c>
      <c r="AQ19" s="693" t="str">
        <f>IF(AQ18=1,"日",IF(AQ18=2,"月",IF(AQ18=3,"火",IF(AQ18=4,"水",IF(AQ18=5,"木",IF(AQ18=6,"金","土"))))))</f>
        <v>金</v>
      </c>
      <c r="AR19" s="693" t="str">
        <f>IF(AR18=1,"日",IF(AR18=2,"月",IF(AR18=3,"火",IF(AR18=4,"水",IF(AR18=5,"木",IF(AR18=6,"金","土"))))))</f>
        <v>土</v>
      </c>
      <c r="AS19" s="694" t="str">
        <f>IF(AS18=1,"日",IF(AS18=2,"月",IF(AS18=3,"火",IF(AS18=4,"水",IF(AS18=5,"木",IF(AS18=6,"金","土"))))))</f>
        <v>日</v>
      </c>
      <c r="AT19" s="693" t="str">
        <f>IF(AT18=1,"日",IF(AT18=2,"月",IF(AT18=3,"火",IF(AT18=4,"水",IF(AT18=5,"木",IF(AT18=6,"金",IF(AT18=0,"","土")))))))</f>
        <v/>
      </c>
      <c r="AU19" s="693" t="str">
        <f>IF(AU18=1,"日",IF(AU18=2,"月",IF(AU18=3,"火",IF(AU18=4,"水",IF(AU18=5,"木",IF(AU18=6,"金",IF(AU18=0,"","土")))))))</f>
        <v/>
      </c>
      <c r="AV19" s="693" t="str">
        <f>IF(AV18=1,"日",IF(AV18=2,"月",IF(AV18=3,"火",IF(AV18=4,"水",IF(AV18=5,"木",IF(AV18=6,"金",IF(AV18=0,"","土")))))))</f>
        <v/>
      </c>
      <c r="AW19" s="692"/>
      <c r="AX19" s="691"/>
      <c r="AY19" s="690"/>
      <c r="AZ19" s="689"/>
      <c r="BA19" s="688"/>
      <c r="BB19" s="687"/>
      <c r="BC19" s="687"/>
      <c r="BD19" s="687"/>
      <c r="BE19" s="686"/>
    </row>
    <row r="20" spans="2:57" ht="20.25" customHeight="1">
      <c r="B20" s="685">
        <v>1</v>
      </c>
      <c r="C20" s="684"/>
      <c r="D20" s="683"/>
      <c r="E20" s="682"/>
      <c r="F20" s="681"/>
      <c r="G20" s="466"/>
      <c r="H20" s="465"/>
      <c r="I20" s="465"/>
      <c r="J20" s="464"/>
      <c r="K20" s="680"/>
      <c r="L20" s="679"/>
      <c r="M20" s="679"/>
      <c r="N20" s="678"/>
      <c r="O20" s="677" t="s">
        <v>301</v>
      </c>
      <c r="P20" s="676"/>
      <c r="Q20" s="675"/>
      <c r="R20" s="647"/>
      <c r="S20" s="646"/>
      <c r="T20" s="646"/>
      <c r="U20" s="646"/>
      <c r="V20" s="646"/>
      <c r="W20" s="646"/>
      <c r="X20" s="648"/>
      <c r="Y20" s="647"/>
      <c r="Z20" s="646"/>
      <c r="AA20" s="646"/>
      <c r="AB20" s="646"/>
      <c r="AC20" s="646"/>
      <c r="AD20" s="646"/>
      <c r="AE20" s="648"/>
      <c r="AF20" s="647"/>
      <c r="AG20" s="646"/>
      <c r="AH20" s="646"/>
      <c r="AI20" s="646"/>
      <c r="AJ20" s="646"/>
      <c r="AK20" s="646"/>
      <c r="AL20" s="648"/>
      <c r="AM20" s="647"/>
      <c r="AN20" s="646"/>
      <c r="AO20" s="646"/>
      <c r="AP20" s="646"/>
      <c r="AQ20" s="646"/>
      <c r="AR20" s="646"/>
      <c r="AS20" s="648"/>
      <c r="AT20" s="647"/>
      <c r="AU20" s="646"/>
      <c r="AV20" s="646"/>
      <c r="AW20" s="674"/>
      <c r="AX20" s="673"/>
      <c r="AY20" s="672"/>
      <c r="AZ20" s="671"/>
      <c r="BA20" s="670"/>
      <c r="BB20" s="669"/>
      <c r="BC20" s="669"/>
      <c r="BD20" s="669"/>
      <c r="BE20" s="668"/>
    </row>
    <row r="21" spans="2:57" ht="20.25" customHeight="1">
      <c r="B21" s="618"/>
      <c r="C21" s="664"/>
      <c r="D21" s="663"/>
      <c r="E21" s="662"/>
      <c r="F21" s="635"/>
      <c r="G21" s="430"/>
      <c r="H21" s="429"/>
      <c r="I21" s="429"/>
      <c r="J21" s="428"/>
      <c r="K21" s="634"/>
      <c r="L21" s="633"/>
      <c r="M21" s="633"/>
      <c r="N21" s="632"/>
      <c r="O21" s="631" t="s">
        <v>300</v>
      </c>
      <c r="P21" s="630"/>
      <c r="Q21" s="629"/>
      <c r="R21" s="627"/>
      <c r="S21" s="626"/>
      <c r="T21" s="626"/>
      <c r="U21" s="626"/>
      <c r="V21" s="626"/>
      <c r="W21" s="626"/>
      <c r="X21" s="628"/>
      <c r="Y21" s="627"/>
      <c r="Z21" s="626"/>
      <c r="AA21" s="626"/>
      <c r="AB21" s="626"/>
      <c r="AC21" s="626"/>
      <c r="AD21" s="626"/>
      <c r="AE21" s="628"/>
      <c r="AF21" s="627"/>
      <c r="AG21" s="626"/>
      <c r="AH21" s="626"/>
      <c r="AI21" s="626"/>
      <c r="AJ21" s="626"/>
      <c r="AK21" s="626"/>
      <c r="AL21" s="628"/>
      <c r="AM21" s="627"/>
      <c r="AN21" s="626"/>
      <c r="AO21" s="626"/>
      <c r="AP21" s="626"/>
      <c r="AQ21" s="626"/>
      <c r="AR21" s="626"/>
      <c r="AS21" s="628"/>
      <c r="AT21" s="627"/>
      <c r="AU21" s="626"/>
      <c r="AV21" s="626"/>
      <c r="AW21" s="625"/>
      <c r="AX21" s="624"/>
      <c r="AY21" s="623"/>
      <c r="AZ21" s="622"/>
      <c r="BA21" s="621"/>
      <c r="BB21" s="620"/>
      <c r="BC21" s="620"/>
      <c r="BD21" s="620"/>
      <c r="BE21" s="619"/>
    </row>
    <row r="22" spans="2:57" ht="20.25" customHeight="1">
      <c r="B22" s="618"/>
      <c r="C22" s="661"/>
      <c r="D22" s="660"/>
      <c r="E22" s="659"/>
      <c r="F22" s="635"/>
      <c r="G22" s="430"/>
      <c r="H22" s="429"/>
      <c r="I22" s="429"/>
      <c r="J22" s="428"/>
      <c r="K22" s="634"/>
      <c r="L22" s="633"/>
      <c r="M22" s="633"/>
      <c r="N22" s="632"/>
      <c r="O22" s="610" t="s">
        <v>299</v>
      </c>
      <c r="P22" s="609"/>
      <c r="Q22" s="608"/>
      <c r="R22" s="606"/>
      <c r="S22" s="605"/>
      <c r="T22" s="605"/>
      <c r="U22" s="605"/>
      <c r="V22" s="605"/>
      <c r="W22" s="605"/>
      <c r="X22" s="607"/>
      <c r="Y22" s="606"/>
      <c r="Z22" s="605"/>
      <c r="AA22" s="605"/>
      <c r="AB22" s="605"/>
      <c r="AC22" s="605"/>
      <c r="AD22" s="605"/>
      <c r="AE22" s="607"/>
      <c r="AF22" s="606"/>
      <c r="AG22" s="605"/>
      <c r="AH22" s="605"/>
      <c r="AI22" s="605"/>
      <c r="AJ22" s="605"/>
      <c r="AK22" s="605"/>
      <c r="AL22" s="607"/>
      <c r="AM22" s="606"/>
      <c r="AN22" s="605"/>
      <c r="AO22" s="605"/>
      <c r="AP22" s="605"/>
      <c r="AQ22" s="605"/>
      <c r="AR22" s="605"/>
      <c r="AS22" s="607"/>
      <c r="AT22" s="606"/>
      <c r="AU22" s="605"/>
      <c r="AV22" s="605"/>
      <c r="AW22" s="604"/>
      <c r="AX22" s="603"/>
      <c r="AY22" s="602"/>
      <c r="AZ22" s="601"/>
      <c r="BA22" s="600"/>
      <c r="BB22" s="599"/>
      <c r="BC22" s="599"/>
      <c r="BD22" s="599"/>
      <c r="BE22" s="598"/>
    </row>
    <row r="23" spans="2:57" ht="20.25" customHeight="1">
      <c r="B23" s="618">
        <f>B20+1</f>
        <v>2</v>
      </c>
      <c r="C23" s="667"/>
      <c r="D23" s="666"/>
      <c r="E23" s="665"/>
      <c r="F23" s="655"/>
      <c r="G23" s="430"/>
      <c r="H23" s="429"/>
      <c r="I23" s="429"/>
      <c r="J23" s="428"/>
      <c r="K23" s="654"/>
      <c r="L23" s="653"/>
      <c r="M23" s="653"/>
      <c r="N23" s="652"/>
      <c r="O23" s="651" t="s">
        <v>303</v>
      </c>
      <c r="P23" s="650"/>
      <c r="Q23" s="649"/>
      <c r="R23" s="647"/>
      <c r="S23" s="646"/>
      <c r="T23" s="646"/>
      <c r="U23" s="646"/>
      <c r="V23" s="646"/>
      <c r="W23" s="646"/>
      <c r="X23" s="648"/>
      <c r="Y23" s="647"/>
      <c r="Z23" s="646"/>
      <c r="AA23" s="646"/>
      <c r="AB23" s="646"/>
      <c r="AC23" s="646"/>
      <c r="AD23" s="646"/>
      <c r="AE23" s="648"/>
      <c r="AF23" s="647"/>
      <c r="AG23" s="646"/>
      <c r="AH23" s="646"/>
      <c r="AI23" s="646"/>
      <c r="AJ23" s="646"/>
      <c r="AK23" s="646"/>
      <c r="AL23" s="648"/>
      <c r="AM23" s="647"/>
      <c r="AN23" s="646"/>
      <c r="AO23" s="646"/>
      <c r="AP23" s="646"/>
      <c r="AQ23" s="646"/>
      <c r="AR23" s="646"/>
      <c r="AS23" s="648"/>
      <c r="AT23" s="647"/>
      <c r="AU23" s="646"/>
      <c r="AV23" s="646"/>
      <c r="AW23" s="645"/>
      <c r="AX23" s="644"/>
      <c r="AY23" s="643"/>
      <c r="AZ23" s="642"/>
      <c r="BA23" s="641"/>
      <c r="BB23" s="640"/>
      <c r="BC23" s="640"/>
      <c r="BD23" s="640"/>
      <c r="BE23" s="639"/>
    </row>
    <row r="24" spans="2:57" ht="20.25" customHeight="1">
      <c r="B24" s="618"/>
      <c r="C24" s="664"/>
      <c r="D24" s="663"/>
      <c r="E24" s="662"/>
      <c r="F24" s="635"/>
      <c r="G24" s="430"/>
      <c r="H24" s="429"/>
      <c r="I24" s="429"/>
      <c r="J24" s="428"/>
      <c r="K24" s="634"/>
      <c r="L24" s="633"/>
      <c r="M24" s="633"/>
      <c r="N24" s="632"/>
      <c r="O24" s="631" t="s">
        <v>300</v>
      </c>
      <c r="P24" s="630"/>
      <c r="Q24" s="629"/>
      <c r="R24" s="627"/>
      <c r="S24" s="626"/>
      <c r="T24" s="626"/>
      <c r="U24" s="626"/>
      <c r="V24" s="626"/>
      <c r="W24" s="626"/>
      <c r="X24" s="628"/>
      <c r="Y24" s="627"/>
      <c r="Z24" s="626"/>
      <c r="AA24" s="626"/>
      <c r="AB24" s="626"/>
      <c r="AC24" s="626"/>
      <c r="AD24" s="626"/>
      <c r="AE24" s="628"/>
      <c r="AF24" s="627"/>
      <c r="AG24" s="626"/>
      <c r="AH24" s="626"/>
      <c r="AI24" s="626"/>
      <c r="AJ24" s="626"/>
      <c r="AK24" s="626"/>
      <c r="AL24" s="628"/>
      <c r="AM24" s="627"/>
      <c r="AN24" s="626"/>
      <c r="AO24" s="626"/>
      <c r="AP24" s="626"/>
      <c r="AQ24" s="626"/>
      <c r="AR24" s="626"/>
      <c r="AS24" s="628"/>
      <c r="AT24" s="627"/>
      <c r="AU24" s="626"/>
      <c r="AV24" s="626"/>
      <c r="AW24" s="625"/>
      <c r="AX24" s="624"/>
      <c r="AY24" s="623"/>
      <c r="AZ24" s="622"/>
      <c r="BA24" s="621"/>
      <c r="BB24" s="620"/>
      <c r="BC24" s="620"/>
      <c r="BD24" s="620"/>
      <c r="BE24" s="619"/>
    </row>
    <row r="25" spans="2:57" ht="20.25" customHeight="1">
      <c r="B25" s="618"/>
      <c r="C25" s="661"/>
      <c r="D25" s="660"/>
      <c r="E25" s="659"/>
      <c r="F25" s="614"/>
      <c r="G25" s="430"/>
      <c r="H25" s="429"/>
      <c r="I25" s="429"/>
      <c r="J25" s="428"/>
      <c r="K25" s="613"/>
      <c r="L25" s="612"/>
      <c r="M25" s="612"/>
      <c r="N25" s="611"/>
      <c r="O25" s="610" t="s">
        <v>299</v>
      </c>
      <c r="P25" s="609"/>
      <c r="Q25" s="608"/>
      <c r="R25" s="606"/>
      <c r="S25" s="605"/>
      <c r="T25" s="605"/>
      <c r="U25" s="605"/>
      <c r="V25" s="605"/>
      <c r="W25" s="605"/>
      <c r="X25" s="607"/>
      <c r="Y25" s="606"/>
      <c r="Z25" s="605"/>
      <c r="AA25" s="605"/>
      <c r="AB25" s="605"/>
      <c r="AC25" s="605"/>
      <c r="AD25" s="605"/>
      <c r="AE25" s="607"/>
      <c r="AF25" s="606"/>
      <c r="AG25" s="605"/>
      <c r="AH25" s="605"/>
      <c r="AI25" s="605"/>
      <c r="AJ25" s="605"/>
      <c r="AK25" s="605"/>
      <c r="AL25" s="607"/>
      <c r="AM25" s="606"/>
      <c r="AN25" s="605"/>
      <c r="AO25" s="605"/>
      <c r="AP25" s="605"/>
      <c r="AQ25" s="605"/>
      <c r="AR25" s="605"/>
      <c r="AS25" s="607"/>
      <c r="AT25" s="606"/>
      <c r="AU25" s="605"/>
      <c r="AV25" s="605"/>
      <c r="AW25" s="604"/>
      <c r="AX25" s="603"/>
      <c r="AY25" s="602"/>
      <c r="AZ25" s="601"/>
      <c r="BA25" s="600"/>
      <c r="BB25" s="599"/>
      <c r="BC25" s="599"/>
      <c r="BD25" s="599"/>
      <c r="BE25" s="598"/>
    </row>
    <row r="26" spans="2:57" ht="20.25" customHeight="1">
      <c r="B26" s="618">
        <f>B23+1</f>
        <v>3</v>
      </c>
      <c r="C26" s="658"/>
      <c r="D26" s="657"/>
      <c r="E26" s="656"/>
      <c r="F26" s="655"/>
      <c r="G26" s="430"/>
      <c r="H26" s="429"/>
      <c r="I26" s="429"/>
      <c r="J26" s="428"/>
      <c r="K26" s="654"/>
      <c r="L26" s="653"/>
      <c r="M26" s="653"/>
      <c r="N26" s="652"/>
      <c r="O26" s="651" t="s">
        <v>301</v>
      </c>
      <c r="P26" s="650"/>
      <c r="Q26" s="649"/>
      <c r="R26" s="647"/>
      <c r="S26" s="646"/>
      <c r="T26" s="646"/>
      <c r="U26" s="646"/>
      <c r="V26" s="646"/>
      <c r="W26" s="646"/>
      <c r="X26" s="648"/>
      <c r="Y26" s="647"/>
      <c r="Z26" s="646"/>
      <c r="AA26" s="646"/>
      <c r="AB26" s="646"/>
      <c r="AC26" s="646"/>
      <c r="AD26" s="646"/>
      <c r="AE26" s="648"/>
      <c r="AF26" s="647"/>
      <c r="AG26" s="646"/>
      <c r="AH26" s="646"/>
      <c r="AI26" s="646"/>
      <c r="AJ26" s="646"/>
      <c r="AK26" s="646"/>
      <c r="AL26" s="648"/>
      <c r="AM26" s="647"/>
      <c r="AN26" s="646"/>
      <c r="AO26" s="646"/>
      <c r="AP26" s="646"/>
      <c r="AQ26" s="646"/>
      <c r="AR26" s="646"/>
      <c r="AS26" s="648"/>
      <c r="AT26" s="647"/>
      <c r="AU26" s="646"/>
      <c r="AV26" s="646"/>
      <c r="AW26" s="645"/>
      <c r="AX26" s="644"/>
      <c r="AY26" s="643"/>
      <c r="AZ26" s="642"/>
      <c r="BA26" s="641"/>
      <c r="BB26" s="640"/>
      <c r="BC26" s="640"/>
      <c r="BD26" s="640"/>
      <c r="BE26" s="639"/>
    </row>
    <row r="27" spans="2:57" ht="20.25" customHeight="1">
      <c r="B27" s="618"/>
      <c r="C27" s="638"/>
      <c r="D27" s="637"/>
      <c r="E27" s="636"/>
      <c r="F27" s="635"/>
      <c r="G27" s="430"/>
      <c r="H27" s="429"/>
      <c r="I27" s="429"/>
      <c r="J27" s="428"/>
      <c r="K27" s="634"/>
      <c r="L27" s="633"/>
      <c r="M27" s="633"/>
      <c r="N27" s="632"/>
      <c r="O27" s="631" t="s">
        <v>300</v>
      </c>
      <c r="P27" s="630"/>
      <c r="Q27" s="629"/>
      <c r="R27" s="627"/>
      <c r="S27" s="626"/>
      <c r="T27" s="626"/>
      <c r="U27" s="626"/>
      <c r="V27" s="626"/>
      <c r="W27" s="626"/>
      <c r="X27" s="628"/>
      <c r="Y27" s="627"/>
      <c r="Z27" s="626"/>
      <c r="AA27" s="626"/>
      <c r="AB27" s="626"/>
      <c r="AC27" s="626"/>
      <c r="AD27" s="626"/>
      <c r="AE27" s="628"/>
      <c r="AF27" s="627"/>
      <c r="AG27" s="626"/>
      <c r="AH27" s="626"/>
      <c r="AI27" s="626"/>
      <c r="AJ27" s="626"/>
      <c r="AK27" s="626"/>
      <c r="AL27" s="628"/>
      <c r="AM27" s="627"/>
      <c r="AN27" s="626"/>
      <c r="AO27" s="626"/>
      <c r="AP27" s="626"/>
      <c r="AQ27" s="626"/>
      <c r="AR27" s="626"/>
      <c r="AS27" s="628"/>
      <c r="AT27" s="627"/>
      <c r="AU27" s="626"/>
      <c r="AV27" s="626"/>
      <c r="AW27" s="625"/>
      <c r="AX27" s="624"/>
      <c r="AY27" s="623"/>
      <c r="AZ27" s="622"/>
      <c r="BA27" s="621"/>
      <c r="BB27" s="620"/>
      <c r="BC27" s="620"/>
      <c r="BD27" s="620"/>
      <c r="BE27" s="619"/>
    </row>
    <row r="28" spans="2:57" ht="20.25" customHeight="1">
      <c r="B28" s="618"/>
      <c r="C28" s="617"/>
      <c r="D28" s="616"/>
      <c r="E28" s="615"/>
      <c r="F28" s="614"/>
      <c r="G28" s="430"/>
      <c r="H28" s="429"/>
      <c r="I28" s="429"/>
      <c r="J28" s="428"/>
      <c r="K28" s="613"/>
      <c r="L28" s="612"/>
      <c r="M28" s="612"/>
      <c r="N28" s="611"/>
      <c r="O28" s="610" t="s">
        <v>299</v>
      </c>
      <c r="P28" s="609"/>
      <c r="Q28" s="608"/>
      <c r="R28" s="606"/>
      <c r="S28" s="605"/>
      <c r="T28" s="605"/>
      <c r="U28" s="605"/>
      <c r="V28" s="605"/>
      <c r="W28" s="605"/>
      <c r="X28" s="607"/>
      <c r="Y28" s="606"/>
      <c r="Z28" s="605"/>
      <c r="AA28" s="605"/>
      <c r="AB28" s="605"/>
      <c r="AC28" s="605"/>
      <c r="AD28" s="605"/>
      <c r="AE28" s="607"/>
      <c r="AF28" s="606"/>
      <c r="AG28" s="605"/>
      <c r="AH28" s="605"/>
      <c r="AI28" s="605"/>
      <c r="AJ28" s="605"/>
      <c r="AK28" s="605"/>
      <c r="AL28" s="607"/>
      <c r="AM28" s="606"/>
      <c r="AN28" s="605"/>
      <c r="AO28" s="605"/>
      <c r="AP28" s="605"/>
      <c r="AQ28" s="605"/>
      <c r="AR28" s="605"/>
      <c r="AS28" s="607"/>
      <c r="AT28" s="606"/>
      <c r="AU28" s="605"/>
      <c r="AV28" s="605"/>
      <c r="AW28" s="604"/>
      <c r="AX28" s="603"/>
      <c r="AY28" s="602"/>
      <c r="AZ28" s="601"/>
      <c r="BA28" s="600"/>
      <c r="BB28" s="599"/>
      <c r="BC28" s="599"/>
      <c r="BD28" s="599"/>
      <c r="BE28" s="598"/>
    </row>
    <row r="29" spans="2:57" ht="20.25" customHeight="1">
      <c r="B29" s="618">
        <f>B26+1</f>
        <v>4</v>
      </c>
      <c r="C29" s="658"/>
      <c r="D29" s="657"/>
      <c r="E29" s="656"/>
      <c r="F29" s="655"/>
      <c r="G29" s="430"/>
      <c r="H29" s="429"/>
      <c r="I29" s="429"/>
      <c r="J29" s="428"/>
      <c r="K29" s="654"/>
      <c r="L29" s="653"/>
      <c r="M29" s="653"/>
      <c r="N29" s="652"/>
      <c r="O29" s="651" t="s">
        <v>301</v>
      </c>
      <c r="P29" s="650"/>
      <c r="Q29" s="649"/>
      <c r="R29" s="647"/>
      <c r="S29" s="646"/>
      <c r="T29" s="646"/>
      <c r="U29" s="646"/>
      <c r="V29" s="646"/>
      <c r="W29" s="646"/>
      <c r="X29" s="648"/>
      <c r="Y29" s="647"/>
      <c r="Z29" s="646"/>
      <c r="AA29" s="646"/>
      <c r="AB29" s="646"/>
      <c r="AC29" s="646"/>
      <c r="AD29" s="646"/>
      <c r="AE29" s="648"/>
      <c r="AF29" s="647"/>
      <c r="AG29" s="646"/>
      <c r="AH29" s="646"/>
      <c r="AI29" s="646"/>
      <c r="AJ29" s="646"/>
      <c r="AK29" s="646"/>
      <c r="AL29" s="648"/>
      <c r="AM29" s="647"/>
      <c r="AN29" s="646"/>
      <c r="AO29" s="646"/>
      <c r="AP29" s="646"/>
      <c r="AQ29" s="646"/>
      <c r="AR29" s="646"/>
      <c r="AS29" s="648"/>
      <c r="AT29" s="647"/>
      <c r="AU29" s="646"/>
      <c r="AV29" s="646"/>
      <c r="AW29" s="645"/>
      <c r="AX29" s="644"/>
      <c r="AY29" s="643"/>
      <c r="AZ29" s="642"/>
      <c r="BA29" s="641"/>
      <c r="BB29" s="640"/>
      <c r="BC29" s="640"/>
      <c r="BD29" s="640"/>
      <c r="BE29" s="639"/>
    </row>
    <row r="30" spans="2:57" ht="20.25" customHeight="1">
      <c r="B30" s="618"/>
      <c r="C30" s="638"/>
      <c r="D30" s="637"/>
      <c r="E30" s="636"/>
      <c r="F30" s="635"/>
      <c r="G30" s="430"/>
      <c r="H30" s="429"/>
      <c r="I30" s="429"/>
      <c r="J30" s="428"/>
      <c r="K30" s="634"/>
      <c r="L30" s="633"/>
      <c r="M30" s="633"/>
      <c r="N30" s="632"/>
      <c r="O30" s="631" t="s">
        <v>300</v>
      </c>
      <c r="P30" s="630"/>
      <c r="Q30" s="629"/>
      <c r="R30" s="627"/>
      <c r="S30" s="626"/>
      <c r="T30" s="626"/>
      <c r="U30" s="626"/>
      <c r="V30" s="626"/>
      <c r="W30" s="626"/>
      <c r="X30" s="628"/>
      <c r="Y30" s="627"/>
      <c r="Z30" s="626"/>
      <c r="AA30" s="626"/>
      <c r="AB30" s="626"/>
      <c r="AC30" s="626"/>
      <c r="AD30" s="626"/>
      <c r="AE30" s="628"/>
      <c r="AF30" s="627"/>
      <c r="AG30" s="626"/>
      <c r="AH30" s="626"/>
      <c r="AI30" s="626"/>
      <c r="AJ30" s="626"/>
      <c r="AK30" s="626"/>
      <c r="AL30" s="628"/>
      <c r="AM30" s="627"/>
      <c r="AN30" s="626"/>
      <c r="AO30" s="626"/>
      <c r="AP30" s="626"/>
      <c r="AQ30" s="626"/>
      <c r="AR30" s="626"/>
      <c r="AS30" s="628"/>
      <c r="AT30" s="627"/>
      <c r="AU30" s="626"/>
      <c r="AV30" s="626"/>
      <c r="AW30" s="625"/>
      <c r="AX30" s="624"/>
      <c r="AY30" s="623"/>
      <c r="AZ30" s="622"/>
      <c r="BA30" s="621"/>
      <c r="BB30" s="620"/>
      <c r="BC30" s="620"/>
      <c r="BD30" s="620"/>
      <c r="BE30" s="619"/>
    </row>
    <row r="31" spans="2:57" ht="20.25" customHeight="1">
      <c r="B31" s="618"/>
      <c r="C31" s="617"/>
      <c r="D31" s="616"/>
      <c r="E31" s="615"/>
      <c r="F31" s="614"/>
      <c r="G31" s="430"/>
      <c r="H31" s="429"/>
      <c r="I31" s="429"/>
      <c r="J31" s="428"/>
      <c r="K31" s="613"/>
      <c r="L31" s="612"/>
      <c r="M31" s="612"/>
      <c r="N31" s="611"/>
      <c r="O31" s="610" t="s">
        <v>299</v>
      </c>
      <c r="P31" s="609"/>
      <c r="Q31" s="608"/>
      <c r="R31" s="606"/>
      <c r="S31" s="605"/>
      <c r="T31" s="605"/>
      <c r="U31" s="605"/>
      <c r="V31" s="605"/>
      <c r="W31" s="605"/>
      <c r="X31" s="607"/>
      <c r="Y31" s="606"/>
      <c r="Z31" s="605"/>
      <c r="AA31" s="605"/>
      <c r="AB31" s="605"/>
      <c r="AC31" s="605"/>
      <c r="AD31" s="605"/>
      <c r="AE31" s="607"/>
      <c r="AF31" s="606"/>
      <c r="AG31" s="605"/>
      <c r="AH31" s="605"/>
      <c r="AI31" s="605"/>
      <c r="AJ31" s="605"/>
      <c r="AK31" s="605"/>
      <c r="AL31" s="607"/>
      <c r="AM31" s="606"/>
      <c r="AN31" s="605"/>
      <c r="AO31" s="605"/>
      <c r="AP31" s="605"/>
      <c r="AQ31" s="605"/>
      <c r="AR31" s="605"/>
      <c r="AS31" s="607"/>
      <c r="AT31" s="606"/>
      <c r="AU31" s="605"/>
      <c r="AV31" s="605"/>
      <c r="AW31" s="604"/>
      <c r="AX31" s="603"/>
      <c r="AY31" s="602"/>
      <c r="AZ31" s="601"/>
      <c r="BA31" s="600"/>
      <c r="BB31" s="599"/>
      <c r="BC31" s="599"/>
      <c r="BD31" s="599"/>
      <c r="BE31" s="598"/>
    </row>
    <row r="32" spans="2:57" ht="20.25" customHeight="1">
      <c r="B32" s="618">
        <f>B29+1</f>
        <v>5</v>
      </c>
      <c r="C32" s="658"/>
      <c r="D32" s="657"/>
      <c r="E32" s="656"/>
      <c r="F32" s="655"/>
      <c r="G32" s="430"/>
      <c r="H32" s="429"/>
      <c r="I32" s="429"/>
      <c r="J32" s="428"/>
      <c r="K32" s="654"/>
      <c r="L32" s="653"/>
      <c r="M32" s="653"/>
      <c r="N32" s="652"/>
      <c r="O32" s="651" t="s">
        <v>301</v>
      </c>
      <c r="P32" s="650"/>
      <c r="Q32" s="649"/>
      <c r="R32" s="647"/>
      <c r="S32" s="646"/>
      <c r="T32" s="646"/>
      <c r="U32" s="646"/>
      <c r="V32" s="646"/>
      <c r="W32" s="646"/>
      <c r="X32" s="648"/>
      <c r="Y32" s="647"/>
      <c r="Z32" s="646"/>
      <c r="AA32" s="646"/>
      <c r="AB32" s="646"/>
      <c r="AC32" s="646"/>
      <c r="AD32" s="646"/>
      <c r="AE32" s="648"/>
      <c r="AF32" s="647"/>
      <c r="AG32" s="646"/>
      <c r="AH32" s="646"/>
      <c r="AI32" s="646"/>
      <c r="AJ32" s="646"/>
      <c r="AK32" s="646"/>
      <c r="AL32" s="648"/>
      <c r="AM32" s="647"/>
      <c r="AN32" s="646"/>
      <c r="AO32" s="646"/>
      <c r="AP32" s="646"/>
      <c r="AQ32" s="646"/>
      <c r="AR32" s="646"/>
      <c r="AS32" s="648"/>
      <c r="AT32" s="647"/>
      <c r="AU32" s="646"/>
      <c r="AV32" s="646"/>
      <c r="AW32" s="645"/>
      <c r="AX32" s="644"/>
      <c r="AY32" s="643"/>
      <c r="AZ32" s="642"/>
      <c r="BA32" s="641"/>
      <c r="BB32" s="640"/>
      <c r="BC32" s="640"/>
      <c r="BD32" s="640"/>
      <c r="BE32" s="639"/>
    </row>
    <row r="33" spans="2:57" ht="20.25" customHeight="1">
      <c r="B33" s="618"/>
      <c r="C33" s="638"/>
      <c r="D33" s="637"/>
      <c r="E33" s="636"/>
      <c r="F33" s="635"/>
      <c r="G33" s="430"/>
      <c r="H33" s="429"/>
      <c r="I33" s="429"/>
      <c r="J33" s="428"/>
      <c r="K33" s="634"/>
      <c r="L33" s="633"/>
      <c r="M33" s="633"/>
      <c r="N33" s="632"/>
      <c r="O33" s="631" t="s">
        <v>300</v>
      </c>
      <c r="P33" s="630"/>
      <c r="Q33" s="629"/>
      <c r="R33" s="627"/>
      <c r="S33" s="626"/>
      <c r="T33" s="626"/>
      <c r="U33" s="626"/>
      <c r="V33" s="626"/>
      <c r="W33" s="626"/>
      <c r="X33" s="628"/>
      <c r="Y33" s="627"/>
      <c r="Z33" s="626"/>
      <c r="AA33" s="626"/>
      <c r="AB33" s="626"/>
      <c r="AC33" s="626"/>
      <c r="AD33" s="626"/>
      <c r="AE33" s="628"/>
      <c r="AF33" s="627"/>
      <c r="AG33" s="626"/>
      <c r="AH33" s="626"/>
      <c r="AI33" s="626"/>
      <c r="AJ33" s="626"/>
      <c r="AK33" s="626"/>
      <c r="AL33" s="628"/>
      <c r="AM33" s="627"/>
      <c r="AN33" s="626"/>
      <c r="AO33" s="626"/>
      <c r="AP33" s="626"/>
      <c r="AQ33" s="626"/>
      <c r="AR33" s="626"/>
      <c r="AS33" s="628"/>
      <c r="AT33" s="627"/>
      <c r="AU33" s="626"/>
      <c r="AV33" s="626"/>
      <c r="AW33" s="625"/>
      <c r="AX33" s="624"/>
      <c r="AY33" s="623"/>
      <c r="AZ33" s="622"/>
      <c r="BA33" s="621"/>
      <c r="BB33" s="620"/>
      <c r="BC33" s="620"/>
      <c r="BD33" s="620"/>
      <c r="BE33" s="619"/>
    </row>
    <row r="34" spans="2:57" ht="20.25" customHeight="1">
      <c r="B34" s="618"/>
      <c r="C34" s="617"/>
      <c r="D34" s="616"/>
      <c r="E34" s="615"/>
      <c r="F34" s="614"/>
      <c r="G34" s="430"/>
      <c r="H34" s="429"/>
      <c r="I34" s="429"/>
      <c r="J34" s="428"/>
      <c r="K34" s="613"/>
      <c r="L34" s="612"/>
      <c r="M34" s="612"/>
      <c r="N34" s="611"/>
      <c r="O34" s="610" t="s">
        <v>299</v>
      </c>
      <c r="P34" s="609"/>
      <c r="Q34" s="608"/>
      <c r="R34" s="606"/>
      <c r="S34" s="605"/>
      <c r="T34" s="605"/>
      <c r="U34" s="605"/>
      <c r="V34" s="605"/>
      <c r="W34" s="605"/>
      <c r="X34" s="607"/>
      <c r="Y34" s="606"/>
      <c r="Z34" s="605"/>
      <c r="AA34" s="605"/>
      <c r="AB34" s="605"/>
      <c r="AC34" s="605"/>
      <c r="AD34" s="605"/>
      <c r="AE34" s="607"/>
      <c r="AF34" s="606"/>
      <c r="AG34" s="605"/>
      <c r="AH34" s="605"/>
      <c r="AI34" s="605"/>
      <c r="AJ34" s="605"/>
      <c r="AK34" s="605"/>
      <c r="AL34" s="607"/>
      <c r="AM34" s="606"/>
      <c r="AN34" s="605"/>
      <c r="AO34" s="605"/>
      <c r="AP34" s="605"/>
      <c r="AQ34" s="605"/>
      <c r="AR34" s="605"/>
      <c r="AS34" s="607"/>
      <c r="AT34" s="606"/>
      <c r="AU34" s="605"/>
      <c r="AV34" s="605"/>
      <c r="AW34" s="604"/>
      <c r="AX34" s="603"/>
      <c r="AY34" s="602"/>
      <c r="AZ34" s="601"/>
      <c r="BA34" s="600"/>
      <c r="BB34" s="599"/>
      <c r="BC34" s="599"/>
      <c r="BD34" s="599"/>
      <c r="BE34" s="598"/>
    </row>
    <row r="35" spans="2:57" ht="20.25" customHeight="1">
      <c r="B35" s="618">
        <f>B32+1</f>
        <v>6</v>
      </c>
      <c r="C35" s="658"/>
      <c r="D35" s="657"/>
      <c r="E35" s="656"/>
      <c r="F35" s="655"/>
      <c r="G35" s="430"/>
      <c r="H35" s="429"/>
      <c r="I35" s="429"/>
      <c r="J35" s="428"/>
      <c r="K35" s="654"/>
      <c r="L35" s="653"/>
      <c r="M35" s="653"/>
      <c r="N35" s="652"/>
      <c r="O35" s="651" t="s">
        <v>301</v>
      </c>
      <c r="P35" s="650"/>
      <c r="Q35" s="649"/>
      <c r="R35" s="647"/>
      <c r="S35" s="646"/>
      <c r="T35" s="646"/>
      <c r="U35" s="646"/>
      <c r="V35" s="646"/>
      <c r="W35" s="646"/>
      <c r="X35" s="648"/>
      <c r="Y35" s="647"/>
      <c r="Z35" s="646"/>
      <c r="AA35" s="646"/>
      <c r="AB35" s="646"/>
      <c r="AC35" s="646"/>
      <c r="AD35" s="646"/>
      <c r="AE35" s="648"/>
      <c r="AF35" s="647"/>
      <c r="AG35" s="646"/>
      <c r="AH35" s="646"/>
      <c r="AI35" s="646"/>
      <c r="AJ35" s="646"/>
      <c r="AK35" s="646"/>
      <c r="AL35" s="648"/>
      <c r="AM35" s="647"/>
      <c r="AN35" s="646"/>
      <c r="AO35" s="646"/>
      <c r="AP35" s="646"/>
      <c r="AQ35" s="646"/>
      <c r="AR35" s="646"/>
      <c r="AS35" s="648"/>
      <c r="AT35" s="647"/>
      <c r="AU35" s="646"/>
      <c r="AV35" s="646"/>
      <c r="AW35" s="645"/>
      <c r="AX35" s="644"/>
      <c r="AY35" s="643"/>
      <c r="AZ35" s="642"/>
      <c r="BA35" s="641"/>
      <c r="BB35" s="640"/>
      <c r="BC35" s="640"/>
      <c r="BD35" s="640"/>
      <c r="BE35" s="639"/>
    </row>
    <row r="36" spans="2:57" ht="20.25" customHeight="1">
      <c r="B36" s="618"/>
      <c r="C36" s="638"/>
      <c r="D36" s="637"/>
      <c r="E36" s="636"/>
      <c r="F36" s="635"/>
      <c r="G36" s="430"/>
      <c r="H36" s="429"/>
      <c r="I36" s="429"/>
      <c r="J36" s="428"/>
      <c r="K36" s="634"/>
      <c r="L36" s="633"/>
      <c r="M36" s="633"/>
      <c r="N36" s="632"/>
      <c r="O36" s="631" t="s">
        <v>300</v>
      </c>
      <c r="P36" s="630"/>
      <c r="Q36" s="629"/>
      <c r="R36" s="627"/>
      <c r="S36" s="626"/>
      <c r="T36" s="626"/>
      <c r="U36" s="626"/>
      <c r="V36" s="626"/>
      <c r="W36" s="626"/>
      <c r="X36" s="628"/>
      <c r="Y36" s="627"/>
      <c r="Z36" s="626"/>
      <c r="AA36" s="626"/>
      <c r="AB36" s="626"/>
      <c r="AC36" s="626"/>
      <c r="AD36" s="626"/>
      <c r="AE36" s="628"/>
      <c r="AF36" s="627"/>
      <c r="AG36" s="626"/>
      <c r="AH36" s="626"/>
      <c r="AI36" s="626"/>
      <c r="AJ36" s="626"/>
      <c r="AK36" s="626"/>
      <c r="AL36" s="628"/>
      <c r="AM36" s="627"/>
      <c r="AN36" s="626"/>
      <c r="AO36" s="626"/>
      <c r="AP36" s="626"/>
      <c r="AQ36" s="626"/>
      <c r="AR36" s="626"/>
      <c r="AS36" s="628"/>
      <c r="AT36" s="627"/>
      <c r="AU36" s="626"/>
      <c r="AV36" s="626"/>
      <c r="AW36" s="625"/>
      <c r="AX36" s="624"/>
      <c r="AY36" s="623"/>
      <c r="AZ36" s="622"/>
      <c r="BA36" s="621"/>
      <c r="BB36" s="620"/>
      <c r="BC36" s="620"/>
      <c r="BD36" s="620"/>
      <c r="BE36" s="619"/>
    </row>
    <row r="37" spans="2:57" ht="20.25" customHeight="1">
      <c r="B37" s="618"/>
      <c r="C37" s="617"/>
      <c r="D37" s="616"/>
      <c r="E37" s="615"/>
      <c r="F37" s="614"/>
      <c r="G37" s="430"/>
      <c r="H37" s="429"/>
      <c r="I37" s="429"/>
      <c r="J37" s="428"/>
      <c r="K37" s="613"/>
      <c r="L37" s="612"/>
      <c r="M37" s="612"/>
      <c r="N37" s="611"/>
      <c r="O37" s="610" t="s">
        <v>299</v>
      </c>
      <c r="P37" s="609"/>
      <c r="Q37" s="608"/>
      <c r="R37" s="606"/>
      <c r="S37" s="605"/>
      <c r="T37" s="605"/>
      <c r="U37" s="605"/>
      <c r="V37" s="605"/>
      <c r="W37" s="605"/>
      <c r="X37" s="607"/>
      <c r="Y37" s="606"/>
      <c r="Z37" s="605"/>
      <c r="AA37" s="605"/>
      <c r="AB37" s="605"/>
      <c r="AC37" s="605"/>
      <c r="AD37" s="605"/>
      <c r="AE37" s="607"/>
      <c r="AF37" s="606"/>
      <c r="AG37" s="605"/>
      <c r="AH37" s="605"/>
      <c r="AI37" s="605"/>
      <c r="AJ37" s="605"/>
      <c r="AK37" s="605"/>
      <c r="AL37" s="607"/>
      <c r="AM37" s="606"/>
      <c r="AN37" s="605"/>
      <c r="AO37" s="605"/>
      <c r="AP37" s="605"/>
      <c r="AQ37" s="605"/>
      <c r="AR37" s="605"/>
      <c r="AS37" s="607"/>
      <c r="AT37" s="606"/>
      <c r="AU37" s="605"/>
      <c r="AV37" s="605"/>
      <c r="AW37" s="604"/>
      <c r="AX37" s="603"/>
      <c r="AY37" s="602"/>
      <c r="AZ37" s="601"/>
      <c r="BA37" s="600"/>
      <c r="BB37" s="599"/>
      <c r="BC37" s="599"/>
      <c r="BD37" s="599"/>
      <c r="BE37" s="598"/>
    </row>
    <row r="38" spans="2:57" ht="20.25" customHeight="1">
      <c r="B38" s="618">
        <f>B35+1</f>
        <v>7</v>
      </c>
      <c r="C38" s="658"/>
      <c r="D38" s="657"/>
      <c r="E38" s="656"/>
      <c r="F38" s="655"/>
      <c r="G38" s="430"/>
      <c r="H38" s="429"/>
      <c r="I38" s="429"/>
      <c r="J38" s="428"/>
      <c r="K38" s="654"/>
      <c r="L38" s="653"/>
      <c r="M38" s="653"/>
      <c r="N38" s="652"/>
      <c r="O38" s="651" t="s">
        <v>301</v>
      </c>
      <c r="P38" s="650"/>
      <c r="Q38" s="649"/>
      <c r="R38" s="647"/>
      <c r="S38" s="646"/>
      <c r="T38" s="646"/>
      <c r="U38" s="646"/>
      <c r="V38" s="646"/>
      <c r="W38" s="646"/>
      <c r="X38" s="648"/>
      <c r="Y38" s="647"/>
      <c r="Z38" s="646"/>
      <c r="AA38" s="646"/>
      <c r="AB38" s="646"/>
      <c r="AC38" s="646"/>
      <c r="AD38" s="646"/>
      <c r="AE38" s="648"/>
      <c r="AF38" s="647"/>
      <c r="AG38" s="646"/>
      <c r="AH38" s="646"/>
      <c r="AI38" s="646"/>
      <c r="AJ38" s="646"/>
      <c r="AK38" s="646"/>
      <c r="AL38" s="648"/>
      <c r="AM38" s="647"/>
      <c r="AN38" s="646"/>
      <c r="AO38" s="646"/>
      <c r="AP38" s="646"/>
      <c r="AQ38" s="646"/>
      <c r="AR38" s="646"/>
      <c r="AS38" s="648"/>
      <c r="AT38" s="647"/>
      <c r="AU38" s="646"/>
      <c r="AV38" s="646"/>
      <c r="AW38" s="645"/>
      <c r="AX38" s="644"/>
      <c r="AY38" s="643"/>
      <c r="AZ38" s="642"/>
      <c r="BA38" s="641"/>
      <c r="BB38" s="640"/>
      <c r="BC38" s="640"/>
      <c r="BD38" s="640"/>
      <c r="BE38" s="639"/>
    </row>
    <row r="39" spans="2:57" ht="20.25" customHeight="1">
      <c r="B39" s="618"/>
      <c r="C39" s="638"/>
      <c r="D39" s="637"/>
      <c r="E39" s="636"/>
      <c r="F39" s="635"/>
      <c r="G39" s="430"/>
      <c r="H39" s="429"/>
      <c r="I39" s="429"/>
      <c r="J39" s="428"/>
      <c r="K39" s="634"/>
      <c r="L39" s="633"/>
      <c r="M39" s="633"/>
      <c r="N39" s="632"/>
      <c r="O39" s="631" t="s">
        <v>300</v>
      </c>
      <c r="P39" s="630"/>
      <c r="Q39" s="629"/>
      <c r="R39" s="627"/>
      <c r="S39" s="626"/>
      <c r="T39" s="626"/>
      <c r="U39" s="626"/>
      <c r="V39" s="626"/>
      <c r="W39" s="626"/>
      <c r="X39" s="628"/>
      <c r="Y39" s="627"/>
      <c r="Z39" s="626"/>
      <c r="AA39" s="626"/>
      <c r="AB39" s="626"/>
      <c r="AC39" s="626"/>
      <c r="AD39" s="626"/>
      <c r="AE39" s="628"/>
      <c r="AF39" s="627"/>
      <c r="AG39" s="626"/>
      <c r="AH39" s="626"/>
      <c r="AI39" s="626"/>
      <c r="AJ39" s="626"/>
      <c r="AK39" s="626"/>
      <c r="AL39" s="628"/>
      <c r="AM39" s="627"/>
      <c r="AN39" s="626"/>
      <c r="AO39" s="626"/>
      <c r="AP39" s="626"/>
      <c r="AQ39" s="626"/>
      <c r="AR39" s="626"/>
      <c r="AS39" s="628"/>
      <c r="AT39" s="627"/>
      <c r="AU39" s="626"/>
      <c r="AV39" s="626"/>
      <c r="AW39" s="625"/>
      <c r="AX39" s="624"/>
      <c r="AY39" s="623"/>
      <c r="AZ39" s="622"/>
      <c r="BA39" s="621"/>
      <c r="BB39" s="620"/>
      <c r="BC39" s="620"/>
      <c r="BD39" s="620"/>
      <c r="BE39" s="619"/>
    </row>
    <row r="40" spans="2:57" ht="20.25" customHeight="1">
      <c r="B40" s="618"/>
      <c r="C40" s="617"/>
      <c r="D40" s="616"/>
      <c r="E40" s="615"/>
      <c r="F40" s="614"/>
      <c r="G40" s="430"/>
      <c r="H40" s="429"/>
      <c r="I40" s="429"/>
      <c r="J40" s="428"/>
      <c r="K40" s="613"/>
      <c r="L40" s="612"/>
      <c r="M40" s="612"/>
      <c r="N40" s="611"/>
      <c r="O40" s="610" t="s">
        <v>299</v>
      </c>
      <c r="P40" s="609"/>
      <c r="Q40" s="608"/>
      <c r="R40" s="606"/>
      <c r="S40" s="605"/>
      <c r="T40" s="605"/>
      <c r="U40" s="605"/>
      <c r="V40" s="605"/>
      <c r="W40" s="605"/>
      <c r="X40" s="607"/>
      <c r="Y40" s="606"/>
      <c r="Z40" s="605"/>
      <c r="AA40" s="605"/>
      <c r="AB40" s="605"/>
      <c r="AC40" s="605"/>
      <c r="AD40" s="605"/>
      <c r="AE40" s="607"/>
      <c r="AF40" s="606"/>
      <c r="AG40" s="605"/>
      <c r="AH40" s="605"/>
      <c r="AI40" s="605"/>
      <c r="AJ40" s="605"/>
      <c r="AK40" s="605"/>
      <c r="AL40" s="607"/>
      <c r="AM40" s="606"/>
      <c r="AN40" s="605"/>
      <c r="AO40" s="605"/>
      <c r="AP40" s="605"/>
      <c r="AQ40" s="605"/>
      <c r="AR40" s="605"/>
      <c r="AS40" s="607"/>
      <c r="AT40" s="606"/>
      <c r="AU40" s="605"/>
      <c r="AV40" s="605"/>
      <c r="AW40" s="604"/>
      <c r="AX40" s="603"/>
      <c r="AY40" s="602"/>
      <c r="AZ40" s="601"/>
      <c r="BA40" s="600"/>
      <c r="BB40" s="599"/>
      <c r="BC40" s="599"/>
      <c r="BD40" s="599"/>
      <c r="BE40" s="598"/>
    </row>
    <row r="41" spans="2:57" ht="20.25" customHeight="1">
      <c r="B41" s="618">
        <f>B38+1</f>
        <v>8</v>
      </c>
      <c r="C41" s="658"/>
      <c r="D41" s="657"/>
      <c r="E41" s="656"/>
      <c r="F41" s="655"/>
      <c r="G41" s="430"/>
      <c r="H41" s="429"/>
      <c r="I41" s="429"/>
      <c r="J41" s="428"/>
      <c r="K41" s="654"/>
      <c r="L41" s="653"/>
      <c r="M41" s="653"/>
      <c r="N41" s="652"/>
      <c r="O41" s="651" t="s">
        <v>301</v>
      </c>
      <c r="P41" s="650"/>
      <c r="Q41" s="649"/>
      <c r="R41" s="647"/>
      <c r="S41" s="646"/>
      <c r="T41" s="646"/>
      <c r="U41" s="646"/>
      <c r="V41" s="646"/>
      <c r="W41" s="646"/>
      <c r="X41" s="648"/>
      <c r="Y41" s="647"/>
      <c r="Z41" s="646"/>
      <c r="AA41" s="646"/>
      <c r="AB41" s="646"/>
      <c r="AC41" s="646"/>
      <c r="AD41" s="646"/>
      <c r="AE41" s="648"/>
      <c r="AF41" s="647"/>
      <c r="AG41" s="646"/>
      <c r="AH41" s="646"/>
      <c r="AI41" s="646"/>
      <c r="AJ41" s="646"/>
      <c r="AK41" s="646"/>
      <c r="AL41" s="648"/>
      <c r="AM41" s="647"/>
      <c r="AN41" s="646"/>
      <c r="AO41" s="646"/>
      <c r="AP41" s="646"/>
      <c r="AQ41" s="646"/>
      <c r="AR41" s="646"/>
      <c r="AS41" s="648"/>
      <c r="AT41" s="647"/>
      <c r="AU41" s="646"/>
      <c r="AV41" s="646"/>
      <c r="AW41" s="645"/>
      <c r="AX41" s="644"/>
      <c r="AY41" s="643"/>
      <c r="AZ41" s="642"/>
      <c r="BA41" s="641"/>
      <c r="BB41" s="640"/>
      <c r="BC41" s="640"/>
      <c r="BD41" s="640"/>
      <c r="BE41" s="639"/>
    </row>
    <row r="42" spans="2:57" ht="20.25" customHeight="1">
      <c r="B42" s="618"/>
      <c r="C42" s="638"/>
      <c r="D42" s="637"/>
      <c r="E42" s="636"/>
      <c r="F42" s="635"/>
      <c r="G42" s="430"/>
      <c r="H42" s="429"/>
      <c r="I42" s="429"/>
      <c r="J42" s="428"/>
      <c r="K42" s="634"/>
      <c r="L42" s="633"/>
      <c r="M42" s="633"/>
      <c r="N42" s="632"/>
      <c r="O42" s="631" t="s">
        <v>300</v>
      </c>
      <c r="P42" s="630"/>
      <c r="Q42" s="629"/>
      <c r="R42" s="627"/>
      <c r="S42" s="626"/>
      <c r="T42" s="626"/>
      <c r="U42" s="626"/>
      <c r="V42" s="626"/>
      <c r="W42" s="626"/>
      <c r="X42" s="628"/>
      <c r="Y42" s="627"/>
      <c r="Z42" s="626"/>
      <c r="AA42" s="626"/>
      <c r="AB42" s="626"/>
      <c r="AC42" s="626"/>
      <c r="AD42" s="626"/>
      <c r="AE42" s="628"/>
      <c r="AF42" s="627"/>
      <c r="AG42" s="626"/>
      <c r="AH42" s="626"/>
      <c r="AI42" s="626"/>
      <c r="AJ42" s="626"/>
      <c r="AK42" s="626"/>
      <c r="AL42" s="628"/>
      <c r="AM42" s="627"/>
      <c r="AN42" s="626"/>
      <c r="AO42" s="626"/>
      <c r="AP42" s="626"/>
      <c r="AQ42" s="626"/>
      <c r="AR42" s="626"/>
      <c r="AS42" s="628"/>
      <c r="AT42" s="627"/>
      <c r="AU42" s="626"/>
      <c r="AV42" s="626"/>
      <c r="AW42" s="625"/>
      <c r="AX42" s="624"/>
      <c r="AY42" s="623"/>
      <c r="AZ42" s="622"/>
      <c r="BA42" s="621"/>
      <c r="BB42" s="620"/>
      <c r="BC42" s="620"/>
      <c r="BD42" s="620"/>
      <c r="BE42" s="619"/>
    </row>
    <row r="43" spans="2:57" ht="20.25" customHeight="1">
      <c r="B43" s="618"/>
      <c r="C43" s="617"/>
      <c r="D43" s="616"/>
      <c r="E43" s="615"/>
      <c r="F43" s="614"/>
      <c r="G43" s="430"/>
      <c r="H43" s="429"/>
      <c r="I43" s="429"/>
      <c r="J43" s="428"/>
      <c r="K43" s="613"/>
      <c r="L43" s="612"/>
      <c r="M43" s="612"/>
      <c r="N43" s="611"/>
      <c r="O43" s="610" t="s">
        <v>299</v>
      </c>
      <c r="P43" s="609"/>
      <c r="Q43" s="608"/>
      <c r="R43" s="606"/>
      <c r="S43" s="605"/>
      <c r="T43" s="605"/>
      <c r="U43" s="605"/>
      <c r="V43" s="605"/>
      <c r="W43" s="605"/>
      <c r="X43" s="607"/>
      <c r="Y43" s="606"/>
      <c r="Z43" s="605"/>
      <c r="AA43" s="605"/>
      <c r="AB43" s="605"/>
      <c r="AC43" s="605"/>
      <c r="AD43" s="605"/>
      <c r="AE43" s="607"/>
      <c r="AF43" s="606"/>
      <c r="AG43" s="605"/>
      <c r="AH43" s="605"/>
      <c r="AI43" s="605"/>
      <c r="AJ43" s="605"/>
      <c r="AK43" s="605"/>
      <c r="AL43" s="607"/>
      <c r="AM43" s="606"/>
      <c r="AN43" s="605"/>
      <c r="AO43" s="605"/>
      <c r="AP43" s="605"/>
      <c r="AQ43" s="605"/>
      <c r="AR43" s="605"/>
      <c r="AS43" s="607"/>
      <c r="AT43" s="606"/>
      <c r="AU43" s="605"/>
      <c r="AV43" s="605"/>
      <c r="AW43" s="604"/>
      <c r="AX43" s="603"/>
      <c r="AY43" s="602"/>
      <c r="AZ43" s="601"/>
      <c r="BA43" s="600"/>
      <c r="BB43" s="599"/>
      <c r="BC43" s="599"/>
      <c r="BD43" s="599"/>
      <c r="BE43" s="598"/>
    </row>
    <row r="44" spans="2:57" ht="20.25" customHeight="1">
      <c r="B44" s="618">
        <f>B41+1</f>
        <v>9</v>
      </c>
      <c r="C44" s="658"/>
      <c r="D44" s="657"/>
      <c r="E44" s="656"/>
      <c r="F44" s="655"/>
      <c r="G44" s="430"/>
      <c r="H44" s="429"/>
      <c r="I44" s="429"/>
      <c r="J44" s="428"/>
      <c r="K44" s="654"/>
      <c r="L44" s="653"/>
      <c r="M44" s="653"/>
      <c r="N44" s="652"/>
      <c r="O44" s="651" t="s">
        <v>301</v>
      </c>
      <c r="P44" s="650"/>
      <c r="Q44" s="649"/>
      <c r="R44" s="647"/>
      <c r="S44" s="646"/>
      <c r="T44" s="646"/>
      <c r="U44" s="646"/>
      <c r="V44" s="646"/>
      <c r="W44" s="646"/>
      <c r="X44" s="648"/>
      <c r="Y44" s="647"/>
      <c r="Z44" s="646"/>
      <c r="AA44" s="646"/>
      <c r="AB44" s="646"/>
      <c r="AC44" s="646"/>
      <c r="AD44" s="646"/>
      <c r="AE44" s="648"/>
      <c r="AF44" s="647"/>
      <c r="AG44" s="646"/>
      <c r="AH44" s="646"/>
      <c r="AI44" s="646"/>
      <c r="AJ44" s="646"/>
      <c r="AK44" s="646"/>
      <c r="AL44" s="648"/>
      <c r="AM44" s="647"/>
      <c r="AN44" s="646"/>
      <c r="AO44" s="646"/>
      <c r="AP44" s="646"/>
      <c r="AQ44" s="646"/>
      <c r="AR44" s="646"/>
      <c r="AS44" s="648"/>
      <c r="AT44" s="647"/>
      <c r="AU44" s="646"/>
      <c r="AV44" s="646"/>
      <c r="AW44" s="645"/>
      <c r="AX44" s="644"/>
      <c r="AY44" s="643"/>
      <c r="AZ44" s="642"/>
      <c r="BA44" s="641"/>
      <c r="BB44" s="640"/>
      <c r="BC44" s="640"/>
      <c r="BD44" s="640"/>
      <c r="BE44" s="639"/>
    </row>
    <row r="45" spans="2:57" ht="20.25" customHeight="1">
      <c r="B45" s="618"/>
      <c r="C45" s="638"/>
      <c r="D45" s="637"/>
      <c r="E45" s="636"/>
      <c r="F45" s="635"/>
      <c r="G45" s="430"/>
      <c r="H45" s="429"/>
      <c r="I45" s="429"/>
      <c r="J45" s="428"/>
      <c r="K45" s="634"/>
      <c r="L45" s="633"/>
      <c r="M45" s="633"/>
      <c r="N45" s="632"/>
      <c r="O45" s="631" t="s">
        <v>300</v>
      </c>
      <c r="P45" s="630"/>
      <c r="Q45" s="629"/>
      <c r="R45" s="627"/>
      <c r="S45" s="626"/>
      <c r="T45" s="626"/>
      <c r="U45" s="626"/>
      <c r="V45" s="626"/>
      <c r="W45" s="626"/>
      <c r="X45" s="628"/>
      <c r="Y45" s="627"/>
      <c r="Z45" s="626"/>
      <c r="AA45" s="626"/>
      <c r="AB45" s="626"/>
      <c r="AC45" s="626"/>
      <c r="AD45" s="626"/>
      <c r="AE45" s="628"/>
      <c r="AF45" s="627"/>
      <c r="AG45" s="626"/>
      <c r="AH45" s="626"/>
      <c r="AI45" s="626"/>
      <c r="AJ45" s="626"/>
      <c r="AK45" s="626"/>
      <c r="AL45" s="628"/>
      <c r="AM45" s="627"/>
      <c r="AN45" s="626"/>
      <c r="AO45" s="626"/>
      <c r="AP45" s="626"/>
      <c r="AQ45" s="626"/>
      <c r="AR45" s="626"/>
      <c r="AS45" s="628"/>
      <c r="AT45" s="627"/>
      <c r="AU45" s="626"/>
      <c r="AV45" s="626"/>
      <c r="AW45" s="625"/>
      <c r="AX45" s="624"/>
      <c r="AY45" s="623"/>
      <c r="AZ45" s="622"/>
      <c r="BA45" s="621"/>
      <c r="BB45" s="620"/>
      <c r="BC45" s="620"/>
      <c r="BD45" s="620"/>
      <c r="BE45" s="619"/>
    </row>
    <row r="46" spans="2:57" ht="20.25" customHeight="1">
      <c r="B46" s="618"/>
      <c r="C46" s="617"/>
      <c r="D46" s="616"/>
      <c r="E46" s="615"/>
      <c r="F46" s="614"/>
      <c r="G46" s="430"/>
      <c r="H46" s="429"/>
      <c r="I46" s="429"/>
      <c r="J46" s="428"/>
      <c r="K46" s="613"/>
      <c r="L46" s="612"/>
      <c r="M46" s="612"/>
      <c r="N46" s="611"/>
      <c r="O46" s="610" t="s">
        <v>299</v>
      </c>
      <c r="P46" s="609"/>
      <c r="Q46" s="608"/>
      <c r="R46" s="606"/>
      <c r="S46" s="605"/>
      <c r="T46" s="605"/>
      <c r="U46" s="605"/>
      <c r="V46" s="605"/>
      <c r="W46" s="605"/>
      <c r="X46" s="607"/>
      <c r="Y46" s="606"/>
      <c r="Z46" s="605"/>
      <c r="AA46" s="605"/>
      <c r="AB46" s="605"/>
      <c r="AC46" s="605"/>
      <c r="AD46" s="605"/>
      <c r="AE46" s="607"/>
      <c r="AF46" s="606"/>
      <c r="AG46" s="605"/>
      <c r="AH46" s="605"/>
      <c r="AI46" s="605"/>
      <c r="AJ46" s="605"/>
      <c r="AK46" s="605"/>
      <c r="AL46" s="607"/>
      <c r="AM46" s="606"/>
      <c r="AN46" s="605"/>
      <c r="AO46" s="605"/>
      <c r="AP46" s="605"/>
      <c r="AQ46" s="605"/>
      <c r="AR46" s="605"/>
      <c r="AS46" s="607"/>
      <c r="AT46" s="606"/>
      <c r="AU46" s="605"/>
      <c r="AV46" s="605"/>
      <c r="AW46" s="604"/>
      <c r="AX46" s="603"/>
      <c r="AY46" s="602"/>
      <c r="AZ46" s="601"/>
      <c r="BA46" s="600"/>
      <c r="BB46" s="599"/>
      <c r="BC46" s="599"/>
      <c r="BD46" s="599"/>
      <c r="BE46" s="598"/>
    </row>
    <row r="47" spans="2:57" ht="20.25" customHeight="1">
      <c r="B47" s="618">
        <f>B44+1</f>
        <v>10</v>
      </c>
      <c r="C47" s="658"/>
      <c r="D47" s="657"/>
      <c r="E47" s="656"/>
      <c r="F47" s="655"/>
      <c r="G47" s="430"/>
      <c r="H47" s="429"/>
      <c r="I47" s="429"/>
      <c r="J47" s="428"/>
      <c r="K47" s="654"/>
      <c r="L47" s="653"/>
      <c r="M47" s="653"/>
      <c r="N47" s="652"/>
      <c r="O47" s="651" t="s">
        <v>302</v>
      </c>
      <c r="P47" s="650"/>
      <c r="Q47" s="649"/>
      <c r="R47" s="647"/>
      <c r="S47" s="646"/>
      <c r="T47" s="646"/>
      <c r="U47" s="646"/>
      <c r="V47" s="646"/>
      <c r="W47" s="646"/>
      <c r="X47" s="648"/>
      <c r="Y47" s="647"/>
      <c r="Z47" s="646"/>
      <c r="AA47" s="646"/>
      <c r="AB47" s="646"/>
      <c r="AC47" s="646"/>
      <c r="AD47" s="646"/>
      <c r="AE47" s="648"/>
      <c r="AF47" s="647"/>
      <c r="AG47" s="646"/>
      <c r="AH47" s="646"/>
      <c r="AI47" s="646"/>
      <c r="AJ47" s="646"/>
      <c r="AK47" s="646"/>
      <c r="AL47" s="648"/>
      <c r="AM47" s="647"/>
      <c r="AN47" s="646"/>
      <c r="AO47" s="646"/>
      <c r="AP47" s="646"/>
      <c r="AQ47" s="646"/>
      <c r="AR47" s="646"/>
      <c r="AS47" s="648"/>
      <c r="AT47" s="647"/>
      <c r="AU47" s="646"/>
      <c r="AV47" s="646"/>
      <c r="AW47" s="645"/>
      <c r="AX47" s="644"/>
      <c r="AY47" s="643"/>
      <c r="AZ47" s="642"/>
      <c r="BA47" s="641"/>
      <c r="BB47" s="640"/>
      <c r="BC47" s="640"/>
      <c r="BD47" s="640"/>
      <c r="BE47" s="639"/>
    </row>
    <row r="48" spans="2:57" ht="20.25" customHeight="1">
      <c r="B48" s="618"/>
      <c r="C48" s="638"/>
      <c r="D48" s="637"/>
      <c r="E48" s="636"/>
      <c r="F48" s="635"/>
      <c r="G48" s="430"/>
      <c r="H48" s="429"/>
      <c r="I48" s="429"/>
      <c r="J48" s="428"/>
      <c r="K48" s="634"/>
      <c r="L48" s="633"/>
      <c r="M48" s="633"/>
      <c r="N48" s="632"/>
      <c r="O48" s="631" t="s">
        <v>300</v>
      </c>
      <c r="P48" s="630"/>
      <c r="Q48" s="629"/>
      <c r="R48" s="627"/>
      <c r="S48" s="626"/>
      <c r="T48" s="626"/>
      <c r="U48" s="626"/>
      <c r="V48" s="626"/>
      <c r="W48" s="626"/>
      <c r="X48" s="628"/>
      <c r="Y48" s="627"/>
      <c r="Z48" s="626"/>
      <c r="AA48" s="626"/>
      <c r="AB48" s="626"/>
      <c r="AC48" s="626"/>
      <c r="AD48" s="626"/>
      <c r="AE48" s="628"/>
      <c r="AF48" s="627"/>
      <c r="AG48" s="626"/>
      <c r="AH48" s="626"/>
      <c r="AI48" s="626"/>
      <c r="AJ48" s="626"/>
      <c r="AK48" s="626"/>
      <c r="AL48" s="628"/>
      <c r="AM48" s="627"/>
      <c r="AN48" s="626"/>
      <c r="AO48" s="626"/>
      <c r="AP48" s="626"/>
      <c r="AQ48" s="626"/>
      <c r="AR48" s="626"/>
      <c r="AS48" s="628"/>
      <c r="AT48" s="627"/>
      <c r="AU48" s="626"/>
      <c r="AV48" s="626"/>
      <c r="AW48" s="625"/>
      <c r="AX48" s="624"/>
      <c r="AY48" s="623"/>
      <c r="AZ48" s="622"/>
      <c r="BA48" s="621"/>
      <c r="BB48" s="620"/>
      <c r="BC48" s="620"/>
      <c r="BD48" s="620"/>
      <c r="BE48" s="619"/>
    </row>
    <row r="49" spans="2:57" ht="20.25" customHeight="1">
      <c r="B49" s="618"/>
      <c r="C49" s="617"/>
      <c r="D49" s="616"/>
      <c r="E49" s="615"/>
      <c r="F49" s="614"/>
      <c r="G49" s="430"/>
      <c r="H49" s="429"/>
      <c r="I49" s="429"/>
      <c r="J49" s="428"/>
      <c r="K49" s="613"/>
      <c r="L49" s="612"/>
      <c r="M49" s="612"/>
      <c r="N49" s="611"/>
      <c r="O49" s="610" t="s">
        <v>299</v>
      </c>
      <c r="P49" s="609"/>
      <c r="Q49" s="608"/>
      <c r="R49" s="606"/>
      <c r="S49" s="605"/>
      <c r="T49" s="605"/>
      <c r="U49" s="605"/>
      <c r="V49" s="605"/>
      <c r="W49" s="605"/>
      <c r="X49" s="607"/>
      <c r="Y49" s="606"/>
      <c r="Z49" s="605"/>
      <c r="AA49" s="605"/>
      <c r="AB49" s="605"/>
      <c r="AC49" s="605"/>
      <c r="AD49" s="605"/>
      <c r="AE49" s="607"/>
      <c r="AF49" s="606"/>
      <c r="AG49" s="605"/>
      <c r="AH49" s="605"/>
      <c r="AI49" s="605"/>
      <c r="AJ49" s="605"/>
      <c r="AK49" s="605"/>
      <c r="AL49" s="607"/>
      <c r="AM49" s="606"/>
      <c r="AN49" s="605"/>
      <c r="AO49" s="605"/>
      <c r="AP49" s="605"/>
      <c r="AQ49" s="605"/>
      <c r="AR49" s="605"/>
      <c r="AS49" s="607"/>
      <c r="AT49" s="606"/>
      <c r="AU49" s="605"/>
      <c r="AV49" s="605"/>
      <c r="AW49" s="604"/>
      <c r="AX49" s="603"/>
      <c r="AY49" s="602"/>
      <c r="AZ49" s="601"/>
      <c r="BA49" s="600"/>
      <c r="BB49" s="599"/>
      <c r="BC49" s="599"/>
      <c r="BD49" s="599"/>
      <c r="BE49" s="598"/>
    </row>
    <row r="50" spans="2:57" ht="20.25" customHeight="1">
      <c r="B50" s="618">
        <f>B47+1</f>
        <v>11</v>
      </c>
      <c r="C50" s="658"/>
      <c r="D50" s="657"/>
      <c r="E50" s="656"/>
      <c r="F50" s="655"/>
      <c r="G50" s="430"/>
      <c r="H50" s="429"/>
      <c r="I50" s="429"/>
      <c r="J50" s="428"/>
      <c r="K50" s="654"/>
      <c r="L50" s="653"/>
      <c r="M50" s="653"/>
      <c r="N50" s="652"/>
      <c r="O50" s="651" t="s">
        <v>301</v>
      </c>
      <c r="P50" s="650"/>
      <c r="Q50" s="649"/>
      <c r="R50" s="647"/>
      <c r="S50" s="646"/>
      <c r="T50" s="646"/>
      <c r="U50" s="646"/>
      <c r="V50" s="646"/>
      <c r="W50" s="646"/>
      <c r="X50" s="648"/>
      <c r="Y50" s="647"/>
      <c r="Z50" s="646"/>
      <c r="AA50" s="646"/>
      <c r="AB50" s="646"/>
      <c r="AC50" s="646"/>
      <c r="AD50" s="646"/>
      <c r="AE50" s="648"/>
      <c r="AF50" s="647"/>
      <c r="AG50" s="646"/>
      <c r="AH50" s="646"/>
      <c r="AI50" s="646"/>
      <c r="AJ50" s="646"/>
      <c r="AK50" s="646"/>
      <c r="AL50" s="648"/>
      <c r="AM50" s="647"/>
      <c r="AN50" s="646"/>
      <c r="AO50" s="646"/>
      <c r="AP50" s="646"/>
      <c r="AQ50" s="646"/>
      <c r="AR50" s="646"/>
      <c r="AS50" s="648"/>
      <c r="AT50" s="647"/>
      <c r="AU50" s="646"/>
      <c r="AV50" s="646"/>
      <c r="AW50" s="645"/>
      <c r="AX50" s="644"/>
      <c r="AY50" s="643"/>
      <c r="AZ50" s="642"/>
      <c r="BA50" s="641"/>
      <c r="BB50" s="640"/>
      <c r="BC50" s="640"/>
      <c r="BD50" s="640"/>
      <c r="BE50" s="639"/>
    </row>
    <row r="51" spans="2:57" ht="20.25" customHeight="1">
      <c r="B51" s="618"/>
      <c r="C51" s="638"/>
      <c r="D51" s="637"/>
      <c r="E51" s="636"/>
      <c r="F51" s="635"/>
      <c r="G51" s="430"/>
      <c r="H51" s="429"/>
      <c r="I51" s="429"/>
      <c r="J51" s="428"/>
      <c r="K51" s="634"/>
      <c r="L51" s="633"/>
      <c r="M51" s="633"/>
      <c r="N51" s="632"/>
      <c r="O51" s="631" t="s">
        <v>300</v>
      </c>
      <c r="P51" s="630"/>
      <c r="Q51" s="629"/>
      <c r="R51" s="627"/>
      <c r="S51" s="626"/>
      <c r="T51" s="626"/>
      <c r="U51" s="626"/>
      <c r="V51" s="626"/>
      <c r="W51" s="626"/>
      <c r="X51" s="628"/>
      <c r="Y51" s="627"/>
      <c r="Z51" s="626"/>
      <c r="AA51" s="626"/>
      <c r="AB51" s="626"/>
      <c r="AC51" s="626"/>
      <c r="AD51" s="626"/>
      <c r="AE51" s="628"/>
      <c r="AF51" s="627"/>
      <c r="AG51" s="626"/>
      <c r="AH51" s="626"/>
      <c r="AI51" s="626"/>
      <c r="AJ51" s="626"/>
      <c r="AK51" s="626"/>
      <c r="AL51" s="628"/>
      <c r="AM51" s="627"/>
      <c r="AN51" s="626"/>
      <c r="AO51" s="626"/>
      <c r="AP51" s="626"/>
      <c r="AQ51" s="626"/>
      <c r="AR51" s="626"/>
      <c r="AS51" s="628"/>
      <c r="AT51" s="627"/>
      <c r="AU51" s="626"/>
      <c r="AV51" s="626"/>
      <c r="AW51" s="625"/>
      <c r="AX51" s="624"/>
      <c r="AY51" s="623"/>
      <c r="AZ51" s="622"/>
      <c r="BA51" s="621"/>
      <c r="BB51" s="620"/>
      <c r="BC51" s="620"/>
      <c r="BD51" s="620"/>
      <c r="BE51" s="619"/>
    </row>
    <row r="52" spans="2:57" ht="20.25" customHeight="1">
      <c r="B52" s="618"/>
      <c r="C52" s="617"/>
      <c r="D52" s="616"/>
      <c r="E52" s="615"/>
      <c r="F52" s="614"/>
      <c r="G52" s="430"/>
      <c r="H52" s="429"/>
      <c r="I52" s="429"/>
      <c r="J52" s="428"/>
      <c r="K52" s="613"/>
      <c r="L52" s="612"/>
      <c r="M52" s="612"/>
      <c r="N52" s="611"/>
      <c r="O52" s="610" t="s">
        <v>299</v>
      </c>
      <c r="P52" s="609"/>
      <c r="Q52" s="608"/>
      <c r="R52" s="606"/>
      <c r="S52" s="605"/>
      <c r="T52" s="605"/>
      <c r="U52" s="605"/>
      <c r="V52" s="605"/>
      <c r="W52" s="605"/>
      <c r="X52" s="607"/>
      <c r="Y52" s="606"/>
      <c r="Z52" s="605"/>
      <c r="AA52" s="605"/>
      <c r="AB52" s="605"/>
      <c r="AC52" s="605"/>
      <c r="AD52" s="605"/>
      <c r="AE52" s="607"/>
      <c r="AF52" s="606"/>
      <c r="AG52" s="605"/>
      <c r="AH52" s="605"/>
      <c r="AI52" s="605"/>
      <c r="AJ52" s="605"/>
      <c r="AK52" s="605"/>
      <c r="AL52" s="607"/>
      <c r="AM52" s="606"/>
      <c r="AN52" s="605"/>
      <c r="AO52" s="605"/>
      <c r="AP52" s="605"/>
      <c r="AQ52" s="605"/>
      <c r="AR52" s="605"/>
      <c r="AS52" s="607"/>
      <c r="AT52" s="606"/>
      <c r="AU52" s="605"/>
      <c r="AV52" s="605"/>
      <c r="AW52" s="604"/>
      <c r="AX52" s="603"/>
      <c r="AY52" s="602"/>
      <c r="AZ52" s="601"/>
      <c r="BA52" s="600"/>
      <c r="BB52" s="599"/>
      <c r="BC52" s="599"/>
      <c r="BD52" s="599"/>
      <c r="BE52" s="598"/>
    </row>
    <row r="53" spans="2:57" ht="20.25" customHeight="1">
      <c r="B53" s="618">
        <f>B50+1</f>
        <v>12</v>
      </c>
      <c r="C53" s="658"/>
      <c r="D53" s="657"/>
      <c r="E53" s="656"/>
      <c r="F53" s="655"/>
      <c r="G53" s="430"/>
      <c r="H53" s="429"/>
      <c r="I53" s="429"/>
      <c r="J53" s="428"/>
      <c r="K53" s="654"/>
      <c r="L53" s="653"/>
      <c r="M53" s="653"/>
      <c r="N53" s="652"/>
      <c r="O53" s="651" t="s">
        <v>301</v>
      </c>
      <c r="P53" s="650"/>
      <c r="Q53" s="649"/>
      <c r="R53" s="647"/>
      <c r="S53" s="646"/>
      <c r="T53" s="646"/>
      <c r="U53" s="646"/>
      <c r="V53" s="646"/>
      <c r="W53" s="646"/>
      <c r="X53" s="648"/>
      <c r="Y53" s="647"/>
      <c r="Z53" s="646"/>
      <c r="AA53" s="646"/>
      <c r="AB53" s="646"/>
      <c r="AC53" s="646"/>
      <c r="AD53" s="646"/>
      <c r="AE53" s="648"/>
      <c r="AF53" s="647"/>
      <c r="AG53" s="646"/>
      <c r="AH53" s="646"/>
      <c r="AI53" s="646"/>
      <c r="AJ53" s="646"/>
      <c r="AK53" s="646"/>
      <c r="AL53" s="648"/>
      <c r="AM53" s="647"/>
      <c r="AN53" s="646"/>
      <c r="AO53" s="646"/>
      <c r="AP53" s="646"/>
      <c r="AQ53" s="646"/>
      <c r="AR53" s="646"/>
      <c r="AS53" s="648"/>
      <c r="AT53" s="647"/>
      <c r="AU53" s="646"/>
      <c r="AV53" s="646"/>
      <c r="AW53" s="645"/>
      <c r="AX53" s="644"/>
      <c r="AY53" s="643"/>
      <c r="AZ53" s="642"/>
      <c r="BA53" s="641"/>
      <c r="BB53" s="640"/>
      <c r="BC53" s="640"/>
      <c r="BD53" s="640"/>
      <c r="BE53" s="639"/>
    </row>
    <row r="54" spans="2:57" ht="20.25" customHeight="1">
      <c r="B54" s="618"/>
      <c r="C54" s="638"/>
      <c r="D54" s="637"/>
      <c r="E54" s="636"/>
      <c r="F54" s="635"/>
      <c r="G54" s="430"/>
      <c r="H54" s="429"/>
      <c r="I54" s="429"/>
      <c r="J54" s="428"/>
      <c r="K54" s="634"/>
      <c r="L54" s="633"/>
      <c r="M54" s="633"/>
      <c r="N54" s="632"/>
      <c r="O54" s="631" t="s">
        <v>300</v>
      </c>
      <c r="P54" s="630"/>
      <c r="Q54" s="629"/>
      <c r="R54" s="627"/>
      <c r="S54" s="626"/>
      <c r="T54" s="626"/>
      <c r="U54" s="626"/>
      <c r="V54" s="626"/>
      <c r="W54" s="626"/>
      <c r="X54" s="628"/>
      <c r="Y54" s="627"/>
      <c r="Z54" s="626"/>
      <c r="AA54" s="626"/>
      <c r="AB54" s="626"/>
      <c r="AC54" s="626"/>
      <c r="AD54" s="626"/>
      <c r="AE54" s="628"/>
      <c r="AF54" s="627"/>
      <c r="AG54" s="626"/>
      <c r="AH54" s="626"/>
      <c r="AI54" s="626"/>
      <c r="AJ54" s="626"/>
      <c r="AK54" s="626"/>
      <c r="AL54" s="628"/>
      <c r="AM54" s="627"/>
      <c r="AN54" s="626"/>
      <c r="AO54" s="626"/>
      <c r="AP54" s="626"/>
      <c r="AQ54" s="626"/>
      <c r="AR54" s="626"/>
      <c r="AS54" s="628"/>
      <c r="AT54" s="627"/>
      <c r="AU54" s="626"/>
      <c r="AV54" s="626"/>
      <c r="AW54" s="625"/>
      <c r="AX54" s="624"/>
      <c r="AY54" s="623"/>
      <c r="AZ54" s="622"/>
      <c r="BA54" s="621"/>
      <c r="BB54" s="620"/>
      <c r="BC54" s="620"/>
      <c r="BD54" s="620"/>
      <c r="BE54" s="619"/>
    </row>
    <row r="55" spans="2:57" ht="20.25" customHeight="1">
      <c r="B55" s="618"/>
      <c r="C55" s="617"/>
      <c r="D55" s="616"/>
      <c r="E55" s="615"/>
      <c r="F55" s="614"/>
      <c r="G55" s="430"/>
      <c r="H55" s="429"/>
      <c r="I55" s="429"/>
      <c r="J55" s="428"/>
      <c r="K55" s="613"/>
      <c r="L55" s="612"/>
      <c r="M55" s="612"/>
      <c r="N55" s="611"/>
      <c r="O55" s="610" t="s">
        <v>299</v>
      </c>
      <c r="P55" s="609"/>
      <c r="Q55" s="608"/>
      <c r="R55" s="606"/>
      <c r="S55" s="605"/>
      <c r="T55" s="605"/>
      <c r="U55" s="605"/>
      <c r="V55" s="605"/>
      <c r="W55" s="605"/>
      <c r="X55" s="607"/>
      <c r="Y55" s="606"/>
      <c r="Z55" s="605"/>
      <c r="AA55" s="605"/>
      <c r="AB55" s="605"/>
      <c r="AC55" s="605"/>
      <c r="AD55" s="605"/>
      <c r="AE55" s="607"/>
      <c r="AF55" s="606"/>
      <c r="AG55" s="605"/>
      <c r="AH55" s="605"/>
      <c r="AI55" s="605"/>
      <c r="AJ55" s="605"/>
      <c r="AK55" s="605"/>
      <c r="AL55" s="607"/>
      <c r="AM55" s="606"/>
      <c r="AN55" s="605"/>
      <c r="AO55" s="605"/>
      <c r="AP55" s="605"/>
      <c r="AQ55" s="605"/>
      <c r="AR55" s="605"/>
      <c r="AS55" s="607"/>
      <c r="AT55" s="606"/>
      <c r="AU55" s="605"/>
      <c r="AV55" s="605"/>
      <c r="AW55" s="604"/>
      <c r="AX55" s="603"/>
      <c r="AY55" s="602"/>
      <c r="AZ55" s="601"/>
      <c r="BA55" s="600"/>
      <c r="BB55" s="599"/>
      <c r="BC55" s="599"/>
      <c r="BD55" s="599"/>
      <c r="BE55" s="598"/>
    </row>
    <row r="56" spans="2:57" ht="20.25" customHeight="1">
      <c r="B56" s="618">
        <f>B53+1</f>
        <v>13</v>
      </c>
      <c r="C56" s="658"/>
      <c r="D56" s="657"/>
      <c r="E56" s="656"/>
      <c r="F56" s="655"/>
      <c r="G56" s="430"/>
      <c r="H56" s="429"/>
      <c r="I56" s="429"/>
      <c r="J56" s="428"/>
      <c r="K56" s="654"/>
      <c r="L56" s="653"/>
      <c r="M56" s="653"/>
      <c r="N56" s="652"/>
      <c r="O56" s="651" t="s">
        <v>301</v>
      </c>
      <c r="P56" s="650"/>
      <c r="Q56" s="649"/>
      <c r="R56" s="647"/>
      <c r="S56" s="646"/>
      <c r="T56" s="646"/>
      <c r="U56" s="646"/>
      <c r="V56" s="646"/>
      <c r="W56" s="646"/>
      <c r="X56" s="648"/>
      <c r="Y56" s="647"/>
      <c r="Z56" s="646"/>
      <c r="AA56" s="646"/>
      <c r="AB56" s="646"/>
      <c r="AC56" s="646"/>
      <c r="AD56" s="646"/>
      <c r="AE56" s="648"/>
      <c r="AF56" s="647"/>
      <c r="AG56" s="646"/>
      <c r="AH56" s="646"/>
      <c r="AI56" s="646"/>
      <c r="AJ56" s="646"/>
      <c r="AK56" s="646"/>
      <c r="AL56" s="648"/>
      <c r="AM56" s="647"/>
      <c r="AN56" s="646"/>
      <c r="AO56" s="646"/>
      <c r="AP56" s="646"/>
      <c r="AQ56" s="646"/>
      <c r="AR56" s="646"/>
      <c r="AS56" s="648"/>
      <c r="AT56" s="647"/>
      <c r="AU56" s="646"/>
      <c r="AV56" s="646"/>
      <c r="AW56" s="645"/>
      <c r="AX56" s="644"/>
      <c r="AY56" s="643"/>
      <c r="AZ56" s="642"/>
      <c r="BA56" s="641"/>
      <c r="BB56" s="640"/>
      <c r="BC56" s="640"/>
      <c r="BD56" s="640"/>
      <c r="BE56" s="639"/>
    </row>
    <row r="57" spans="2:57" ht="20.25" customHeight="1">
      <c r="B57" s="618"/>
      <c r="C57" s="638"/>
      <c r="D57" s="637"/>
      <c r="E57" s="636"/>
      <c r="F57" s="635"/>
      <c r="G57" s="430"/>
      <c r="H57" s="429"/>
      <c r="I57" s="429"/>
      <c r="J57" s="428"/>
      <c r="K57" s="634"/>
      <c r="L57" s="633"/>
      <c r="M57" s="633"/>
      <c r="N57" s="632"/>
      <c r="O57" s="631" t="s">
        <v>300</v>
      </c>
      <c r="P57" s="630"/>
      <c r="Q57" s="629"/>
      <c r="R57" s="627"/>
      <c r="S57" s="626"/>
      <c r="T57" s="626"/>
      <c r="U57" s="626"/>
      <c r="V57" s="626"/>
      <c r="W57" s="626"/>
      <c r="X57" s="628"/>
      <c r="Y57" s="627"/>
      <c r="Z57" s="626"/>
      <c r="AA57" s="626"/>
      <c r="AB57" s="626"/>
      <c r="AC57" s="626"/>
      <c r="AD57" s="626"/>
      <c r="AE57" s="628"/>
      <c r="AF57" s="627"/>
      <c r="AG57" s="626"/>
      <c r="AH57" s="626"/>
      <c r="AI57" s="626"/>
      <c r="AJ57" s="626"/>
      <c r="AK57" s="626"/>
      <c r="AL57" s="628"/>
      <c r="AM57" s="627"/>
      <c r="AN57" s="626"/>
      <c r="AO57" s="626"/>
      <c r="AP57" s="626"/>
      <c r="AQ57" s="626"/>
      <c r="AR57" s="626"/>
      <c r="AS57" s="628"/>
      <c r="AT57" s="627"/>
      <c r="AU57" s="626"/>
      <c r="AV57" s="626"/>
      <c r="AW57" s="625"/>
      <c r="AX57" s="624"/>
      <c r="AY57" s="623"/>
      <c r="AZ57" s="622"/>
      <c r="BA57" s="621"/>
      <c r="BB57" s="620"/>
      <c r="BC57" s="620"/>
      <c r="BD57" s="620"/>
      <c r="BE57" s="619"/>
    </row>
    <row r="58" spans="2:57" ht="20.25" customHeight="1">
      <c r="B58" s="618"/>
      <c r="C58" s="617"/>
      <c r="D58" s="616"/>
      <c r="E58" s="615"/>
      <c r="F58" s="614"/>
      <c r="G58" s="430"/>
      <c r="H58" s="429"/>
      <c r="I58" s="429"/>
      <c r="J58" s="428"/>
      <c r="K58" s="613"/>
      <c r="L58" s="612"/>
      <c r="M58" s="612"/>
      <c r="N58" s="611"/>
      <c r="O58" s="610" t="s">
        <v>299</v>
      </c>
      <c r="P58" s="609"/>
      <c r="Q58" s="608"/>
      <c r="R58" s="606"/>
      <c r="S58" s="605"/>
      <c r="T58" s="605"/>
      <c r="U58" s="605"/>
      <c r="V58" s="605"/>
      <c r="W58" s="605"/>
      <c r="X58" s="607"/>
      <c r="Y58" s="606"/>
      <c r="Z58" s="605"/>
      <c r="AA58" s="605"/>
      <c r="AB58" s="605"/>
      <c r="AC58" s="605"/>
      <c r="AD58" s="605"/>
      <c r="AE58" s="607"/>
      <c r="AF58" s="606"/>
      <c r="AG58" s="605"/>
      <c r="AH58" s="605"/>
      <c r="AI58" s="605"/>
      <c r="AJ58" s="605"/>
      <c r="AK58" s="605"/>
      <c r="AL58" s="607"/>
      <c r="AM58" s="606"/>
      <c r="AN58" s="605"/>
      <c r="AO58" s="605"/>
      <c r="AP58" s="605"/>
      <c r="AQ58" s="605"/>
      <c r="AR58" s="605"/>
      <c r="AS58" s="607"/>
      <c r="AT58" s="606"/>
      <c r="AU58" s="605"/>
      <c r="AV58" s="605"/>
      <c r="AW58" s="604"/>
      <c r="AX58" s="603"/>
      <c r="AY58" s="602"/>
      <c r="AZ58" s="601"/>
      <c r="BA58" s="600"/>
      <c r="BB58" s="599"/>
      <c r="BC58" s="599"/>
      <c r="BD58" s="599"/>
      <c r="BE58" s="598"/>
    </row>
    <row r="59" spans="2:57" ht="20.25" customHeight="1">
      <c r="B59" s="618">
        <f>B56+1</f>
        <v>14</v>
      </c>
      <c r="C59" s="658"/>
      <c r="D59" s="657"/>
      <c r="E59" s="656"/>
      <c r="F59" s="655"/>
      <c r="G59" s="430"/>
      <c r="H59" s="429"/>
      <c r="I59" s="429"/>
      <c r="J59" s="428"/>
      <c r="K59" s="654"/>
      <c r="L59" s="653"/>
      <c r="M59" s="653"/>
      <c r="N59" s="652"/>
      <c r="O59" s="651" t="s">
        <v>301</v>
      </c>
      <c r="P59" s="650"/>
      <c r="Q59" s="649"/>
      <c r="R59" s="647"/>
      <c r="S59" s="646"/>
      <c r="T59" s="646"/>
      <c r="U59" s="646"/>
      <c r="V59" s="646"/>
      <c r="W59" s="646"/>
      <c r="X59" s="648"/>
      <c r="Y59" s="647"/>
      <c r="Z59" s="646"/>
      <c r="AA59" s="646"/>
      <c r="AB59" s="646"/>
      <c r="AC59" s="646"/>
      <c r="AD59" s="646"/>
      <c r="AE59" s="648"/>
      <c r="AF59" s="647"/>
      <c r="AG59" s="646"/>
      <c r="AH59" s="646"/>
      <c r="AI59" s="646"/>
      <c r="AJ59" s="646"/>
      <c r="AK59" s="646"/>
      <c r="AL59" s="648"/>
      <c r="AM59" s="647"/>
      <c r="AN59" s="646"/>
      <c r="AO59" s="646"/>
      <c r="AP59" s="646"/>
      <c r="AQ59" s="646"/>
      <c r="AR59" s="646"/>
      <c r="AS59" s="648"/>
      <c r="AT59" s="647"/>
      <c r="AU59" s="646"/>
      <c r="AV59" s="646"/>
      <c r="AW59" s="645"/>
      <c r="AX59" s="644"/>
      <c r="AY59" s="643"/>
      <c r="AZ59" s="642"/>
      <c r="BA59" s="641"/>
      <c r="BB59" s="640"/>
      <c r="BC59" s="640"/>
      <c r="BD59" s="640"/>
      <c r="BE59" s="639"/>
    </row>
    <row r="60" spans="2:57" ht="20.25" customHeight="1">
      <c r="B60" s="618"/>
      <c r="C60" s="638"/>
      <c r="D60" s="637"/>
      <c r="E60" s="636"/>
      <c r="F60" s="635"/>
      <c r="G60" s="430"/>
      <c r="H60" s="429"/>
      <c r="I60" s="429"/>
      <c r="J60" s="428"/>
      <c r="K60" s="634"/>
      <c r="L60" s="633"/>
      <c r="M60" s="633"/>
      <c r="N60" s="632"/>
      <c r="O60" s="631" t="s">
        <v>300</v>
      </c>
      <c r="P60" s="630"/>
      <c r="Q60" s="629"/>
      <c r="R60" s="627"/>
      <c r="S60" s="626"/>
      <c r="T60" s="626"/>
      <c r="U60" s="626"/>
      <c r="V60" s="626"/>
      <c r="W60" s="626"/>
      <c r="X60" s="628"/>
      <c r="Y60" s="627"/>
      <c r="Z60" s="626"/>
      <c r="AA60" s="626"/>
      <c r="AB60" s="626"/>
      <c r="AC60" s="626"/>
      <c r="AD60" s="626"/>
      <c r="AE60" s="628"/>
      <c r="AF60" s="627"/>
      <c r="AG60" s="626"/>
      <c r="AH60" s="626"/>
      <c r="AI60" s="626"/>
      <c r="AJ60" s="626"/>
      <c r="AK60" s="626"/>
      <c r="AL60" s="628"/>
      <c r="AM60" s="627"/>
      <c r="AN60" s="626"/>
      <c r="AO60" s="626"/>
      <c r="AP60" s="626"/>
      <c r="AQ60" s="626"/>
      <c r="AR60" s="626"/>
      <c r="AS60" s="628"/>
      <c r="AT60" s="627"/>
      <c r="AU60" s="626"/>
      <c r="AV60" s="626"/>
      <c r="AW60" s="625"/>
      <c r="AX60" s="624"/>
      <c r="AY60" s="623"/>
      <c r="AZ60" s="622"/>
      <c r="BA60" s="621"/>
      <c r="BB60" s="620"/>
      <c r="BC60" s="620"/>
      <c r="BD60" s="620"/>
      <c r="BE60" s="619"/>
    </row>
    <row r="61" spans="2:57" ht="20.25" customHeight="1">
      <c r="B61" s="618"/>
      <c r="C61" s="617"/>
      <c r="D61" s="616"/>
      <c r="E61" s="615"/>
      <c r="F61" s="614"/>
      <c r="G61" s="430"/>
      <c r="H61" s="429"/>
      <c r="I61" s="429"/>
      <c r="J61" s="428"/>
      <c r="K61" s="613"/>
      <c r="L61" s="612"/>
      <c r="M61" s="612"/>
      <c r="N61" s="611"/>
      <c r="O61" s="610" t="s">
        <v>299</v>
      </c>
      <c r="P61" s="609"/>
      <c r="Q61" s="608"/>
      <c r="R61" s="606"/>
      <c r="S61" s="605"/>
      <c r="T61" s="605"/>
      <c r="U61" s="605"/>
      <c r="V61" s="605"/>
      <c r="W61" s="605"/>
      <c r="X61" s="607"/>
      <c r="Y61" s="606"/>
      <c r="Z61" s="605"/>
      <c r="AA61" s="605"/>
      <c r="AB61" s="605"/>
      <c r="AC61" s="605"/>
      <c r="AD61" s="605"/>
      <c r="AE61" s="607"/>
      <c r="AF61" s="606"/>
      <c r="AG61" s="605"/>
      <c r="AH61" s="605"/>
      <c r="AI61" s="605"/>
      <c r="AJ61" s="605"/>
      <c r="AK61" s="605"/>
      <c r="AL61" s="607"/>
      <c r="AM61" s="606"/>
      <c r="AN61" s="605"/>
      <c r="AO61" s="605"/>
      <c r="AP61" s="605"/>
      <c r="AQ61" s="605"/>
      <c r="AR61" s="605"/>
      <c r="AS61" s="607"/>
      <c r="AT61" s="606"/>
      <c r="AU61" s="605"/>
      <c r="AV61" s="605"/>
      <c r="AW61" s="604"/>
      <c r="AX61" s="603"/>
      <c r="AY61" s="602"/>
      <c r="AZ61" s="601"/>
      <c r="BA61" s="600"/>
      <c r="BB61" s="599"/>
      <c r="BC61" s="599"/>
      <c r="BD61" s="599"/>
      <c r="BE61" s="598"/>
    </row>
    <row r="62" spans="2:57" ht="20.25" customHeight="1">
      <c r="B62" s="618">
        <f>B59+1</f>
        <v>15</v>
      </c>
      <c r="C62" s="658"/>
      <c r="D62" s="657"/>
      <c r="E62" s="656"/>
      <c r="F62" s="655"/>
      <c r="G62" s="430"/>
      <c r="H62" s="429"/>
      <c r="I62" s="429"/>
      <c r="J62" s="428"/>
      <c r="K62" s="654"/>
      <c r="L62" s="653"/>
      <c r="M62" s="653"/>
      <c r="N62" s="652"/>
      <c r="O62" s="651" t="s">
        <v>301</v>
      </c>
      <c r="P62" s="650"/>
      <c r="Q62" s="649"/>
      <c r="R62" s="647"/>
      <c r="S62" s="646"/>
      <c r="T62" s="646"/>
      <c r="U62" s="646"/>
      <c r="V62" s="646"/>
      <c r="W62" s="646"/>
      <c r="X62" s="648"/>
      <c r="Y62" s="647"/>
      <c r="Z62" s="646"/>
      <c r="AA62" s="646"/>
      <c r="AB62" s="646"/>
      <c r="AC62" s="646"/>
      <c r="AD62" s="646"/>
      <c r="AE62" s="648"/>
      <c r="AF62" s="647"/>
      <c r="AG62" s="646"/>
      <c r="AH62" s="646"/>
      <c r="AI62" s="646"/>
      <c r="AJ62" s="646"/>
      <c r="AK62" s="646"/>
      <c r="AL62" s="648"/>
      <c r="AM62" s="647"/>
      <c r="AN62" s="646"/>
      <c r="AO62" s="646"/>
      <c r="AP62" s="646"/>
      <c r="AQ62" s="646"/>
      <c r="AR62" s="646"/>
      <c r="AS62" s="648"/>
      <c r="AT62" s="647"/>
      <c r="AU62" s="646"/>
      <c r="AV62" s="646"/>
      <c r="AW62" s="645"/>
      <c r="AX62" s="644"/>
      <c r="AY62" s="643"/>
      <c r="AZ62" s="642"/>
      <c r="BA62" s="641"/>
      <c r="BB62" s="640"/>
      <c r="BC62" s="640"/>
      <c r="BD62" s="640"/>
      <c r="BE62" s="639"/>
    </row>
    <row r="63" spans="2:57" ht="20.25" customHeight="1">
      <c r="B63" s="618"/>
      <c r="C63" s="638"/>
      <c r="D63" s="637"/>
      <c r="E63" s="636"/>
      <c r="F63" s="635"/>
      <c r="G63" s="430"/>
      <c r="H63" s="429"/>
      <c r="I63" s="429"/>
      <c r="J63" s="428"/>
      <c r="K63" s="634"/>
      <c r="L63" s="633"/>
      <c r="M63" s="633"/>
      <c r="N63" s="632"/>
      <c r="O63" s="631" t="s">
        <v>300</v>
      </c>
      <c r="P63" s="630"/>
      <c r="Q63" s="629"/>
      <c r="R63" s="627"/>
      <c r="S63" s="626"/>
      <c r="T63" s="626"/>
      <c r="U63" s="626"/>
      <c r="V63" s="626"/>
      <c r="W63" s="626"/>
      <c r="X63" s="628"/>
      <c r="Y63" s="627"/>
      <c r="Z63" s="626"/>
      <c r="AA63" s="626"/>
      <c r="AB63" s="626"/>
      <c r="AC63" s="626"/>
      <c r="AD63" s="626"/>
      <c r="AE63" s="628"/>
      <c r="AF63" s="627"/>
      <c r="AG63" s="626"/>
      <c r="AH63" s="626"/>
      <c r="AI63" s="626"/>
      <c r="AJ63" s="626"/>
      <c r="AK63" s="626"/>
      <c r="AL63" s="628"/>
      <c r="AM63" s="627"/>
      <c r="AN63" s="626"/>
      <c r="AO63" s="626"/>
      <c r="AP63" s="626"/>
      <c r="AQ63" s="626"/>
      <c r="AR63" s="626"/>
      <c r="AS63" s="628"/>
      <c r="AT63" s="627"/>
      <c r="AU63" s="626"/>
      <c r="AV63" s="626"/>
      <c r="AW63" s="625"/>
      <c r="AX63" s="624"/>
      <c r="AY63" s="623"/>
      <c r="AZ63" s="622"/>
      <c r="BA63" s="621"/>
      <c r="BB63" s="620"/>
      <c r="BC63" s="620"/>
      <c r="BD63" s="620"/>
      <c r="BE63" s="619"/>
    </row>
    <row r="64" spans="2:57" ht="20.25" customHeight="1">
      <c r="B64" s="618"/>
      <c r="C64" s="617"/>
      <c r="D64" s="616"/>
      <c r="E64" s="615"/>
      <c r="F64" s="614"/>
      <c r="G64" s="430"/>
      <c r="H64" s="429"/>
      <c r="I64" s="429"/>
      <c r="J64" s="428"/>
      <c r="K64" s="613"/>
      <c r="L64" s="612"/>
      <c r="M64" s="612"/>
      <c r="N64" s="611"/>
      <c r="O64" s="610" t="s">
        <v>299</v>
      </c>
      <c r="P64" s="609"/>
      <c r="Q64" s="608"/>
      <c r="R64" s="606"/>
      <c r="S64" s="605"/>
      <c r="T64" s="605"/>
      <c r="U64" s="605"/>
      <c r="V64" s="605"/>
      <c r="W64" s="605"/>
      <c r="X64" s="607"/>
      <c r="Y64" s="606"/>
      <c r="Z64" s="605"/>
      <c r="AA64" s="605"/>
      <c r="AB64" s="605"/>
      <c r="AC64" s="605"/>
      <c r="AD64" s="605"/>
      <c r="AE64" s="607"/>
      <c r="AF64" s="606"/>
      <c r="AG64" s="605"/>
      <c r="AH64" s="605"/>
      <c r="AI64" s="605"/>
      <c r="AJ64" s="605"/>
      <c r="AK64" s="605"/>
      <c r="AL64" s="607"/>
      <c r="AM64" s="606"/>
      <c r="AN64" s="605"/>
      <c r="AO64" s="605"/>
      <c r="AP64" s="605"/>
      <c r="AQ64" s="605"/>
      <c r="AR64" s="605"/>
      <c r="AS64" s="607"/>
      <c r="AT64" s="606"/>
      <c r="AU64" s="605"/>
      <c r="AV64" s="605"/>
      <c r="AW64" s="604"/>
      <c r="AX64" s="603"/>
      <c r="AY64" s="602"/>
      <c r="AZ64" s="601"/>
      <c r="BA64" s="600"/>
      <c r="BB64" s="599"/>
      <c r="BC64" s="599"/>
      <c r="BD64" s="599"/>
      <c r="BE64" s="598"/>
    </row>
    <row r="65" spans="1:72" ht="20.25" customHeight="1">
      <c r="B65" s="618">
        <f>B62+1</f>
        <v>16</v>
      </c>
      <c r="C65" s="658"/>
      <c r="D65" s="657"/>
      <c r="E65" s="656"/>
      <c r="F65" s="655"/>
      <c r="G65" s="430"/>
      <c r="H65" s="429"/>
      <c r="I65" s="429"/>
      <c r="J65" s="428"/>
      <c r="K65" s="654"/>
      <c r="L65" s="653"/>
      <c r="M65" s="653"/>
      <c r="N65" s="652"/>
      <c r="O65" s="651" t="s">
        <v>301</v>
      </c>
      <c r="P65" s="650"/>
      <c r="Q65" s="649"/>
      <c r="R65" s="647"/>
      <c r="S65" s="646"/>
      <c r="T65" s="646"/>
      <c r="U65" s="646"/>
      <c r="V65" s="646"/>
      <c r="W65" s="646"/>
      <c r="X65" s="648"/>
      <c r="Y65" s="647"/>
      <c r="Z65" s="646"/>
      <c r="AA65" s="646"/>
      <c r="AB65" s="646"/>
      <c r="AC65" s="646"/>
      <c r="AD65" s="646"/>
      <c r="AE65" s="648"/>
      <c r="AF65" s="647"/>
      <c r="AG65" s="646"/>
      <c r="AH65" s="646"/>
      <c r="AI65" s="646"/>
      <c r="AJ65" s="646"/>
      <c r="AK65" s="646"/>
      <c r="AL65" s="648"/>
      <c r="AM65" s="647"/>
      <c r="AN65" s="646"/>
      <c r="AO65" s="646"/>
      <c r="AP65" s="646"/>
      <c r="AQ65" s="646"/>
      <c r="AR65" s="646"/>
      <c r="AS65" s="648"/>
      <c r="AT65" s="647"/>
      <c r="AU65" s="646"/>
      <c r="AV65" s="646"/>
      <c r="AW65" s="645"/>
      <c r="AX65" s="644"/>
      <c r="AY65" s="643"/>
      <c r="AZ65" s="642"/>
      <c r="BA65" s="641"/>
      <c r="BB65" s="640"/>
      <c r="BC65" s="640"/>
      <c r="BD65" s="640"/>
      <c r="BE65" s="639"/>
    </row>
    <row r="66" spans="1:72" ht="20.25" customHeight="1">
      <c r="B66" s="618"/>
      <c r="C66" s="638"/>
      <c r="D66" s="637"/>
      <c r="E66" s="636"/>
      <c r="F66" s="635"/>
      <c r="G66" s="430"/>
      <c r="H66" s="429"/>
      <c r="I66" s="429"/>
      <c r="J66" s="428"/>
      <c r="K66" s="634"/>
      <c r="L66" s="633"/>
      <c r="M66" s="633"/>
      <c r="N66" s="632"/>
      <c r="O66" s="631" t="s">
        <v>300</v>
      </c>
      <c r="P66" s="630"/>
      <c r="Q66" s="629"/>
      <c r="R66" s="627"/>
      <c r="S66" s="626"/>
      <c r="T66" s="626"/>
      <c r="U66" s="626"/>
      <c r="V66" s="626"/>
      <c r="W66" s="626"/>
      <c r="X66" s="628"/>
      <c r="Y66" s="627"/>
      <c r="Z66" s="626"/>
      <c r="AA66" s="626"/>
      <c r="AB66" s="626"/>
      <c r="AC66" s="626"/>
      <c r="AD66" s="626"/>
      <c r="AE66" s="628"/>
      <c r="AF66" s="627"/>
      <c r="AG66" s="626"/>
      <c r="AH66" s="626"/>
      <c r="AI66" s="626"/>
      <c r="AJ66" s="626"/>
      <c r="AK66" s="626"/>
      <c r="AL66" s="628"/>
      <c r="AM66" s="627"/>
      <c r="AN66" s="626"/>
      <c r="AO66" s="626"/>
      <c r="AP66" s="626"/>
      <c r="AQ66" s="626"/>
      <c r="AR66" s="626"/>
      <c r="AS66" s="628"/>
      <c r="AT66" s="627"/>
      <c r="AU66" s="626"/>
      <c r="AV66" s="626"/>
      <c r="AW66" s="625"/>
      <c r="AX66" s="624"/>
      <c r="AY66" s="623"/>
      <c r="AZ66" s="622"/>
      <c r="BA66" s="621"/>
      <c r="BB66" s="620"/>
      <c r="BC66" s="620"/>
      <c r="BD66" s="620"/>
      <c r="BE66" s="619"/>
    </row>
    <row r="67" spans="1:72" ht="20.25" customHeight="1">
      <c r="B67" s="618"/>
      <c r="C67" s="617"/>
      <c r="D67" s="616"/>
      <c r="E67" s="615"/>
      <c r="F67" s="614"/>
      <c r="G67" s="430"/>
      <c r="H67" s="429"/>
      <c r="I67" s="429"/>
      <c r="J67" s="428"/>
      <c r="K67" s="613"/>
      <c r="L67" s="612"/>
      <c r="M67" s="612"/>
      <c r="N67" s="611"/>
      <c r="O67" s="610" t="s">
        <v>299</v>
      </c>
      <c r="P67" s="609"/>
      <c r="Q67" s="608"/>
      <c r="R67" s="606"/>
      <c r="S67" s="605"/>
      <c r="T67" s="605"/>
      <c r="U67" s="605"/>
      <c r="V67" s="605"/>
      <c r="W67" s="605"/>
      <c r="X67" s="607"/>
      <c r="Y67" s="606"/>
      <c r="Z67" s="605"/>
      <c r="AA67" s="605"/>
      <c r="AB67" s="605"/>
      <c r="AC67" s="605"/>
      <c r="AD67" s="605"/>
      <c r="AE67" s="607"/>
      <c r="AF67" s="606"/>
      <c r="AG67" s="605"/>
      <c r="AH67" s="605"/>
      <c r="AI67" s="605"/>
      <c r="AJ67" s="605"/>
      <c r="AK67" s="605"/>
      <c r="AL67" s="607"/>
      <c r="AM67" s="606"/>
      <c r="AN67" s="605"/>
      <c r="AO67" s="605"/>
      <c r="AP67" s="605"/>
      <c r="AQ67" s="605"/>
      <c r="AR67" s="605"/>
      <c r="AS67" s="607"/>
      <c r="AT67" s="606"/>
      <c r="AU67" s="605"/>
      <c r="AV67" s="605"/>
      <c r="AW67" s="604"/>
      <c r="AX67" s="603"/>
      <c r="AY67" s="602"/>
      <c r="AZ67" s="601"/>
      <c r="BA67" s="600"/>
      <c r="BB67" s="599"/>
      <c r="BC67" s="599"/>
      <c r="BD67" s="599"/>
      <c r="BE67" s="598"/>
    </row>
    <row r="68" spans="1:72" ht="20.25" customHeight="1">
      <c r="B68" s="618">
        <f>B65+1</f>
        <v>17</v>
      </c>
      <c r="C68" s="658"/>
      <c r="D68" s="657"/>
      <c r="E68" s="656"/>
      <c r="F68" s="655"/>
      <c r="G68" s="430"/>
      <c r="H68" s="429"/>
      <c r="I68" s="429"/>
      <c r="J68" s="428"/>
      <c r="K68" s="654"/>
      <c r="L68" s="653"/>
      <c r="M68" s="653"/>
      <c r="N68" s="652"/>
      <c r="O68" s="651" t="s">
        <v>301</v>
      </c>
      <c r="P68" s="650"/>
      <c r="Q68" s="649"/>
      <c r="R68" s="647"/>
      <c r="S68" s="646"/>
      <c r="T68" s="646"/>
      <c r="U68" s="646"/>
      <c r="V68" s="646"/>
      <c r="W68" s="646"/>
      <c r="X68" s="648"/>
      <c r="Y68" s="647"/>
      <c r="Z68" s="646"/>
      <c r="AA68" s="646"/>
      <c r="AB68" s="646"/>
      <c r="AC68" s="646"/>
      <c r="AD68" s="646"/>
      <c r="AE68" s="648"/>
      <c r="AF68" s="647"/>
      <c r="AG68" s="646"/>
      <c r="AH68" s="646"/>
      <c r="AI68" s="646"/>
      <c r="AJ68" s="646"/>
      <c r="AK68" s="646"/>
      <c r="AL68" s="648"/>
      <c r="AM68" s="647"/>
      <c r="AN68" s="646"/>
      <c r="AO68" s="646"/>
      <c r="AP68" s="646"/>
      <c r="AQ68" s="646"/>
      <c r="AR68" s="646"/>
      <c r="AS68" s="648"/>
      <c r="AT68" s="647"/>
      <c r="AU68" s="646"/>
      <c r="AV68" s="646"/>
      <c r="AW68" s="645"/>
      <c r="AX68" s="644"/>
      <c r="AY68" s="643"/>
      <c r="AZ68" s="642"/>
      <c r="BA68" s="641"/>
      <c r="BB68" s="640"/>
      <c r="BC68" s="640"/>
      <c r="BD68" s="640"/>
      <c r="BE68" s="639"/>
    </row>
    <row r="69" spans="1:72" ht="20.25" customHeight="1">
      <c r="B69" s="618"/>
      <c r="C69" s="638"/>
      <c r="D69" s="637"/>
      <c r="E69" s="636"/>
      <c r="F69" s="635"/>
      <c r="G69" s="430"/>
      <c r="H69" s="429"/>
      <c r="I69" s="429"/>
      <c r="J69" s="428"/>
      <c r="K69" s="634"/>
      <c r="L69" s="633"/>
      <c r="M69" s="633"/>
      <c r="N69" s="632"/>
      <c r="O69" s="631" t="s">
        <v>300</v>
      </c>
      <c r="P69" s="630"/>
      <c r="Q69" s="629"/>
      <c r="R69" s="627"/>
      <c r="S69" s="626"/>
      <c r="T69" s="626"/>
      <c r="U69" s="626"/>
      <c r="V69" s="626"/>
      <c r="W69" s="626"/>
      <c r="X69" s="628"/>
      <c r="Y69" s="627"/>
      <c r="Z69" s="626"/>
      <c r="AA69" s="626"/>
      <c r="AB69" s="626"/>
      <c r="AC69" s="626"/>
      <c r="AD69" s="626"/>
      <c r="AE69" s="628"/>
      <c r="AF69" s="627"/>
      <c r="AG69" s="626"/>
      <c r="AH69" s="626"/>
      <c r="AI69" s="626"/>
      <c r="AJ69" s="626"/>
      <c r="AK69" s="626"/>
      <c r="AL69" s="628"/>
      <c r="AM69" s="627"/>
      <c r="AN69" s="626"/>
      <c r="AO69" s="626"/>
      <c r="AP69" s="626"/>
      <c r="AQ69" s="626"/>
      <c r="AR69" s="626"/>
      <c r="AS69" s="628"/>
      <c r="AT69" s="627"/>
      <c r="AU69" s="626"/>
      <c r="AV69" s="626"/>
      <c r="AW69" s="625"/>
      <c r="AX69" s="624"/>
      <c r="AY69" s="623"/>
      <c r="AZ69" s="622"/>
      <c r="BA69" s="621"/>
      <c r="BB69" s="620"/>
      <c r="BC69" s="620"/>
      <c r="BD69" s="620"/>
      <c r="BE69" s="619"/>
    </row>
    <row r="70" spans="1:72" ht="20.25" customHeight="1" thickBot="1">
      <c r="B70" s="618"/>
      <c r="C70" s="617"/>
      <c r="D70" s="616"/>
      <c r="E70" s="615"/>
      <c r="F70" s="614"/>
      <c r="G70" s="430"/>
      <c r="H70" s="429"/>
      <c r="I70" s="429"/>
      <c r="J70" s="428"/>
      <c r="K70" s="613"/>
      <c r="L70" s="612"/>
      <c r="M70" s="612"/>
      <c r="N70" s="611"/>
      <c r="O70" s="610" t="s">
        <v>299</v>
      </c>
      <c r="P70" s="609"/>
      <c r="Q70" s="608"/>
      <c r="R70" s="606"/>
      <c r="S70" s="605"/>
      <c r="T70" s="605"/>
      <c r="U70" s="605"/>
      <c r="V70" s="605"/>
      <c r="W70" s="605"/>
      <c r="X70" s="607"/>
      <c r="Y70" s="606"/>
      <c r="Z70" s="605"/>
      <c r="AA70" s="605"/>
      <c r="AB70" s="605"/>
      <c r="AC70" s="605"/>
      <c r="AD70" s="605"/>
      <c r="AE70" s="607"/>
      <c r="AF70" s="606"/>
      <c r="AG70" s="605"/>
      <c r="AH70" s="605"/>
      <c r="AI70" s="605"/>
      <c r="AJ70" s="605"/>
      <c r="AK70" s="605"/>
      <c r="AL70" s="607"/>
      <c r="AM70" s="606"/>
      <c r="AN70" s="605"/>
      <c r="AO70" s="605"/>
      <c r="AP70" s="605"/>
      <c r="AQ70" s="605"/>
      <c r="AR70" s="605"/>
      <c r="AS70" s="607"/>
      <c r="AT70" s="606"/>
      <c r="AU70" s="605"/>
      <c r="AV70" s="605"/>
      <c r="AW70" s="604"/>
      <c r="AX70" s="603"/>
      <c r="AY70" s="602"/>
      <c r="AZ70" s="601"/>
      <c r="BA70" s="600"/>
      <c r="BB70" s="599"/>
      <c r="BC70" s="599"/>
      <c r="BD70" s="599"/>
      <c r="BE70" s="598"/>
    </row>
    <row r="71" spans="1:72" s="590" customFormat="1" ht="6" customHeight="1" thickBot="1">
      <c r="B71" s="597"/>
      <c r="C71" s="596"/>
      <c r="D71" s="596"/>
      <c r="E71" s="596"/>
      <c r="F71" s="592"/>
      <c r="G71" s="594"/>
      <c r="H71" s="594"/>
      <c r="I71" s="594"/>
      <c r="J71" s="594"/>
      <c r="K71" s="592"/>
      <c r="L71" s="592"/>
      <c r="M71" s="592"/>
      <c r="N71" s="592"/>
      <c r="O71" s="595"/>
      <c r="P71" s="595"/>
      <c r="Q71" s="595"/>
      <c r="R71" s="594"/>
      <c r="S71" s="594"/>
      <c r="T71" s="594"/>
      <c r="U71" s="594"/>
      <c r="V71" s="594"/>
      <c r="W71" s="594"/>
      <c r="X71" s="594"/>
      <c r="Y71" s="594"/>
      <c r="Z71" s="594"/>
      <c r="AA71" s="594"/>
      <c r="AB71" s="594"/>
      <c r="AC71" s="594"/>
      <c r="AD71" s="594"/>
      <c r="AE71" s="594"/>
      <c r="AF71" s="594"/>
      <c r="AG71" s="594"/>
      <c r="AH71" s="594"/>
      <c r="AI71" s="594"/>
      <c r="AJ71" s="594"/>
      <c r="AK71" s="594"/>
      <c r="AL71" s="594"/>
      <c r="AM71" s="594"/>
      <c r="AN71" s="594"/>
      <c r="AO71" s="594"/>
      <c r="AP71" s="594"/>
      <c r="AQ71" s="594"/>
      <c r="AR71" s="594"/>
      <c r="AS71" s="594"/>
      <c r="AT71" s="594"/>
      <c r="AU71" s="594"/>
      <c r="AV71" s="594"/>
      <c r="AW71" s="593"/>
      <c r="AX71" s="593"/>
      <c r="AY71" s="593"/>
      <c r="AZ71" s="593"/>
      <c r="BA71" s="592"/>
      <c r="BB71" s="592"/>
      <c r="BC71" s="592"/>
      <c r="BD71" s="592"/>
      <c r="BE71" s="591"/>
    </row>
    <row r="72" spans="1:72" ht="20.25" customHeight="1">
      <c r="B72" s="589"/>
      <c r="C72" s="588"/>
      <c r="D72" s="588"/>
      <c r="E72" s="588"/>
      <c r="F72" s="587" t="s">
        <v>298</v>
      </c>
      <c r="G72" s="587"/>
      <c r="H72" s="587"/>
      <c r="I72" s="587"/>
      <c r="J72" s="587"/>
      <c r="K72" s="587"/>
      <c r="L72" s="587"/>
      <c r="M72" s="587"/>
      <c r="N72" s="587"/>
      <c r="O72" s="587"/>
      <c r="P72" s="587"/>
      <c r="Q72" s="586"/>
      <c r="R72" s="585"/>
      <c r="S72" s="584"/>
      <c r="T72" s="584"/>
      <c r="U72" s="584"/>
      <c r="V72" s="584"/>
      <c r="W72" s="584"/>
      <c r="X72" s="583"/>
      <c r="Y72" s="585"/>
      <c r="Z72" s="584"/>
      <c r="AA72" s="584"/>
      <c r="AB72" s="584"/>
      <c r="AC72" s="584"/>
      <c r="AD72" s="584"/>
      <c r="AE72" s="583"/>
      <c r="AF72" s="585"/>
      <c r="AG72" s="584"/>
      <c r="AH72" s="584"/>
      <c r="AI72" s="584"/>
      <c r="AJ72" s="584"/>
      <c r="AK72" s="584"/>
      <c r="AL72" s="583"/>
      <c r="AM72" s="585"/>
      <c r="AN72" s="584"/>
      <c r="AO72" s="584"/>
      <c r="AP72" s="584"/>
      <c r="AQ72" s="584"/>
      <c r="AR72" s="584"/>
      <c r="AS72" s="583"/>
      <c r="AT72" s="585"/>
      <c r="AU72" s="584"/>
      <c r="AV72" s="583"/>
      <c r="AW72" s="582"/>
      <c r="AX72" s="581"/>
      <c r="AY72" s="581"/>
      <c r="AZ72" s="580"/>
      <c r="BA72" s="579"/>
      <c r="BB72" s="578"/>
      <c r="BC72" s="578"/>
      <c r="BD72" s="578"/>
      <c r="BE72" s="577"/>
    </row>
    <row r="73" spans="1:72" ht="20.25" customHeight="1" thickBot="1">
      <c r="B73" s="576"/>
      <c r="C73" s="575"/>
      <c r="D73" s="575"/>
      <c r="E73" s="575"/>
      <c r="F73" s="574" t="s">
        <v>297</v>
      </c>
      <c r="G73" s="574"/>
      <c r="H73" s="574"/>
      <c r="I73" s="574"/>
      <c r="J73" s="574"/>
      <c r="K73" s="574"/>
      <c r="L73" s="574"/>
      <c r="M73" s="574"/>
      <c r="N73" s="574"/>
      <c r="O73" s="574"/>
      <c r="P73" s="574"/>
      <c r="Q73" s="573"/>
      <c r="R73" s="572"/>
      <c r="S73" s="571"/>
      <c r="T73" s="571"/>
      <c r="U73" s="571"/>
      <c r="V73" s="571"/>
      <c r="W73" s="571"/>
      <c r="X73" s="570"/>
      <c r="Y73" s="572"/>
      <c r="Z73" s="571"/>
      <c r="AA73" s="571"/>
      <c r="AB73" s="571"/>
      <c r="AC73" s="571"/>
      <c r="AD73" s="571"/>
      <c r="AE73" s="570"/>
      <c r="AF73" s="572"/>
      <c r="AG73" s="571"/>
      <c r="AH73" s="571"/>
      <c r="AI73" s="571"/>
      <c r="AJ73" s="571"/>
      <c r="AK73" s="571"/>
      <c r="AL73" s="570"/>
      <c r="AM73" s="572"/>
      <c r="AN73" s="571"/>
      <c r="AO73" s="571"/>
      <c r="AP73" s="571"/>
      <c r="AQ73" s="571"/>
      <c r="AR73" s="571"/>
      <c r="AS73" s="570"/>
      <c r="AT73" s="572"/>
      <c r="AU73" s="571"/>
      <c r="AV73" s="570"/>
      <c r="AW73" s="569"/>
      <c r="AX73" s="568"/>
      <c r="AY73" s="568"/>
      <c r="AZ73" s="567"/>
      <c r="BA73" s="566"/>
      <c r="BB73" s="565"/>
      <c r="BC73" s="565"/>
      <c r="BD73" s="565"/>
      <c r="BE73" s="564"/>
    </row>
    <row r="74" spans="1:72" ht="13.5" customHeight="1">
      <c r="C74" s="563"/>
      <c r="D74" s="563"/>
      <c r="E74" s="563"/>
      <c r="F74" s="562"/>
      <c r="G74" s="561"/>
      <c r="AE74" s="560"/>
    </row>
    <row r="75" spans="1:72" ht="11.4" customHeight="1">
      <c r="A75" s="559"/>
      <c r="B75" s="559"/>
      <c r="C75" s="559"/>
      <c r="D75" s="559"/>
      <c r="E75" s="559"/>
      <c r="F75" s="559"/>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c r="AO75" s="558"/>
      <c r="AP75" s="558"/>
      <c r="AQ75" s="557"/>
      <c r="AR75" s="557"/>
      <c r="AS75" s="557"/>
      <c r="AT75" s="557"/>
      <c r="AU75" s="557"/>
      <c r="AV75" s="557"/>
      <c r="AW75" s="557"/>
      <c r="AX75" s="557"/>
      <c r="AY75" s="557"/>
      <c r="AZ75" s="557"/>
    </row>
    <row r="76" spans="1:72" s="549" customFormat="1" ht="24.9" customHeight="1">
      <c r="A76" s="556"/>
      <c r="B76" s="556" t="s">
        <v>296</v>
      </c>
      <c r="C76" s="551"/>
      <c r="D76" s="551"/>
      <c r="E76" s="551"/>
      <c r="F76" s="556"/>
      <c r="G76" s="556"/>
      <c r="H76" s="556"/>
      <c r="I76" s="556"/>
      <c r="J76" s="556"/>
      <c r="K76" s="556"/>
      <c r="L76" s="556"/>
      <c r="M76" s="556"/>
      <c r="N76" s="556"/>
      <c r="O76" s="556"/>
      <c r="P76" s="556"/>
      <c r="Q76" s="556"/>
      <c r="R76" s="556"/>
      <c r="S76" s="556"/>
      <c r="T76" s="556"/>
      <c r="U76" s="556"/>
      <c r="V76" s="556"/>
      <c r="W76" s="556"/>
      <c r="X76" s="556"/>
      <c r="Y76" s="556"/>
      <c r="Z76" s="556"/>
      <c r="AA76" s="556"/>
      <c r="AB76" s="556"/>
      <c r="AC76" s="556"/>
      <c r="AD76" s="556"/>
      <c r="AE76" s="556"/>
      <c r="AF76" s="556"/>
      <c r="AG76" s="556"/>
      <c r="AH76" s="556"/>
      <c r="AI76" s="556"/>
      <c r="AJ76" s="556"/>
      <c r="AK76" s="556"/>
      <c r="AL76" s="556"/>
      <c r="AM76" s="556"/>
      <c r="AN76" s="556"/>
      <c r="AO76" s="556"/>
      <c r="AP76" s="556"/>
      <c r="AQ76" s="555"/>
      <c r="AR76" s="555"/>
      <c r="AS76" s="555"/>
      <c r="AT76" s="555"/>
      <c r="AU76" s="555"/>
      <c r="BM76" s="554"/>
      <c r="BN76" s="380"/>
      <c r="BO76" s="554"/>
      <c r="BP76" s="554"/>
      <c r="BQ76" s="554"/>
      <c r="BR76" s="387"/>
      <c r="BS76" s="385"/>
      <c r="BT76" s="385"/>
    </row>
    <row r="77" spans="1:72" s="549" customFormat="1" ht="24.9" customHeight="1">
      <c r="A77" s="551"/>
      <c r="B77" s="551" t="s">
        <v>295</v>
      </c>
      <c r="C77" s="553"/>
      <c r="D77" s="553"/>
      <c r="E77" s="553"/>
      <c r="F77" s="553"/>
      <c r="G77" s="552"/>
      <c r="H77" s="552"/>
      <c r="I77" s="551"/>
      <c r="J77" s="551"/>
      <c r="K77" s="551"/>
      <c r="L77" s="551"/>
      <c r="M77" s="551"/>
      <c r="N77" s="551"/>
      <c r="O77" s="551"/>
      <c r="P77" s="551"/>
      <c r="Q77" s="551"/>
      <c r="R77" s="551"/>
      <c r="S77" s="551"/>
      <c r="T77" s="551"/>
      <c r="U77" s="551"/>
      <c r="V77" s="551"/>
      <c r="W77" s="551"/>
      <c r="X77" s="551"/>
      <c r="Y77" s="551"/>
      <c r="Z77" s="551"/>
      <c r="AA77" s="551"/>
      <c r="AB77" s="551"/>
      <c r="AC77" s="551"/>
      <c r="AD77" s="551"/>
      <c r="AE77" s="551"/>
      <c r="AF77" s="551"/>
      <c r="AG77" s="551"/>
      <c r="AH77" s="551"/>
      <c r="AI77" s="551"/>
      <c r="AJ77" s="551"/>
      <c r="AK77" s="551"/>
      <c r="AL77" s="551"/>
      <c r="AM77" s="551"/>
      <c r="AN77" s="551"/>
      <c r="AO77" s="551"/>
      <c r="AP77" s="551"/>
    </row>
    <row r="78" spans="1:72" s="549" customFormat="1" ht="24.9" customHeight="1">
      <c r="A78" s="551"/>
      <c r="B78" s="551" t="s">
        <v>294</v>
      </c>
      <c r="C78" s="552"/>
      <c r="D78" s="552"/>
      <c r="E78" s="552"/>
      <c r="F78" s="552"/>
      <c r="G78" s="551"/>
      <c r="H78" s="551"/>
      <c r="I78" s="551"/>
      <c r="J78" s="551"/>
      <c r="K78" s="551"/>
      <c r="L78" s="551"/>
      <c r="M78" s="551"/>
      <c r="N78" s="551"/>
      <c r="O78" s="551"/>
      <c r="P78" s="551"/>
      <c r="Q78" s="551"/>
      <c r="R78" s="551"/>
      <c r="S78" s="551"/>
      <c r="T78" s="551"/>
      <c r="U78" s="551"/>
      <c r="V78" s="551"/>
      <c r="W78" s="551"/>
      <c r="X78" s="551"/>
      <c r="Y78" s="551"/>
      <c r="Z78" s="551"/>
      <c r="AA78" s="551"/>
      <c r="AB78" s="551"/>
      <c r="AC78" s="551"/>
      <c r="AD78" s="551"/>
      <c r="AE78" s="551"/>
      <c r="AF78" s="551"/>
      <c r="AG78" s="551"/>
      <c r="AH78" s="551"/>
      <c r="AI78" s="551"/>
      <c r="AJ78" s="551"/>
      <c r="AK78" s="551"/>
      <c r="AL78" s="551"/>
      <c r="AM78" s="551"/>
      <c r="AN78" s="551"/>
      <c r="AO78" s="551"/>
      <c r="AP78" s="551"/>
    </row>
    <row r="79" spans="1:72" s="549" customFormat="1" ht="24.9" customHeight="1">
      <c r="B79" s="549" t="s">
        <v>293</v>
      </c>
      <c r="C79" s="550"/>
      <c r="D79" s="550"/>
      <c r="E79" s="550"/>
      <c r="F79" s="550"/>
    </row>
    <row r="80" spans="1:72" s="549" customFormat="1" ht="24.9" customHeight="1">
      <c r="B80" s="549" t="s">
        <v>292</v>
      </c>
    </row>
    <row r="81" spans="2:7" s="549" customFormat="1" ht="24.9" customHeight="1">
      <c r="B81" s="549" t="s">
        <v>291</v>
      </c>
    </row>
    <row r="82" spans="2:7" s="549" customFormat="1" ht="24.9" customHeight="1">
      <c r="B82" s="549" t="s">
        <v>290</v>
      </c>
    </row>
    <row r="83" spans="2:7" s="549" customFormat="1" ht="24.9" customHeight="1">
      <c r="B83" s="549" t="s">
        <v>289</v>
      </c>
    </row>
    <row r="84" spans="2:7" s="549" customFormat="1" ht="24.9" customHeight="1">
      <c r="B84" s="549" t="s">
        <v>288</v>
      </c>
    </row>
    <row r="85" spans="2:7" s="549" customFormat="1" ht="24.9" customHeight="1"/>
    <row r="86" spans="2:7" s="549" customFormat="1" ht="24.9" customHeight="1">
      <c r="C86" s="384" t="s">
        <v>231</v>
      </c>
      <c r="D86" s="382" t="s">
        <v>230</v>
      </c>
      <c r="E86" s="382"/>
      <c r="F86" s="382"/>
      <c r="G86" s="382"/>
    </row>
    <row r="87" spans="2:7" s="549" customFormat="1" ht="24.9" customHeight="1">
      <c r="C87" s="383" t="s">
        <v>229</v>
      </c>
      <c r="D87" s="382" t="s">
        <v>228</v>
      </c>
      <c r="E87" s="382"/>
      <c r="F87" s="382"/>
      <c r="G87" s="382"/>
    </row>
    <row r="88" spans="2:7" s="549" customFormat="1" ht="24.9" customHeight="1">
      <c r="C88" s="383" t="s">
        <v>227</v>
      </c>
      <c r="D88" s="382" t="s">
        <v>226</v>
      </c>
      <c r="E88" s="382"/>
      <c r="F88" s="382"/>
      <c r="G88" s="382"/>
    </row>
    <row r="89" spans="2:7" s="549" customFormat="1" ht="24.9" customHeight="1">
      <c r="C89" s="383" t="s">
        <v>225</v>
      </c>
      <c r="D89" s="382" t="s">
        <v>224</v>
      </c>
      <c r="E89" s="382"/>
      <c r="F89" s="382"/>
      <c r="G89" s="382"/>
    </row>
    <row r="90" spans="2:7" s="549" customFormat="1" ht="24.9" customHeight="1">
      <c r="C90" s="383" t="s">
        <v>223</v>
      </c>
      <c r="D90" s="382" t="s">
        <v>222</v>
      </c>
      <c r="E90" s="382"/>
      <c r="F90" s="382"/>
      <c r="G90" s="382"/>
    </row>
    <row r="91" spans="2:7" s="549" customFormat="1" ht="24.9" customHeight="1"/>
    <row r="92" spans="2:7" s="549" customFormat="1" ht="24.9" customHeight="1">
      <c r="C92" s="549" t="s">
        <v>287</v>
      </c>
    </row>
    <row r="93" spans="2:7" s="549" customFormat="1" ht="24.9" customHeight="1">
      <c r="C93" s="549" t="s">
        <v>286</v>
      </c>
    </row>
    <row r="94" spans="2:7" s="549" customFormat="1" ht="24.9" customHeight="1">
      <c r="C94" s="549" t="s">
        <v>285</v>
      </c>
    </row>
    <row r="95" spans="2:7" s="549" customFormat="1" ht="24.9" customHeight="1"/>
    <row r="96" spans="2:7" s="549" customFormat="1" ht="24.9" customHeight="1">
      <c r="B96" s="549" t="s">
        <v>284</v>
      </c>
    </row>
    <row r="97" spans="2:2" s="549" customFormat="1" ht="24.9" customHeight="1">
      <c r="B97" s="549" t="s">
        <v>283</v>
      </c>
    </row>
    <row r="98" spans="2:2" s="549" customFormat="1" ht="24.9" customHeight="1">
      <c r="B98" s="549" t="s">
        <v>282</v>
      </c>
    </row>
    <row r="99" spans="2:2" s="549" customFormat="1" ht="24.9" customHeight="1">
      <c r="B99" s="549" t="s">
        <v>281</v>
      </c>
    </row>
    <row r="100" spans="2:2" s="549" customFormat="1" ht="24.9" customHeight="1">
      <c r="B100" s="549" t="s">
        <v>280</v>
      </c>
    </row>
    <row r="101" spans="2:2" s="549" customFormat="1" ht="24.9" customHeight="1">
      <c r="B101" s="549" t="s">
        <v>213</v>
      </c>
    </row>
    <row r="102" spans="2:2" s="549" customFormat="1" ht="24.9" customHeight="1">
      <c r="B102" s="549" t="s">
        <v>279</v>
      </c>
    </row>
    <row r="103" spans="2:2" s="549" customFormat="1" ht="24.9" customHeight="1">
      <c r="B103" s="549" t="s">
        <v>278</v>
      </c>
    </row>
    <row r="104" spans="2:2" s="549" customFormat="1" ht="24.9" customHeight="1">
      <c r="B104" s="549" t="s">
        <v>277</v>
      </c>
    </row>
    <row r="105" spans="2:2" s="549" customFormat="1" ht="24.9" customHeight="1">
      <c r="B105" s="549" t="s">
        <v>276</v>
      </c>
    </row>
    <row r="106" spans="2:2" s="549" customFormat="1" ht="24.9" customHeight="1">
      <c r="B106" s="549" t="s">
        <v>275</v>
      </c>
    </row>
    <row r="107" spans="2:2" s="549" customFormat="1" ht="24.9" customHeight="1">
      <c r="B107" s="549" t="s">
        <v>207</v>
      </c>
    </row>
    <row r="108" spans="2:2" s="549" customFormat="1" ht="24.9" customHeight="1">
      <c r="B108" s="549" t="s">
        <v>274</v>
      </c>
    </row>
    <row r="109" spans="2:2" s="549" customFormat="1" ht="24.9" customHeight="1">
      <c r="B109" s="549" t="s">
        <v>273</v>
      </c>
    </row>
    <row r="110" spans="2:2" ht="24.9" customHeight="1">
      <c r="B110" s="380" t="s">
        <v>272</v>
      </c>
    </row>
  </sheetData>
  <sheetProtection insertColumns="0" deleteRows="0"/>
  <mergeCells count="294">
    <mergeCell ref="AY70:AZ70"/>
    <mergeCell ref="BA65:BE67"/>
    <mergeCell ref="O66:Q66"/>
    <mergeCell ref="AW66:AX66"/>
    <mergeCell ref="AY66:AZ66"/>
    <mergeCell ref="O67:Q67"/>
    <mergeCell ref="AW67:AX67"/>
    <mergeCell ref="AY67:AZ67"/>
    <mergeCell ref="AW65:AX65"/>
    <mergeCell ref="AY65:AZ65"/>
    <mergeCell ref="AW68:AX68"/>
    <mergeCell ref="AY68:AZ68"/>
    <mergeCell ref="BA68:BE70"/>
    <mergeCell ref="O69:Q69"/>
    <mergeCell ref="AW69:AX69"/>
    <mergeCell ref="AY69:AZ69"/>
    <mergeCell ref="O70:Q70"/>
    <mergeCell ref="AW70:AX70"/>
    <mergeCell ref="B68:B70"/>
    <mergeCell ref="C68:E70"/>
    <mergeCell ref="F68:F70"/>
    <mergeCell ref="G68:J70"/>
    <mergeCell ref="K68:N70"/>
    <mergeCell ref="O68:Q68"/>
    <mergeCell ref="O59:Q59"/>
    <mergeCell ref="AW59:AX59"/>
    <mergeCell ref="AY60:AZ60"/>
    <mergeCell ref="AW62:AX62"/>
    <mergeCell ref="AY62:AZ62"/>
    <mergeCell ref="BA62:BE64"/>
    <mergeCell ref="O63:Q63"/>
    <mergeCell ref="AW63:AX63"/>
    <mergeCell ref="AY63:AZ63"/>
    <mergeCell ref="O64:Q64"/>
    <mergeCell ref="AY59:AZ59"/>
    <mergeCell ref="BA59:BE61"/>
    <mergeCell ref="O60:Q60"/>
    <mergeCell ref="O61:Q61"/>
    <mergeCell ref="B62:B64"/>
    <mergeCell ref="C62:E64"/>
    <mergeCell ref="F62:F64"/>
    <mergeCell ref="G62:J64"/>
    <mergeCell ref="K62:N64"/>
    <mergeCell ref="O62:Q62"/>
    <mergeCell ref="AW53:AX53"/>
    <mergeCell ref="AY53:AZ53"/>
    <mergeCell ref="BA53:BE55"/>
    <mergeCell ref="O54:Q54"/>
    <mergeCell ref="AW54:AX54"/>
    <mergeCell ref="AY54:AZ54"/>
    <mergeCell ref="B65:B67"/>
    <mergeCell ref="C65:E67"/>
    <mergeCell ref="F65:F67"/>
    <mergeCell ref="G65:J67"/>
    <mergeCell ref="K56:N58"/>
    <mergeCell ref="O56:Q56"/>
    <mergeCell ref="C59:E61"/>
    <mergeCell ref="F59:F61"/>
    <mergeCell ref="G59:J61"/>
    <mergeCell ref="K59:N61"/>
    <mergeCell ref="B53:B55"/>
    <mergeCell ref="C53:E55"/>
    <mergeCell ref="F53:F55"/>
    <mergeCell ref="G53:J55"/>
    <mergeCell ref="B59:B61"/>
    <mergeCell ref="B56:B58"/>
    <mergeCell ref="C56:E58"/>
    <mergeCell ref="F56:F58"/>
    <mergeCell ref="G56:J58"/>
    <mergeCell ref="AY55:AZ55"/>
    <mergeCell ref="D86:G86"/>
    <mergeCell ref="D87:G87"/>
    <mergeCell ref="D88:G88"/>
    <mergeCell ref="D89:G89"/>
    <mergeCell ref="D90:G90"/>
    <mergeCell ref="AW56:AX56"/>
    <mergeCell ref="AY56:AZ56"/>
    <mergeCell ref="K53:N55"/>
    <mergeCell ref="O53:Q53"/>
    <mergeCell ref="O55:Q55"/>
    <mergeCell ref="AW55:AX55"/>
    <mergeCell ref="AW60:AX60"/>
    <mergeCell ref="BA56:BE58"/>
    <mergeCell ref="O57:Q57"/>
    <mergeCell ref="AW57:AX57"/>
    <mergeCell ref="AY57:AZ57"/>
    <mergeCell ref="O58:Q58"/>
    <mergeCell ref="AW58:AX58"/>
    <mergeCell ref="AY58:AZ58"/>
    <mergeCell ref="BA72:BE73"/>
    <mergeCell ref="AW61:AX61"/>
    <mergeCell ref="AY61:AZ61"/>
    <mergeCell ref="F72:Q72"/>
    <mergeCell ref="AW72:AZ73"/>
    <mergeCell ref="F73:Q73"/>
    <mergeCell ref="K65:N67"/>
    <mergeCell ref="O65:Q65"/>
    <mergeCell ref="AW64:AX64"/>
    <mergeCell ref="AY64:AZ64"/>
    <mergeCell ref="BA50:BE52"/>
    <mergeCell ref="O51:Q51"/>
    <mergeCell ref="AW51:AX51"/>
    <mergeCell ref="AY51:AZ51"/>
    <mergeCell ref="O52:Q52"/>
    <mergeCell ref="AW52:AX52"/>
    <mergeCell ref="AY52:AZ52"/>
    <mergeCell ref="B47:B49"/>
    <mergeCell ref="C47:E49"/>
    <mergeCell ref="F47:F49"/>
    <mergeCell ref="G47:J49"/>
    <mergeCell ref="K47:N49"/>
    <mergeCell ref="O47:Q47"/>
    <mergeCell ref="BA47:BE49"/>
    <mergeCell ref="O48:Q48"/>
    <mergeCell ref="AW48:AX48"/>
    <mergeCell ref="AY48:AZ48"/>
    <mergeCell ref="O49:Q49"/>
    <mergeCell ref="AW49:AX49"/>
    <mergeCell ref="AY49:AZ49"/>
    <mergeCell ref="AW47:AX47"/>
    <mergeCell ref="AY47:AZ47"/>
    <mergeCell ref="AW50:AX50"/>
    <mergeCell ref="AY50:AZ50"/>
    <mergeCell ref="B44:B46"/>
    <mergeCell ref="C44:E46"/>
    <mergeCell ref="F44:F46"/>
    <mergeCell ref="G44:J46"/>
    <mergeCell ref="K44:N46"/>
    <mergeCell ref="O44:Q44"/>
    <mergeCell ref="B50:B52"/>
    <mergeCell ref="C50:E52"/>
    <mergeCell ref="F50:F52"/>
    <mergeCell ref="G50:J52"/>
    <mergeCell ref="K50:N52"/>
    <mergeCell ref="O50:Q50"/>
    <mergeCell ref="O45:Q45"/>
    <mergeCell ref="AW45:AX45"/>
    <mergeCell ref="AY45:AZ45"/>
    <mergeCell ref="O46:Q46"/>
    <mergeCell ref="AW46:AX46"/>
    <mergeCell ref="AY46:AZ46"/>
    <mergeCell ref="AW44:AX44"/>
    <mergeCell ref="AY44:AZ44"/>
    <mergeCell ref="BA44:BE46"/>
    <mergeCell ref="AW41:AX41"/>
    <mergeCell ref="AY41:AZ41"/>
    <mergeCell ref="BA41:BE43"/>
    <mergeCell ref="AW42:AX42"/>
    <mergeCell ref="AY42:AZ42"/>
    <mergeCell ref="AW43:AX43"/>
    <mergeCell ref="AY43:AZ43"/>
    <mergeCell ref="B41:B43"/>
    <mergeCell ref="C41:E43"/>
    <mergeCell ref="F41:F43"/>
    <mergeCell ref="G41:J43"/>
    <mergeCell ref="K41:N43"/>
    <mergeCell ref="O41:Q41"/>
    <mergeCell ref="O42:Q42"/>
    <mergeCell ref="O43:Q43"/>
    <mergeCell ref="AW38:AX38"/>
    <mergeCell ref="AY38:AZ38"/>
    <mergeCell ref="BA38:BE40"/>
    <mergeCell ref="O39:Q39"/>
    <mergeCell ref="AW39:AX39"/>
    <mergeCell ref="AY39:AZ39"/>
    <mergeCell ref="O40:Q40"/>
    <mergeCell ref="AW40:AX40"/>
    <mergeCell ref="AY40:AZ40"/>
    <mergeCell ref="B35:B37"/>
    <mergeCell ref="C35:E37"/>
    <mergeCell ref="F35:F37"/>
    <mergeCell ref="G35:J37"/>
    <mergeCell ref="K35:N37"/>
    <mergeCell ref="O35:Q35"/>
    <mergeCell ref="AW35:AX35"/>
    <mergeCell ref="AY35:AZ35"/>
    <mergeCell ref="BA35:BE37"/>
    <mergeCell ref="O36:Q36"/>
    <mergeCell ref="AW36:AX36"/>
    <mergeCell ref="AY36:AZ36"/>
    <mergeCell ref="O37:Q37"/>
    <mergeCell ref="AW37:AX37"/>
    <mergeCell ref="AY37:AZ37"/>
    <mergeCell ref="B38:B40"/>
    <mergeCell ref="C38:E40"/>
    <mergeCell ref="F38:F40"/>
    <mergeCell ref="G38:J40"/>
    <mergeCell ref="K38:N40"/>
    <mergeCell ref="O38:Q38"/>
    <mergeCell ref="BA32:BE34"/>
    <mergeCell ref="O33:Q33"/>
    <mergeCell ref="AW33:AX33"/>
    <mergeCell ref="AY33:AZ33"/>
    <mergeCell ref="O34:Q34"/>
    <mergeCell ref="AW34:AX34"/>
    <mergeCell ref="AY34:AZ34"/>
    <mergeCell ref="B29:B31"/>
    <mergeCell ref="C29:E31"/>
    <mergeCell ref="F29:F31"/>
    <mergeCell ref="G29:J31"/>
    <mergeCell ref="K29:N31"/>
    <mergeCell ref="O29:Q29"/>
    <mergeCell ref="BA29:BE31"/>
    <mergeCell ref="O30:Q30"/>
    <mergeCell ref="AW30:AX30"/>
    <mergeCell ref="AY30:AZ30"/>
    <mergeCell ref="O31:Q31"/>
    <mergeCell ref="AW31:AX31"/>
    <mergeCell ref="AY31:AZ31"/>
    <mergeCell ref="AW29:AX29"/>
    <mergeCell ref="AY29:AZ29"/>
    <mergeCell ref="AW32:AX32"/>
    <mergeCell ref="AY32:AZ32"/>
    <mergeCell ref="B26:B28"/>
    <mergeCell ref="C26:E28"/>
    <mergeCell ref="F26:F28"/>
    <mergeCell ref="G26:J28"/>
    <mergeCell ref="K26:N28"/>
    <mergeCell ref="O26:Q26"/>
    <mergeCell ref="B32:B34"/>
    <mergeCell ref="C32:E34"/>
    <mergeCell ref="F32:F34"/>
    <mergeCell ref="G32:J34"/>
    <mergeCell ref="K32:N34"/>
    <mergeCell ref="O32:Q32"/>
    <mergeCell ref="O27:Q27"/>
    <mergeCell ref="AW27:AX27"/>
    <mergeCell ref="AY27:AZ27"/>
    <mergeCell ref="O28:Q28"/>
    <mergeCell ref="AW28:AX28"/>
    <mergeCell ref="AY28:AZ28"/>
    <mergeCell ref="AW26:AX26"/>
    <mergeCell ref="AY26:AZ26"/>
    <mergeCell ref="BA26:BE28"/>
    <mergeCell ref="AW23:AX23"/>
    <mergeCell ref="AY23:AZ23"/>
    <mergeCell ref="BA23:BE25"/>
    <mergeCell ref="AW24:AX24"/>
    <mergeCell ref="AY24:AZ24"/>
    <mergeCell ref="AW25:AX25"/>
    <mergeCell ref="AY25:AZ25"/>
    <mergeCell ref="B23:B25"/>
    <mergeCell ref="C23:E25"/>
    <mergeCell ref="F23:F25"/>
    <mergeCell ref="G23:J25"/>
    <mergeCell ref="K23:N25"/>
    <mergeCell ref="O23:Q23"/>
    <mergeCell ref="O24:Q24"/>
    <mergeCell ref="O25:Q25"/>
    <mergeCell ref="AW20:AX20"/>
    <mergeCell ref="AY20:AZ20"/>
    <mergeCell ref="BA20:BE22"/>
    <mergeCell ref="O21:Q21"/>
    <mergeCell ref="AW21:AX21"/>
    <mergeCell ref="AY21:AZ21"/>
    <mergeCell ref="O22:Q22"/>
    <mergeCell ref="AW22:AX22"/>
    <mergeCell ref="AY22:AZ22"/>
    <mergeCell ref="AW15:AX19"/>
    <mergeCell ref="AY15:AZ19"/>
    <mergeCell ref="BA15:BE19"/>
    <mergeCell ref="R16:X16"/>
    <mergeCell ref="Y16:AE16"/>
    <mergeCell ref="AF16:AL16"/>
    <mergeCell ref="AM16:AS16"/>
    <mergeCell ref="AT16:AV16"/>
    <mergeCell ref="B20:B22"/>
    <mergeCell ref="C20:E22"/>
    <mergeCell ref="F20:F22"/>
    <mergeCell ref="G20:J22"/>
    <mergeCell ref="K20:N22"/>
    <mergeCell ref="O20:Q20"/>
    <mergeCell ref="AT12:AV12"/>
    <mergeCell ref="AX12:AZ12"/>
    <mergeCell ref="BB12:BC12"/>
    <mergeCell ref="B15:B19"/>
    <mergeCell ref="C15:E19"/>
    <mergeCell ref="F15:F19"/>
    <mergeCell ref="G15:J19"/>
    <mergeCell ref="K15:N19"/>
    <mergeCell ref="O15:Q19"/>
    <mergeCell ref="R15:AV15"/>
    <mergeCell ref="AO1:BD1"/>
    <mergeCell ref="Y2:Z2"/>
    <mergeCell ref="AB2:AC2"/>
    <mergeCell ref="AF2:AG2"/>
    <mergeCell ref="AO2:BD2"/>
    <mergeCell ref="BA3:BD3"/>
    <mergeCell ref="BA4:BD4"/>
    <mergeCell ref="AW6:AX6"/>
    <mergeCell ref="BA6:BB6"/>
    <mergeCell ref="BA8:BC8"/>
    <mergeCell ref="AN10:AP10"/>
    <mergeCell ref="BA10:BC10"/>
  </mergeCells>
  <phoneticPr fontId="6"/>
  <conditionalFormatting sqref="R22 R72:AZ73">
    <cfRule type="expression" dxfId="515" priority="358">
      <formula>INDIRECT(ADDRESS(ROW(),COLUMN()))=TRUNC(INDIRECT(ADDRESS(ROW(),COLUMN())))</formula>
    </cfRule>
  </conditionalFormatting>
  <conditionalFormatting sqref="R21">
    <cfRule type="expression" dxfId="514" priority="357">
      <formula>INDIRECT(ADDRESS(ROW(),COLUMN()))=TRUNC(INDIRECT(ADDRESS(ROW(),COLUMN())))</formula>
    </cfRule>
  </conditionalFormatting>
  <conditionalFormatting sqref="S22:X22">
    <cfRule type="expression" dxfId="513" priority="356">
      <formula>INDIRECT(ADDRESS(ROW(),COLUMN()))=TRUNC(INDIRECT(ADDRESS(ROW(),COLUMN())))</formula>
    </cfRule>
  </conditionalFormatting>
  <conditionalFormatting sqref="S21:X21">
    <cfRule type="expression" dxfId="512" priority="355">
      <formula>INDIRECT(ADDRESS(ROW(),COLUMN()))=TRUNC(INDIRECT(ADDRESS(ROW(),COLUMN())))</formula>
    </cfRule>
  </conditionalFormatting>
  <conditionalFormatting sqref="AW21:AZ22">
    <cfRule type="expression" dxfId="511" priority="354">
      <formula>INDIRECT(ADDRESS(ROW(),COLUMN()))=TRUNC(INDIRECT(ADDRESS(ROW(),COLUMN())))</formula>
    </cfRule>
  </conditionalFormatting>
  <conditionalFormatting sqref="BB12:BC12">
    <cfRule type="expression" dxfId="510" priority="353">
      <formula>INDIRECT(ADDRESS(ROW(),COLUMN()))=TRUNC(INDIRECT(ADDRESS(ROW(),COLUMN())))</formula>
    </cfRule>
  </conditionalFormatting>
  <conditionalFormatting sqref="Y22">
    <cfRule type="expression" dxfId="509" priority="352">
      <formula>INDIRECT(ADDRESS(ROW(),COLUMN()))=TRUNC(INDIRECT(ADDRESS(ROW(),COLUMN())))</formula>
    </cfRule>
  </conditionalFormatting>
  <conditionalFormatting sqref="Y21">
    <cfRule type="expression" dxfId="508" priority="351">
      <formula>INDIRECT(ADDRESS(ROW(),COLUMN()))=TRUNC(INDIRECT(ADDRESS(ROW(),COLUMN())))</formula>
    </cfRule>
  </conditionalFormatting>
  <conditionalFormatting sqref="Z22:AE22">
    <cfRule type="expression" dxfId="507" priority="350">
      <formula>INDIRECT(ADDRESS(ROW(),COLUMN()))=TRUNC(INDIRECT(ADDRESS(ROW(),COLUMN())))</formula>
    </cfRule>
  </conditionalFormatting>
  <conditionalFormatting sqref="Z21:AE21">
    <cfRule type="expression" dxfId="506" priority="349">
      <formula>INDIRECT(ADDRESS(ROW(),COLUMN()))=TRUNC(INDIRECT(ADDRESS(ROW(),COLUMN())))</formula>
    </cfRule>
  </conditionalFormatting>
  <conditionalFormatting sqref="AF22">
    <cfRule type="expression" dxfId="505" priority="348">
      <formula>INDIRECT(ADDRESS(ROW(),COLUMN()))=TRUNC(INDIRECT(ADDRESS(ROW(),COLUMN())))</formula>
    </cfRule>
  </conditionalFormatting>
  <conditionalFormatting sqref="AF21">
    <cfRule type="expression" dxfId="504" priority="347">
      <formula>INDIRECT(ADDRESS(ROW(),COLUMN()))=TRUNC(INDIRECT(ADDRESS(ROW(),COLUMN())))</formula>
    </cfRule>
  </conditionalFormatting>
  <conditionalFormatting sqref="AG22:AL22">
    <cfRule type="expression" dxfId="503" priority="346">
      <formula>INDIRECT(ADDRESS(ROW(),COLUMN()))=TRUNC(INDIRECT(ADDRESS(ROW(),COLUMN())))</formula>
    </cfRule>
  </conditionalFormatting>
  <conditionalFormatting sqref="AG21:AL21">
    <cfRule type="expression" dxfId="502" priority="345">
      <formula>INDIRECT(ADDRESS(ROW(),COLUMN()))=TRUNC(INDIRECT(ADDRESS(ROW(),COLUMN())))</formula>
    </cfRule>
  </conditionalFormatting>
  <conditionalFormatting sqref="AM22">
    <cfRule type="expression" dxfId="501" priority="344">
      <formula>INDIRECT(ADDRESS(ROW(),COLUMN()))=TRUNC(INDIRECT(ADDRESS(ROW(),COLUMN())))</formula>
    </cfRule>
  </conditionalFormatting>
  <conditionalFormatting sqref="AM21">
    <cfRule type="expression" dxfId="500" priority="343">
      <formula>INDIRECT(ADDRESS(ROW(),COLUMN()))=TRUNC(INDIRECT(ADDRESS(ROW(),COLUMN())))</formula>
    </cfRule>
  </conditionalFormatting>
  <conditionalFormatting sqref="AN22:AS22">
    <cfRule type="expression" dxfId="499" priority="342">
      <formula>INDIRECT(ADDRESS(ROW(),COLUMN()))=TRUNC(INDIRECT(ADDRESS(ROW(),COLUMN())))</formula>
    </cfRule>
  </conditionalFormatting>
  <conditionalFormatting sqref="AN21:AS21">
    <cfRule type="expression" dxfId="498" priority="341">
      <formula>INDIRECT(ADDRESS(ROW(),COLUMN()))=TRUNC(INDIRECT(ADDRESS(ROW(),COLUMN())))</formula>
    </cfRule>
  </conditionalFormatting>
  <conditionalFormatting sqref="AT22">
    <cfRule type="expression" dxfId="497" priority="340">
      <formula>INDIRECT(ADDRESS(ROW(),COLUMN()))=TRUNC(INDIRECT(ADDRESS(ROW(),COLUMN())))</formula>
    </cfRule>
  </conditionalFormatting>
  <conditionalFormatting sqref="AT21">
    <cfRule type="expression" dxfId="496" priority="339">
      <formula>INDIRECT(ADDRESS(ROW(),COLUMN()))=TRUNC(INDIRECT(ADDRESS(ROW(),COLUMN())))</formula>
    </cfRule>
  </conditionalFormatting>
  <conditionalFormatting sqref="AU22:AV22">
    <cfRule type="expression" dxfId="495" priority="338">
      <formula>INDIRECT(ADDRESS(ROW(),COLUMN()))=TRUNC(INDIRECT(ADDRESS(ROW(),COLUMN())))</formula>
    </cfRule>
  </conditionalFormatting>
  <conditionalFormatting sqref="AU21:AV21">
    <cfRule type="expression" dxfId="494" priority="337">
      <formula>INDIRECT(ADDRESS(ROW(),COLUMN()))=TRUNC(INDIRECT(ADDRESS(ROW(),COLUMN())))</formula>
    </cfRule>
  </conditionalFormatting>
  <conditionalFormatting sqref="R25">
    <cfRule type="expression" dxfId="493" priority="336">
      <formula>INDIRECT(ADDRESS(ROW(),COLUMN()))=TRUNC(INDIRECT(ADDRESS(ROW(),COLUMN())))</formula>
    </cfRule>
  </conditionalFormatting>
  <conditionalFormatting sqref="R24">
    <cfRule type="expression" dxfId="492" priority="335">
      <formula>INDIRECT(ADDRESS(ROW(),COLUMN()))=TRUNC(INDIRECT(ADDRESS(ROW(),COLUMN())))</formula>
    </cfRule>
  </conditionalFormatting>
  <conditionalFormatting sqref="S25:X25">
    <cfRule type="expression" dxfId="491" priority="334">
      <formula>INDIRECT(ADDRESS(ROW(),COLUMN()))=TRUNC(INDIRECT(ADDRESS(ROW(),COLUMN())))</formula>
    </cfRule>
  </conditionalFormatting>
  <conditionalFormatting sqref="S24:X24">
    <cfRule type="expression" dxfId="490" priority="333">
      <formula>INDIRECT(ADDRESS(ROW(),COLUMN()))=TRUNC(INDIRECT(ADDRESS(ROW(),COLUMN())))</formula>
    </cfRule>
  </conditionalFormatting>
  <conditionalFormatting sqref="AW24:AZ25">
    <cfRule type="expression" dxfId="489" priority="332">
      <formula>INDIRECT(ADDRESS(ROW(),COLUMN()))=TRUNC(INDIRECT(ADDRESS(ROW(),COLUMN())))</formula>
    </cfRule>
  </conditionalFormatting>
  <conditionalFormatting sqref="Y25">
    <cfRule type="expression" dxfId="488" priority="331">
      <formula>INDIRECT(ADDRESS(ROW(),COLUMN()))=TRUNC(INDIRECT(ADDRESS(ROW(),COLUMN())))</formula>
    </cfRule>
  </conditionalFormatting>
  <conditionalFormatting sqref="Y24">
    <cfRule type="expression" dxfId="487" priority="330">
      <formula>INDIRECT(ADDRESS(ROW(),COLUMN()))=TRUNC(INDIRECT(ADDRESS(ROW(),COLUMN())))</formula>
    </cfRule>
  </conditionalFormatting>
  <conditionalFormatting sqref="Z25:AE25">
    <cfRule type="expression" dxfId="486" priority="329">
      <formula>INDIRECT(ADDRESS(ROW(),COLUMN()))=TRUNC(INDIRECT(ADDRESS(ROW(),COLUMN())))</formula>
    </cfRule>
  </conditionalFormatting>
  <conditionalFormatting sqref="Z24:AE24">
    <cfRule type="expression" dxfId="485" priority="328">
      <formula>INDIRECT(ADDRESS(ROW(),COLUMN()))=TRUNC(INDIRECT(ADDRESS(ROW(),COLUMN())))</formula>
    </cfRule>
  </conditionalFormatting>
  <conditionalFormatting sqref="AF25">
    <cfRule type="expression" dxfId="484" priority="327">
      <formula>INDIRECT(ADDRESS(ROW(),COLUMN()))=TRUNC(INDIRECT(ADDRESS(ROW(),COLUMN())))</formula>
    </cfRule>
  </conditionalFormatting>
  <conditionalFormatting sqref="AF24">
    <cfRule type="expression" dxfId="483" priority="326">
      <formula>INDIRECT(ADDRESS(ROW(),COLUMN()))=TRUNC(INDIRECT(ADDRESS(ROW(),COLUMN())))</formula>
    </cfRule>
  </conditionalFormatting>
  <conditionalFormatting sqref="AG25:AL25">
    <cfRule type="expression" dxfId="482" priority="325">
      <formula>INDIRECT(ADDRESS(ROW(),COLUMN()))=TRUNC(INDIRECT(ADDRESS(ROW(),COLUMN())))</formula>
    </cfRule>
  </conditionalFormatting>
  <conditionalFormatting sqref="AG24:AL24">
    <cfRule type="expression" dxfId="481" priority="324">
      <formula>INDIRECT(ADDRESS(ROW(),COLUMN()))=TRUNC(INDIRECT(ADDRESS(ROW(),COLUMN())))</formula>
    </cfRule>
  </conditionalFormatting>
  <conditionalFormatting sqref="AM25">
    <cfRule type="expression" dxfId="480" priority="323">
      <formula>INDIRECT(ADDRESS(ROW(),COLUMN()))=TRUNC(INDIRECT(ADDRESS(ROW(),COLUMN())))</formula>
    </cfRule>
  </conditionalFormatting>
  <conditionalFormatting sqref="AM24">
    <cfRule type="expression" dxfId="479" priority="322">
      <formula>INDIRECT(ADDRESS(ROW(),COLUMN()))=TRUNC(INDIRECT(ADDRESS(ROW(),COLUMN())))</formula>
    </cfRule>
  </conditionalFormatting>
  <conditionalFormatting sqref="AN25:AS25">
    <cfRule type="expression" dxfId="478" priority="321">
      <formula>INDIRECT(ADDRESS(ROW(),COLUMN()))=TRUNC(INDIRECT(ADDRESS(ROW(),COLUMN())))</formula>
    </cfRule>
  </conditionalFormatting>
  <conditionalFormatting sqref="AN24:AS24">
    <cfRule type="expression" dxfId="477" priority="320">
      <formula>INDIRECT(ADDRESS(ROW(),COLUMN()))=TRUNC(INDIRECT(ADDRESS(ROW(),COLUMN())))</formula>
    </cfRule>
  </conditionalFormatting>
  <conditionalFormatting sqref="AT25">
    <cfRule type="expression" dxfId="476" priority="319">
      <formula>INDIRECT(ADDRESS(ROW(),COLUMN()))=TRUNC(INDIRECT(ADDRESS(ROW(),COLUMN())))</formula>
    </cfRule>
  </conditionalFormatting>
  <conditionalFormatting sqref="AT24">
    <cfRule type="expression" dxfId="475" priority="318">
      <formula>INDIRECT(ADDRESS(ROW(),COLUMN()))=TRUNC(INDIRECT(ADDRESS(ROW(),COLUMN())))</formula>
    </cfRule>
  </conditionalFormatting>
  <conditionalFormatting sqref="AU25:AV25">
    <cfRule type="expression" dxfId="474" priority="317">
      <formula>INDIRECT(ADDRESS(ROW(),COLUMN()))=TRUNC(INDIRECT(ADDRESS(ROW(),COLUMN())))</formula>
    </cfRule>
  </conditionalFormatting>
  <conditionalFormatting sqref="AU24:AV24">
    <cfRule type="expression" dxfId="473" priority="316">
      <formula>INDIRECT(ADDRESS(ROW(),COLUMN()))=TRUNC(INDIRECT(ADDRESS(ROW(),COLUMN())))</formula>
    </cfRule>
  </conditionalFormatting>
  <conditionalFormatting sqref="R28">
    <cfRule type="expression" dxfId="472" priority="315">
      <formula>INDIRECT(ADDRESS(ROW(),COLUMN()))=TRUNC(INDIRECT(ADDRESS(ROW(),COLUMN())))</formula>
    </cfRule>
  </conditionalFormatting>
  <conditionalFormatting sqref="R27">
    <cfRule type="expression" dxfId="471" priority="314">
      <formula>INDIRECT(ADDRESS(ROW(),COLUMN()))=TRUNC(INDIRECT(ADDRESS(ROW(),COLUMN())))</formula>
    </cfRule>
  </conditionalFormatting>
  <conditionalFormatting sqref="S28:X28">
    <cfRule type="expression" dxfId="470" priority="313">
      <formula>INDIRECT(ADDRESS(ROW(),COLUMN()))=TRUNC(INDIRECT(ADDRESS(ROW(),COLUMN())))</formula>
    </cfRule>
  </conditionalFormatting>
  <conditionalFormatting sqref="S27:X27">
    <cfRule type="expression" dxfId="469" priority="312">
      <formula>INDIRECT(ADDRESS(ROW(),COLUMN()))=TRUNC(INDIRECT(ADDRESS(ROW(),COLUMN())))</formula>
    </cfRule>
  </conditionalFormatting>
  <conditionalFormatting sqref="AW27:AZ28">
    <cfRule type="expression" dxfId="468" priority="311">
      <formula>INDIRECT(ADDRESS(ROW(),COLUMN()))=TRUNC(INDIRECT(ADDRESS(ROW(),COLUMN())))</formula>
    </cfRule>
  </conditionalFormatting>
  <conditionalFormatting sqref="Y28">
    <cfRule type="expression" dxfId="467" priority="310">
      <formula>INDIRECT(ADDRESS(ROW(),COLUMN()))=TRUNC(INDIRECT(ADDRESS(ROW(),COLUMN())))</formula>
    </cfRule>
  </conditionalFormatting>
  <conditionalFormatting sqref="Y27">
    <cfRule type="expression" dxfId="466" priority="309">
      <formula>INDIRECT(ADDRESS(ROW(),COLUMN()))=TRUNC(INDIRECT(ADDRESS(ROW(),COLUMN())))</formula>
    </cfRule>
  </conditionalFormatting>
  <conditionalFormatting sqref="Z28:AE28">
    <cfRule type="expression" dxfId="465" priority="308">
      <formula>INDIRECT(ADDRESS(ROW(),COLUMN()))=TRUNC(INDIRECT(ADDRESS(ROW(),COLUMN())))</formula>
    </cfRule>
  </conditionalFormatting>
  <conditionalFormatting sqref="Z27:AE27">
    <cfRule type="expression" dxfId="464" priority="307">
      <formula>INDIRECT(ADDRESS(ROW(),COLUMN()))=TRUNC(INDIRECT(ADDRESS(ROW(),COLUMN())))</formula>
    </cfRule>
  </conditionalFormatting>
  <conditionalFormatting sqref="AF28">
    <cfRule type="expression" dxfId="463" priority="306">
      <formula>INDIRECT(ADDRESS(ROW(),COLUMN()))=TRUNC(INDIRECT(ADDRESS(ROW(),COLUMN())))</formula>
    </cfRule>
  </conditionalFormatting>
  <conditionalFormatting sqref="AF27">
    <cfRule type="expression" dxfId="462" priority="305">
      <formula>INDIRECT(ADDRESS(ROW(),COLUMN()))=TRUNC(INDIRECT(ADDRESS(ROW(),COLUMN())))</formula>
    </cfRule>
  </conditionalFormatting>
  <conditionalFormatting sqref="AG28:AL28">
    <cfRule type="expression" dxfId="461" priority="304">
      <formula>INDIRECT(ADDRESS(ROW(),COLUMN()))=TRUNC(INDIRECT(ADDRESS(ROW(),COLUMN())))</formula>
    </cfRule>
  </conditionalFormatting>
  <conditionalFormatting sqref="AG27:AL27">
    <cfRule type="expression" dxfId="460" priority="303">
      <formula>INDIRECT(ADDRESS(ROW(),COLUMN()))=TRUNC(INDIRECT(ADDRESS(ROW(),COLUMN())))</formula>
    </cfRule>
  </conditionalFormatting>
  <conditionalFormatting sqref="AM28">
    <cfRule type="expression" dxfId="459" priority="302">
      <formula>INDIRECT(ADDRESS(ROW(),COLUMN()))=TRUNC(INDIRECT(ADDRESS(ROW(),COLUMN())))</formula>
    </cfRule>
  </conditionalFormatting>
  <conditionalFormatting sqref="AM27">
    <cfRule type="expression" dxfId="458" priority="301">
      <formula>INDIRECT(ADDRESS(ROW(),COLUMN()))=TRUNC(INDIRECT(ADDRESS(ROW(),COLUMN())))</formula>
    </cfRule>
  </conditionalFormatting>
  <conditionalFormatting sqref="AN28:AS28">
    <cfRule type="expression" dxfId="457" priority="300">
      <formula>INDIRECT(ADDRESS(ROW(),COLUMN()))=TRUNC(INDIRECT(ADDRESS(ROW(),COLUMN())))</formula>
    </cfRule>
  </conditionalFormatting>
  <conditionalFormatting sqref="AN27:AS27">
    <cfRule type="expression" dxfId="456" priority="299">
      <formula>INDIRECT(ADDRESS(ROW(),COLUMN()))=TRUNC(INDIRECT(ADDRESS(ROW(),COLUMN())))</formula>
    </cfRule>
  </conditionalFormatting>
  <conditionalFormatting sqref="AT28">
    <cfRule type="expression" dxfId="455" priority="298">
      <formula>INDIRECT(ADDRESS(ROW(),COLUMN()))=TRUNC(INDIRECT(ADDRESS(ROW(),COLUMN())))</formula>
    </cfRule>
  </conditionalFormatting>
  <conditionalFormatting sqref="AT27">
    <cfRule type="expression" dxfId="454" priority="297">
      <formula>INDIRECT(ADDRESS(ROW(),COLUMN()))=TRUNC(INDIRECT(ADDRESS(ROW(),COLUMN())))</formula>
    </cfRule>
  </conditionalFormatting>
  <conditionalFormatting sqref="AU28:AV28">
    <cfRule type="expression" dxfId="453" priority="296">
      <formula>INDIRECT(ADDRESS(ROW(),COLUMN()))=TRUNC(INDIRECT(ADDRESS(ROW(),COLUMN())))</formula>
    </cfRule>
  </conditionalFormatting>
  <conditionalFormatting sqref="AU27:AV27">
    <cfRule type="expression" dxfId="452" priority="295">
      <formula>INDIRECT(ADDRESS(ROW(),COLUMN()))=TRUNC(INDIRECT(ADDRESS(ROW(),COLUMN())))</formula>
    </cfRule>
  </conditionalFormatting>
  <conditionalFormatting sqref="R31">
    <cfRule type="expression" dxfId="451" priority="294">
      <formula>INDIRECT(ADDRESS(ROW(),COLUMN()))=TRUNC(INDIRECT(ADDRESS(ROW(),COLUMN())))</formula>
    </cfRule>
  </conditionalFormatting>
  <conditionalFormatting sqref="R30">
    <cfRule type="expression" dxfId="450" priority="293">
      <formula>INDIRECT(ADDRESS(ROW(),COLUMN()))=TRUNC(INDIRECT(ADDRESS(ROW(),COLUMN())))</formula>
    </cfRule>
  </conditionalFormatting>
  <conditionalFormatting sqref="S31:X31">
    <cfRule type="expression" dxfId="449" priority="292">
      <formula>INDIRECT(ADDRESS(ROW(),COLUMN()))=TRUNC(INDIRECT(ADDRESS(ROW(),COLUMN())))</formula>
    </cfRule>
  </conditionalFormatting>
  <conditionalFormatting sqref="S30:X30">
    <cfRule type="expression" dxfId="448" priority="291">
      <formula>INDIRECT(ADDRESS(ROW(),COLUMN()))=TRUNC(INDIRECT(ADDRESS(ROW(),COLUMN())))</formula>
    </cfRule>
  </conditionalFormatting>
  <conditionalFormatting sqref="AW30:AZ31">
    <cfRule type="expression" dxfId="447" priority="290">
      <formula>INDIRECT(ADDRESS(ROW(),COLUMN()))=TRUNC(INDIRECT(ADDRESS(ROW(),COLUMN())))</formula>
    </cfRule>
  </conditionalFormatting>
  <conditionalFormatting sqref="Y31">
    <cfRule type="expression" dxfId="446" priority="289">
      <formula>INDIRECT(ADDRESS(ROW(),COLUMN()))=TRUNC(INDIRECT(ADDRESS(ROW(),COLUMN())))</formula>
    </cfRule>
  </conditionalFormatting>
  <conditionalFormatting sqref="Y30">
    <cfRule type="expression" dxfId="445" priority="288">
      <formula>INDIRECT(ADDRESS(ROW(),COLUMN()))=TRUNC(INDIRECT(ADDRESS(ROW(),COLUMN())))</formula>
    </cfRule>
  </conditionalFormatting>
  <conditionalFormatting sqref="Z31:AE31">
    <cfRule type="expression" dxfId="444" priority="287">
      <formula>INDIRECT(ADDRESS(ROW(),COLUMN()))=TRUNC(INDIRECT(ADDRESS(ROW(),COLUMN())))</formula>
    </cfRule>
  </conditionalFormatting>
  <conditionalFormatting sqref="Z30:AE30">
    <cfRule type="expression" dxfId="443" priority="286">
      <formula>INDIRECT(ADDRESS(ROW(),COLUMN()))=TRUNC(INDIRECT(ADDRESS(ROW(),COLUMN())))</formula>
    </cfRule>
  </conditionalFormatting>
  <conditionalFormatting sqref="AF31">
    <cfRule type="expression" dxfId="442" priority="285">
      <formula>INDIRECT(ADDRESS(ROW(),COLUMN()))=TRUNC(INDIRECT(ADDRESS(ROW(),COLUMN())))</formula>
    </cfRule>
  </conditionalFormatting>
  <conditionalFormatting sqref="AF30">
    <cfRule type="expression" dxfId="441" priority="284">
      <formula>INDIRECT(ADDRESS(ROW(),COLUMN()))=TRUNC(INDIRECT(ADDRESS(ROW(),COLUMN())))</formula>
    </cfRule>
  </conditionalFormatting>
  <conditionalFormatting sqref="AG31:AL31">
    <cfRule type="expression" dxfId="440" priority="283">
      <formula>INDIRECT(ADDRESS(ROW(),COLUMN()))=TRUNC(INDIRECT(ADDRESS(ROW(),COLUMN())))</formula>
    </cfRule>
  </conditionalFormatting>
  <conditionalFormatting sqref="AG30:AL30">
    <cfRule type="expression" dxfId="439" priority="282">
      <formula>INDIRECT(ADDRESS(ROW(),COLUMN()))=TRUNC(INDIRECT(ADDRESS(ROW(),COLUMN())))</formula>
    </cfRule>
  </conditionalFormatting>
  <conditionalFormatting sqref="AM31">
    <cfRule type="expression" dxfId="438" priority="281">
      <formula>INDIRECT(ADDRESS(ROW(),COLUMN()))=TRUNC(INDIRECT(ADDRESS(ROW(),COLUMN())))</formula>
    </cfRule>
  </conditionalFormatting>
  <conditionalFormatting sqref="AM30">
    <cfRule type="expression" dxfId="437" priority="280">
      <formula>INDIRECT(ADDRESS(ROW(),COLUMN()))=TRUNC(INDIRECT(ADDRESS(ROW(),COLUMN())))</formula>
    </cfRule>
  </conditionalFormatting>
  <conditionalFormatting sqref="AN31:AS31">
    <cfRule type="expression" dxfId="436" priority="279">
      <formula>INDIRECT(ADDRESS(ROW(),COLUMN()))=TRUNC(INDIRECT(ADDRESS(ROW(),COLUMN())))</formula>
    </cfRule>
  </conditionalFormatting>
  <conditionalFormatting sqref="AN30:AS30">
    <cfRule type="expression" dxfId="435" priority="278">
      <formula>INDIRECT(ADDRESS(ROW(),COLUMN()))=TRUNC(INDIRECT(ADDRESS(ROW(),COLUMN())))</formula>
    </cfRule>
  </conditionalFormatting>
  <conditionalFormatting sqref="AT31">
    <cfRule type="expression" dxfId="434" priority="277">
      <formula>INDIRECT(ADDRESS(ROW(),COLUMN()))=TRUNC(INDIRECT(ADDRESS(ROW(),COLUMN())))</formula>
    </cfRule>
  </conditionalFormatting>
  <conditionalFormatting sqref="AT30">
    <cfRule type="expression" dxfId="433" priority="276">
      <formula>INDIRECT(ADDRESS(ROW(),COLUMN()))=TRUNC(INDIRECT(ADDRESS(ROW(),COLUMN())))</formula>
    </cfRule>
  </conditionalFormatting>
  <conditionalFormatting sqref="AU31:AV31">
    <cfRule type="expression" dxfId="432" priority="275">
      <formula>INDIRECT(ADDRESS(ROW(),COLUMN()))=TRUNC(INDIRECT(ADDRESS(ROW(),COLUMN())))</formula>
    </cfRule>
  </conditionalFormatting>
  <conditionalFormatting sqref="AU30:AV30">
    <cfRule type="expression" dxfId="431" priority="274">
      <formula>INDIRECT(ADDRESS(ROW(),COLUMN()))=TRUNC(INDIRECT(ADDRESS(ROW(),COLUMN())))</formula>
    </cfRule>
  </conditionalFormatting>
  <conditionalFormatting sqref="R34">
    <cfRule type="expression" dxfId="430" priority="273">
      <formula>INDIRECT(ADDRESS(ROW(),COLUMN()))=TRUNC(INDIRECT(ADDRESS(ROW(),COLUMN())))</formula>
    </cfRule>
  </conditionalFormatting>
  <conditionalFormatting sqref="R33">
    <cfRule type="expression" dxfId="429" priority="272">
      <formula>INDIRECT(ADDRESS(ROW(),COLUMN()))=TRUNC(INDIRECT(ADDRESS(ROW(),COLUMN())))</formula>
    </cfRule>
  </conditionalFormatting>
  <conditionalFormatting sqref="S34:X34">
    <cfRule type="expression" dxfId="428" priority="271">
      <formula>INDIRECT(ADDRESS(ROW(),COLUMN()))=TRUNC(INDIRECT(ADDRESS(ROW(),COLUMN())))</formula>
    </cfRule>
  </conditionalFormatting>
  <conditionalFormatting sqref="S33:X33">
    <cfRule type="expression" dxfId="427" priority="270">
      <formula>INDIRECT(ADDRESS(ROW(),COLUMN()))=TRUNC(INDIRECT(ADDRESS(ROW(),COLUMN())))</formula>
    </cfRule>
  </conditionalFormatting>
  <conditionalFormatting sqref="AW33:AZ34">
    <cfRule type="expression" dxfId="426" priority="269">
      <formula>INDIRECT(ADDRESS(ROW(),COLUMN()))=TRUNC(INDIRECT(ADDRESS(ROW(),COLUMN())))</formula>
    </cfRule>
  </conditionalFormatting>
  <conditionalFormatting sqref="Y34">
    <cfRule type="expression" dxfId="425" priority="268">
      <formula>INDIRECT(ADDRESS(ROW(),COLUMN()))=TRUNC(INDIRECT(ADDRESS(ROW(),COLUMN())))</formula>
    </cfRule>
  </conditionalFormatting>
  <conditionalFormatting sqref="Y33">
    <cfRule type="expression" dxfId="424" priority="267">
      <formula>INDIRECT(ADDRESS(ROW(),COLUMN()))=TRUNC(INDIRECT(ADDRESS(ROW(),COLUMN())))</formula>
    </cfRule>
  </conditionalFormatting>
  <conditionalFormatting sqref="Z34:AE34">
    <cfRule type="expression" dxfId="423" priority="266">
      <formula>INDIRECT(ADDRESS(ROW(),COLUMN()))=TRUNC(INDIRECT(ADDRESS(ROW(),COLUMN())))</formula>
    </cfRule>
  </conditionalFormatting>
  <conditionalFormatting sqref="Z33:AE33">
    <cfRule type="expression" dxfId="422" priority="265">
      <formula>INDIRECT(ADDRESS(ROW(),COLUMN()))=TRUNC(INDIRECT(ADDRESS(ROW(),COLUMN())))</formula>
    </cfRule>
  </conditionalFormatting>
  <conditionalFormatting sqref="AF34">
    <cfRule type="expression" dxfId="421" priority="264">
      <formula>INDIRECT(ADDRESS(ROW(),COLUMN()))=TRUNC(INDIRECT(ADDRESS(ROW(),COLUMN())))</formula>
    </cfRule>
  </conditionalFormatting>
  <conditionalFormatting sqref="AF33">
    <cfRule type="expression" dxfId="420" priority="263">
      <formula>INDIRECT(ADDRESS(ROW(),COLUMN()))=TRUNC(INDIRECT(ADDRESS(ROW(),COLUMN())))</formula>
    </cfRule>
  </conditionalFormatting>
  <conditionalFormatting sqref="AG34:AL34">
    <cfRule type="expression" dxfId="419" priority="262">
      <formula>INDIRECT(ADDRESS(ROW(),COLUMN()))=TRUNC(INDIRECT(ADDRESS(ROW(),COLUMN())))</formula>
    </cfRule>
  </conditionalFormatting>
  <conditionalFormatting sqref="AG33:AL33">
    <cfRule type="expression" dxfId="418" priority="261">
      <formula>INDIRECT(ADDRESS(ROW(),COLUMN()))=TRUNC(INDIRECT(ADDRESS(ROW(),COLUMN())))</formula>
    </cfRule>
  </conditionalFormatting>
  <conditionalFormatting sqref="AM34">
    <cfRule type="expression" dxfId="417" priority="260">
      <formula>INDIRECT(ADDRESS(ROW(),COLUMN()))=TRUNC(INDIRECT(ADDRESS(ROW(),COLUMN())))</formula>
    </cfRule>
  </conditionalFormatting>
  <conditionalFormatting sqref="AM33">
    <cfRule type="expression" dxfId="416" priority="259">
      <formula>INDIRECT(ADDRESS(ROW(),COLUMN()))=TRUNC(INDIRECT(ADDRESS(ROW(),COLUMN())))</formula>
    </cfRule>
  </conditionalFormatting>
  <conditionalFormatting sqref="AN34:AS34">
    <cfRule type="expression" dxfId="415" priority="258">
      <formula>INDIRECT(ADDRESS(ROW(),COLUMN()))=TRUNC(INDIRECT(ADDRESS(ROW(),COLUMN())))</formula>
    </cfRule>
  </conditionalFormatting>
  <conditionalFormatting sqref="AN33:AS33">
    <cfRule type="expression" dxfId="414" priority="257">
      <formula>INDIRECT(ADDRESS(ROW(),COLUMN()))=TRUNC(INDIRECT(ADDRESS(ROW(),COLUMN())))</formula>
    </cfRule>
  </conditionalFormatting>
  <conditionalFormatting sqref="AT34">
    <cfRule type="expression" dxfId="413" priority="256">
      <formula>INDIRECT(ADDRESS(ROW(),COLUMN()))=TRUNC(INDIRECT(ADDRESS(ROW(),COLUMN())))</formula>
    </cfRule>
  </conditionalFormatting>
  <conditionalFormatting sqref="AT33">
    <cfRule type="expression" dxfId="412" priority="255">
      <formula>INDIRECT(ADDRESS(ROW(),COLUMN()))=TRUNC(INDIRECT(ADDRESS(ROW(),COLUMN())))</formula>
    </cfRule>
  </conditionalFormatting>
  <conditionalFormatting sqref="AU34:AV34">
    <cfRule type="expression" dxfId="411" priority="254">
      <formula>INDIRECT(ADDRESS(ROW(),COLUMN()))=TRUNC(INDIRECT(ADDRESS(ROW(),COLUMN())))</formula>
    </cfRule>
  </conditionalFormatting>
  <conditionalFormatting sqref="AU33:AV33">
    <cfRule type="expression" dxfId="410" priority="253">
      <formula>INDIRECT(ADDRESS(ROW(),COLUMN()))=TRUNC(INDIRECT(ADDRESS(ROW(),COLUMN())))</formula>
    </cfRule>
  </conditionalFormatting>
  <conditionalFormatting sqref="R37">
    <cfRule type="expression" dxfId="409" priority="252">
      <formula>INDIRECT(ADDRESS(ROW(),COLUMN()))=TRUNC(INDIRECT(ADDRESS(ROW(),COLUMN())))</formula>
    </cfRule>
  </conditionalFormatting>
  <conditionalFormatting sqref="R36">
    <cfRule type="expression" dxfId="408" priority="251">
      <formula>INDIRECT(ADDRESS(ROW(),COLUMN()))=TRUNC(INDIRECT(ADDRESS(ROW(),COLUMN())))</formula>
    </cfRule>
  </conditionalFormatting>
  <conditionalFormatting sqref="S37:X37">
    <cfRule type="expression" dxfId="407" priority="250">
      <formula>INDIRECT(ADDRESS(ROW(),COLUMN()))=TRUNC(INDIRECT(ADDRESS(ROW(),COLUMN())))</formula>
    </cfRule>
  </conditionalFormatting>
  <conditionalFormatting sqref="S36:X36">
    <cfRule type="expression" dxfId="406" priority="249">
      <formula>INDIRECT(ADDRESS(ROW(),COLUMN()))=TRUNC(INDIRECT(ADDRESS(ROW(),COLUMN())))</formula>
    </cfRule>
  </conditionalFormatting>
  <conditionalFormatting sqref="AW36:AZ37">
    <cfRule type="expression" dxfId="405" priority="248">
      <formula>INDIRECT(ADDRESS(ROW(),COLUMN()))=TRUNC(INDIRECT(ADDRESS(ROW(),COLUMN())))</formula>
    </cfRule>
  </conditionalFormatting>
  <conditionalFormatting sqref="Y37">
    <cfRule type="expression" dxfId="404" priority="247">
      <formula>INDIRECT(ADDRESS(ROW(),COLUMN()))=TRUNC(INDIRECT(ADDRESS(ROW(),COLUMN())))</formula>
    </cfRule>
  </conditionalFormatting>
  <conditionalFormatting sqref="Y36">
    <cfRule type="expression" dxfId="403" priority="246">
      <formula>INDIRECT(ADDRESS(ROW(),COLUMN()))=TRUNC(INDIRECT(ADDRESS(ROW(),COLUMN())))</formula>
    </cfRule>
  </conditionalFormatting>
  <conditionalFormatting sqref="Z37:AE37">
    <cfRule type="expression" dxfId="402" priority="245">
      <formula>INDIRECT(ADDRESS(ROW(),COLUMN()))=TRUNC(INDIRECT(ADDRESS(ROW(),COLUMN())))</formula>
    </cfRule>
  </conditionalFormatting>
  <conditionalFormatting sqref="Z36:AE36">
    <cfRule type="expression" dxfId="401" priority="244">
      <formula>INDIRECT(ADDRESS(ROW(),COLUMN()))=TRUNC(INDIRECT(ADDRESS(ROW(),COLUMN())))</formula>
    </cfRule>
  </conditionalFormatting>
  <conditionalFormatting sqref="AF37">
    <cfRule type="expression" dxfId="400" priority="243">
      <formula>INDIRECT(ADDRESS(ROW(),COLUMN()))=TRUNC(INDIRECT(ADDRESS(ROW(),COLUMN())))</formula>
    </cfRule>
  </conditionalFormatting>
  <conditionalFormatting sqref="AF36">
    <cfRule type="expression" dxfId="399" priority="242">
      <formula>INDIRECT(ADDRESS(ROW(),COLUMN()))=TRUNC(INDIRECT(ADDRESS(ROW(),COLUMN())))</formula>
    </cfRule>
  </conditionalFormatting>
  <conditionalFormatting sqref="AG37:AL37">
    <cfRule type="expression" dxfId="398" priority="241">
      <formula>INDIRECT(ADDRESS(ROW(),COLUMN()))=TRUNC(INDIRECT(ADDRESS(ROW(),COLUMN())))</formula>
    </cfRule>
  </conditionalFormatting>
  <conditionalFormatting sqref="AG36:AL36">
    <cfRule type="expression" dxfId="397" priority="240">
      <formula>INDIRECT(ADDRESS(ROW(),COLUMN()))=TRUNC(INDIRECT(ADDRESS(ROW(),COLUMN())))</formula>
    </cfRule>
  </conditionalFormatting>
  <conditionalFormatting sqref="AM37">
    <cfRule type="expression" dxfId="396" priority="239">
      <formula>INDIRECT(ADDRESS(ROW(),COLUMN()))=TRUNC(INDIRECT(ADDRESS(ROW(),COLUMN())))</formula>
    </cfRule>
  </conditionalFormatting>
  <conditionalFormatting sqref="AM36">
    <cfRule type="expression" dxfId="395" priority="238">
      <formula>INDIRECT(ADDRESS(ROW(),COLUMN()))=TRUNC(INDIRECT(ADDRESS(ROW(),COLUMN())))</formula>
    </cfRule>
  </conditionalFormatting>
  <conditionalFormatting sqref="AN37:AS37">
    <cfRule type="expression" dxfId="394" priority="237">
      <formula>INDIRECT(ADDRESS(ROW(),COLUMN()))=TRUNC(INDIRECT(ADDRESS(ROW(),COLUMN())))</formula>
    </cfRule>
  </conditionalFormatting>
  <conditionalFormatting sqref="AN36:AS36">
    <cfRule type="expression" dxfId="393" priority="236">
      <formula>INDIRECT(ADDRESS(ROW(),COLUMN()))=TRUNC(INDIRECT(ADDRESS(ROW(),COLUMN())))</formula>
    </cfRule>
  </conditionalFormatting>
  <conditionalFormatting sqref="AT37">
    <cfRule type="expression" dxfId="392" priority="235">
      <formula>INDIRECT(ADDRESS(ROW(),COLUMN()))=TRUNC(INDIRECT(ADDRESS(ROW(),COLUMN())))</formula>
    </cfRule>
  </conditionalFormatting>
  <conditionalFormatting sqref="AT36">
    <cfRule type="expression" dxfId="391" priority="234">
      <formula>INDIRECT(ADDRESS(ROW(),COLUMN()))=TRUNC(INDIRECT(ADDRESS(ROW(),COLUMN())))</formula>
    </cfRule>
  </conditionalFormatting>
  <conditionalFormatting sqref="AU37:AV37">
    <cfRule type="expression" dxfId="390" priority="233">
      <formula>INDIRECT(ADDRESS(ROW(),COLUMN()))=TRUNC(INDIRECT(ADDRESS(ROW(),COLUMN())))</formula>
    </cfRule>
  </conditionalFormatting>
  <conditionalFormatting sqref="AU36:AV36">
    <cfRule type="expression" dxfId="389" priority="232">
      <formula>INDIRECT(ADDRESS(ROW(),COLUMN()))=TRUNC(INDIRECT(ADDRESS(ROW(),COLUMN())))</formula>
    </cfRule>
  </conditionalFormatting>
  <conditionalFormatting sqref="R40">
    <cfRule type="expression" dxfId="388" priority="231">
      <formula>INDIRECT(ADDRESS(ROW(),COLUMN()))=TRUNC(INDIRECT(ADDRESS(ROW(),COLUMN())))</formula>
    </cfRule>
  </conditionalFormatting>
  <conditionalFormatting sqref="R39">
    <cfRule type="expression" dxfId="387" priority="230">
      <formula>INDIRECT(ADDRESS(ROW(),COLUMN()))=TRUNC(INDIRECT(ADDRESS(ROW(),COLUMN())))</formula>
    </cfRule>
  </conditionalFormatting>
  <conditionalFormatting sqref="S40:X40">
    <cfRule type="expression" dxfId="386" priority="229">
      <formula>INDIRECT(ADDRESS(ROW(),COLUMN()))=TRUNC(INDIRECT(ADDRESS(ROW(),COLUMN())))</formula>
    </cfRule>
  </conditionalFormatting>
  <conditionalFormatting sqref="S39:X39">
    <cfRule type="expression" dxfId="385" priority="228">
      <formula>INDIRECT(ADDRESS(ROW(),COLUMN()))=TRUNC(INDIRECT(ADDRESS(ROW(),COLUMN())))</formula>
    </cfRule>
  </conditionalFormatting>
  <conditionalFormatting sqref="AW39:AZ40">
    <cfRule type="expression" dxfId="384" priority="227">
      <formula>INDIRECT(ADDRESS(ROW(),COLUMN()))=TRUNC(INDIRECT(ADDRESS(ROW(),COLUMN())))</formula>
    </cfRule>
  </conditionalFormatting>
  <conditionalFormatting sqref="Y40">
    <cfRule type="expression" dxfId="383" priority="226">
      <formula>INDIRECT(ADDRESS(ROW(),COLUMN()))=TRUNC(INDIRECT(ADDRESS(ROW(),COLUMN())))</formula>
    </cfRule>
  </conditionalFormatting>
  <conditionalFormatting sqref="Y39">
    <cfRule type="expression" dxfId="382" priority="225">
      <formula>INDIRECT(ADDRESS(ROW(),COLUMN()))=TRUNC(INDIRECT(ADDRESS(ROW(),COLUMN())))</formula>
    </cfRule>
  </conditionalFormatting>
  <conditionalFormatting sqref="Z40:AE40">
    <cfRule type="expression" dxfId="381" priority="224">
      <formula>INDIRECT(ADDRESS(ROW(),COLUMN()))=TRUNC(INDIRECT(ADDRESS(ROW(),COLUMN())))</formula>
    </cfRule>
  </conditionalFormatting>
  <conditionalFormatting sqref="Z39:AE39">
    <cfRule type="expression" dxfId="380" priority="223">
      <formula>INDIRECT(ADDRESS(ROW(),COLUMN()))=TRUNC(INDIRECT(ADDRESS(ROW(),COLUMN())))</formula>
    </cfRule>
  </conditionalFormatting>
  <conditionalFormatting sqref="AF40">
    <cfRule type="expression" dxfId="379" priority="222">
      <formula>INDIRECT(ADDRESS(ROW(),COLUMN()))=TRUNC(INDIRECT(ADDRESS(ROW(),COLUMN())))</formula>
    </cfRule>
  </conditionalFormatting>
  <conditionalFormatting sqref="AF39">
    <cfRule type="expression" dxfId="378" priority="221">
      <formula>INDIRECT(ADDRESS(ROW(),COLUMN()))=TRUNC(INDIRECT(ADDRESS(ROW(),COLUMN())))</formula>
    </cfRule>
  </conditionalFormatting>
  <conditionalFormatting sqref="AG40:AL40">
    <cfRule type="expression" dxfId="377" priority="220">
      <formula>INDIRECT(ADDRESS(ROW(),COLUMN()))=TRUNC(INDIRECT(ADDRESS(ROW(),COLUMN())))</formula>
    </cfRule>
  </conditionalFormatting>
  <conditionalFormatting sqref="AG39:AL39">
    <cfRule type="expression" dxfId="376" priority="219">
      <formula>INDIRECT(ADDRESS(ROW(),COLUMN()))=TRUNC(INDIRECT(ADDRESS(ROW(),COLUMN())))</formula>
    </cfRule>
  </conditionalFormatting>
  <conditionalFormatting sqref="AM40">
    <cfRule type="expression" dxfId="375" priority="218">
      <formula>INDIRECT(ADDRESS(ROW(),COLUMN()))=TRUNC(INDIRECT(ADDRESS(ROW(),COLUMN())))</formula>
    </cfRule>
  </conditionalFormatting>
  <conditionalFormatting sqref="AM39">
    <cfRule type="expression" dxfId="374" priority="217">
      <formula>INDIRECT(ADDRESS(ROW(),COLUMN()))=TRUNC(INDIRECT(ADDRESS(ROW(),COLUMN())))</formula>
    </cfRule>
  </conditionalFormatting>
  <conditionalFormatting sqref="AN40:AS40">
    <cfRule type="expression" dxfId="373" priority="216">
      <formula>INDIRECT(ADDRESS(ROW(),COLUMN()))=TRUNC(INDIRECT(ADDRESS(ROW(),COLUMN())))</formula>
    </cfRule>
  </conditionalFormatting>
  <conditionalFormatting sqref="AN39:AS39">
    <cfRule type="expression" dxfId="372" priority="215">
      <formula>INDIRECT(ADDRESS(ROW(),COLUMN()))=TRUNC(INDIRECT(ADDRESS(ROW(),COLUMN())))</formula>
    </cfRule>
  </conditionalFormatting>
  <conditionalFormatting sqref="AT40">
    <cfRule type="expression" dxfId="371" priority="214">
      <formula>INDIRECT(ADDRESS(ROW(),COLUMN()))=TRUNC(INDIRECT(ADDRESS(ROW(),COLUMN())))</formula>
    </cfRule>
  </conditionalFormatting>
  <conditionalFormatting sqref="AT39">
    <cfRule type="expression" dxfId="370" priority="213">
      <formula>INDIRECT(ADDRESS(ROW(),COLUMN()))=TRUNC(INDIRECT(ADDRESS(ROW(),COLUMN())))</formula>
    </cfRule>
  </conditionalFormatting>
  <conditionalFormatting sqref="AU40:AV40">
    <cfRule type="expression" dxfId="369" priority="212">
      <formula>INDIRECT(ADDRESS(ROW(),COLUMN()))=TRUNC(INDIRECT(ADDRESS(ROW(),COLUMN())))</formula>
    </cfRule>
  </conditionalFormatting>
  <conditionalFormatting sqref="AU39:AV39">
    <cfRule type="expression" dxfId="368" priority="211">
      <formula>INDIRECT(ADDRESS(ROW(),COLUMN()))=TRUNC(INDIRECT(ADDRESS(ROW(),COLUMN())))</formula>
    </cfRule>
  </conditionalFormatting>
  <conditionalFormatting sqref="R43">
    <cfRule type="expression" dxfId="367" priority="210">
      <formula>INDIRECT(ADDRESS(ROW(),COLUMN()))=TRUNC(INDIRECT(ADDRESS(ROW(),COLUMN())))</formula>
    </cfRule>
  </conditionalFormatting>
  <conditionalFormatting sqref="R42">
    <cfRule type="expression" dxfId="366" priority="209">
      <formula>INDIRECT(ADDRESS(ROW(),COLUMN()))=TRUNC(INDIRECT(ADDRESS(ROW(),COLUMN())))</formula>
    </cfRule>
  </conditionalFormatting>
  <conditionalFormatting sqref="S43:X43">
    <cfRule type="expression" dxfId="365" priority="208">
      <formula>INDIRECT(ADDRESS(ROW(),COLUMN()))=TRUNC(INDIRECT(ADDRESS(ROW(),COLUMN())))</formula>
    </cfRule>
  </conditionalFormatting>
  <conditionalFormatting sqref="S42:X42">
    <cfRule type="expression" dxfId="364" priority="207">
      <formula>INDIRECT(ADDRESS(ROW(),COLUMN()))=TRUNC(INDIRECT(ADDRESS(ROW(),COLUMN())))</formula>
    </cfRule>
  </conditionalFormatting>
  <conditionalFormatting sqref="AW42:AZ43">
    <cfRule type="expression" dxfId="363" priority="206">
      <formula>INDIRECT(ADDRESS(ROW(),COLUMN()))=TRUNC(INDIRECT(ADDRESS(ROW(),COLUMN())))</formula>
    </cfRule>
  </conditionalFormatting>
  <conditionalFormatting sqref="Y43">
    <cfRule type="expression" dxfId="362" priority="205">
      <formula>INDIRECT(ADDRESS(ROW(),COLUMN()))=TRUNC(INDIRECT(ADDRESS(ROW(),COLUMN())))</formula>
    </cfRule>
  </conditionalFormatting>
  <conditionalFormatting sqref="Y42">
    <cfRule type="expression" dxfId="361" priority="204">
      <formula>INDIRECT(ADDRESS(ROW(),COLUMN()))=TRUNC(INDIRECT(ADDRESS(ROW(),COLUMN())))</formula>
    </cfRule>
  </conditionalFormatting>
  <conditionalFormatting sqref="Z43:AE43">
    <cfRule type="expression" dxfId="360" priority="203">
      <formula>INDIRECT(ADDRESS(ROW(),COLUMN()))=TRUNC(INDIRECT(ADDRESS(ROW(),COLUMN())))</formula>
    </cfRule>
  </conditionalFormatting>
  <conditionalFormatting sqref="Z42:AE42">
    <cfRule type="expression" dxfId="359" priority="202">
      <formula>INDIRECT(ADDRESS(ROW(),COLUMN()))=TRUNC(INDIRECT(ADDRESS(ROW(),COLUMN())))</formula>
    </cfRule>
  </conditionalFormatting>
  <conditionalFormatting sqref="AF43">
    <cfRule type="expression" dxfId="358" priority="201">
      <formula>INDIRECT(ADDRESS(ROW(),COLUMN()))=TRUNC(INDIRECT(ADDRESS(ROW(),COLUMN())))</formula>
    </cfRule>
  </conditionalFormatting>
  <conditionalFormatting sqref="AF42">
    <cfRule type="expression" dxfId="357" priority="200">
      <formula>INDIRECT(ADDRESS(ROW(),COLUMN()))=TRUNC(INDIRECT(ADDRESS(ROW(),COLUMN())))</formula>
    </cfRule>
  </conditionalFormatting>
  <conditionalFormatting sqref="AG43:AL43">
    <cfRule type="expression" dxfId="356" priority="199">
      <formula>INDIRECT(ADDRESS(ROW(),COLUMN()))=TRUNC(INDIRECT(ADDRESS(ROW(),COLUMN())))</formula>
    </cfRule>
  </conditionalFormatting>
  <conditionalFormatting sqref="AG42:AL42">
    <cfRule type="expression" dxfId="355" priority="198">
      <formula>INDIRECT(ADDRESS(ROW(),COLUMN()))=TRUNC(INDIRECT(ADDRESS(ROW(),COLUMN())))</formula>
    </cfRule>
  </conditionalFormatting>
  <conditionalFormatting sqref="AM43">
    <cfRule type="expression" dxfId="354" priority="197">
      <formula>INDIRECT(ADDRESS(ROW(),COLUMN()))=TRUNC(INDIRECT(ADDRESS(ROW(),COLUMN())))</formula>
    </cfRule>
  </conditionalFormatting>
  <conditionalFormatting sqref="AM42">
    <cfRule type="expression" dxfId="353" priority="196">
      <formula>INDIRECT(ADDRESS(ROW(),COLUMN()))=TRUNC(INDIRECT(ADDRESS(ROW(),COLUMN())))</formula>
    </cfRule>
  </conditionalFormatting>
  <conditionalFormatting sqref="AN43:AS43">
    <cfRule type="expression" dxfId="352" priority="195">
      <formula>INDIRECT(ADDRESS(ROW(),COLUMN()))=TRUNC(INDIRECT(ADDRESS(ROW(),COLUMN())))</formula>
    </cfRule>
  </conditionalFormatting>
  <conditionalFormatting sqref="AN42:AS42">
    <cfRule type="expression" dxfId="351" priority="194">
      <formula>INDIRECT(ADDRESS(ROW(),COLUMN()))=TRUNC(INDIRECT(ADDRESS(ROW(),COLUMN())))</formula>
    </cfRule>
  </conditionalFormatting>
  <conditionalFormatting sqref="AT43">
    <cfRule type="expression" dxfId="350" priority="193">
      <formula>INDIRECT(ADDRESS(ROW(),COLUMN()))=TRUNC(INDIRECT(ADDRESS(ROW(),COLUMN())))</formula>
    </cfRule>
  </conditionalFormatting>
  <conditionalFormatting sqref="AT42">
    <cfRule type="expression" dxfId="349" priority="192">
      <formula>INDIRECT(ADDRESS(ROW(),COLUMN()))=TRUNC(INDIRECT(ADDRESS(ROW(),COLUMN())))</formula>
    </cfRule>
  </conditionalFormatting>
  <conditionalFormatting sqref="AU43:AV43">
    <cfRule type="expression" dxfId="348" priority="191">
      <formula>INDIRECT(ADDRESS(ROW(),COLUMN()))=TRUNC(INDIRECT(ADDRESS(ROW(),COLUMN())))</formula>
    </cfRule>
  </conditionalFormatting>
  <conditionalFormatting sqref="AU42:AV42">
    <cfRule type="expression" dxfId="347" priority="190">
      <formula>INDIRECT(ADDRESS(ROW(),COLUMN()))=TRUNC(INDIRECT(ADDRESS(ROW(),COLUMN())))</formula>
    </cfRule>
  </conditionalFormatting>
  <conditionalFormatting sqref="R46">
    <cfRule type="expression" dxfId="346" priority="189">
      <formula>INDIRECT(ADDRESS(ROW(),COLUMN()))=TRUNC(INDIRECT(ADDRESS(ROW(),COLUMN())))</formula>
    </cfRule>
  </conditionalFormatting>
  <conditionalFormatting sqref="R45">
    <cfRule type="expression" dxfId="345" priority="188">
      <formula>INDIRECT(ADDRESS(ROW(),COLUMN()))=TRUNC(INDIRECT(ADDRESS(ROW(),COLUMN())))</formula>
    </cfRule>
  </conditionalFormatting>
  <conditionalFormatting sqref="S46:X46">
    <cfRule type="expression" dxfId="344" priority="187">
      <formula>INDIRECT(ADDRESS(ROW(),COLUMN()))=TRUNC(INDIRECT(ADDRESS(ROW(),COLUMN())))</formula>
    </cfRule>
  </conditionalFormatting>
  <conditionalFormatting sqref="S45:X45">
    <cfRule type="expression" dxfId="343" priority="186">
      <formula>INDIRECT(ADDRESS(ROW(),COLUMN()))=TRUNC(INDIRECT(ADDRESS(ROW(),COLUMN())))</formula>
    </cfRule>
  </conditionalFormatting>
  <conditionalFormatting sqref="AW45:AZ46">
    <cfRule type="expression" dxfId="342" priority="185">
      <formula>INDIRECT(ADDRESS(ROW(),COLUMN()))=TRUNC(INDIRECT(ADDRESS(ROW(),COLUMN())))</formula>
    </cfRule>
  </conditionalFormatting>
  <conditionalFormatting sqref="Y46">
    <cfRule type="expression" dxfId="341" priority="184">
      <formula>INDIRECT(ADDRESS(ROW(),COLUMN()))=TRUNC(INDIRECT(ADDRESS(ROW(),COLUMN())))</formula>
    </cfRule>
  </conditionalFormatting>
  <conditionalFormatting sqref="Y45">
    <cfRule type="expression" dxfId="340" priority="183">
      <formula>INDIRECT(ADDRESS(ROW(),COLUMN()))=TRUNC(INDIRECT(ADDRESS(ROW(),COLUMN())))</formula>
    </cfRule>
  </conditionalFormatting>
  <conditionalFormatting sqref="Z46:AE46">
    <cfRule type="expression" dxfId="339" priority="182">
      <formula>INDIRECT(ADDRESS(ROW(),COLUMN()))=TRUNC(INDIRECT(ADDRESS(ROW(),COLUMN())))</formula>
    </cfRule>
  </conditionalFormatting>
  <conditionalFormatting sqref="Z45:AE45">
    <cfRule type="expression" dxfId="338" priority="181">
      <formula>INDIRECT(ADDRESS(ROW(),COLUMN()))=TRUNC(INDIRECT(ADDRESS(ROW(),COLUMN())))</formula>
    </cfRule>
  </conditionalFormatting>
  <conditionalFormatting sqref="AF46">
    <cfRule type="expression" dxfId="337" priority="180">
      <formula>INDIRECT(ADDRESS(ROW(),COLUMN()))=TRUNC(INDIRECT(ADDRESS(ROW(),COLUMN())))</formula>
    </cfRule>
  </conditionalFormatting>
  <conditionalFormatting sqref="AF45">
    <cfRule type="expression" dxfId="336" priority="179">
      <formula>INDIRECT(ADDRESS(ROW(),COLUMN()))=TRUNC(INDIRECT(ADDRESS(ROW(),COLUMN())))</formula>
    </cfRule>
  </conditionalFormatting>
  <conditionalFormatting sqref="AG46:AL46">
    <cfRule type="expression" dxfId="335" priority="178">
      <formula>INDIRECT(ADDRESS(ROW(),COLUMN()))=TRUNC(INDIRECT(ADDRESS(ROW(),COLUMN())))</formula>
    </cfRule>
  </conditionalFormatting>
  <conditionalFormatting sqref="AG45:AL45">
    <cfRule type="expression" dxfId="334" priority="177">
      <formula>INDIRECT(ADDRESS(ROW(),COLUMN()))=TRUNC(INDIRECT(ADDRESS(ROW(),COLUMN())))</formula>
    </cfRule>
  </conditionalFormatting>
  <conditionalFormatting sqref="AM46">
    <cfRule type="expression" dxfId="333" priority="176">
      <formula>INDIRECT(ADDRESS(ROW(),COLUMN()))=TRUNC(INDIRECT(ADDRESS(ROW(),COLUMN())))</formula>
    </cfRule>
  </conditionalFormatting>
  <conditionalFormatting sqref="AM45">
    <cfRule type="expression" dxfId="332" priority="175">
      <formula>INDIRECT(ADDRESS(ROW(),COLUMN()))=TRUNC(INDIRECT(ADDRESS(ROW(),COLUMN())))</formula>
    </cfRule>
  </conditionalFormatting>
  <conditionalFormatting sqref="AN46:AS46">
    <cfRule type="expression" dxfId="331" priority="174">
      <formula>INDIRECT(ADDRESS(ROW(),COLUMN()))=TRUNC(INDIRECT(ADDRESS(ROW(),COLUMN())))</formula>
    </cfRule>
  </conditionalFormatting>
  <conditionalFormatting sqref="AN45:AS45">
    <cfRule type="expression" dxfId="330" priority="173">
      <formula>INDIRECT(ADDRESS(ROW(),COLUMN()))=TRUNC(INDIRECT(ADDRESS(ROW(),COLUMN())))</formula>
    </cfRule>
  </conditionalFormatting>
  <conditionalFormatting sqref="AT46">
    <cfRule type="expression" dxfId="329" priority="172">
      <formula>INDIRECT(ADDRESS(ROW(),COLUMN()))=TRUNC(INDIRECT(ADDRESS(ROW(),COLUMN())))</formula>
    </cfRule>
  </conditionalFormatting>
  <conditionalFormatting sqref="AT45">
    <cfRule type="expression" dxfId="328" priority="171">
      <formula>INDIRECT(ADDRESS(ROW(),COLUMN()))=TRUNC(INDIRECT(ADDRESS(ROW(),COLUMN())))</formula>
    </cfRule>
  </conditionalFormatting>
  <conditionalFormatting sqref="AU46:AV46">
    <cfRule type="expression" dxfId="327" priority="170">
      <formula>INDIRECT(ADDRESS(ROW(),COLUMN()))=TRUNC(INDIRECT(ADDRESS(ROW(),COLUMN())))</formula>
    </cfRule>
  </conditionalFormatting>
  <conditionalFormatting sqref="AU45:AV45">
    <cfRule type="expression" dxfId="326" priority="169">
      <formula>INDIRECT(ADDRESS(ROW(),COLUMN()))=TRUNC(INDIRECT(ADDRESS(ROW(),COLUMN())))</formula>
    </cfRule>
  </conditionalFormatting>
  <conditionalFormatting sqref="R49">
    <cfRule type="expression" dxfId="325" priority="168">
      <formula>INDIRECT(ADDRESS(ROW(),COLUMN()))=TRUNC(INDIRECT(ADDRESS(ROW(),COLUMN())))</formula>
    </cfRule>
  </conditionalFormatting>
  <conditionalFormatting sqref="R48">
    <cfRule type="expression" dxfId="324" priority="167">
      <formula>INDIRECT(ADDRESS(ROW(),COLUMN()))=TRUNC(INDIRECT(ADDRESS(ROW(),COLUMN())))</formula>
    </cfRule>
  </conditionalFormatting>
  <conditionalFormatting sqref="S49:X49">
    <cfRule type="expression" dxfId="323" priority="166">
      <formula>INDIRECT(ADDRESS(ROW(),COLUMN()))=TRUNC(INDIRECT(ADDRESS(ROW(),COLUMN())))</formula>
    </cfRule>
  </conditionalFormatting>
  <conditionalFormatting sqref="S48:X48">
    <cfRule type="expression" dxfId="322" priority="165">
      <formula>INDIRECT(ADDRESS(ROW(),COLUMN()))=TRUNC(INDIRECT(ADDRESS(ROW(),COLUMN())))</formula>
    </cfRule>
  </conditionalFormatting>
  <conditionalFormatting sqref="AW48:AZ49">
    <cfRule type="expression" dxfId="321" priority="164">
      <formula>INDIRECT(ADDRESS(ROW(),COLUMN()))=TRUNC(INDIRECT(ADDRESS(ROW(),COLUMN())))</formula>
    </cfRule>
  </conditionalFormatting>
  <conditionalFormatting sqref="Y49">
    <cfRule type="expression" dxfId="320" priority="163">
      <formula>INDIRECT(ADDRESS(ROW(),COLUMN()))=TRUNC(INDIRECT(ADDRESS(ROW(),COLUMN())))</formula>
    </cfRule>
  </conditionalFormatting>
  <conditionalFormatting sqref="Y48">
    <cfRule type="expression" dxfId="319" priority="162">
      <formula>INDIRECT(ADDRESS(ROW(),COLUMN()))=TRUNC(INDIRECT(ADDRESS(ROW(),COLUMN())))</formula>
    </cfRule>
  </conditionalFormatting>
  <conditionalFormatting sqref="Z49:AE49">
    <cfRule type="expression" dxfId="318" priority="161">
      <formula>INDIRECT(ADDRESS(ROW(),COLUMN()))=TRUNC(INDIRECT(ADDRESS(ROW(),COLUMN())))</formula>
    </cfRule>
  </conditionalFormatting>
  <conditionalFormatting sqref="Z48:AE48">
    <cfRule type="expression" dxfId="317" priority="160">
      <formula>INDIRECT(ADDRESS(ROW(),COLUMN()))=TRUNC(INDIRECT(ADDRESS(ROW(),COLUMN())))</formula>
    </cfRule>
  </conditionalFormatting>
  <conditionalFormatting sqref="AF49">
    <cfRule type="expression" dxfId="316" priority="159">
      <formula>INDIRECT(ADDRESS(ROW(),COLUMN()))=TRUNC(INDIRECT(ADDRESS(ROW(),COLUMN())))</formula>
    </cfRule>
  </conditionalFormatting>
  <conditionalFormatting sqref="AF48">
    <cfRule type="expression" dxfId="315" priority="158">
      <formula>INDIRECT(ADDRESS(ROW(),COLUMN()))=TRUNC(INDIRECT(ADDRESS(ROW(),COLUMN())))</formula>
    </cfRule>
  </conditionalFormatting>
  <conditionalFormatting sqref="AG49:AL49">
    <cfRule type="expression" dxfId="314" priority="157">
      <formula>INDIRECT(ADDRESS(ROW(),COLUMN()))=TRUNC(INDIRECT(ADDRESS(ROW(),COLUMN())))</formula>
    </cfRule>
  </conditionalFormatting>
  <conditionalFormatting sqref="AG48:AL48">
    <cfRule type="expression" dxfId="313" priority="156">
      <formula>INDIRECT(ADDRESS(ROW(),COLUMN()))=TRUNC(INDIRECT(ADDRESS(ROW(),COLUMN())))</formula>
    </cfRule>
  </conditionalFormatting>
  <conditionalFormatting sqref="AM49">
    <cfRule type="expression" dxfId="312" priority="155">
      <formula>INDIRECT(ADDRESS(ROW(),COLUMN()))=TRUNC(INDIRECT(ADDRESS(ROW(),COLUMN())))</formula>
    </cfRule>
  </conditionalFormatting>
  <conditionalFormatting sqref="AM48">
    <cfRule type="expression" dxfId="311" priority="154">
      <formula>INDIRECT(ADDRESS(ROW(),COLUMN()))=TRUNC(INDIRECT(ADDRESS(ROW(),COLUMN())))</formula>
    </cfRule>
  </conditionalFormatting>
  <conditionalFormatting sqref="AN49:AS49">
    <cfRule type="expression" dxfId="310" priority="153">
      <formula>INDIRECT(ADDRESS(ROW(),COLUMN()))=TRUNC(INDIRECT(ADDRESS(ROW(),COLUMN())))</formula>
    </cfRule>
  </conditionalFormatting>
  <conditionalFormatting sqref="AN48:AS48">
    <cfRule type="expression" dxfId="309" priority="152">
      <formula>INDIRECT(ADDRESS(ROW(),COLUMN()))=TRUNC(INDIRECT(ADDRESS(ROW(),COLUMN())))</formula>
    </cfRule>
  </conditionalFormatting>
  <conditionalFormatting sqref="AT49">
    <cfRule type="expression" dxfId="308" priority="151">
      <formula>INDIRECT(ADDRESS(ROW(),COLUMN()))=TRUNC(INDIRECT(ADDRESS(ROW(),COLUMN())))</formula>
    </cfRule>
  </conditionalFormatting>
  <conditionalFormatting sqref="AT48">
    <cfRule type="expression" dxfId="307" priority="150">
      <formula>INDIRECT(ADDRESS(ROW(),COLUMN()))=TRUNC(INDIRECT(ADDRESS(ROW(),COLUMN())))</formula>
    </cfRule>
  </conditionalFormatting>
  <conditionalFormatting sqref="AU49:AV49">
    <cfRule type="expression" dxfId="306" priority="149">
      <formula>INDIRECT(ADDRESS(ROW(),COLUMN()))=TRUNC(INDIRECT(ADDRESS(ROW(),COLUMN())))</formula>
    </cfRule>
  </conditionalFormatting>
  <conditionalFormatting sqref="AU48:AV48">
    <cfRule type="expression" dxfId="305" priority="148">
      <formula>INDIRECT(ADDRESS(ROW(),COLUMN()))=TRUNC(INDIRECT(ADDRESS(ROW(),COLUMN())))</formula>
    </cfRule>
  </conditionalFormatting>
  <conditionalFormatting sqref="R52">
    <cfRule type="expression" dxfId="304" priority="147">
      <formula>INDIRECT(ADDRESS(ROW(),COLUMN()))=TRUNC(INDIRECT(ADDRESS(ROW(),COLUMN())))</formula>
    </cfRule>
  </conditionalFormatting>
  <conditionalFormatting sqref="R51">
    <cfRule type="expression" dxfId="303" priority="146">
      <formula>INDIRECT(ADDRESS(ROW(),COLUMN()))=TRUNC(INDIRECT(ADDRESS(ROW(),COLUMN())))</formula>
    </cfRule>
  </conditionalFormatting>
  <conditionalFormatting sqref="S52:X52">
    <cfRule type="expression" dxfId="302" priority="145">
      <formula>INDIRECT(ADDRESS(ROW(),COLUMN()))=TRUNC(INDIRECT(ADDRESS(ROW(),COLUMN())))</formula>
    </cfRule>
  </conditionalFormatting>
  <conditionalFormatting sqref="S51:X51">
    <cfRule type="expression" dxfId="301" priority="144">
      <formula>INDIRECT(ADDRESS(ROW(),COLUMN()))=TRUNC(INDIRECT(ADDRESS(ROW(),COLUMN())))</formula>
    </cfRule>
  </conditionalFormatting>
  <conditionalFormatting sqref="AW51:AZ52">
    <cfRule type="expression" dxfId="300" priority="143">
      <formula>INDIRECT(ADDRESS(ROW(),COLUMN()))=TRUNC(INDIRECT(ADDRESS(ROW(),COLUMN())))</formula>
    </cfRule>
  </conditionalFormatting>
  <conditionalFormatting sqref="Y52">
    <cfRule type="expression" dxfId="299" priority="142">
      <formula>INDIRECT(ADDRESS(ROW(),COLUMN()))=TRUNC(INDIRECT(ADDRESS(ROW(),COLUMN())))</formula>
    </cfRule>
  </conditionalFormatting>
  <conditionalFormatting sqref="Y51">
    <cfRule type="expression" dxfId="298" priority="141">
      <formula>INDIRECT(ADDRESS(ROW(),COLUMN()))=TRUNC(INDIRECT(ADDRESS(ROW(),COLUMN())))</formula>
    </cfRule>
  </conditionalFormatting>
  <conditionalFormatting sqref="Z52:AE52">
    <cfRule type="expression" dxfId="297" priority="140">
      <formula>INDIRECT(ADDRESS(ROW(),COLUMN()))=TRUNC(INDIRECT(ADDRESS(ROW(),COLUMN())))</formula>
    </cfRule>
  </conditionalFormatting>
  <conditionalFormatting sqref="Z51:AE51">
    <cfRule type="expression" dxfId="296" priority="139">
      <formula>INDIRECT(ADDRESS(ROW(),COLUMN()))=TRUNC(INDIRECT(ADDRESS(ROW(),COLUMN())))</formula>
    </cfRule>
  </conditionalFormatting>
  <conditionalFormatting sqref="AF52">
    <cfRule type="expression" dxfId="295" priority="138">
      <formula>INDIRECT(ADDRESS(ROW(),COLUMN()))=TRUNC(INDIRECT(ADDRESS(ROW(),COLUMN())))</formula>
    </cfRule>
  </conditionalFormatting>
  <conditionalFormatting sqref="AF51">
    <cfRule type="expression" dxfId="294" priority="137">
      <formula>INDIRECT(ADDRESS(ROW(),COLUMN()))=TRUNC(INDIRECT(ADDRESS(ROW(),COLUMN())))</formula>
    </cfRule>
  </conditionalFormatting>
  <conditionalFormatting sqref="AG52:AL52">
    <cfRule type="expression" dxfId="293" priority="136">
      <formula>INDIRECT(ADDRESS(ROW(),COLUMN()))=TRUNC(INDIRECT(ADDRESS(ROW(),COLUMN())))</formula>
    </cfRule>
  </conditionalFormatting>
  <conditionalFormatting sqref="AG51:AL51">
    <cfRule type="expression" dxfId="292" priority="135">
      <formula>INDIRECT(ADDRESS(ROW(),COLUMN()))=TRUNC(INDIRECT(ADDRESS(ROW(),COLUMN())))</formula>
    </cfRule>
  </conditionalFormatting>
  <conditionalFormatting sqref="AM52">
    <cfRule type="expression" dxfId="291" priority="134">
      <formula>INDIRECT(ADDRESS(ROW(),COLUMN()))=TRUNC(INDIRECT(ADDRESS(ROW(),COLUMN())))</formula>
    </cfRule>
  </conditionalFormatting>
  <conditionalFormatting sqref="AM51">
    <cfRule type="expression" dxfId="290" priority="133">
      <formula>INDIRECT(ADDRESS(ROW(),COLUMN()))=TRUNC(INDIRECT(ADDRESS(ROW(),COLUMN())))</formula>
    </cfRule>
  </conditionalFormatting>
  <conditionalFormatting sqref="AN52:AS52">
    <cfRule type="expression" dxfId="289" priority="132">
      <formula>INDIRECT(ADDRESS(ROW(),COLUMN()))=TRUNC(INDIRECT(ADDRESS(ROW(),COLUMN())))</formula>
    </cfRule>
  </conditionalFormatting>
  <conditionalFormatting sqref="AN51:AS51">
    <cfRule type="expression" dxfId="288" priority="131">
      <formula>INDIRECT(ADDRESS(ROW(),COLUMN()))=TRUNC(INDIRECT(ADDRESS(ROW(),COLUMN())))</formula>
    </cfRule>
  </conditionalFormatting>
  <conditionalFormatting sqref="AT52">
    <cfRule type="expression" dxfId="287" priority="130">
      <formula>INDIRECT(ADDRESS(ROW(),COLUMN()))=TRUNC(INDIRECT(ADDRESS(ROW(),COLUMN())))</formula>
    </cfRule>
  </conditionalFormatting>
  <conditionalFormatting sqref="AT51">
    <cfRule type="expression" dxfId="286" priority="129">
      <formula>INDIRECT(ADDRESS(ROW(),COLUMN()))=TRUNC(INDIRECT(ADDRESS(ROW(),COLUMN())))</formula>
    </cfRule>
  </conditionalFormatting>
  <conditionalFormatting sqref="AU52:AV52">
    <cfRule type="expression" dxfId="285" priority="128">
      <formula>INDIRECT(ADDRESS(ROW(),COLUMN()))=TRUNC(INDIRECT(ADDRESS(ROW(),COLUMN())))</formula>
    </cfRule>
  </conditionalFormatting>
  <conditionalFormatting sqref="AU51:AV51">
    <cfRule type="expression" dxfId="284" priority="127">
      <formula>INDIRECT(ADDRESS(ROW(),COLUMN()))=TRUNC(INDIRECT(ADDRESS(ROW(),COLUMN())))</formula>
    </cfRule>
  </conditionalFormatting>
  <conditionalFormatting sqref="R55">
    <cfRule type="expression" dxfId="283" priority="126">
      <formula>INDIRECT(ADDRESS(ROW(),COLUMN()))=TRUNC(INDIRECT(ADDRESS(ROW(),COLUMN())))</formula>
    </cfRule>
  </conditionalFormatting>
  <conditionalFormatting sqref="R54">
    <cfRule type="expression" dxfId="282" priority="125">
      <formula>INDIRECT(ADDRESS(ROW(),COLUMN()))=TRUNC(INDIRECT(ADDRESS(ROW(),COLUMN())))</formula>
    </cfRule>
  </conditionalFormatting>
  <conditionalFormatting sqref="S55:X55">
    <cfRule type="expression" dxfId="281" priority="124">
      <formula>INDIRECT(ADDRESS(ROW(),COLUMN()))=TRUNC(INDIRECT(ADDRESS(ROW(),COLUMN())))</formula>
    </cfRule>
  </conditionalFormatting>
  <conditionalFormatting sqref="S54:X54">
    <cfRule type="expression" dxfId="280" priority="123">
      <formula>INDIRECT(ADDRESS(ROW(),COLUMN()))=TRUNC(INDIRECT(ADDRESS(ROW(),COLUMN())))</formula>
    </cfRule>
  </conditionalFormatting>
  <conditionalFormatting sqref="AW54:AZ55">
    <cfRule type="expression" dxfId="279" priority="122">
      <formula>INDIRECT(ADDRESS(ROW(),COLUMN()))=TRUNC(INDIRECT(ADDRESS(ROW(),COLUMN())))</formula>
    </cfRule>
  </conditionalFormatting>
  <conditionalFormatting sqref="Y55">
    <cfRule type="expression" dxfId="278" priority="121">
      <formula>INDIRECT(ADDRESS(ROW(),COLUMN()))=TRUNC(INDIRECT(ADDRESS(ROW(),COLUMN())))</formula>
    </cfRule>
  </conditionalFormatting>
  <conditionalFormatting sqref="Y54">
    <cfRule type="expression" dxfId="277" priority="120">
      <formula>INDIRECT(ADDRESS(ROW(),COLUMN()))=TRUNC(INDIRECT(ADDRESS(ROW(),COLUMN())))</formula>
    </cfRule>
  </conditionalFormatting>
  <conditionalFormatting sqref="Z55:AE55">
    <cfRule type="expression" dxfId="276" priority="119">
      <formula>INDIRECT(ADDRESS(ROW(),COLUMN()))=TRUNC(INDIRECT(ADDRESS(ROW(),COLUMN())))</formula>
    </cfRule>
  </conditionalFormatting>
  <conditionalFormatting sqref="Z54:AE54">
    <cfRule type="expression" dxfId="275" priority="118">
      <formula>INDIRECT(ADDRESS(ROW(),COLUMN()))=TRUNC(INDIRECT(ADDRESS(ROW(),COLUMN())))</formula>
    </cfRule>
  </conditionalFormatting>
  <conditionalFormatting sqref="AF55">
    <cfRule type="expression" dxfId="274" priority="117">
      <formula>INDIRECT(ADDRESS(ROW(),COLUMN()))=TRUNC(INDIRECT(ADDRESS(ROW(),COLUMN())))</formula>
    </cfRule>
  </conditionalFormatting>
  <conditionalFormatting sqref="AF54">
    <cfRule type="expression" dxfId="273" priority="116">
      <formula>INDIRECT(ADDRESS(ROW(),COLUMN()))=TRUNC(INDIRECT(ADDRESS(ROW(),COLUMN())))</formula>
    </cfRule>
  </conditionalFormatting>
  <conditionalFormatting sqref="AG55:AL55">
    <cfRule type="expression" dxfId="272" priority="115">
      <formula>INDIRECT(ADDRESS(ROW(),COLUMN()))=TRUNC(INDIRECT(ADDRESS(ROW(),COLUMN())))</formula>
    </cfRule>
  </conditionalFormatting>
  <conditionalFormatting sqref="AG54:AL54">
    <cfRule type="expression" dxfId="271" priority="114">
      <formula>INDIRECT(ADDRESS(ROW(),COLUMN()))=TRUNC(INDIRECT(ADDRESS(ROW(),COLUMN())))</formula>
    </cfRule>
  </conditionalFormatting>
  <conditionalFormatting sqref="AM55">
    <cfRule type="expression" dxfId="270" priority="113">
      <formula>INDIRECT(ADDRESS(ROW(),COLUMN()))=TRUNC(INDIRECT(ADDRESS(ROW(),COLUMN())))</formula>
    </cfRule>
  </conditionalFormatting>
  <conditionalFormatting sqref="AM54">
    <cfRule type="expression" dxfId="269" priority="112">
      <formula>INDIRECT(ADDRESS(ROW(),COLUMN()))=TRUNC(INDIRECT(ADDRESS(ROW(),COLUMN())))</formula>
    </cfRule>
  </conditionalFormatting>
  <conditionalFormatting sqref="AN55:AS55">
    <cfRule type="expression" dxfId="268" priority="111">
      <formula>INDIRECT(ADDRESS(ROW(),COLUMN()))=TRUNC(INDIRECT(ADDRESS(ROW(),COLUMN())))</formula>
    </cfRule>
  </conditionalFormatting>
  <conditionalFormatting sqref="AN54:AS54">
    <cfRule type="expression" dxfId="267" priority="110">
      <formula>INDIRECT(ADDRESS(ROW(),COLUMN()))=TRUNC(INDIRECT(ADDRESS(ROW(),COLUMN())))</formula>
    </cfRule>
  </conditionalFormatting>
  <conditionalFormatting sqref="AT55">
    <cfRule type="expression" dxfId="266" priority="109">
      <formula>INDIRECT(ADDRESS(ROW(),COLUMN()))=TRUNC(INDIRECT(ADDRESS(ROW(),COLUMN())))</formula>
    </cfRule>
  </conditionalFormatting>
  <conditionalFormatting sqref="AT54">
    <cfRule type="expression" dxfId="265" priority="108">
      <formula>INDIRECT(ADDRESS(ROW(),COLUMN()))=TRUNC(INDIRECT(ADDRESS(ROW(),COLUMN())))</formula>
    </cfRule>
  </conditionalFormatting>
  <conditionalFormatting sqref="AU55:AV55">
    <cfRule type="expression" dxfId="264" priority="107">
      <formula>INDIRECT(ADDRESS(ROW(),COLUMN()))=TRUNC(INDIRECT(ADDRESS(ROW(),COLUMN())))</formula>
    </cfRule>
  </conditionalFormatting>
  <conditionalFormatting sqref="AU54:AV54">
    <cfRule type="expression" dxfId="263" priority="106">
      <formula>INDIRECT(ADDRESS(ROW(),COLUMN()))=TRUNC(INDIRECT(ADDRESS(ROW(),COLUMN())))</formula>
    </cfRule>
  </conditionalFormatting>
  <conditionalFormatting sqref="R58">
    <cfRule type="expression" dxfId="262" priority="105">
      <formula>INDIRECT(ADDRESS(ROW(),COLUMN()))=TRUNC(INDIRECT(ADDRESS(ROW(),COLUMN())))</formula>
    </cfRule>
  </conditionalFormatting>
  <conditionalFormatting sqref="R57">
    <cfRule type="expression" dxfId="261" priority="104">
      <formula>INDIRECT(ADDRESS(ROW(),COLUMN()))=TRUNC(INDIRECT(ADDRESS(ROW(),COLUMN())))</formula>
    </cfRule>
  </conditionalFormatting>
  <conditionalFormatting sqref="S58:X58">
    <cfRule type="expression" dxfId="260" priority="103">
      <formula>INDIRECT(ADDRESS(ROW(),COLUMN()))=TRUNC(INDIRECT(ADDRESS(ROW(),COLUMN())))</formula>
    </cfRule>
  </conditionalFormatting>
  <conditionalFormatting sqref="S57:X57">
    <cfRule type="expression" dxfId="259" priority="102">
      <formula>INDIRECT(ADDRESS(ROW(),COLUMN()))=TRUNC(INDIRECT(ADDRESS(ROW(),COLUMN())))</formula>
    </cfRule>
  </conditionalFormatting>
  <conditionalFormatting sqref="AW57:AZ58">
    <cfRule type="expression" dxfId="258" priority="101">
      <formula>INDIRECT(ADDRESS(ROW(),COLUMN()))=TRUNC(INDIRECT(ADDRESS(ROW(),COLUMN())))</formula>
    </cfRule>
  </conditionalFormatting>
  <conditionalFormatting sqref="Y58">
    <cfRule type="expression" dxfId="257" priority="100">
      <formula>INDIRECT(ADDRESS(ROW(),COLUMN()))=TRUNC(INDIRECT(ADDRESS(ROW(),COLUMN())))</formula>
    </cfRule>
  </conditionalFormatting>
  <conditionalFormatting sqref="Y57">
    <cfRule type="expression" dxfId="256" priority="99">
      <formula>INDIRECT(ADDRESS(ROW(),COLUMN()))=TRUNC(INDIRECT(ADDRESS(ROW(),COLUMN())))</formula>
    </cfRule>
  </conditionalFormatting>
  <conditionalFormatting sqref="Z58:AE58">
    <cfRule type="expression" dxfId="255" priority="98">
      <formula>INDIRECT(ADDRESS(ROW(),COLUMN()))=TRUNC(INDIRECT(ADDRESS(ROW(),COLUMN())))</formula>
    </cfRule>
  </conditionalFormatting>
  <conditionalFormatting sqref="Z57:AE57">
    <cfRule type="expression" dxfId="254" priority="97">
      <formula>INDIRECT(ADDRESS(ROW(),COLUMN()))=TRUNC(INDIRECT(ADDRESS(ROW(),COLUMN())))</formula>
    </cfRule>
  </conditionalFormatting>
  <conditionalFormatting sqref="AF58">
    <cfRule type="expression" dxfId="253" priority="96">
      <formula>INDIRECT(ADDRESS(ROW(),COLUMN()))=TRUNC(INDIRECT(ADDRESS(ROW(),COLUMN())))</formula>
    </cfRule>
  </conditionalFormatting>
  <conditionalFormatting sqref="AF57">
    <cfRule type="expression" dxfId="252" priority="95">
      <formula>INDIRECT(ADDRESS(ROW(),COLUMN()))=TRUNC(INDIRECT(ADDRESS(ROW(),COLUMN())))</formula>
    </cfRule>
  </conditionalFormatting>
  <conditionalFormatting sqref="AG58:AL58">
    <cfRule type="expression" dxfId="251" priority="94">
      <formula>INDIRECT(ADDRESS(ROW(),COLUMN()))=TRUNC(INDIRECT(ADDRESS(ROW(),COLUMN())))</formula>
    </cfRule>
  </conditionalFormatting>
  <conditionalFormatting sqref="AG57:AL57">
    <cfRule type="expression" dxfId="250" priority="93">
      <formula>INDIRECT(ADDRESS(ROW(),COLUMN()))=TRUNC(INDIRECT(ADDRESS(ROW(),COLUMN())))</formula>
    </cfRule>
  </conditionalFormatting>
  <conditionalFormatting sqref="AM58">
    <cfRule type="expression" dxfId="249" priority="92">
      <formula>INDIRECT(ADDRESS(ROW(),COLUMN()))=TRUNC(INDIRECT(ADDRESS(ROW(),COLUMN())))</formula>
    </cfRule>
  </conditionalFormatting>
  <conditionalFormatting sqref="AM57">
    <cfRule type="expression" dxfId="248" priority="91">
      <formula>INDIRECT(ADDRESS(ROW(),COLUMN()))=TRUNC(INDIRECT(ADDRESS(ROW(),COLUMN())))</formula>
    </cfRule>
  </conditionalFormatting>
  <conditionalFormatting sqref="AN58:AS58">
    <cfRule type="expression" dxfId="247" priority="90">
      <formula>INDIRECT(ADDRESS(ROW(),COLUMN()))=TRUNC(INDIRECT(ADDRESS(ROW(),COLUMN())))</formula>
    </cfRule>
  </conditionalFormatting>
  <conditionalFormatting sqref="AN57:AS57">
    <cfRule type="expression" dxfId="246" priority="89">
      <formula>INDIRECT(ADDRESS(ROW(),COLUMN()))=TRUNC(INDIRECT(ADDRESS(ROW(),COLUMN())))</formula>
    </cfRule>
  </conditionalFormatting>
  <conditionalFormatting sqref="AT58">
    <cfRule type="expression" dxfId="245" priority="88">
      <formula>INDIRECT(ADDRESS(ROW(),COLUMN()))=TRUNC(INDIRECT(ADDRESS(ROW(),COLUMN())))</formula>
    </cfRule>
  </conditionalFormatting>
  <conditionalFormatting sqref="AT57">
    <cfRule type="expression" dxfId="244" priority="87">
      <formula>INDIRECT(ADDRESS(ROW(),COLUMN()))=TRUNC(INDIRECT(ADDRESS(ROW(),COLUMN())))</formula>
    </cfRule>
  </conditionalFormatting>
  <conditionalFormatting sqref="AU58:AV58">
    <cfRule type="expression" dxfId="243" priority="86">
      <formula>INDIRECT(ADDRESS(ROW(),COLUMN()))=TRUNC(INDIRECT(ADDRESS(ROW(),COLUMN())))</formula>
    </cfRule>
  </conditionalFormatting>
  <conditionalFormatting sqref="AU57:AV57">
    <cfRule type="expression" dxfId="242" priority="85">
      <formula>INDIRECT(ADDRESS(ROW(),COLUMN()))=TRUNC(INDIRECT(ADDRESS(ROW(),COLUMN())))</formula>
    </cfRule>
  </conditionalFormatting>
  <conditionalFormatting sqref="R61">
    <cfRule type="expression" dxfId="241" priority="84">
      <formula>INDIRECT(ADDRESS(ROW(),COLUMN()))=TRUNC(INDIRECT(ADDRESS(ROW(),COLUMN())))</formula>
    </cfRule>
  </conditionalFormatting>
  <conditionalFormatting sqref="R60">
    <cfRule type="expression" dxfId="240" priority="83">
      <formula>INDIRECT(ADDRESS(ROW(),COLUMN()))=TRUNC(INDIRECT(ADDRESS(ROW(),COLUMN())))</formula>
    </cfRule>
  </conditionalFormatting>
  <conditionalFormatting sqref="S61:X61">
    <cfRule type="expression" dxfId="239" priority="82">
      <formula>INDIRECT(ADDRESS(ROW(),COLUMN()))=TRUNC(INDIRECT(ADDRESS(ROW(),COLUMN())))</formula>
    </cfRule>
  </conditionalFormatting>
  <conditionalFormatting sqref="S60:X60">
    <cfRule type="expression" dxfId="238" priority="81">
      <formula>INDIRECT(ADDRESS(ROW(),COLUMN()))=TRUNC(INDIRECT(ADDRESS(ROW(),COLUMN())))</formula>
    </cfRule>
  </conditionalFormatting>
  <conditionalFormatting sqref="AW60:AZ61">
    <cfRule type="expression" dxfId="237" priority="80">
      <formula>INDIRECT(ADDRESS(ROW(),COLUMN()))=TRUNC(INDIRECT(ADDRESS(ROW(),COLUMN())))</formula>
    </cfRule>
  </conditionalFormatting>
  <conditionalFormatting sqref="Y61">
    <cfRule type="expression" dxfId="236" priority="79">
      <formula>INDIRECT(ADDRESS(ROW(),COLUMN()))=TRUNC(INDIRECT(ADDRESS(ROW(),COLUMN())))</formula>
    </cfRule>
  </conditionalFormatting>
  <conditionalFormatting sqref="Y60">
    <cfRule type="expression" dxfId="235" priority="78">
      <formula>INDIRECT(ADDRESS(ROW(),COLUMN()))=TRUNC(INDIRECT(ADDRESS(ROW(),COLUMN())))</formula>
    </cfRule>
  </conditionalFormatting>
  <conditionalFormatting sqref="Z61:AE61">
    <cfRule type="expression" dxfId="234" priority="77">
      <formula>INDIRECT(ADDRESS(ROW(),COLUMN()))=TRUNC(INDIRECT(ADDRESS(ROW(),COLUMN())))</formula>
    </cfRule>
  </conditionalFormatting>
  <conditionalFormatting sqref="Z60:AE60">
    <cfRule type="expression" dxfId="233" priority="76">
      <formula>INDIRECT(ADDRESS(ROW(),COLUMN()))=TRUNC(INDIRECT(ADDRESS(ROW(),COLUMN())))</formula>
    </cfRule>
  </conditionalFormatting>
  <conditionalFormatting sqref="AF61">
    <cfRule type="expression" dxfId="232" priority="75">
      <formula>INDIRECT(ADDRESS(ROW(),COLUMN()))=TRUNC(INDIRECT(ADDRESS(ROW(),COLUMN())))</formula>
    </cfRule>
  </conditionalFormatting>
  <conditionalFormatting sqref="AF60">
    <cfRule type="expression" dxfId="231" priority="74">
      <formula>INDIRECT(ADDRESS(ROW(),COLUMN()))=TRUNC(INDIRECT(ADDRESS(ROW(),COLUMN())))</formula>
    </cfRule>
  </conditionalFormatting>
  <conditionalFormatting sqref="AG61:AL61">
    <cfRule type="expression" dxfId="230" priority="73">
      <formula>INDIRECT(ADDRESS(ROW(),COLUMN()))=TRUNC(INDIRECT(ADDRESS(ROW(),COLUMN())))</formula>
    </cfRule>
  </conditionalFormatting>
  <conditionalFormatting sqref="AG60:AL60">
    <cfRule type="expression" dxfId="229" priority="72">
      <formula>INDIRECT(ADDRESS(ROW(),COLUMN()))=TRUNC(INDIRECT(ADDRESS(ROW(),COLUMN())))</formula>
    </cfRule>
  </conditionalFormatting>
  <conditionalFormatting sqref="AM61">
    <cfRule type="expression" dxfId="228" priority="71">
      <formula>INDIRECT(ADDRESS(ROW(),COLUMN()))=TRUNC(INDIRECT(ADDRESS(ROW(),COLUMN())))</formula>
    </cfRule>
  </conditionalFormatting>
  <conditionalFormatting sqref="AM60">
    <cfRule type="expression" dxfId="227" priority="70">
      <formula>INDIRECT(ADDRESS(ROW(),COLUMN()))=TRUNC(INDIRECT(ADDRESS(ROW(),COLUMN())))</formula>
    </cfRule>
  </conditionalFormatting>
  <conditionalFormatting sqref="AN61:AS61">
    <cfRule type="expression" dxfId="226" priority="69">
      <formula>INDIRECT(ADDRESS(ROW(),COLUMN()))=TRUNC(INDIRECT(ADDRESS(ROW(),COLUMN())))</formula>
    </cfRule>
  </conditionalFormatting>
  <conditionalFormatting sqref="AN60:AS60">
    <cfRule type="expression" dxfId="225" priority="68">
      <formula>INDIRECT(ADDRESS(ROW(),COLUMN()))=TRUNC(INDIRECT(ADDRESS(ROW(),COLUMN())))</formula>
    </cfRule>
  </conditionalFormatting>
  <conditionalFormatting sqref="AT61">
    <cfRule type="expression" dxfId="224" priority="67">
      <formula>INDIRECT(ADDRESS(ROW(),COLUMN()))=TRUNC(INDIRECT(ADDRESS(ROW(),COLUMN())))</formula>
    </cfRule>
  </conditionalFormatting>
  <conditionalFormatting sqref="AT60">
    <cfRule type="expression" dxfId="223" priority="66">
      <formula>INDIRECT(ADDRESS(ROW(),COLUMN()))=TRUNC(INDIRECT(ADDRESS(ROW(),COLUMN())))</formula>
    </cfRule>
  </conditionalFormatting>
  <conditionalFormatting sqref="AU61:AV61">
    <cfRule type="expression" dxfId="222" priority="65">
      <formula>INDIRECT(ADDRESS(ROW(),COLUMN()))=TRUNC(INDIRECT(ADDRESS(ROW(),COLUMN())))</formula>
    </cfRule>
  </conditionalFormatting>
  <conditionalFormatting sqref="AU60:AV60">
    <cfRule type="expression" dxfId="221" priority="64">
      <formula>INDIRECT(ADDRESS(ROW(),COLUMN()))=TRUNC(INDIRECT(ADDRESS(ROW(),COLUMN())))</formula>
    </cfRule>
  </conditionalFormatting>
  <conditionalFormatting sqref="R64">
    <cfRule type="expression" dxfId="220" priority="63">
      <formula>INDIRECT(ADDRESS(ROW(),COLUMN()))=TRUNC(INDIRECT(ADDRESS(ROW(),COLUMN())))</formula>
    </cfRule>
  </conditionalFormatting>
  <conditionalFormatting sqref="R63">
    <cfRule type="expression" dxfId="219" priority="62">
      <formula>INDIRECT(ADDRESS(ROW(),COLUMN()))=TRUNC(INDIRECT(ADDRESS(ROW(),COLUMN())))</formula>
    </cfRule>
  </conditionalFormatting>
  <conditionalFormatting sqref="S64:X64">
    <cfRule type="expression" dxfId="218" priority="61">
      <formula>INDIRECT(ADDRESS(ROW(),COLUMN()))=TRUNC(INDIRECT(ADDRESS(ROW(),COLUMN())))</formula>
    </cfRule>
  </conditionalFormatting>
  <conditionalFormatting sqref="S63:X63">
    <cfRule type="expression" dxfId="217" priority="60">
      <formula>INDIRECT(ADDRESS(ROW(),COLUMN()))=TRUNC(INDIRECT(ADDRESS(ROW(),COLUMN())))</formula>
    </cfRule>
  </conditionalFormatting>
  <conditionalFormatting sqref="AW63:AZ64">
    <cfRule type="expression" dxfId="216" priority="59">
      <formula>INDIRECT(ADDRESS(ROW(),COLUMN()))=TRUNC(INDIRECT(ADDRESS(ROW(),COLUMN())))</formula>
    </cfRule>
  </conditionalFormatting>
  <conditionalFormatting sqref="Y64">
    <cfRule type="expression" dxfId="215" priority="58">
      <formula>INDIRECT(ADDRESS(ROW(),COLUMN()))=TRUNC(INDIRECT(ADDRESS(ROW(),COLUMN())))</formula>
    </cfRule>
  </conditionalFormatting>
  <conditionalFormatting sqref="Y63">
    <cfRule type="expression" dxfId="214" priority="57">
      <formula>INDIRECT(ADDRESS(ROW(),COLUMN()))=TRUNC(INDIRECT(ADDRESS(ROW(),COLUMN())))</formula>
    </cfRule>
  </conditionalFormatting>
  <conditionalFormatting sqref="Z64:AE64">
    <cfRule type="expression" dxfId="213" priority="56">
      <formula>INDIRECT(ADDRESS(ROW(),COLUMN()))=TRUNC(INDIRECT(ADDRESS(ROW(),COLUMN())))</formula>
    </cfRule>
  </conditionalFormatting>
  <conditionalFormatting sqref="Z63:AE63">
    <cfRule type="expression" dxfId="212" priority="55">
      <formula>INDIRECT(ADDRESS(ROW(),COLUMN()))=TRUNC(INDIRECT(ADDRESS(ROW(),COLUMN())))</formula>
    </cfRule>
  </conditionalFormatting>
  <conditionalFormatting sqref="AF64">
    <cfRule type="expression" dxfId="211" priority="54">
      <formula>INDIRECT(ADDRESS(ROW(),COLUMN()))=TRUNC(INDIRECT(ADDRESS(ROW(),COLUMN())))</formula>
    </cfRule>
  </conditionalFormatting>
  <conditionalFormatting sqref="AF63">
    <cfRule type="expression" dxfId="210" priority="53">
      <formula>INDIRECT(ADDRESS(ROW(),COLUMN()))=TRUNC(INDIRECT(ADDRESS(ROW(),COLUMN())))</formula>
    </cfRule>
  </conditionalFormatting>
  <conditionalFormatting sqref="AG64:AL64">
    <cfRule type="expression" dxfId="209" priority="52">
      <formula>INDIRECT(ADDRESS(ROW(),COLUMN()))=TRUNC(INDIRECT(ADDRESS(ROW(),COLUMN())))</formula>
    </cfRule>
  </conditionalFormatting>
  <conditionalFormatting sqref="AG63:AL63">
    <cfRule type="expression" dxfId="208" priority="51">
      <formula>INDIRECT(ADDRESS(ROW(),COLUMN()))=TRUNC(INDIRECT(ADDRESS(ROW(),COLUMN())))</formula>
    </cfRule>
  </conditionalFormatting>
  <conditionalFormatting sqref="AM64">
    <cfRule type="expression" dxfId="207" priority="50">
      <formula>INDIRECT(ADDRESS(ROW(),COLUMN()))=TRUNC(INDIRECT(ADDRESS(ROW(),COLUMN())))</formula>
    </cfRule>
  </conditionalFormatting>
  <conditionalFormatting sqref="AM63">
    <cfRule type="expression" dxfId="206" priority="49">
      <formula>INDIRECT(ADDRESS(ROW(),COLUMN()))=TRUNC(INDIRECT(ADDRESS(ROW(),COLUMN())))</formula>
    </cfRule>
  </conditionalFormatting>
  <conditionalFormatting sqref="AN64:AS64">
    <cfRule type="expression" dxfId="205" priority="48">
      <formula>INDIRECT(ADDRESS(ROW(),COLUMN()))=TRUNC(INDIRECT(ADDRESS(ROW(),COLUMN())))</formula>
    </cfRule>
  </conditionalFormatting>
  <conditionalFormatting sqref="AN63:AS63">
    <cfRule type="expression" dxfId="204" priority="47">
      <formula>INDIRECT(ADDRESS(ROW(),COLUMN()))=TRUNC(INDIRECT(ADDRESS(ROW(),COLUMN())))</formula>
    </cfRule>
  </conditionalFormatting>
  <conditionalFormatting sqref="AT64">
    <cfRule type="expression" dxfId="203" priority="46">
      <formula>INDIRECT(ADDRESS(ROW(),COLUMN()))=TRUNC(INDIRECT(ADDRESS(ROW(),COLUMN())))</formula>
    </cfRule>
  </conditionalFormatting>
  <conditionalFormatting sqref="AT63">
    <cfRule type="expression" dxfId="202" priority="45">
      <formula>INDIRECT(ADDRESS(ROW(),COLUMN()))=TRUNC(INDIRECT(ADDRESS(ROW(),COLUMN())))</formula>
    </cfRule>
  </conditionalFormatting>
  <conditionalFormatting sqref="AU64:AV64">
    <cfRule type="expression" dxfId="201" priority="44">
      <formula>INDIRECT(ADDRESS(ROW(),COLUMN()))=TRUNC(INDIRECT(ADDRESS(ROW(),COLUMN())))</formula>
    </cfRule>
  </conditionalFormatting>
  <conditionalFormatting sqref="AU63:AV63">
    <cfRule type="expression" dxfId="200" priority="43">
      <formula>INDIRECT(ADDRESS(ROW(),COLUMN()))=TRUNC(INDIRECT(ADDRESS(ROW(),COLUMN())))</formula>
    </cfRule>
  </conditionalFormatting>
  <conditionalFormatting sqref="R67">
    <cfRule type="expression" dxfId="199" priority="42">
      <formula>INDIRECT(ADDRESS(ROW(),COLUMN()))=TRUNC(INDIRECT(ADDRESS(ROW(),COLUMN())))</formula>
    </cfRule>
  </conditionalFormatting>
  <conditionalFormatting sqref="R66">
    <cfRule type="expression" dxfId="198" priority="41">
      <formula>INDIRECT(ADDRESS(ROW(),COLUMN()))=TRUNC(INDIRECT(ADDRESS(ROW(),COLUMN())))</formula>
    </cfRule>
  </conditionalFormatting>
  <conditionalFormatting sqref="S67:X67">
    <cfRule type="expression" dxfId="197" priority="40">
      <formula>INDIRECT(ADDRESS(ROW(),COLUMN()))=TRUNC(INDIRECT(ADDRESS(ROW(),COLUMN())))</formula>
    </cfRule>
  </conditionalFormatting>
  <conditionalFormatting sqref="S66:X66">
    <cfRule type="expression" dxfId="196" priority="39">
      <formula>INDIRECT(ADDRESS(ROW(),COLUMN()))=TRUNC(INDIRECT(ADDRESS(ROW(),COLUMN())))</formula>
    </cfRule>
  </conditionalFormatting>
  <conditionalFormatting sqref="AW66:AZ67">
    <cfRule type="expression" dxfId="195" priority="38">
      <formula>INDIRECT(ADDRESS(ROW(),COLUMN()))=TRUNC(INDIRECT(ADDRESS(ROW(),COLUMN())))</formula>
    </cfRule>
  </conditionalFormatting>
  <conditionalFormatting sqref="Y67">
    <cfRule type="expression" dxfId="194" priority="37">
      <formula>INDIRECT(ADDRESS(ROW(),COLUMN()))=TRUNC(INDIRECT(ADDRESS(ROW(),COLUMN())))</formula>
    </cfRule>
  </conditionalFormatting>
  <conditionalFormatting sqref="Y66">
    <cfRule type="expression" dxfId="193" priority="36">
      <formula>INDIRECT(ADDRESS(ROW(),COLUMN()))=TRUNC(INDIRECT(ADDRESS(ROW(),COLUMN())))</formula>
    </cfRule>
  </conditionalFormatting>
  <conditionalFormatting sqref="Z67:AE67">
    <cfRule type="expression" dxfId="192" priority="35">
      <formula>INDIRECT(ADDRESS(ROW(),COLUMN()))=TRUNC(INDIRECT(ADDRESS(ROW(),COLUMN())))</formula>
    </cfRule>
  </conditionalFormatting>
  <conditionalFormatting sqref="Z66:AE66">
    <cfRule type="expression" dxfId="191" priority="34">
      <formula>INDIRECT(ADDRESS(ROW(),COLUMN()))=TRUNC(INDIRECT(ADDRESS(ROW(),COLUMN())))</formula>
    </cfRule>
  </conditionalFormatting>
  <conditionalFormatting sqref="AF67">
    <cfRule type="expression" dxfId="190" priority="33">
      <formula>INDIRECT(ADDRESS(ROW(),COLUMN()))=TRUNC(INDIRECT(ADDRESS(ROW(),COLUMN())))</formula>
    </cfRule>
  </conditionalFormatting>
  <conditionalFormatting sqref="AF66">
    <cfRule type="expression" dxfId="189" priority="32">
      <formula>INDIRECT(ADDRESS(ROW(),COLUMN()))=TRUNC(INDIRECT(ADDRESS(ROW(),COLUMN())))</formula>
    </cfRule>
  </conditionalFormatting>
  <conditionalFormatting sqref="AG67:AL67">
    <cfRule type="expression" dxfId="188" priority="31">
      <formula>INDIRECT(ADDRESS(ROW(),COLUMN()))=TRUNC(INDIRECT(ADDRESS(ROW(),COLUMN())))</formula>
    </cfRule>
  </conditionalFormatting>
  <conditionalFormatting sqref="AG66:AL66">
    <cfRule type="expression" dxfId="187" priority="30">
      <formula>INDIRECT(ADDRESS(ROW(),COLUMN()))=TRUNC(INDIRECT(ADDRESS(ROW(),COLUMN())))</formula>
    </cfRule>
  </conditionalFormatting>
  <conditionalFormatting sqref="AM67">
    <cfRule type="expression" dxfId="186" priority="29">
      <formula>INDIRECT(ADDRESS(ROW(),COLUMN()))=TRUNC(INDIRECT(ADDRESS(ROW(),COLUMN())))</formula>
    </cfRule>
  </conditionalFormatting>
  <conditionalFormatting sqref="AM66">
    <cfRule type="expression" dxfId="185" priority="28">
      <formula>INDIRECT(ADDRESS(ROW(),COLUMN()))=TRUNC(INDIRECT(ADDRESS(ROW(),COLUMN())))</formula>
    </cfRule>
  </conditionalFormatting>
  <conditionalFormatting sqref="AN67:AS67">
    <cfRule type="expression" dxfId="184" priority="27">
      <formula>INDIRECT(ADDRESS(ROW(),COLUMN()))=TRUNC(INDIRECT(ADDRESS(ROW(),COLUMN())))</formula>
    </cfRule>
  </conditionalFormatting>
  <conditionalFormatting sqref="AN66:AS66">
    <cfRule type="expression" dxfId="183" priority="26">
      <formula>INDIRECT(ADDRESS(ROW(),COLUMN()))=TRUNC(INDIRECT(ADDRESS(ROW(),COLUMN())))</formula>
    </cfRule>
  </conditionalFormatting>
  <conditionalFormatting sqref="AT67">
    <cfRule type="expression" dxfId="182" priority="25">
      <formula>INDIRECT(ADDRESS(ROW(),COLUMN()))=TRUNC(INDIRECT(ADDRESS(ROW(),COLUMN())))</formula>
    </cfRule>
  </conditionalFormatting>
  <conditionalFormatting sqref="AT66">
    <cfRule type="expression" dxfId="181" priority="24">
      <formula>INDIRECT(ADDRESS(ROW(),COLUMN()))=TRUNC(INDIRECT(ADDRESS(ROW(),COLUMN())))</formula>
    </cfRule>
  </conditionalFormatting>
  <conditionalFormatting sqref="AU67:AV67">
    <cfRule type="expression" dxfId="180" priority="23">
      <formula>INDIRECT(ADDRESS(ROW(),COLUMN()))=TRUNC(INDIRECT(ADDRESS(ROW(),COLUMN())))</formula>
    </cfRule>
  </conditionalFormatting>
  <conditionalFormatting sqref="AU66:AV66">
    <cfRule type="expression" dxfId="179" priority="22">
      <formula>INDIRECT(ADDRESS(ROW(),COLUMN()))=TRUNC(INDIRECT(ADDRESS(ROW(),COLUMN())))</formula>
    </cfRule>
  </conditionalFormatting>
  <conditionalFormatting sqref="R70">
    <cfRule type="expression" dxfId="178" priority="21">
      <formula>INDIRECT(ADDRESS(ROW(),COLUMN()))=TRUNC(INDIRECT(ADDRESS(ROW(),COLUMN())))</formula>
    </cfRule>
  </conditionalFormatting>
  <conditionalFormatting sqref="R69">
    <cfRule type="expression" dxfId="177" priority="20">
      <formula>INDIRECT(ADDRESS(ROW(),COLUMN()))=TRUNC(INDIRECT(ADDRESS(ROW(),COLUMN())))</formula>
    </cfRule>
  </conditionalFormatting>
  <conditionalFormatting sqref="S70:X70">
    <cfRule type="expression" dxfId="176" priority="19">
      <formula>INDIRECT(ADDRESS(ROW(),COLUMN()))=TRUNC(INDIRECT(ADDRESS(ROW(),COLUMN())))</formula>
    </cfRule>
  </conditionalFormatting>
  <conditionalFormatting sqref="S69:X69">
    <cfRule type="expression" dxfId="175" priority="18">
      <formula>INDIRECT(ADDRESS(ROW(),COLUMN()))=TRUNC(INDIRECT(ADDRESS(ROW(),COLUMN())))</formula>
    </cfRule>
  </conditionalFormatting>
  <conditionalFormatting sqref="AW69:AZ70">
    <cfRule type="expression" dxfId="174" priority="17">
      <formula>INDIRECT(ADDRESS(ROW(),COLUMN()))=TRUNC(INDIRECT(ADDRESS(ROW(),COLUMN())))</formula>
    </cfRule>
  </conditionalFormatting>
  <conditionalFormatting sqref="Y70">
    <cfRule type="expression" dxfId="173" priority="16">
      <formula>INDIRECT(ADDRESS(ROW(),COLUMN()))=TRUNC(INDIRECT(ADDRESS(ROW(),COLUMN())))</formula>
    </cfRule>
  </conditionalFormatting>
  <conditionalFormatting sqref="Y69">
    <cfRule type="expression" dxfId="172" priority="15">
      <formula>INDIRECT(ADDRESS(ROW(),COLUMN()))=TRUNC(INDIRECT(ADDRESS(ROW(),COLUMN())))</formula>
    </cfRule>
  </conditionalFormatting>
  <conditionalFormatting sqref="Z70:AE70">
    <cfRule type="expression" dxfId="171" priority="14">
      <formula>INDIRECT(ADDRESS(ROW(),COLUMN()))=TRUNC(INDIRECT(ADDRESS(ROW(),COLUMN())))</formula>
    </cfRule>
  </conditionalFormatting>
  <conditionalFormatting sqref="Z69:AE69">
    <cfRule type="expression" dxfId="170" priority="13">
      <formula>INDIRECT(ADDRESS(ROW(),COLUMN()))=TRUNC(INDIRECT(ADDRESS(ROW(),COLUMN())))</formula>
    </cfRule>
  </conditionalFormatting>
  <conditionalFormatting sqref="AF70">
    <cfRule type="expression" dxfId="169" priority="12">
      <formula>INDIRECT(ADDRESS(ROW(),COLUMN()))=TRUNC(INDIRECT(ADDRESS(ROW(),COLUMN())))</formula>
    </cfRule>
  </conditionalFormatting>
  <conditionalFormatting sqref="AF69">
    <cfRule type="expression" dxfId="168" priority="11">
      <formula>INDIRECT(ADDRESS(ROW(),COLUMN()))=TRUNC(INDIRECT(ADDRESS(ROW(),COLUMN())))</formula>
    </cfRule>
  </conditionalFormatting>
  <conditionalFormatting sqref="AG70:AL70">
    <cfRule type="expression" dxfId="167" priority="10">
      <formula>INDIRECT(ADDRESS(ROW(),COLUMN()))=TRUNC(INDIRECT(ADDRESS(ROW(),COLUMN())))</formula>
    </cfRule>
  </conditionalFormatting>
  <conditionalFormatting sqref="AG69:AL69">
    <cfRule type="expression" dxfId="166" priority="9">
      <formula>INDIRECT(ADDRESS(ROW(),COLUMN()))=TRUNC(INDIRECT(ADDRESS(ROW(),COLUMN())))</formula>
    </cfRule>
  </conditionalFormatting>
  <conditionalFormatting sqref="AM70">
    <cfRule type="expression" dxfId="165" priority="8">
      <formula>INDIRECT(ADDRESS(ROW(),COLUMN()))=TRUNC(INDIRECT(ADDRESS(ROW(),COLUMN())))</formula>
    </cfRule>
  </conditionalFormatting>
  <conditionalFormatting sqref="AM69">
    <cfRule type="expression" dxfId="164" priority="7">
      <formula>INDIRECT(ADDRESS(ROW(),COLUMN()))=TRUNC(INDIRECT(ADDRESS(ROW(),COLUMN())))</formula>
    </cfRule>
  </conditionalFormatting>
  <conditionalFormatting sqref="AN70:AS70">
    <cfRule type="expression" dxfId="163" priority="6">
      <formula>INDIRECT(ADDRESS(ROW(),COLUMN()))=TRUNC(INDIRECT(ADDRESS(ROW(),COLUMN())))</formula>
    </cfRule>
  </conditionalFormatting>
  <conditionalFormatting sqref="AN69:AS69">
    <cfRule type="expression" dxfId="162" priority="5">
      <formula>INDIRECT(ADDRESS(ROW(),COLUMN()))=TRUNC(INDIRECT(ADDRESS(ROW(),COLUMN())))</formula>
    </cfRule>
  </conditionalFormatting>
  <conditionalFormatting sqref="AT70">
    <cfRule type="expression" dxfId="161" priority="4">
      <formula>INDIRECT(ADDRESS(ROW(),COLUMN()))=TRUNC(INDIRECT(ADDRESS(ROW(),COLUMN())))</formula>
    </cfRule>
  </conditionalFormatting>
  <conditionalFormatting sqref="AT69">
    <cfRule type="expression" dxfId="160" priority="3">
      <formula>INDIRECT(ADDRESS(ROW(),COLUMN()))=TRUNC(INDIRECT(ADDRESS(ROW(),COLUMN())))</formula>
    </cfRule>
  </conditionalFormatting>
  <conditionalFormatting sqref="AU70:AV70">
    <cfRule type="expression" dxfId="159" priority="2">
      <formula>INDIRECT(ADDRESS(ROW(),COLUMN()))=TRUNC(INDIRECT(ADDRESS(ROW(),COLUMN())))</formula>
    </cfRule>
  </conditionalFormatting>
  <conditionalFormatting sqref="AU69:AV69">
    <cfRule type="expression" dxfId="158" priority="1">
      <formula>INDIRECT(ADDRESS(ROW(),COLUMN()))=TRUNC(INDIRECT(ADDRESS(ROW(),COLUMN())))</formula>
    </cfRule>
  </conditionalFormatting>
  <dataValidations count="5">
    <dataValidation type="list" allowBlank="1" showInputMessage="1" showErrorMessage="1" sqref="BA3:BD3">
      <formula1>"４週,暦月"</formula1>
    </dataValidation>
    <dataValidation type="list" allowBlank="1" showInputMessage="1" showErrorMessage="1" sqref="AB3">
      <formula1>#REF!</formula1>
    </dataValidation>
    <dataValidation type="list" allowBlank="1" showInputMessage="1" showErrorMessage="1" sqref="BA4:BD4">
      <formula1>"予定,実績,予定・実績"</formula1>
    </dataValidation>
    <dataValidation type="decimal" allowBlank="1" showInputMessage="1" showErrorMessage="1" error="入力可能範囲　32～40" sqref="AW6">
      <formula1>32</formula1>
      <formula2>40</formula2>
    </dataValidation>
    <dataValidation allowBlank="1" showInputMessage="1" sqref="AO1:BD1 R20:AV73"/>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cols>
    <col min="1" max="1" width="1.77734375" style="822" customWidth="1"/>
    <col min="2" max="2" width="6.21875" style="823" customWidth="1"/>
    <col min="3" max="3" width="11.77734375" style="823" customWidth="1"/>
    <col min="4" max="4" width="3.77734375" style="823" bestFit="1" customWidth="1"/>
    <col min="5" max="5" width="17.33203125" style="822" customWidth="1"/>
    <col min="6" max="6" width="3.77734375" style="822" bestFit="1" customWidth="1"/>
    <col min="7" max="7" width="17.33203125" style="822" customWidth="1"/>
    <col min="8" max="8" width="3.77734375" style="822" bestFit="1" customWidth="1"/>
    <col min="9" max="9" width="17.33203125" style="823" customWidth="1"/>
    <col min="10" max="10" width="3.77734375" style="822" bestFit="1" customWidth="1"/>
    <col min="11" max="11" width="17.33203125" style="822" customWidth="1"/>
    <col min="12" max="12" width="3.77734375" style="822" customWidth="1"/>
    <col min="13" max="13" width="17.33203125" style="822" customWidth="1"/>
    <col min="14" max="14" width="3.77734375" style="822" customWidth="1"/>
    <col min="15" max="15" width="17.33203125" style="822" customWidth="1"/>
    <col min="16" max="16" width="3.77734375" style="822" customWidth="1"/>
    <col min="17" max="17" width="17.33203125" style="822" customWidth="1"/>
    <col min="18" max="18" width="3.77734375" style="822" customWidth="1"/>
    <col min="19" max="19" width="17.33203125" style="822" customWidth="1"/>
    <col min="20" max="20" width="3.77734375" style="822" customWidth="1"/>
    <col min="21" max="21" width="17.33203125" style="822" customWidth="1"/>
    <col min="22" max="22" width="3.77734375" style="822" customWidth="1"/>
    <col min="23" max="23" width="56.21875" style="822" customWidth="1"/>
    <col min="24" max="16384" width="10" style="822"/>
  </cols>
  <sheetData>
    <row r="1" spans="2:23">
      <c r="B1" s="838" t="s">
        <v>382</v>
      </c>
    </row>
    <row r="2" spans="2:23">
      <c r="B2" s="824" t="s">
        <v>381</v>
      </c>
      <c r="E2" s="837"/>
      <c r="I2" s="836"/>
    </row>
    <row r="3" spans="2:23">
      <c r="B3" s="836" t="s">
        <v>380</v>
      </c>
      <c r="E3" s="837" t="s">
        <v>379</v>
      </c>
      <c r="I3" s="836"/>
    </row>
    <row r="4" spans="2:23">
      <c r="B4" s="824"/>
      <c r="E4" s="835" t="s">
        <v>369</v>
      </c>
      <c r="F4" s="835"/>
      <c r="G4" s="835"/>
      <c r="H4" s="835"/>
      <c r="I4" s="835"/>
      <c r="J4" s="835"/>
      <c r="K4" s="835"/>
      <c r="M4" s="835" t="s">
        <v>378</v>
      </c>
      <c r="N4" s="835"/>
      <c r="O4" s="835"/>
      <c r="Q4" s="835" t="s">
        <v>377</v>
      </c>
      <c r="R4" s="835"/>
      <c r="S4" s="835"/>
      <c r="T4" s="835"/>
      <c r="U4" s="835"/>
      <c r="W4" s="835" t="s">
        <v>376</v>
      </c>
    </row>
    <row r="5" spans="2:23">
      <c r="B5" s="823" t="s">
        <v>375</v>
      </c>
      <c r="C5" s="823" t="s">
        <v>231</v>
      </c>
      <c r="E5" s="823" t="s">
        <v>374</v>
      </c>
      <c r="F5" s="823"/>
      <c r="G5" s="823" t="s">
        <v>373</v>
      </c>
      <c r="I5" s="823" t="s">
        <v>372</v>
      </c>
      <c r="K5" s="823" t="s">
        <v>369</v>
      </c>
      <c r="M5" s="823" t="s">
        <v>371</v>
      </c>
      <c r="O5" s="823" t="s">
        <v>370</v>
      </c>
      <c r="Q5" s="823" t="s">
        <v>371</v>
      </c>
      <c r="S5" s="823" t="s">
        <v>370</v>
      </c>
      <c r="U5" s="823" t="s">
        <v>369</v>
      </c>
      <c r="W5" s="835"/>
    </row>
    <row r="6" spans="2:23">
      <c r="B6" s="823">
        <v>1</v>
      </c>
      <c r="C6" s="828" t="s">
        <v>368</v>
      </c>
      <c r="D6" s="823" t="s">
        <v>342</v>
      </c>
      <c r="E6" s="833"/>
      <c r="F6" s="823" t="s">
        <v>339</v>
      </c>
      <c r="G6" s="833"/>
      <c r="H6" s="822" t="s">
        <v>341</v>
      </c>
      <c r="I6" s="833">
        <v>0</v>
      </c>
      <c r="J6" s="822" t="s">
        <v>340</v>
      </c>
      <c r="K6" s="829">
        <f>(G6-E6-I6)*24</f>
        <v>0</v>
      </c>
      <c r="M6" s="833"/>
      <c r="N6" s="823" t="s">
        <v>339</v>
      </c>
      <c r="O6" s="833"/>
      <c r="Q6" s="832">
        <f>IF(E6&lt;M6,M6,E6)</f>
        <v>0</v>
      </c>
      <c r="R6" s="823" t="s">
        <v>339</v>
      </c>
      <c r="S6" s="832">
        <f>IF(G6&gt;O6,O6,G6)</f>
        <v>0</v>
      </c>
      <c r="U6" s="831">
        <f>(S6-Q6)*24</f>
        <v>0</v>
      </c>
      <c r="W6" s="827"/>
    </row>
    <row r="7" spans="2:23">
      <c r="B7" s="823">
        <v>2</v>
      </c>
      <c r="C7" s="828" t="s">
        <v>367</v>
      </c>
      <c r="D7" s="823" t="s">
        <v>342</v>
      </c>
      <c r="E7" s="833"/>
      <c r="F7" s="823" t="s">
        <v>339</v>
      </c>
      <c r="G7" s="833"/>
      <c r="H7" s="822" t="s">
        <v>341</v>
      </c>
      <c r="I7" s="833">
        <v>0</v>
      </c>
      <c r="J7" s="822" t="s">
        <v>340</v>
      </c>
      <c r="K7" s="829">
        <f>(G7-E7-I7)*24</f>
        <v>0</v>
      </c>
      <c r="M7" s="833"/>
      <c r="N7" s="823" t="s">
        <v>339</v>
      </c>
      <c r="O7" s="833"/>
      <c r="Q7" s="832">
        <f>IF(E7&lt;M7,M7,E7)</f>
        <v>0</v>
      </c>
      <c r="R7" s="823" t="s">
        <v>339</v>
      </c>
      <c r="S7" s="832">
        <f>IF(G7&gt;O7,O7,G7)</f>
        <v>0</v>
      </c>
      <c r="U7" s="831">
        <f>(S7-Q7)*24</f>
        <v>0</v>
      </c>
      <c r="W7" s="827"/>
    </row>
    <row r="8" spans="2:23">
      <c r="B8" s="823">
        <v>3</v>
      </c>
      <c r="C8" s="828" t="s">
        <v>366</v>
      </c>
      <c r="D8" s="823" t="s">
        <v>342</v>
      </c>
      <c r="E8" s="833"/>
      <c r="F8" s="823" t="s">
        <v>339</v>
      </c>
      <c r="G8" s="833"/>
      <c r="H8" s="822" t="s">
        <v>341</v>
      </c>
      <c r="I8" s="833">
        <v>0</v>
      </c>
      <c r="J8" s="822" t="s">
        <v>340</v>
      </c>
      <c r="K8" s="829">
        <f>(G8-E8-I8)*24</f>
        <v>0</v>
      </c>
      <c r="M8" s="833"/>
      <c r="N8" s="823" t="s">
        <v>339</v>
      </c>
      <c r="O8" s="833"/>
      <c r="Q8" s="832">
        <f>IF(E8&lt;M8,M8,E8)</f>
        <v>0</v>
      </c>
      <c r="R8" s="823" t="s">
        <v>339</v>
      </c>
      <c r="S8" s="832">
        <f>IF(G8&gt;O8,O8,G8)</f>
        <v>0</v>
      </c>
      <c r="U8" s="831">
        <f>(S8-Q8)*24</f>
        <v>0</v>
      </c>
      <c r="W8" s="827"/>
    </row>
    <row r="9" spans="2:23">
      <c r="B9" s="823">
        <v>4</v>
      </c>
      <c r="C9" s="828" t="s">
        <v>365</v>
      </c>
      <c r="D9" s="823" t="s">
        <v>342</v>
      </c>
      <c r="E9" s="833"/>
      <c r="F9" s="823" t="s">
        <v>339</v>
      </c>
      <c r="G9" s="833"/>
      <c r="H9" s="822" t="s">
        <v>341</v>
      </c>
      <c r="I9" s="833">
        <v>0</v>
      </c>
      <c r="J9" s="822" t="s">
        <v>340</v>
      </c>
      <c r="K9" s="829">
        <f>(G9-E9-I9)*24</f>
        <v>0</v>
      </c>
      <c r="M9" s="833"/>
      <c r="N9" s="823" t="s">
        <v>339</v>
      </c>
      <c r="O9" s="833"/>
      <c r="Q9" s="832">
        <f>IF(E9&lt;M9,M9,E9)</f>
        <v>0</v>
      </c>
      <c r="R9" s="823" t="s">
        <v>339</v>
      </c>
      <c r="S9" s="832">
        <f>IF(G9&gt;O9,O9,G9)</f>
        <v>0</v>
      </c>
      <c r="U9" s="831">
        <f>(S9-Q9)*24</f>
        <v>0</v>
      </c>
      <c r="W9" s="827"/>
    </row>
    <row r="10" spans="2:23">
      <c r="B10" s="823">
        <v>5</v>
      </c>
      <c r="C10" s="828" t="s">
        <v>364</v>
      </c>
      <c r="D10" s="823" t="s">
        <v>342</v>
      </c>
      <c r="E10" s="833"/>
      <c r="F10" s="823" t="s">
        <v>339</v>
      </c>
      <c r="G10" s="833"/>
      <c r="H10" s="822" t="s">
        <v>341</v>
      </c>
      <c r="I10" s="833">
        <v>0</v>
      </c>
      <c r="J10" s="822" t="s">
        <v>340</v>
      </c>
      <c r="K10" s="829">
        <f>(G10-E10-I10)*24</f>
        <v>0</v>
      </c>
      <c r="M10" s="833"/>
      <c r="N10" s="823" t="s">
        <v>339</v>
      </c>
      <c r="O10" s="833"/>
      <c r="Q10" s="832">
        <f>IF(E10&lt;M10,M10,E10)</f>
        <v>0</v>
      </c>
      <c r="R10" s="823" t="s">
        <v>339</v>
      </c>
      <c r="S10" s="832">
        <f>IF(G10&gt;O10,O10,G10)</f>
        <v>0</v>
      </c>
      <c r="U10" s="831">
        <f>(S10-Q10)*24</f>
        <v>0</v>
      </c>
      <c r="W10" s="827"/>
    </row>
    <row r="11" spans="2:23">
      <c r="B11" s="823">
        <v>6</v>
      </c>
      <c r="C11" s="828" t="s">
        <v>363</v>
      </c>
      <c r="D11" s="823" t="s">
        <v>342</v>
      </c>
      <c r="E11" s="833"/>
      <c r="F11" s="823" t="s">
        <v>339</v>
      </c>
      <c r="G11" s="833"/>
      <c r="H11" s="822" t="s">
        <v>341</v>
      </c>
      <c r="I11" s="833">
        <v>0</v>
      </c>
      <c r="J11" s="822" t="s">
        <v>340</v>
      </c>
      <c r="K11" s="829">
        <f>(G11-E11-I11)*24</f>
        <v>0</v>
      </c>
      <c r="M11" s="833"/>
      <c r="N11" s="823" t="s">
        <v>339</v>
      </c>
      <c r="O11" s="833"/>
      <c r="Q11" s="832">
        <f>IF(E11&lt;M11,M11,E11)</f>
        <v>0</v>
      </c>
      <c r="R11" s="823" t="s">
        <v>339</v>
      </c>
      <c r="S11" s="832">
        <f>IF(G11&gt;O11,O11,G11)</f>
        <v>0</v>
      </c>
      <c r="U11" s="831">
        <f>(S11-Q11)*24</f>
        <v>0</v>
      </c>
      <c r="W11" s="827"/>
    </row>
    <row r="12" spans="2:23">
      <c r="B12" s="823">
        <v>7</v>
      </c>
      <c r="C12" s="828" t="s">
        <v>362</v>
      </c>
      <c r="D12" s="823" t="s">
        <v>342</v>
      </c>
      <c r="E12" s="833"/>
      <c r="F12" s="823" t="s">
        <v>339</v>
      </c>
      <c r="G12" s="833"/>
      <c r="H12" s="822" t="s">
        <v>341</v>
      </c>
      <c r="I12" s="833">
        <v>0</v>
      </c>
      <c r="J12" s="822" t="s">
        <v>340</v>
      </c>
      <c r="K12" s="829">
        <f>(G12-E12-I12)*24</f>
        <v>0</v>
      </c>
      <c r="M12" s="833"/>
      <c r="N12" s="823" t="s">
        <v>339</v>
      </c>
      <c r="O12" s="833"/>
      <c r="Q12" s="832">
        <f>IF(E12&lt;M12,M12,E12)</f>
        <v>0</v>
      </c>
      <c r="R12" s="823" t="s">
        <v>339</v>
      </c>
      <c r="S12" s="832">
        <f>IF(G12&gt;O12,O12,G12)</f>
        <v>0</v>
      </c>
      <c r="U12" s="831">
        <f>(S12-Q12)*24</f>
        <v>0</v>
      </c>
      <c r="W12" s="827"/>
    </row>
    <row r="13" spans="2:23">
      <c r="B13" s="823">
        <v>8</v>
      </c>
      <c r="C13" s="828" t="s">
        <v>361</v>
      </c>
      <c r="D13" s="823" t="s">
        <v>342</v>
      </c>
      <c r="E13" s="833"/>
      <c r="F13" s="823" t="s">
        <v>339</v>
      </c>
      <c r="G13" s="833"/>
      <c r="H13" s="822" t="s">
        <v>341</v>
      </c>
      <c r="I13" s="833">
        <v>0</v>
      </c>
      <c r="J13" s="822" t="s">
        <v>340</v>
      </c>
      <c r="K13" s="829">
        <f>(G13-E13-I13)*24</f>
        <v>0</v>
      </c>
      <c r="M13" s="833"/>
      <c r="N13" s="823" t="s">
        <v>339</v>
      </c>
      <c r="O13" s="833"/>
      <c r="Q13" s="832">
        <f>IF(E13&lt;M13,M13,E13)</f>
        <v>0</v>
      </c>
      <c r="R13" s="823" t="s">
        <v>339</v>
      </c>
      <c r="S13" s="832">
        <f>IF(G13&gt;O13,O13,G13)</f>
        <v>0</v>
      </c>
      <c r="U13" s="831">
        <f>(S13-Q13)*24</f>
        <v>0</v>
      </c>
      <c r="W13" s="827"/>
    </row>
    <row r="14" spans="2:23">
      <c r="B14" s="823">
        <v>9</v>
      </c>
      <c r="C14" s="828" t="s">
        <v>360</v>
      </c>
      <c r="D14" s="823" t="s">
        <v>342</v>
      </c>
      <c r="E14" s="833"/>
      <c r="F14" s="823" t="s">
        <v>339</v>
      </c>
      <c r="G14" s="833"/>
      <c r="H14" s="822" t="s">
        <v>341</v>
      </c>
      <c r="I14" s="833">
        <v>0</v>
      </c>
      <c r="J14" s="822" t="s">
        <v>340</v>
      </c>
      <c r="K14" s="829">
        <f>(G14-E14-I14)*24</f>
        <v>0</v>
      </c>
      <c r="M14" s="833"/>
      <c r="N14" s="823" t="s">
        <v>339</v>
      </c>
      <c r="O14" s="833"/>
      <c r="Q14" s="832">
        <f>IF(E14&lt;M14,M14,E14)</f>
        <v>0</v>
      </c>
      <c r="R14" s="823" t="s">
        <v>339</v>
      </c>
      <c r="S14" s="832">
        <f>IF(G14&gt;O14,O14,G14)</f>
        <v>0</v>
      </c>
      <c r="U14" s="831">
        <f>(S14-Q14)*24</f>
        <v>0</v>
      </c>
      <c r="W14" s="827"/>
    </row>
    <row r="15" spans="2:23">
      <c r="B15" s="823">
        <v>10</v>
      </c>
      <c r="C15" s="828" t="s">
        <v>359</v>
      </c>
      <c r="D15" s="823" t="s">
        <v>342</v>
      </c>
      <c r="E15" s="833"/>
      <c r="F15" s="823" t="s">
        <v>339</v>
      </c>
      <c r="G15" s="833"/>
      <c r="H15" s="822" t="s">
        <v>341</v>
      </c>
      <c r="I15" s="833">
        <v>0</v>
      </c>
      <c r="J15" s="822" t="s">
        <v>340</v>
      </c>
      <c r="K15" s="829">
        <f>(G15-E15-I15)*24</f>
        <v>0</v>
      </c>
      <c r="M15" s="833"/>
      <c r="N15" s="823" t="s">
        <v>339</v>
      </c>
      <c r="O15" s="833"/>
      <c r="Q15" s="832">
        <f>IF(E15&lt;M15,M15,E15)</f>
        <v>0</v>
      </c>
      <c r="R15" s="823" t="s">
        <v>339</v>
      </c>
      <c r="S15" s="832">
        <f>IF(G15&gt;O15,O15,G15)</f>
        <v>0</v>
      </c>
      <c r="U15" s="831">
        <f>(S15-Q15)*24</f>
        <v>0</v>
      </c>
      <c r="W15" s="827"/>
    </row>
    <row r="16" spans="2:23">
      <c r="B16" s="823">
        <v>11</v>
      </c>
      <c r="C16" s="828" t="s">
        <v>358</v>
      </c>
      <c r="D16" s="823" t="s">
        <v>342</v>
      </c>
      <c r="E16" s="833"/>
      <c r="F16" s="823" t="s">
        <v>339</v>
      </c>
      <c r="G16" s="833"/>
      <c r="H16" s="822" t="s">
        <v>341</v>
      </c>
      <c r="I16" s="833">
        <v>0</v>
      </c>
      <c r="J16" s="822" t="s">
        <v>340</v>
      </c>
      <c r="K16" s="829">
        <f>(G16-E16-I16)*24</f>
        <v>0</v>
      </c>
      <c r="M16" s="833"/>
      <c r="N16" s="823" t="s">
        <v>339</v>
      </c>
      <c r="O16" s="833"/>
      <c r="Q16" s="832">
        <f>IF(E16&lt;M16,M16,E16)</f>
        <v>0</v>
      </c>
      <c r="R16" s="823" t="s">
        <v>339</v>
      </c>
      <c r="S16" s="832">
        <f>IF(G16&gt;O16,O16,G16)</f>
        <v>0</v>
      </c>
      <c r="U16" s="831">
        <f>(S16-Q16)*24</f>
        <v>0</v>
      </c>
      <c r="W16" s="827"/>
    </row>
    <row r="17" spans="2:23">
      <c r="B17" s="823">
        <v>12</v>
      </c>
      <c r="C17" s="828" t="s">
        <v>357</v>
      </c>
      <c r="D17" s="823" t="s">
        <v>342</v>
      </c>
      <c r="E17" s="833"/>
      <c r="F17" s="823" t="s">
        <v>339</v>
      </c>
      <c r="G17" s="833"/>
      <c r="H17" s="822" t="s">
        <v>341</v>
      </c>
      <c r="I17" s="833">
        <v>0</v>
      </c>
      <c r="J17" s="822" t="s">
        <v>340</v>
      </c>
      <c r="K17" s="829">
        <f>(G17-E17-I17)*24</f>
        <v>0</v>
      </c>
      <c r="M17" s="833"/>
      <c r="N17" s="823" t="s">
        <v>339</v>
      </c>
      <c r="O17" s="833"/>
      <c r="Q17" s="832">
        <f>IF(E17&lt;M17,M17,E17)</f>
        <v>0</v>
      </c>
      <c r="R17" s="823" t="s">
        <v>339</v>
      </c>
      <c r="S17" s="832">
        <f>IF(G17&gt;O17,O17,G17)</f>
        <v>0</v>
      </c>
      <c r="U17" s="831">
        <f>(S17-Q17)*24</f>
        <v>0</v>
      </c>
      <c r="W17" s="827"/>
    </row>
    <row r="18" spans="2:23">
      <c r="B18" s="823">
        <v>13</v>
      </c>
      <c r="C18" s="828" t="s">
        <v>356</v>
      </c>
      <c r="D18" s="823" t="s">
        <v>342</v>
      </c>
      <c r="E18" s="833"/>
      <c r="F18" s="823" t="s">
        <v>339</v>
      </c>
      <c r="G18" s="833"/>
      <c r="H18" s="822" t="s">
        <v>341</v>
      </c>
      <c r="I18" s="833">
        <v>0</v>
      </c>
      <c r="J18" s="822" t="s">
        <v>340</v>
      </c>
      <c r="K18" s="829">
        <f>(G18-E18-I18)*24</f>
        <v>0</v>
      </c>
      <c r="M18" s="833"/>
      <c r="N18" s="823" t="s">
        <v>339</v>
      </c>
      <c r="O18" s="833"/>
      <c r="Q18" s="832">
        <f>IF(E18&lt;M18,M18,E18)</f>
        <v>0</v>
      </c>
      <c r="R18" s="823" t="s">
        <v>339</v>
      </c>
      <c r="S18" s="832">
        <f>IF(G18&gt;O18,O18,G18)</f>
        <v>0</v>
      </c>
      <c r="U18" s="831">
        <f>(S18-Q18)*24</f>
        <v>0</v>
      </c>
      <c r="W18" s="827"/>
    </row>
    <row r="19" spans="2:23">
      <c r="B19" s="823">
        <v>14</v>
      </c>
      <c r="C19" s="828" t="s">
        <v>355</v>
      </c>
      <c r="D19" s="823" t="s">
        <v>342</v>
      </c>
      <c r="E19" s="833"/>
      <c r="F19" s="823" t="s">
        <v>339</v>
      </c>
      <c r="G19" s="833"/>
      <c r="H19" s="822" t="s">
        <v>341</v>
      </c>
      <c r="I19" s="833">
        <v>0</v>
      </c>
      <c r="J19" s="822" t="s">
        <v>340</v>
      </c>
      <c r="K19" s="829">
        <f>(G19-E19-I19)*24</f>
        <v>0</v>
      </c>
      <c r="M19" s="833"/>
      <c r="N19" s="823" t="s">
        <v>339</v>
      </c>
      <c r="O19" s="833"/>
      <c r="Q19" s="832">
        <f>IF(E19&lt;M19,M19,E19)</f>
        <v>0</v>
      </c>
      <c r="R19" s="823" t="s">
        <v>339</v>
      </c>
      <c r="S19" s="832">
        <f>IF(G19&gt;O19,O19,G19)</f>
        <v>0</v>
      </c>
      <c r="U19" s="831">
        <f>(S19-Q19)*24</f>
        <v>0</v>
      </c>
      <c r="W19" s="827"/>
    </row>
    <row r="20" spans="2:23">
      <c r="B20" s="823">
        <v>15</v>
      </c>
      <c r="C20" s="828" t="s">
        <v>354</v>
      </c>
      <c r="D20" s="823" t="s">
        <v>342</v>
      </c>
      <c r="E20" s="833"/>
      <c r="F20" s="823" t="s">
        <v>339</v>
      </c>
      <c r="G20" s="833"/>
      <c r="H20" s="822" t="s">
        <v>341</v>
      </c>
      <c r="I20" s="833">
        <v>0</v>
      </c>
      <c r="J20" s="822" t="s">
        <v>340</v>
      </c>
      <c r="K20" s="834">
        <f>(G20-E20-I20)*24</f>
        <v>0</v>
      </c>
      <c r="M20" s="833"/>
      <c r="N20" s="823" t="s">
        <v>339</v>
      </c>
      <c r="O20" s="833"/>
      <c r="Q20" s="832">
        <f>IF(E20&lt;M20,M20,E20)</f>
        <v>0</v>
      </c>
      <c r="R20" s="823" t="s">
        <v>339</v>
      </c>
      <c r="S20" s="832">
        <f>IF(G20&gt;O20,O20,G20)</f>
        <v>0</v>
      </c>
      <c r="U20" s="831">
        <f>(S20-Q20)*24</f>
        <v>0</v>
      </c>
      <c r="W20" s="827"/>
    </row>
    <row r="21" spans="2:23">
      <c r="B21" s="823">
        <v>16</v>
      </c>
      <c r="C21" s="828" t="s">
        <v>353</v>
      </c>
      <c r="D21" s="823" t="s">
        <v>342</v>
      </c>
      <c r="E21" s="833"/>
      <c r="F21" s="823" t="s">
        <v>339</v>
      </c>
      <c r="G21" s="833"/>
      <c r="H21" s="822" t="s">
        <v>341</v>
      </c>
      <c r="I21" s="833">
        <v>0</v>
      </c>
      <c r="J21" s="822" t="s">
        <v>340</v>
      </c>
      <c r="K21" s="829">
        <f>(G21-E21-I21)*24</f>
        <v>0</v>
      </c>
      <c r="M21" s="833"/>
      <c r="N21" s="823" t="s">
        <v>339</v>
      </c>
      <c r="O21" s="833"/>
      <c r="Q21" s="832">
        <f>IF(E21&lt;M21,M21,E21)</f>
        <v>0</v>
      </c>
      <c r="R21" s="823" t="s">
        <v>339</v>
      </c>
      <c r="S21" s="832">
        <f>IF(G21&gt;O21,O21,G21)</f>
        <v>0</v>
      </c>
      <c r="U21" s="831">
        <f>(S21-Q21)*24</f>
        <v>0</v>
      </c>
      <c r="W21" s="827"/>
    </row>
    <row r="22" spans="2:23">
      <c r="B22" s="823">
        <v>17</v>
      </c>
      <c r="C22" s="828" t="s">
        <v>352</v>
      </c>
      <c r="D22" s="823" t="s">
        <v>342</v>
      </c>
      <c r="E22" s="833"/>
      <c r="F22" s="823" t="s">
        <v>339</v>
      </c>
      <c r="G22" s="833"/>
      <c r="H22" s="822" t="s">
        <v>341</v>
      </c>
      <c r="I22" s="833">
        <v>0</v>
      </c>
      <c r="J22" s="822" t="s">
        <v>340</v>
      </c>
      <c r="K22" s="829">
        <f>(G22-E22-I22)*24</f>
        <v>0</v>
      </c>
      <c r="M22" s="833"/>
      <c r="N22" s="823" t="s">
        <v>339</v>
      </c>
      <c r="O22" s="833"/>
      <c r="Q22" s="832">
        <f>IF(E22&lt;M22,M22,E22)</f>
        <v>0</v>
      </c>
      <c r="R22" s="823" t="s">
        <v>339</v>
      </c>
      <c r="S22" s="832">
        <f>IF(G22&gt;O22,O22,G22)</f>
        <v>0</v>
      </c>
      <c r="U22" s="831">
        <f>(S22-Q22)*24</f>
        <v>0</v>
      </c>
      <c r="W22" s="827"/>
    </row>
    <row r="23" spans="2:23">
      <c r="B23" s="823">
        <v>18</v>
      </c>
      <c r="C23" s="828" t="s">
        <v>351</v>
      </c>
      <c r="D23" s="823" t="s">
        <v>342</v>
      </c>
      <c r="E23" s="833"/>
      <c r="F23" s="823" t="s">
        <v>339</v>
      </c>
      <c r="G23" s="833"/>
      <c r="H23" s="822" t="s">
        <v>341</v>
      </c>
      <c r="I23" s="833">
        <v>0</v>
      </c>
      <c r="J23" s="822" t="s">
        <v>340</v>
      </c>
      <c r="K23" s="829">
        <f>(G23-E23-I23)*24</f>
        <v>0</v>
      </c>
      <c r="M23" s="833"/>
      <c r="N23" s="823" t="s">
        <v>339</v>
      </c>
      <c r="O23" s="833"/>
      <c r="Q23" s="832">
        <f>IF(E23&lt;M23,M23,E23)</f>
        <v>0</v>
      </c>
      <c r="R23" s="823" t="s">
        <v>339</v>
      </c>
      <c r="S23" s="832">
        <f>IF(G23&gt;O23,O23,G23)</f>
        <v>0</v>
      </c>
      <c r="U23" s="831">
        <f>(S23-Q23)*24</f>
        <v>0</v>
      </c>
      <c r="W23" s="827"/>
    </row>
    <row r="24" spans="2:23">
      <c r="B24" s="823">
        <v>19</v>
      </c>
      <c r="C24" s="828" t="s">
        <v>350</v>
      </c>
      <c r="D24" s="823" t="s">
        <v>342</v>
      </c>
      <c r="E24" s="833"/>
      <c r="F24" s="823" t="s">
        <v>339</v>
      </c>
      <c r="G24" s="833"/>
      <c r="H24" s="822" t="s">
        <v>341</v>
      </c>
      <c r="I24" s="833">
        <v>0</v>
      </c>
      <c r="J24" s="822" t="s">
        <v>340</v>
      </c>
      <c r="K24" s="829">
        <f>(G24-E24-I24)*24</f>
        <v>0</v>
      </c>
      <c r="M24" s="833"/>
      <c r="N24" s="823" t="s">
        <v>339</v>
      </c>
      <c r="O24" s="833"/>
      <c r="Q24" s="832">
        <f>IF(E24&lt;M24,M24,E24)</f>
        <v>0</v>
      </c>
      <c r="R24" s="823" t="s">
        <v>339</v>
      </c>
      <c r="S24" s="832">
        <f>IF(G24&gt;O24,O24,G24)</f>
        <v>0</v>
      </c>
      <c r="U24" s="831">
        <f>(S24-Q24)*24</f>
        <v>0</v>
      </c>
      <c r="W24" s="827"/>
    </row>
    <row r="25" spans="2:23">
      <c r="B25" s="823">
        <v>20</v>
      </c>
      <c r="C25" s="828" t="s">
        <v>349</v>
      </c>
      <c r="D25" s="823" t="s">
        <v>342</v>
      </c>
      <c r="E25" s="833"/>
      <c r="F25" s="823" t="s">
        <v>339</v>
      </c>
      <c r="G25" s="833"/>
      <c r="H25" s="822" t="s">
        <v>341</v>
      </c>
      <c r="I25" s="833">
        <v>0</v>
      </c>
      <c r="J25" s="822" t="s">
        <v>340</v>
      </c>
      <c r="K25" s="829">
        <f>(G25-E25-I25)*24</f>
        <v>0</v>
      </c>
      <c r="M25" s="833"/>
      <c r="N25" s="823" t="s">
        <v>339</v>
      </c>
      <c r="O25" s="833"/>
      <c r="Q25" s="832">
        <f>IF(E25&lt;M25,M25,E25)</f>
        <v>0</v>
      </c>
      <c r="R25" s="823" t="s">
        <v>339</v>
      </c>
      <c r="S25" s="832">
        <f>IF(G25&gt;O25,O25,G25)</f>
        <v>0</v>
      </c>
      <c r="U25" s="831">
        <f>(S25-Q25)*24</f>
        <v>0</v>
      </c>
      <c r="W25" s="827"/>
    </row>
    <row r="26" spans="2:23">
      <c r="B26" s="823">
        <v>21</v>
      </c>
      <c r="C26" s="828" t="s">
        <v>348</v>
      </c>
      <c r="D26" s="823" t="s">
        <v>342</v>
      </c>
      <c r="E26" s="830"/>
      <c r="F26" s="823" t="s">
        <v>339</v>
      </c>
      <c r="G26" s="830"/>
      <c r="H26" s="822" t="s">
        <v>341</v>
      </c>
      <c r="I26" s="830"/>
      <c r="J26" s="822" t="s">
        <v>340</v>
      </c>
      <c r="K26" s="828">
        <v>1</v>
      </c>
      <c r="M26" s="829"/>
      <c r="N26" s="823" t="s">
        <v>339</v>
      </c>
      <c r="O26" s="829"/>
      <c r="Q26" s="829"/>
      <c r="R26" s="823" t="s">
        <v>339</v>
      </c>
      <c r="S26" s="829"/>
      <c r="U26" s="828">
        <v>1</v>
      </c>
      <c r="W26" s="827"/>
    </row>
    <row r="27" spans="2:23">
      <c r="B27" s="823">
        <v>22</v>
      </c>
      <c r="C27" s="828" t="s">
        <v>347</v>
      </c>
      <c r="D27" s="823" t="s">
        <v>342</v>
      </c>
      <c r="E27" s="830"/>
      <c r="F27" s="823" t="s">
        <v>339</v>
      </c>
      <c r="G27" s="830"/>
      <c r="H27" s="822" t="s">
        <v>341</v>
      </c>
      <c r="I27" s="830"/>
      <c r="J27" s="822" t="s">
        <v>340</v>
      </c>
      <c r="K27" s="828">
        <v>2</v>
      </c>
      <c r="M27" s="829"/>
      <c r="N27" s="823" t="s">
        <v>339</v>
      </c>
      <c r="O27" s="829"/>
      <c r="Q27" s="829"/>
      <c r="R27" s="823" t="s">
        <v>339</v>
      </c>
      <c r="S27" s="829"/>
      <c r="U27" s="828">
        <v>2</v>
      </c>
      <c r="W27" s="827"/>
    </row>
    <row r="28" spans="2:23">
      <c r="B28" s="823">
        <v>23</v>
      </c>
      <c r="C28" s="828" t="s">
        <v>346</v>
      </c>
      <c r="D28" s="823" t="s">
        <v>342</v>
      </c>
      <c r="E28" s="830"/>
      <c r="F28" s="823" t="s">
        <v>339</v>
      </c>
      <c r="G28" s="830"/>
      <c r="H28" s="822" t="s">
        <v>341</v>
      </c>
      <c r="I28" s="830"/>
      <c r="J28" s="822" t="s">
        <v>340</v>
      </c>
      <c r="K28" s="828">
        <v>3</v>
      </c>
      <c r="M28" s="829"/>
      <c r="N28" s="823" t="s">
        <v>339</v>
      </c>
      <c r="O28" s="829"/>
      <c r="Q28" s="829"/>
      <c r="R28" s="823" t="s">
        <v>339</v>
      </c>
      <c r="S28" s="829"/>
      <c r="U28" s="828">
        <v>3</v>
      </c>
      <c r="W28" s="827"/>
    </row>
    <row r="29" spans="2:23">
      <c r="B29" s="823">
        <v>24</v>
      </c>
      <c r="C29" s="828" t="s">
        <v>345</v>
      </c>
      <c r="D29" s="823" t="s">
        <v>342</v>
      </c>
      <c r="E29" s="830"/>
      <c r="F29" s="823" t="s">
        <v>339</v>
      </c>
      <c r="G29" s="830"/>
      <c r="H29" s="822" t="s">
        <v>341</v>
      </c>
      <c r="I29" s="830"/>
      <c r="J29" s="822" t="s">
        <v>340</v>
      </c>
      <c r="K29" s="828">
        <v>4</v>
      </c>
      <c r="M29" s="829"/>
      <c r="N29" s="823" t="s">
        <v>339</v>
      </c>
      <c r="O29" s="829"/>
      <c r="Q29" s="829"/>
      <c r="R29" s="823" t="s">
        <v>339</v>
      </c>
      <c r="S29" s="829"/>
      <c r="U29" s="828">
        <v>4</v>
      </c>
      <c r="W29" s="827"/>
    </row>
    <row r="30" spans="2:23">
      <c r="B30" s="823">
        <v>25</v>
      </c>
      <c r="C30" s="828" t="s">
        <v>344</v>
      </c>
      <c r="D30" s="823" t="s">
        <v>342</v>
      </c>
      <c r="E30" s="830"/>
      <c r="F30" s="823" t="s">
        <v>339</v>
      </c>
      <c r="G30" s="830"/>
      <c r="H30" s="822" t="s">
        <v>341</v>
      </c>
      <c r="I30" s="830"/>
      <c r="J30" s="822" t="s">
        <v>340</v>
      </c>
      <c r="K30" s="828">
        <v>4</v>
      </c>
      <c r="M30" s="829"/>
      <c r="N30" s="823" t="s">
        <v>339</v>
      </c>
      <c r="O30" s="829"/>
      <c r="Q30" s="829"/>
      <c r="R30" s="823" t="s">
        <v>339</v>
      </c>
      <c r="S30" s="829"/>
      <c r="U30" s="828">
        <v>3</v>
      </c>
      <c r="W30" s="827"/>
    </row>
    <row r="31" spans="2:23">
      <c r="B31" s="823">
        <v>26</v>
      </c>
      <c r="C31" s="828" t="s">
        <v>343</v>
      </c>
      <c r="D31" s="823" t="s">
        <v>342</v>
      </c>
      <c r="E31" s="830"/>
      <c r="F31" s="823" t="s">
        <v>339</v>
      </c>
      <c r="G31" s="830"/>
      <c r="H31" s="822" t="s">
        <v>341</v>
      </c>
      <c r="I31" s="830"/>
      <c r="J31" s="822" t="s">
        <v>340</v>
      </c>
      <c r="K31" s="828">
        <v>5</v>
      </c>
      <c r="M31" s="829"/>
      <c r="N31" s="823" t="s">
        <v>339</v>
      </c>
      <c r="O31" s="829"/>
      <c r="Q31" s="829"/>
      <c r="R31" s="823" t="s">
        <v>339</v>
      </c>
      <c r="S31" s="829"/>
      <c r="U31" s="828">
        <v>5</v>
      </c>
      <c r="W31" s="827"/>
    </row>
    <row r="32" spans="2:23">
      <c r="B32" s="823">
        <v>27</v>
      </c>
      <c r="C32" s="828" t="s">
        <v>338</v>
      </c>
      <c r="D32" s="823" t="s">
        <v>335</v>
      </c>
      <c r="E32" s="830"/>
      <c r="F32" s="823" t="s">
        <v>313</v>
      </c>
      <c r="G32" s="830"/>
      <c r="H32" s="822" t="s">
        <v>334</v>
      </c>
      <c r="I32" s="830"/>
      <c r="J32" s="822" t="s">
        <v>264</v>
      </c>
      <c r="K32" s="828">
        <v>0</v>
      </c>
      <c r="M32" s="829"/>
      <c r="N32" s="823" t="s">
        <v>313</v>
      </c>
      <c r="O32" s="829"/>
      <c r="Q32" s="829"/>
      <c r="R32" s="823" t="s">
        <v>313</v>
      </c>
      <c r="S32" s="829"/>
      <c r="U32" s="828">
        <v>0</v>
      </c>
      <c r="W32" s="827" t="s">
        <v>337</v>
      </c>
    </row>
    <row r="33" spans="2:23">
      <c r="B33" s="823">
        <v>28</v>
      </c>
      <c r="C33" s="828" t="s">
        <v>336</v>
      </c>
      <c r="D33" s="823" t="s">
        <v>335</v>
      </c>
      <c r="E33" s="830"/>
      <c r="F33" s="823" t="s">
        <v>313</v>
      </c>
      <c r="G33" s="830"/>
      <c r="H33" s="822" t="s">
        <v>334</v>
      </c>
      <c r="I33" s="830"/>
      <c r="J33" s="822" t="s">
        <v>264</v>
      </c>
      <c r="K33" s="828"/>
      <c r="M33" s="829"/>
      <c r="N33" s="823" t="s">
        <v>313</v>
      </c>
      <c r="O33" s="829"/>
      <c r="Q33" s="829"/>
      <c r="R33" s="823" t="s">
        <v>313</v>
      </c>
      <c r="S33" s="829"/>
      <c r="U33" s="828"/>
      <c r="W33" s="827"/>
    </row>
    <row r="34" spans="2:23">
      <c r="B34" s="823">
        <v>29</v>
      </c>
      <c r="C34" s="828" t="s">
        <v>336</v>
      </c>
      <c r="D34" s="823" t="s">
        <v>335</v>
      </c>
      <c r="E34" s="830"/>
      <c r="F34" s="823" t="s">
        <v>313</v>
      </c>
      <c r="G34" s="830"/>
      <c r="H34" s="822" t="s">
        <v>334</v>
      </c>
      <c r="I34" s="830"/>
      <c r="J34" s="822" t="s">
        <v>264</v>
      </c>
      <c r="K34" s="828"/>
      <c r="M34" s="829"/>
      <c r="N34" s="823" t="s">
        <v>313</v>
      </c>
      <c r="O34" s="829"/>
      <c r="Q34" s="829"/>
      <c r="R34" s="823" t="s">
        <v>313</v>
      </c>
      <c r="S34" s="829"/>
      <c r="U34" s="828"/>
      <c r="W34" s="827"/>
    </row>
    <row r="35" spans="2:23">
      <c r="B35" s="823">
        <v>30</v>
      </c>
      <c r="C35" s="828" t="s">
        <v>336</v>
      </c>
      <c r="D35" s="823" t="s">
        <v>335</v>
      </c>
      <c r="E35" s="830"/>
      <c r="F35" s="823" t="s">
        <v>313</v>
      </c>
      <c r="G35" s="830"/>
      <c r="H35" s="822" t="s">
        <v>334</v>
      </c>
      <c r="I35" s="830"/>
      <c r="J35" s="822" t="s">
        <v>264</v>
      </c>
      <c r="K35" s="828"/>
      <c r="M35" s="829"/>
      <c r="N35" s="823" t="s">
        <v>313</v>
      </c>
      <c r="O35" s="829"/>
      <c r="Q35" s="829"/>
      <c r="R35" s="823" t="s">
        <v>313</v>
      </c>
      <c r="S35" s="829"/>
      <c r="U35" s="828"/>
      <c r="W35" s="827"/>
    </row>
    <row r="36" spans="2:23">
      <c r="C36" s="826"/>
    </row>
    <row r="37" spans="2:23">
      <c r="C37" s="825" t="s">
        <v>333</v>
      </c>
    </row>
    <row r="38" spans="2:23">
      <c r="C38" s="825" t="s">
        <v>332</v>
      </c>
    </row>
    <row r="39" spans="2:23">
      <c r="C39" s="825" t="s">
        <v>331</v>
      </c>
    </row>
    <row r="40" spans="2:23">
      <c r="C40" s="825" t="s">
        <v>330</v>
      </c>
    </row>
    <row r="41" spans="2:23">
      <c r="C41" s="824" t="s">
        <v>329</v>
      </c>
    </row>
    <row r="42" spans="2:23">
      <c r="C42" s="824" t="s">
        <v>328</v>
      </c>
    </row>
  </sheetData>
  <sheetProtection insertRows="0" deleteRows="0"/>
  <mergeCells count="4">
    <mergeCell ref="E4:K4"/>
    <mergeCell ref="M4:O4"/>
    <mergeCell ref="Q4:U4"/>
    <mergeCell ref="W4:W5"/>
  </mergeCells>
  <phoneticPr fontId="6"/>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Normal="55" zoomScaleSheetLayoutView="100" workbookViewId="0"/>
  </sheetViews>
  <sheetFormatPr defaultColWidth="5" defaultRowHeight="14.4"/>
  <cols>
    <col min="1" max="1" width="1" style="548" customWidth="1"/>
    <col min="2" max="58" width="6.33203125" style="548" customWidth="1"/>
    <col min="59" max="59" width="1.21875" style="548" customWidth="1"/>
    <col min="60" max="16384" width="5" style="548"/>
  </cols>
  <sheetData>
    <row r="1" spans="2:63" s="549" customFormat="1" ht="20.25" customHeight="1">
      <c r="C1" s="550" t="s">
        <v>271</v>
      </c>
      <c r="D1" s="550"/>
      <c r="E1" s="550"/>
      <c r="F1" s="550"/>
      <c r="I1" s="821" t="s">
        <v>327</v>
      </c>
      <c r="L1" s="550"/>
      <c r="M1" s="550"/>
      <c r="N1" s="550"/>
      <c r="O1" s="550"/>
      <c r="P1" s="550"/>
      <c r="Q1" s="550"/>
      <c r="R1" s="550"/>
      <c r="S1" s="550"/>
      <c r="AO1" s="760" t="s">
        <v>326</v>
      </c>
      <c r="AP1" s="993" t="s">
        <v>425</v>
      </c>
      <c r="AQ1" s="993"/>
      <c r="AR1" s="993"/>
      <c r="AS1" s="993"/>
      <c r="AT1" s="993"/>
      <c r="AU1" s="993"/>
      <c r="AV1" s="993"/>
      <c r="AW1" s="993"/>
      <c r="AX1" s="993"/>
      <c r="AY1" s="993"/>
      <c r="AZ1" s="993"/>
      <c r="BA1" s="993"/>
      <c r="BB1" s="993"/>
      <c r="BC1" s="993"/>
      <c r="BD1" s="993"/>
      <c r="BE1" s="993"/>
      <c r="BF1" s="760" t="s">
        <v>424</v>
      </c>
    </row>
    <row r="2" spans="2:63" s="759" customFormat="1" ht="20.25" customHeight="1">
      <c r="F2" s="821"/>
      <c r="I2" s="821"/>
      <c r="J2" s="821"/>
      <c r="L2" s="760"/>
      <c r="M2" s="760"/>
      <c r="N2" s="760"/>
      <c r="O2" s="760"/>
      <c r="P2" s="760"/>
      <c r="Q2" s="760"/>
      <c r="R2" s="760"/>
      <c r="S2" s="760"/>
      <c r="X2" s="513" t="s">
        <v>266</v>
      </c>
      <c r="Y2" s="544">
        <v>6</v>
      </c>
      <c r="Z2" s="544"/>
      <c r="AA2" s="513" t="s">
        <v>423</v>
      </c>
      <c r="AB2" s="820">
        <f>IF(Y2=0,"",YEAR(DATE(2018+Y2,1,1)))</f>
        <v>2024</v>
      </c>
      <c r="AC2" s="820"/>
      <c r="AD2" s="512" t="s">
        <v>422</v>
      </c>
      <c r="AE2" s="512" t="s">
        <v>263</v>
      </c>
      <c r="AF2" s="544">
        <v>4</v>
      </c>
      <c r="AG2" s="544"/>
      <c r="AH2" s="512" t="s">
        <v>262</v>
      </c>
      <c r="AO2" s="760" t="s">
        <v>321</v>
      </c>
      <c r="AP2" s="543"/>
      <c r="AQ2" s="543"/>
      <c r="AR2" s="543"/>
      <c r="AS2" s="543"/>
      <c r="AT2" s="543"/>
      <c r="AU2" s="543"/>
      <c r="AV2" s="543"/>
      <c r="AW2" s="543"/>
      <c r="AX2" s="543"/>
      <c r="AY2" s="543"/>
      <c r="AZ2" s="543"/>
      <c r="BA2" s="543"/>
      <c r="BB2" s="543"/>
      <c r="BC2" s="543"/>
      <c r="BD2" s="543"/>
      <c r="BE2" s="543"/>
      <c r="BF2" s="760" t="s">
        <v>421</v>
      </c>
      <c r="BG2" s="760"/>
      <c r="BH2" s="760"/>
      <c r="BI2" s="760"/>
    </row>
    <row r="3" spans="2:63" s="759" customFormat="1" ht="20.25" customHeight="1">
      <c r="F3" s="821"/>
      <c r="I3" s="821"/>
      <c r="K3" s="760"/>
      <c r="L3" s="760"/>
      <c r="M3" s="760"/>
      <c r="N3" s="760"/>
      <c r="O3" s="760"/>
      <c r="P3" s="760"/>
      <c r="Q3" s="760"/>
      <c r="Y3" s="992"/>
      <c r="Z3" s="992"/>
      <c r="AA3" s="990"/>
      <c r="AB3" s="991"/>
      <c r="AC3" s="990"/>
      <c r="AZ3" s="813" t="s">
        <v>420</v>
      </c>
      <c r="BA3" s="812" t="s">
        <v>257</v>
      </c>
      <c r="BB3" s="811"/>
      <c r="BC3" s="811"/>
      <c r="BD3" s="810"/>
      <c r="BE3" s="760"/>
    </row>
    <row r="4" spans="2:63" s="759" customFormat="1" ht="20.25" customHeight="1">
      <c r="F4" s="821"/>
      <c r="I4" s="821"/>
      <c r="K4" s="760"/>
      <c r="L4" s="760"/>
      <c r="M4" s="760"/>
      <c r="N4" s="760"/>
      <c r="O4" s="760"/>
      <c r="P4" s="760"/>
      <c r="Q4" s="760"/>
      <c r="Y4" s="992"/>
      <c r="Z4" s="992"/>
      <c r="AA4" s="990"/>
      <c r="AB4" s="991"/>
      <c r="AC4" s="990"/>
      <c r="AZ4" s="813" t="s">
        <v>419</v>
      </c>
      <c r="BA4" s="812" t="s">
        <v>255</v>
      </c>
      <c r="BB4" s="811"/>
      <c r="BC4" s="811"/>
      <c r="BD4" s="810"/>
      <c r="BE4" s="760"/>
    </row>
    <row r="5" spans="2:63" s="759" customFormat="1" ht="5.0999999999999996" customHeight="1">
      <c r="F5" s="821"/>
      <c r="I5" s="821"/>
      <c r="K5" s="760"/>
      <c r="L5" s="760"/>
      <c r="M5" s="760"/>
      <c r="N5" s="760"/>
      <c r="O5" s="760"/>
      <c r="P5" s="760"/>
      <c r="Q5" s="760"/>
      <c r="Y5" s="765"/>
      <c r="Z5" s="765"/>
      <c r="AF5" s="549"/>
      <c r="AG5" s="549"/>
      <c r="AH5" s="549"/>
      <c r="AI5" s="549"/>
      <c r="AJ5" s="549"/>
      <c r="AK5" s="549"/>
      <c r="AL5" s="549"/>
      <c r="AM5" s="549"/>
      <c r="AN5" s="549"/>
      <c r="AO5" s="549"/>
      <c r="AP5" s="549"/>
      <c r="AQ5" s="549"/>
      <c r="AR5" s="549"/>
      <c r="AS5" s="549"/>
      <c r="AT5" s="549"/>
      <c r="AU5" s="549"/>
      <c r="AV5" s="549"/>
      <c r="AW5" s="549"/>
      <c r="AX5" s="549"/>
      <c r="AY5" s="549"/>
      <c r="AZ5" s="549"/>
      <c r="BA5" s="549"/>
      <c r="BB5" s="549"/>
      <c r="BC5" s="549"/>
      <c r="BD5" s="808"/>
      <c r="BE5" s="808"/>
    </row>
    <row r="6" spans="2:63" s="759" customFormat="1" ht="21" customHeight="1">
      <c r="B6" s="775"/>
      <c r="C6" s="771"/>
      <c r="D6" s="771"/>
      <c r="E6" s="771"/>
      <c r="F6" s="771"/>
      <c r="G6" s="796"/>
      <c r="H6" s="796"/>
      <c r="I6" s="796"/>
      <c r="J6" s="526"/>
      <c r="K6" s="796"/>
      <c r="L6" s="796"/>
      <c r="M6" s="796"/>
      <c r="N6" s="767"/>
      <c r="O6" s="767"/>
      <c r="P6" s="767"/>
      <c r="Q6" s="767"/>
      <c r="R6" s="767"/>
      <c r="S6" s="767"/>
      <c r="T6" s="767"/>
      <c r="U6" s="767"/>
      <c r="V6" s="767"/>
      <c r="W6" s="767"/>
      <c r="X6" s="767"/>
      <c r="Y6" s="767"/>
      <c r="Z6" s="767"/>
      <c r="AA6" s="767"/>
      <c r="AB6" s="767"/>
      <c r="AC6" s="767"/>
      <c r="AD6" s="767"/>
      <c r="AE6" s="767"/>
      <c r="AF6" s="515"/>
      <c r="AG6" s="515"/>
      <c r="AH6" s="515"/>
      <c r="AI6" s="515"/>
      <c r="AJ6" s="515"/>
      <c r="AK6" s="515" t="s">
        <v>418</v>
      </c>
      <c r="AL6" s="549"/>
      <c r="AM6" s="549"/>
      <c r="AN6" s="549"/>
      <c r="AO6" s="549"/>
      <c r="AP6" s="549"/>
      <c r="AQ6" s="549"/>
      <c r="AS6" s="989"/>
      <c r="AT6" s="989"/>
      <c r="AU6" s="986"/>
      <c r="AV6" s="549"/>
      <c r="AW6" s="518">
        <v>40</v>
      </c>
      <c r="AX6" s="517"/>
      <c r="AY6" s="988" t="s">
        <v>253</v>
      </c>
      <c r="AZ6" s="809"/>
      <c r="BA6" s="518">
        <v>160</v>
      </c>
      <c r="BB6" s="517"/>
      <c r="BC6" s="986" t="s">
        <v>252</v>
      </c>
      <c r="BD6" s="549"/>
      <c r="BE6" s="808"/>
    </row>
    <row r="7" spans="2:63" s="759" customFormat="1" ht="5.0999999999999996" customHeight="1">
      <c r="B7" s="775"/>
      <c r="C7" s="773"/>
      <c r="D7" s="773"/>
      <c r="E7" s="773"/>
      <c r="F7" s="796"/>
      <c r="G7" s="796"/>
      <c r="H7" s="796"/>
      <c r="I7" s="796"/>
      <c r="J7" s="796"/>
      <c r="K7" s="796"/>
      <c r="L7" s="796"/>
      <c r="M7" s="796"/>
      <c r="N7" s="767"/>
      <c r="O7" s="767"/>
      <c r="P7" s="767"/>
      <c r="Q7" s="767"/>
      <c r="R7" s="767"/>
      <c r="S7" s="767"/>
      <c r="T7" s="767"/>
      <c r="U7" s="767"/>
      <c r="V7" s="767"/>
      <c r="W7" s="767"/>
      <c r="X7" s="767"/>
      <c r="Y7" s="767"/>
      <c r="Z7" s="767"/>
      <c r="AA7" s="767"/>
      <c r="AB7" s="767"/>
      <c r="AC7" s="767"/>
      <c r="AD7" s="767"/>
      <c r="AE7" s="767"/>
      <c r="AF7" s="515"/>
      <c r="AG7" s="515"/>
      <c r="AH7" s="515"/>
      <c r="AI7" s="515"/>
      <c r="AJ7" s="515"/>
      <c r="AK7" s="515"/>
      <c r="AL7" s="515"/>
      <c r="AM7" s="515"/>
      <c r="AN7" s="515"/>
      <c r="AO7" s="515"/>
      <c r="AP7" s="515"/>
      <c r="AQ7" s="515"/>
      <c r="AR7" s="515"/>
      <c r="AS7" s="515"/>
      <c r="AT7" s="515"/>
      <c r="AU7" s="515"/>
      <c r="AV7" s="515"/>
      <c r="AW7" s="519"/>
      <c r="AX7" s="519"/>
      <c r="AY7" s="519"/>
      <c r="AZ7" s="519"/>
      <c r="BA7" s="519"/>
      <c r="BB7" s="519"/>
      <c r="BC7" s="515"/>
      <c r="BD7" s="787"/>
      <c r="BE7" s="787"/>
      <c r="BF7" s="767"/>
    </row>
    <row r="8" spans="2:63" s="759" customFormat="1" ht="21" customHeight="1">
      <c r="B8" s="805"/>
      <c r="C8" s="525"/>
      <c r="D8" s="525"/>
      <c r="E8" s="525"/>
      <c r="F8" s="521"/>
      <c r="G8" s="521"/>
      <c r="H8" s="521"/>
      <c r="I8" s="521"/>
      <c r="J8" s="521"/>
      <c r="K8" s="521"/>
      <c r="L8" s="521"/>
      <c r="M8" s="521"/>
      <c r="N8" s="767"/>
      <c r="O8" s="767"/>
      <c r="P8" s="767"/>
      <c r="Q8" s="767"/>
      <c r="R8" s="767"/>
      <c r="S8" s="767"/>
      <c r="T8" s="767"/>
      <c r="U8" s="767"/>
      <c r="V8" s="767"/>
      <c r="W8" s="767"/>
      <c r="X8" s="767"/>
      <c r="Y8" s="767"/>
      <c r="Z8" s="767"/>
      <c r="AA8" s="767"/>
      <c r="AB8" s="767"/>
      <c r="AC8" s="767"/>
      <c r="AD8" s="767"/>
      <c r="AE8" s="767"/>
      <c r="AF8" s="773"/>
      <c r="AG8" s="771"/>
      <c r="AH8" s="524"/>
      <c r="AI8" s="772"/>
      <c r="AJ8" s="771"/>
      <c r="AL8" s="515" t="s">
        <v>417</v>
      </c>
      <c r="AM8" s="515"/>
      <c r="AN8" s="524"/>
      <c r="AO8" s="515"/>
      <c r="AP8" s="771"/>
      <c r="AQ8" s="771"/>
      <c r="AR8" s="524"/>
      <c r="AS8" s="515"/>
      <c r="AT8" s="788"/>
      <c r="AU8" s="788"/>
      <c r="AV8" s="788"/>
      <c r="AW8" s="519"/>
      <c r="AX8" s="519"/>
      <c r="AY8" s="987" t="s">
        <v>416</v>
      </c>
      <c r="AZ8" s="519"/>
      <c r="BA8" s="518"/>
      <c r="BB8" s="517"/>
      <c r="BC8" s="986" t="s">
        <v>415</v>
      </c>
      <c r="BE8" s="515"/>
      <c r="BF8" s="767"/>
      <c r="BI8" s="760"/>
      <c r="BJ8" s="760"/>
      <c r="BK8" s="760"/>
    </row>
    <row r="9" spans="2:63" s="759" customFormat="1" ht="5.0999999999999996" customHeight="1">
      <c r="B9" s="805"/>
      <c r="C9" s="525"/>
      <c r="D9" s="525"/>
      <c r="E9" s="525"/>
      <c r="F9" s="521"/>
      <c r="G9" s="521"/>
      <c r="H9" s="521"/>
      <c r="I9" s="521"/>
      <c r="J9" s="521"/>
      <c r="K9" s="521"/>
      <c r="L9" s="521"/>
      <c r="M9" s="521"/>
      <c r="N9" s="767"/>
      <c r="O9" s="767"/>
      <c r="P9" s="767"/>
      <c r="Q9" s="767"/>
      <c r="R9" s="767"/>
      <c r="S9" s="767"/>
      <c r="T9" s="767"/>
      <c r="U9" s="767"/>
      <c r="V9" s="767"/>
      <c r="W9" s="767"/>
      <c r="X9" s="767"/>
      <c r="Y9" s="767"/>
      <c r="Z9" s="767"/>
      <c r="AA9" s="767"/>
      <c r="AB9" s="767"/>
      <c r="AC9" s="767"/>
      <c r="AD9" s="767"/>
      <c r="AE9" s="767"/>
      <c r="AF9" s="773"/>
      <c r="AG9" s="771"/>
      <c r="AH9" s="524"/>
      <c r="AI9" s="772"/>
      <c r="AJ9" s="771"/>
      <c r="AK9" s="771"/>
      <c r="AL9" s="771"/>
      <c r="AM9" s="771"/>
      <c r="AN9" s="524"/>
      <c r="AO9" s="515"/>
      <c r="AP9" s="788"/>
      <c r="AQ9" s="788"/>
      <c r="AR9" s="788"/>
      <c r="AS9" s="515"/>
      <c r="AT9" s="515"/>
      <c r="AU9" s="515"/>
      <c r="AV9" s="515"/>
      <c r="AW9" s="515"/>
      <c r="AX9" s="515"/>
      <c r="AY9" s="515"/>
      <c r="AZ9" s="515"/>
      <c r="BA9" s="515"/>
      <c r="BB9" s="515"/>
      <c r="BC9" s="515"/>
      <c r="BD9" s="515"/>
      <c r="BE9" s="515"/>
      <c r="BF9" s="767"/>
      <c r="BI9" s="760"/>
      <c r="BJ9" s="760"/>
      <c r="BK9" s="760"/>
    </row>
    <row r="10" spans="2:63" s="759" customFormat="1" ht="21" customHeight="1">
      <c r="P10" s="796"/>
      <c r="Q10" s="796"/>
      <c r="R10" s="774"/>
      <c r="S10" s="985"/>
      <c r="T10" s="985"/>
      <c r="U10" s="775"/>
      <c r="V10" s="536"/>
      <c r="W10" s="767"/>
      <c r="X10" s="767"/>
      <c r="Y10" s="773"/>
      <c r="Z10" s="804"/>
      <c r="AA10" s="775"/>
      <c r="AB10" s="773"/>
      <c r="AC10" s="773"/>
      <c r="AD10" s="773"/>
      <c r="AE10" s="768"/>
      <c r="AF10" s="772"/>
      <c r="AG10" s="772"/>
      <c r="AH10" s="772"/>
      <c r="AI10" s="771"/>
      <c r="AJ10" s="774"/>
      <c r="AK10" s="804"/>
      <c r="AL10" s="515"/>
      <c r="AM10" s="524"/>
      <c r="AN10" s="524"/>
      <c r="AO10" s="524"/>
      <c r="AP10" s="524"/>
      <c r="AQ10" s="775" t="s">
        <v>414</v>
      </c>
      <c r="AR10" s="524"/>
      <c r="AS10" s="524"/>
      <c r="AT10" s="524"/>
      <c r="AU10" s="524"/>
      <c r="AV10" s="524"/>
      <c r="AW10" s="524"/>
      <c r="AX10" s="524"/>
      <c r="AY10" s="524"/>
      <c r="AZ10" s="524"/>
      <c r="BA10" s="773"/>
      <c r="BB10" s="772"/>
      <c r="BC10" s="771"/>
      <c r="BD10" s="771"/>
      <c r="BE10" s="773"/>
      <c r="BF10" s="771"/>
      <c r="BI10" s="760"/>
      <c r="BJ10" s="760"/>
      <c r="BK10" s="760"/>
    </row>
    <row r="11" spans="2:63" s="759" customFormat="1" ht="21" customHeight="1">
      <c r="P11" s="524"/>
      <c r="Q11" s="771"/>
      <c r="R11" s="771"/>
      <c r="S11" s="771"/>
      <c r="T11" s="771"/>
      <c r="U11" s="767"/>
      <c r="V11" s="767"/>
      <c r="W11" s="767"/>
      <c r="X11" s="767"/>
      <c r="Y11" s="524"/>
      <c r="Z11" s="771"/>
      <c r="AA11" s="771"/>
      <c r="AB11" s="524"/>
      <c r="AC11" s="524"/>
      <c r="AD11" s="524"/>
      <c r="AE11" s="768"/>
      <c r="AF11" s="773"/>
      <c r="AG11" s="772"/>
      <c r="AH11" s="771"/>
      <c r="AI11" s="772"/>
      <c r="AJ11" s="771"/>
      <c r="AK11" s="771"/>
      <c r="AL11" s="771"/>
      <c r="AM11" s="773"/>
      <c r="AN11" s="775"/>
      <c r="AO11" s="773"/>
      <c r="AP11" s="773"/>
      <c r="AQ11" s="775" t="s">
        <v>413</v>
      </c>
      <c r="AR11" s="771"/>
      <c r="AS11" s="771"/>
      <c r="AT11" s="771"/>
      <c r="AU11" s="771"/>
      <c r="AV11" s="771"/>
      <c r="AW11" s="771"/>
      <c r="AX11" s="771"/>
      <c r="AY11" s="771"/>
      <c r="AZ11" s="785">
        <v>0.29166666666666669</v>
      </c>
      <c r="BA11" s="784"/>
      <c r="BB11" s="783"/>
      <c r="BC11" s="526" t="s">
        <v>411</v>
      </c>
      <c r="BD11" s="785">
        <v>0.83333333333333337</v>
      </c>
      <c r="BE11" s="784"/>
      <c r="BF11" s="783"/>
      <c r="BI11" s="760"/>
      <c r="BJ11" s="760"/>
      <c r="BK11" s="760"/>
    </row>
    <row r="12" spans="2:63" s="759" customFormat="1" ht="21" customHeight="1">
      <c r="P12" s="789"/>
      <c r="Q12" s="789"/>
      <c r="R12" s="789"/>
      <c r="S12" s="789"/>
      <c r="T12" s="789"/>
      <c r="U12" s="789"/>
      <c r="V12" s="767"/>
      <c r="W12" s="767"/>
      <c r="X12" s="767"/>
      <c r="Y12" s="526"/>
      <c r="Z12" s="789"/>
      <c r="AA12" s="789"/>
      <c r="AB12" s="526"/>
      <c r="AC12" s="773"/>
      <c r="AD12" s="773"/>
      <c r="AE12" s="770"/>
      <c r="AF12" s="775"/>
      <c r="AG12" s="772"/>
      <c r="AH12" s="771"/>
      <c r="AI12" s="772"/>
      <c r="AJ12" s="771"/>
      <c r="AK12" s="771"/>
      <c r="AL12" s="771"/>
      <c r="AM12" s="526"/>
      <c r="AN12" s="796"/>
      <c r="AO12" s="796"/>
      <c r="AP12" s="796"/>
      <c r="AQ12" s="775" t="s">
        <v>412</v>
      </c>
      <c r="AR12" s="771"/>
      <c r="AS12" s="771"/>
      <c r="AT12" s="771"/>
      <c r="AU12" s="771"/>
      <c r="AV12" s="771"/>
      <c r="AW12" s="771"/>
      <c r="AX12" s="771"/>
      <c r="AY12" s="771"/>
      <c r="AZ12" s="785">
        <v>0.83333333333333337</v>
      </c>
      <c r="BA12" s="784"/>
      <c r="BB12" s="783"/>
      <c r="BC12" s="526" t="s">
        <v>411</v>
      </c>
      <c r="BD12" s="785">
        <v>0.29166666666666669</v>
      </c>
      <c r="BE12" s="784"/>
      <c r="BF12" s="783"/>
      <c r="BI12" s="760"/>
      <c r="BJ12" s="760"/>
      <c r="BK12" s="760"/>
    </row>
    <row r="13" spans="2:63" ht="12" customHeight="1" thickBot="1">
      <c r="B13" s="757"/>
      <c r="C13" s="758"/>
      <c r="D13" s="758"/>
      <c r="E13" s="758"/>
      <c r="F13" s="758"/>
      <c r="G13" s="757"/>
      <c r="H13" s="757"/>
      <c r="I13" s="757"/>
      <c r="J13" s="757"/>
      <c r="K13" s="757"/>
      <c r="L13" s="757"/>
      <c r="M13" s="757"/>
      <c r="N13" s="757"/>
      <c r="O13" s="757"/>
      <c r="P13" s="757"/>
      <c r="Q13" s="757"/>
      <c r="R13" s="757"/>
      <c r="S13" s="757"/>
      <c r="T13" s="757"/>
      <c r="U13" s="757"/>
      <c r="V13" s="757"/>
      <c r="W13" s="757"/>
      <c r="X13" s="757"/>
      <c r="Y13" s="758"/>
      <c r="Z13" s="757"/>
      <c r="AA13" s="757"/>
      <c r="AB13" s="757"/>
      <c r="AC13" s="757"/>
      <c r="AD13" s="757"/>
      <c r="AE13" s="757"/>
      <c r="AF13" s="757"/>
      <c r="AG13" s="757"/>
      <c r="AH13" s="757"/>
      <c r="AI13" s="757"/>
      <c r="AJ13" s="757"/>
      <c r="AK13" s="757"/>
      <c r="AP13" s="560"/>
      <c r="BG13" s="756"/>
      <c r="BH13" s="756"/>
      <c r="BI13" s="756"/>
    </row>
    <row r="14" spans="2:63" ht="21.6" customHeight="1">
      <c r="B14" s="984" t="s">
        <v>410</v>
      </c>
      <c r="C14" s="754" t="s">
        <v>409</v>
      </c>
      <c r="D14" s="750"/>
      <c r="E14" s="752"/>
      <c r="F14" s="753" t="s">
        <v>408</v>
      </c>
      <c r="G14" s="751" t="s">
        <v>407</v>
      </c>
      <c r="H14" s="750"/>
      <c r="I14" s="750"/>
      <c r="J14" s="752"/>
      <c r="K14" s="751" t="s">
        <v>406</v>
      </c>
      <c r="L14" s="750"/>
      <c r="M14" s="752"/>
      <c r="N14" s="751" t="s">
        <v>405</v>
      </c>
      <c r="O14" s="750"/>
      <c r="P14" s="750"/>
      <c r="Q14" s="750"/>
      <c r="R14" s="749"/>
      <c r="S14" s="983"/>
      <c r="T14" s="980"/>
      <c r="U14" s="980"/>
      <c r="V14" s="980"/>
      <c r="W14" s="980"/>
      <c r="X14" s="980"/>
      <c r="Y14" s="980"/>
      <c r="Z14" s="980"/>
      <c r="AA14" s="980"/>
      <c r="AB14" s="980"/>
      <c r="AC14" s="980"/>
      <c r="AD14" s="980"/>
      <c r="AE14" s="980"/>
      <c r="AF14" s="980"/>
      <c r="AG14" s="982" t="s">
        <v>404</v>
      </c>
      <c r="AH14" s="980"/>
      <c r="AI14" s="980"/>
      <c r="AJ14" s="980"/>
      <c r="AK14" s="980"/>
      <c r="AL14" s="980"/>
      <c r="AM14" s="980"/>
      <c r="AN14" s="981"/>
      <c r="AO14" s="981"/>
      <c r="AP14" s="980"/>
      <c r="AQ14" s="980"/>
      <c r="AR14" s="980"/>
      <c r="AS14" s="980"/>
      <c r="AT14" s="980"/>
      <c r="AU14" s="980"/>
      <c r="AV14" s="980"/>
      <c r="AW14" s="979"/>
      <c r="AX14" s="978" t="str">
        <f>IF(BA3="計画","(11)1～4週目の勤務時間数合計","(11)1か月の勤務時間数　合計")</f>
        <v>(11)1か月の勤務時間数　合計</v>
      </c>
      <c r="AY14" s="977"/>
      <c r="AZ14" s="748" t="s">
        <v>403</v>
      </c>
      <c r="BA14" s="746"/>
      <c r="BB14" s="754" t="s">
        <v>402</v>
      </c>
      <c r="BC14" s="750"/>
      <c r="BD14" s="750"/>
      <c r="BE14" s="750"/>
      <c r="BF14" s="749"/>
    </row>
    <row r="15" spans="2:63" ht="20.25" customHeight="1">
      <c r="B15" s="973"/>
      <c r="C15" s="724"/>
      <c r="D15" s="720"/>
      <c r="E15" s="722"/>
      <c r="F15" s="723"/>
      <c r="G15" s="721"/>
      <c r="H15" s="720"/>
      <c r="I15" s="720"/>
      <c r="J15" s="722"/>
      <c r="K15" s="721"/>
      <c r="L15" s="720"/>
      <c r="M15" s="722"/>
      <c r="N15" s="721"/>
      <c r="O15" s="720"/>
      <c r="P15" s="720"/>
      <c r="Q15" s="720"/>
      <c r="R15" s="719"/>
      <c r="S15" s="974" t="s">
        <v>243</v>
      </c>
      <c r="T15" s="974"/>
      <c r="U15" s="974"/>
      <c r="V15" s="974"/>
      <c r="W15" s="974"/>
      <c r="X15" s="974"/>
      <c r="Y15" s="976"/>
      <c r="Z15" s="975" t="s">
        <v>242</v>
      </c>
      <c r="AA15" s="974"/>
      <c r="AB15" s="974"/>
      <c r="AC15" s="974"/>
      <c r="AD15" s="974"/>
      <c r="AE15" s="974"/>
      <c r="AF15" s="976"/>
      <c r="AG15" s="975" t="s">
        <v>241</v>
      </c>
      <c r="AH15" s="974"/>
      <c r="AI15" s="974"/>
      <c r="AJ15" s="974"/>
      <c r="AK15" s="974"/>
      <c r="AL15" s="974"/>
      <c r="AM15" s="976"/>
      <c r="AN15" s="975" t="s">
        <v>240</v>
      </c>
      <c r="AO15" s="974"/>
      <c r="AP15" s="974"/>
      <c r="AQ15" s="974"/>
      <c r="AR15" s="974"/>
      <c r="AS15" s="974"/>
      <c r="AT15" s="976"/>
      <c r="AU15" s="975" t="s">
        <v>239</v>
      </c>
      <c r="AV15" s="974"/>
      <c r="AW15" s="974"/>
      <c r="AX15" s="972"/>
      <c r="AY15" s="971"/>
      <c r="AZ15" s="718"/>
      <c r="BA15" s="716"/>
      <c r="BB15" s="724"/>
      <c r="BC15" s="720"/>
      <c r="BD15" s="720"/>
      <c r="BE15" s="720"/>
      <c r="BF15" s="719"/>
    </row>
    <row r="16" spans="2:63" ht="20.25" customHeight="1">
      <c r="B16" s="973"/>
      <c r="C16" s="724"/>
      <c r="D16" s="720"/>
      <c r="E16" s="722"/>
      <c r="F16" s="723"/>
      <c r="G16" s="721"/>
      <c r="H16" s="720"/>
      <c r="I16" s="720"/>
      <c r="J16" s="722"/>
      <c r="K16" s="721"/>
      <c r="L16" s="720"/>
      <c r="M16" s="722"/>
      <c r="N16" s="721"/>
      <c r="O16" s="720"/>
      <c r="P16" s="720"/>
      <c r="Q16" s="720"/>
      <c r="R16" s="719"/>
      <c r="S16" s="729">
        <v>1</v>
      </c>
      <c r="T16" s="714">
        <v>2</v>
      </c>
      <c r="U16" s="714">
        <v>3</v>
      </c>
      <c r="V16" s="714">
        <v>4</v>
      </c>
      <c r="W16" s="714">
        <v>5</v>
      </c>
      <c r="X16" s="714">
        <v>6</v>
      </c>
      <c r="Y16" s="713">
        <v>7</v>
      </c>
      <c r="Z16" s="715">
        <v>8</v>
      </c>
      <c r="AA16" s="714">
        <v>9</v>
      </c>
      <c r="AB16" s="714">
        <v>10</v>
      </c>
      <c r="AC16" s="714">
        <v>11</v>
      </c>
      <c r="AD16" s="714">
        <v>12</v>
      </c>
      <c r="AE16" s="714">
        <v>13</v>
      </c>
      <c r="AF16" s="713">
        <v>14</v>
      </c>
      <c r="AG16" s="729">
        <v>15</v>
      </c>
      <c r="AH16" s="714">
        <v>16</v>
      </c>
      <c r="AI16" s="714">
        <v>17</v>
      </c>
      <c r="AJ16" s="714">
        <v>18</v>
      </c>
      <c r="AK16" s="714">
        <v>19</v>
      </c>
      <c r="AL16" s="714">
        <v>20</v>
      </c>
      <c r="AM16" s="713">
        <v>21</v>
      </c>
      <c r="AN16" s="715">
        <v>22</v>
      </c>
      <c r="AO16" s="714">
        <v>23</v>
      </c>
      <c r="AP16" s="714">
        <v>24</v>
      </c>
      <c r="AQ16" s="714">
        <v>25</v>
      </c>
      <c r="AR16" s="714">
        <v>26</v>
      </c>
      <c r="AS16" s="714">
        <v>27</v>
      </c>
      <c r="AT16" s="713">
        <v>28</v>
      </c>
      <c r="AU16" s="728" t="str">
        <f>IF($BA$3="暦月",IF(DAY(DATE($AB$2,$AF$2,29))=29,29,""),"")</f>
        <v/>
      </c>
      <c r="AV16" s="727" t="str">
        <f>IF($BA$3="暦月",IF(DAY(DATE($AB$2,$AF$2,30))=30,30,""),"")</f>
        <v/>
      </c>
      <c r="AW16" s="726" t="str">
        <f>IF($BA$3="暦月",IF(DAY(DATE($AB$2,$AF$2,31))=31,31,""),"")</f>
        <v/>
      </c>
      <c r="AX16" s="972"/>
      <c r="AY16" s="971"/>
      <c r="AZ16" s="718"/>
      <c r="BA16" s="716"/>
      <c r="BB16" s="724"/>
      <c r="BC16" s="720"/>
      <c r="BD16" s="720"/>
      <c r="BE16" s="720"/>
      <c r="BF16" s="719"/>
    </row>
    <row r="17" spans="2:58" ht="20.25" hidden="1" customHeight="1">
      <c r="B17" s="973"/>
      <c r="C17" s="724"/>
      <c r="D17" s="720"/>
      <c r="E17" s="722"/>
      <c r="F17" s="723"/>
      <c r="G17" s="721"/>
      <c r="H17" s="720"/>
      <c r="I17" s="720"/>
      <c r="J17" s="722"/>
      <c r="K17" s="721"/>
      <c r="L17" s="720"/>
      <c r="M17" s="722"/>
      <c r="N17" s="721"/>
      <c r="O17" s="720"/>
      <c r="P17" s="720"/>
      <c r="Q17" s="720"/>
      <c r="R17" s="719"/>
      <c r="S17" s="729">
        <f>WEEKDAY(DATE($AB$2,$AF$2,1))</f>
        <v>2</v>
      </c>
      <c r="T17" s="714">
        <f>WEEKDAY(DATE($AB$2,$AF$2,2))</f>
        <v>3</v>
      </c>
      <c r="U17" s="714">
        <f>WEEKDAY(DATE($AB$2,$AF$2,3))</f>
        <v>4</v>
      </c>
      <c r="V17" s="714">
        <f>WEEKDAY(DATE($AB$2,$AF$2,4))</f>
        <v>5</v>
      </c>
      <c r="W17" s="714">
        <f>WEEKDAY(DATE($AB$2,$AF$2,5))</f>
        <v>6</v>
      </c>
      <c r="X17" s="714">
        <f>WEEKDAY(DATE($AB$2,$AF$2,6))</f>
        <v>7</v>
      </c>
      <c r="Y17" s="713">
        <f>WEEKDAY(DATE($AB$2,$AF$2,7))</f>
        <v>1</v>
      </c>
      <c r="Z17" s="715">
        <f>WEEKDAY(DATE($AB$2,$AF$2,8))</f>
        <v>2</v>
      </c>
      <c r="AA17" s="714">
        <f>WEEKDAY(DATE($AB$2,$AF$2,9))</f>
        <v>3</v>
      </c>
      <c r="AB17" s="714">
        <f>WEEKDAY(DATE($AB$2,$AF$2,10))</f>
        <v>4</v>
      </c>
      <c r="AC17" s="714">
        <f>WEEKDAY(DATE($AB$2,$AF$2,11))</f>
        <v>5</v>
      </c>
      <c r="AD17" s="714">
        <f>WEEKDAY(DATE($AB$2,$AF$2,12))</f>
        <v>6</v>
      </c>
      <c r="AE17" s="714">
        <f>WEEKDAY(DATE($AB$2,$AF$2,13))</f>
        <v>7</v>
      </c>
      <c r="AF17" s="713">
        <f>WEEKDAY(DATE($AB$2,$AF$2,14))</f>
        <v>1</v>
      </c>
      <c r="AG17" s="715">
        <f>WEEKDAY(DATE($AB$2,$AF$2,15))</f>
        <v>2</v>
      </c>
      <c r="AH17" s="714">
        <f>WEEKDAY(DATE($AB$2,$AF$2,16))</f>
        <v>3</v>
      </c>
      <c r="AI17" s="714">
        <f>WEEKDAY(DATE($AB$2,$AF$2,17))</f>
        <v>4</v>
      </c>
      <c r="AJ17" s="714">
        <f>WEEKDAY(DATE($AB$2,$AF$2,18))</f>
        <v>5</v>
      </c>
      <c r="AK17" s="714">
        <f>WEEKDAY(DATE($AB$2,$AF$2,19))</f>
        <v>6</v>
      </c>
      <c r="AL17" s="714">
        <f>WEEKDAY(DATE($AB$2,$AF$2,20))</f>
        <v>7</v>
      </c>
      <c r="AM17" s="713">
        <f>WEEKDAY(DATE($AB$2,$AF$2,21))</f>
        <v>1</v>
      </c>
      <c r="AN17" s="715">
        <f>WEEKDAY(DATE($AB$2,$AF$2,22))</f>
        <v>2</v>
      </c>
      <c r="AO17" s="714">
        <f>WEEKDAY(DATE($AB$2,$AF$2,23))</f>
        <v>3</v>
      </c>
      <c r="AP17" s="714">
        <f>WEEKDAY(DATE($AB$2,$AF$2,24))</f>
        <v>4</v>
      </c>
      <c r="AQ17" s="714">
        <f>WEEKDAY(DATE($AB$2,$AF$2,25))</f>
        <v>5</v>
      </c>
      <c r="AR17" s="714">
        <f>WEEKDAY(DATE($AB$2,$AF$2,26))</f>
        <v>6</v>
      </c>
      <c r="AS17" s="714">
        <f>WEEKDAY(DATE($AB$2,$AF$2,27))</f>
        <v>7</v>
      </c>
      <c r="AT17" s="713">
        <f>WEEKDAY(DATE($AB$2,$AF$2,28))</f>
        <v>1</v>
      </c>
      <c r="AU17" s="715">
        <f>IF(AU16=29,WEEKDAY(DATE($AB$2,$AF$2,29)),0)</f>
        <v>0</v>
      </c>
      <c r="AV17" s="714">
        <f>IF(AV16=30,WEEKDAY(DATE($AB$2,$AF$2,30)),0)</f>
        <v>0</v>
      </c>
      <c r="AW17" s="713">
        <f>IF(AW16=31,WEEKDAY(DATE($AB$2,$AF$2,31)),0)</f>
        <v>0</v>
      </c>
      <c r="AX17" s="972"/>
      <c r="AY17" s="971"/>
      <c r="AZ17" s="718"/>
      <c r="BA17" s="716"/>
      <c r="BB17" s="724"/>
      <c r="BC17" s="720"/>
      <c r="BD17" s="720"/>
      <c r="BE17" s="720"/>
      <c r="BF17" s="719"/>
    </row>
    <row r="18" spans="2:58" ht="20.25" customHeight="1" thickBot="1">
      <c r="B18" s="970"/>
      <c r="C18" s="704"/>
      <c r="D18" s="700"/>
      <c r="E18" s="702"/>
      <c r="F18" s="703"/>
      <c r="G18" s="701"/>
      <c r="H18" s="700"/>
      <c r="I18" s="700"/>
      <c r="J18" s="702"/>
      <c r="K18" s="701"/>
      <c r="L18" s="700"/>
      <c r="M18" s="702"/>
      <c r="N18" s="701"/>
      <c r="O18" s="700"/>
      <c r="P18" s="700"/>
      <c r="Q18" s="700"/>
      <c r="R18" s="699"/>
      <c r="S18" s="969" t="str">
        <f>IF(S17=1,"日",IF(S17=2,"月",IF(S17=3,"火",IF(S17=4,"水",IF(S17=5,"木",IF(S17=6,"金","土"))))))</f>
        <v>月</v>
      </c>
      <c r="T18" s="693" t="str">
        <f>IF(T17=1,"日",IF(T17=2,"月",IF(T17=3,"火",IF(T17=4,"水",IF(T17=5,"木",IF(T17=6,"金","土"))))))</f>
        <v>火</v>
      </c>
      <c r="U18" s="693" t="str">
        <f>IF(U17=1,"日",IF(U17=2,"月",IF(U17=3,"火",IF(U17=4,"水",IF(U17=5,"木",IF(U17=6,"金","土"))))))</f>
        <v>水</v>
      </c>
      <c r="V18" s="693" t="str">
        <f>IF(V17=1,"日",IF(V17=2,"月",IF(V17=3,"火",IF(V17=4,"水",IF(V17=5,"木",IF(V17=6,"金","土"))))))</f>
        <v>木</v>
      </c>
      <c r="W18" s="693" t="str">
        <f>IF(W17=1,"日",IF(W17=2,"月",IF(W17=3,"火",IF(W17=4,"水",IF(W17=5,"木",IF(W17=6,"金","土"))))))</f>
        <v>金</v>
      </c>
      <c r="X18" s="693" t="str">
        <f>IF(X17=1,"日",IF(X17=2,"月",IF(X17=3,"火",IF(X17=4,"水",IF(X17=5,"木",IF(X17=6,"金","土"))))))</f>
        <v>土</v>
      </c>
      <c r="Y18" s="694" t="str">
        <f>IF(Y17=1,"日",IF(Y17=2,"月",IF(Y17=3,"火",IF(Y17=4,"水",IF(Y17=5,"木",IF(Y17=6,"金","土"))))))</f>
        <v>日</v>
      </c>
      <c r="Z18" s="695" t="str">
        <f>IF(Z17=1,"日",IF(Z17=2,"月",IF(Z17=3,"火",IF(Z17=4,"水",IF(Z17=5,"木",IF(Z17=6,"金","土"))))))</f>
        <v>月</v>
      </c>
      <c r="AA18" s="693" t="str">
        <f>IF(AA17=1,"日",IF(AA17=2,"月",IF(AA17=3,"火",IF(AA17=4,"水",IF(AA17=5,"木",IF(AA17=6,"金","土"))))))</f>
        <v>火</v>
      </c>
      <c r="AB18" s="693" t="str">
        <f>IF(AB17=1,"日",IF(AB17=2,"月",IF(AB17=3,"火",IF(AB17=4,"水",IF(AB17=5,"木",IF(AB17=6,"金","土"))))))</f>
        <v>水</v>
      </c>
      <c r="AC18" s="693" t="str">
        <f>IF(AC17=1,"日",IF(AC17=2,"月",IF(AC17=3,"火",IF(AC17=4,"水",IF(AC17=5,"木",IF(AC17=6,"金","土"))))))</f>
        <v>木</v>
      </c>
      <c r="AD18" s="693" t="str">
        <f>IF(AD17=1,"日",IF(AD17=2,"月",IF(AD17=3,"火",IF(AD17=4,"水",IF(AD17=5,"木",IF(AD17=6,"金","土"))))))</f>
        <v>金</v>
      </c>
      <c r="AE18" s="693" t="str">
        <f>IF(AE17=1,"日",IF(AE17=2,"月",IF(AE17=3,"火",IF(AE17=4,"水",IF(AE17=5,"木",IF(AE17=6,"金","土"))))))</f>
        <v>土</v>
      </c>
      <c r="AF18" s="694" t="str">
        <f>IF(AF17=1,"日",IF(AF17=2,"月",IF(AF17=3,"火",IF(AF17=4,"水",IF(AF17=5,"木",IF(AF17=6,"金","土"))))))</f>
        <v>日</v>
      </c>
      <c r="AG18" s="695" t="str">
        <f>IF(AG17=1,"日",IF(AG17=2,"月",IF(AG17=3,"火",IF(AG17=4,"水",IF(AG17=5,"木",IF(AG17=6,"金","土"))))))</f>
        <v>月</v>
      </c>
      <c r="AH18" s="693" t="str">
        <f>IF(AH17=1,"日",IF(AH17=2,"月",IF(AH17=3,"火",IF(AH17=4,"水",IF(AH17=5,"木",IF(AH17=6,"金","土"))))))</f>
        <v>火</v>
      </c>
      <c r="AI18" s="693" t="str">
        <f>IF(AI17=1,"日",IF(AI17=2,"月",IF(AI17=3,"火",IF(AI17=4,"水",IF(AI17=5,"木",IF(AI17=6,"金","土"))))))</f>
        <v>水</v>
      </c>
      <c r="AJ18" s="693" t="str">
        <f>IF(AJ17=1,"日",IF(AJ17=2,"月",IF(AJ17=3,"火",IF(AJ17=4,"水",IF(AJ17=5,"木",IF(AJ17=6,"金","土"))))))</f>
        <v>木</v>
      </c>
      <c r="AK18" s="693" t="str">
        <f>IF(AK17=1,"日",IF(AK17=2,"月",IF(AK17=3,"火",IF(AK17=4,"水",IF(AK17=5,"木",IF(AK17=6,"金","土"))))))</f>
        <v>金</v>
      </c>
      <c r="AL18" s="693" t="str">
        <f>IF(AL17=1,"日",IF(AL17=2,"月",IF(AL17=3,"火",IF(AL17=4,"水",IF(AL17=5,"木",IF(AL17=6,"金","土"))))))</f>
        <v>土</v>
      </c>
      <c r="AM18" s="694" t="str">
        <f>IF(AM17=1,"日",IF(AM17=2,"月",IF(AM17=3,"火",IF(AM17=4,"水",IF(AM17=5,"木",IF(AM17=6,"金","土"))))))</f>
        <v>日</v>
      </c>
      <c r="AN18" s="695" t="str">
        <f>IF(AN17=1,"日",IF(AN17=2,"月",IF(AN17=3,"火",IF(AN17=4,"水",IF(AN17=5,"木",IF(AN17=6,"金","土"))))))</f>
        <v>月</v>
      </c>
      <c r="AO18" s="693" t="str">
        <f>IF(AO17=1,"日",IF(AO17=2,"月",IF(AO17=3,"火",IF(AO17=4,"水",IF(AO17=5,"木",IF(AO17=6,"金","土"))))))</f>
        <v>火</v>
      </c>
      <c r="AP18" s="693" t="str">
        <f>IF(AP17=1,"日",IF(AP17=2,"月",IF(AP17=3,"火",IF(AP17=4,"水",IF(AP17=5,"木",IF(AP17=6,"金","土"))))))</f>
        <v>水</v>
      </c>
      <c r="AQ18" s="693" t="str">
        <f>IF(AQ17=1,"日",IF(AQ17=2,"月",IF(AQ17=3,"火",IF(AQ17=4,"水",IF(AQ17=5,"木",IF(AQ17=6,"金","土"))))))</f>
        <v>木</v>
      </c>
      <c r="AR18" s="693" t="str">
        <f>IF(AR17=1,"日",IF(AR17=2,"月",IF(AR17=3,"火",IF(AR17=4,"水",IF(AR17=5,"木",IF(AR17=6,"金","土"))))))</f>
        <v>金</v>
      </c>
      <c r="AS18" s="693" t="str">
        <f>IF(AS17=1,"日",IF(AS17=2,"月",IF(AS17=3,"火",IF(AS17=4,"水",IF(AS17=5,"木",IF(AS17=6,"金","土"))))))</f>
        <v>土</v>
      </c>
      <c r="AT18" s="694" t="str">
        <f>IF(AT17=1,"日",IF(AT17=2,"月",IF(AT17=3,"火",IF(AT17=4,"水",IF(AT17=5,"木",IF(AT17=6,"金","土"))))))</f>
        <v>日</v>
      </c>
      <c r="AU18" s="693" t="str">
        <f>IF(AU17=1,"日",IF(AU17=2,"月",IF(AU17=3,"火",IF(AU17=4,"水",IF(AU17=5,"木",IF(AU17=6,"金",IF(AU17=0,"","土")))))))</f>
        <v/>
      </c>
      <c r="AV18" s="693" t="str">
        <f>IF(AV17=1,"日",IF(AV17=2,"月",IF(AV17=3,"火",IF(AV17=4,"水",IF(AV17=5,"木",IF(AV17=6,"金",IF(AV17=0,"","土")))))))</f>
        <v/>
      </c>
      <c r="AW18" s="693" t="str">
        <f>IF(AW17=1,"日",IF(AW17=2,"月",IF(AW17=3,"火",IF(AW17=4,"水",IF(AW17=5,"木",IF(AW17=6,"金",IF(AW17=0,"","土")))))))</f>
        <v/>
      </c>
      <c r="AX18" s="968"/>
      <c r="AY18" s="967"/>
      <c r="AZ18" s="698"/>
      <c r="BA18" s="696"/>
      <c r="BB18" s="704"/>
      <c r="BC18" s="700"/>
      <c r="BD18" s="700"/>
      <c r="BE18" s="700"/>
      <c r="BF18" s="699"/>
    </row>
    <row r="19" spans="2:58" ht="20.25" customHeight="1">
      <c r="B19" s="966"/>
      <c r="C19" s="965"/>
      <c r="D19" s="964"/>
      <c r="E19" s="963"/>
      <c r="F19" s="681"/>
      <c r="G19" s="680"/>
      <c r="H19" s="679"/>
      <c r="I19" s="679"/>
      <c r="J19" s="962"/>
      <c r="K19" s="961"/>
      <c r="L19" s="960"/>
      <c r="M19" s="959"/>
      <c r="N19" s="958" t="s">
        <v>401</v>
      </c>
      <c r="O19" s="957"/>
      <c r="P19" s="957"/>
      <c r="Q19" s="956"/>
      <c r="R19" s="955"/>
      <c r="S19" s="952"/>
      <c r="T19" s="952"/>
      <c r="U19" s="952"/>
      <c r="V19" s="952"/>
      <c r="W19" s="952"/>
      <c r="X19" s="952"/>
      <c r="Y19" s="954"/>
      <c r="Z19" s="953"/>
      <c r="AA19" s="952"/>
      <c r="AB19" s="952"/>
      <c r="AC19" s="952"/>
      <c r="AD19" s="952"/>
      <c r="AE19" s="952"/>
      <c r="AF19" s="954"/>
      <c r="AG19" s="953"/>
      <c r="AH19" s="952"/>
      <c r="AI19" s="952"/>
      <c r="AJ19" s="952"/>
      <c r="AK19" s="952"/>
      <c r="AL19" s="952"/>
      <c r="AM19" s="954"/>
      <c r="AN19" s="953"/>
      <c r="AO19" s="952"/>
      <c r="AP19" s="952"/>
      <c r="AQ19" s="952"/>
      <c r="AR19" s="952"/>
      <c r="AS19" s="952"/>
      <c r="AT19" s="954"/>
      <c r="AU19" s="953"/>
      <c r="AV19" s="952"/>
      <c r="AW19" s="952"/>
      <c r="AX19" s="951"/>
      <c r="AY19" s="949"/>
      <c r="AZ19" s="950"/>
      <c r="BA19" s="949"/>
      <c r="BB19" s="670"/>
      <c r="BC19" s="669"/>
      <c r="BD19" s="669"/>
      <c r="BE19" s="669"/>
      <c r="BF19" s="668"/>
    </row>
    <row r="20" spans="2:58" ht="20.25" customHeight="1">
      <c r="B20" s="900">
        <v>1</v>
      </c>
      <c r="C20" s="638"/>
      <c r="D20" s="637"/>
      <c r="E20" s="636"/>
      <c r="F20" s="635"/>
      <c r="G20" s="634"/>
      <c r="H20" s="633"/>
      <c r="I20" s="633"/>
      <c r="J20" s="909"/>
      <c r="K20" s="908"/>
      <c r="L20" s="907"/>
      <c r="M20" s="906"/>
      <c r="N20" s="905" t="s">
        <v>400</v>
      </c>
      <c r="O20" s="904"/>
      <c r="P20" s="904"/>
      <c r="Q20" s="903"/>
      <c r="R20" s="902"/>
      <c r="S20" s="627"/>
      <c r="T20" s="626"/>
      <c r="U20" s="626"/>
      <c r="V20" s="626"/>
      <c r="W20" s="626"/>
      <c r="X20" s="626"/>
      <c r="Y20" s="628"/>
      <c r="Z20" s="627"/>
      <c r="AA20" s="626"/>
      <c r="AB20" s="626"/>
      <c r="AC20" s="626"/>
      <c r="AD20" s="626"/>
      <c r="AE20" s="626"/>
      <c r="AF20" s="628"/>
      <c r="AG20" s="627"/>
      <c r="AH20" s="626"/>
      <c r="AI20" s="626"/>
      <c r="AJ20" s="626"/>
      <c r="AK20" s="626"/>
      <c r="AL20" s="626"/>
      <c r="AM20" s="628"/>
      <c r="AN20" s="627"/>
      <c r="AO20" s="626"/>
      <c r="AP20" s="626"/>
      <c r="AQ20" s="626"/>
      <c r="AR20" s="626"/>
      <c r="AS20" s="626"/>
      <c r="AT20" s="628"/>
      <c r="AU20" s="627"/>
      <c r="AV20" s="626"/>
      <c r="AW20" s="626"/>
      <c r="AX20" s="901"/>
      <c r="AY20" s="622"/>
      <c r="AZ20" s="625"/>
      <c r="BA20" s="622"/>
      <c r="BB20" s="621"/>
      <c r="BC20" s="620"/>
      <c r="BD20" s="620"/>
      <c r="BE20" s="620"/>
      <c r="BF20" s="619"/>
    </row>
    <row r="21" spans="2:58" ht="20.25" customHeight="1">
      <c r="B21" s="933"/>
      <c r="C21" s="617"/>
      <c r="D21" s="616"/>
      <c r="E21" s="615"/>
      <c r="F21" s="614"/>
      <c r="G21" s="613"/>
      <c r="H21" s="612"/>
      <c r="I21" s="612"/>
      <c r="J21" s="932"/>
      <c r="K21" s="931"/>
      <c r="L21" s="930"/>
      <c r="M21" s="929"/>
      <c r="N21" s="941" t="s">
        <v>399</v>
      </c>
      <c r="O21" s="940"/>
      <c r="P21" s="940"/>
      <c r="Q21" s="946"/>
      <c r="R21" s="945"/>
      <c r="S21" s="606"/>
      <c r="T21" s="605"/>
      <c r="U21" s="605"/>
      <c r="V21" s="605"/>
      <c r="W21" s="605"/>
      <c r="X21" s="605"/>
      <c r="Y21" s="607"/>
      <c r="Z21" s="606"/>
      <c r="AA21" s="605"/>
      <c r="AB21" s="605"/>
      <c r="AC21" s="605"/>
      <c r="AD21" s="605"/>
      <c r="AE21" s="605"/>
      <c r="AF21" s="607"/>
      <c r="AG21" s="606"/>
      <c r="AH21" s="605"/>
      <c r="AI21" s="605"/>
      <c r="AJ21" s="605"/>
      <c r="AK21" s="605"/>
      <c r="AL21" s="605"/>
      <c r="AM21" s="607"/>
      <c r="AN21" s="606"/>
      <c r="AO21" s="605"/>
      <c r="AP21" s="605"/>
      <c r="AQ21" s="605"/>
      <c r="AR21" s="605"/>
      <c r="AS21" s="605"/>
      <c r="AT21" s="607"/>
      <c r="AU21" s="606"/>
      <c r="AV21" s="605"/>
      <c r="AW21" s="605"/>
      <c r="AX21" s="885"/>
      <c r="AY21" s="601"/>
      <c r="AZ21" s="604"/>
      <c r="BA21" s="601"/>
      <c r="BB21" s="600"/>
      <c r="BC21" s="599"/>
      <c r="BD21" s="599"/>
      <c r="BE21" s="599"/>
      <c r="BF21" s="598"/>
    </row>
    <row r="22" spans="2:58" ht="20.25" customHeight="1">
      <c r="B22" s="924"/>
      <c r="C22" s="658"/>
      <c r="D22" s="657"/>
      <c r="E22" s="656"/>
      <c r="F22" s="655"/>
      <c r="G22" s="654"/>
      <c r="H22" s="653"/>
      <c r="I22" s="653"/>
      <c r="J22" s="923"/>
      <c r="K22" s="922"/>
      <c r="L22" s="921"/>
      <c r="M22" s="920"/>
      <c r="N22" s="937" t="s">
        <v>401</v>
      </c>
      <c r="O22" s="944"/>
      <c r="P22" s="944"/>
      <c r="Q22" s="943"/>
      <c r="R22" s="942"/>
      <c r="S22" s="914"/>
      <c r="T22" s="913"/>
      <c r="U22" s="913"/>
      <c r="V22" s="913"/>
      <c r="W22" s="913"/>
      <c r="X22" s="913"/>
      <c r="Y22" s="915"/>
      <c r="Z22" s="914"/>
      <c r="AA22" s="913"/>
      <c r="AB22" s="913"/>
      <c r="AC22" s="913"/>
      <c r="AD22" s="913"/>
      <c r="AE22" s="913"/>
      <c r="AF22" s="915"/>
      <c r="AG22" s="914"/>
      <c r="AH22" s="913"/>
      <c r="AI22" s="913"/>
      <c r="AJ22" s="913"/>
      <c r="AK22" s="913"/>
      <c r="AL22" s="913"/>
      <c r="AM22" s="915"/>
      <c r="AN22" s="914"/>
      <c r="AO22" s="913"/>
      <c r="AP22" s="913"/>
      <c r="AQ22" s="913"/>
      <c r="AR22" s="913"/>
      <c r="AS22" s="913"/>
      <c r="AT22" s="915"/>
      <c r="AU22" s="914"/>
      <c r="AV22" s="913"/>
      <c r="AW22" s="913"/>
      <c r="AX22" s="912"/>
      <c r="AY22" s="910"/>
      <c r="AZ22" s="911"/>
      <c r="BA22" s="910"/>
      <c r="BB22" s="641"/>
      <c r="BC22" s="640"/>
      <c r="BD22" s="640"/>
      <c r="BE22" s="640"/>
      <c r="BF22" s="639"/>
    </row>
    <row r="23" spans="2:58" ht="20.25" customHeight="1">
      <c r="B23" s="900">
        <f>B20+1</f>
        <v>2</v>
      </c>
      <c r="C23" s="638"/>
      <c r="D23" s="637"/>
      <c r="E23" s="636"/>
      <c r="F23" s="635"/>
      <c r="G23" s="634"/>
      <c r="H23" s="633"/>
      <c r="I23" s="633"/>
      <c r="J23" s="909"/>
      <c r="K23" s="908"/>
      <c r="L23" s="907"/>
      <c r="M23" s="906"/>
      <c r="N23" s="905" t="s">
        <v>400</v>
      </c>
      <c r="O23" s="904"/>
      <c r="P23" s="904"/>
      <c r="Q23" s="903"/>
      <c r="R23" s="902"/>
      <c r="S23" s="627"/>
      <c r="T23" s="626"/>
      <c r="U23" s="626"/>
      <c r="V23" s="626"/>
      <c r="W23" s="626"/>
      <c r="X23" s="626"/>
      <c r="Y23" s="628"/>
      <c r="Z23" s="627"/>
      <c r="AA23" s="626"/>
      <c r="AB23" s="626"/>
      <c r="AC23" s="626"/>
      <c r="AD23" s="626"/>
      <c r="AE23" s="626"/>
      <c r="AF23" s="628"/>
      <c r="AG23" s="627"/>
      <c r="AH23" s="626"/>
      <c r="AI23" s="626"/>
      <c r="AJ23" s="626"/>
      <c r="AK23" s="626"/>
      <c r="AL23" s="626"/>
      <c r="AM23" s="628"/>
      <c r="AN23" s="627"/>
      <c r="AO23" s="626"/>
      <c r="AP23" s="626"/>
      <c r="AQ23" s="626"/>
      <c r="AR23" s="626"/>
      <c r="AS23" s="626"/>
      <c r="AT23" s="628"/>
      <c r="AU23" s="627"/>
      <c r="AV23" s="626"/>
      <c r="AW23" s="626"/>
      <c r="AX23" s="901"/>
      <c r="AY23" s="622"/>
      <c r="AZ23" s="625"/>
      <c r="BA23" s="622"/>
      <c r="BB23" s="621"/>
      <c r="BC23" s="620"/>
      <c r="BD23" s="620"/>
      <c r="BE23" s="620"/>
      <c r="BF23" s="619"/>
    </row>
    <row r="24" spans="2:58" ht="20.25" customHeight="1">
      <c r="B24" s="933"/>
      <c r="C24" s="617"/>
      <c r="D24" s="616"/>
      <c r="E24" s="615"/>
      <c r="F24" s="614"/>
      <c r="G24" s="613"/>
      <c r="H24" s="612"/>
      <c r="I24" s="612"/>
      <c r="J24" s="932"/>
      <c r="K24" s="931"/>
      <c r="L24" s="930"/>
      <c r="M24" s="929"/>
      <c r="N24" s="941" t="s">
        <v>399</v>
      </c>
      <c r="O24" s="940"/>
      <c r="P24" s="940"/>
      <c r="Q24" s="946"/>
      <c r="R24" s="945"/>
      <c r="S24" s="606"/>
      <c r="T24" s="605"/>
      <c r="U24" s="605"/>
      <c r="V24" s="605"/>
      <c r="W24" s="605"/>
      <c r="X24" s="605"/>
      <c r="Y24" s="607"/>
      <c r="Z24" s="606"/>
      <c r="AA24" s="605"/>
      <c r="AB24" s="605"/>
      <c r="AC24" s="605"/>
      <c r="AD24" s="605"/>
      <c r="AE24" s="605"/>
      <c r="AF24" s="607"/>
      <c r="AG24" s="606"/>
      <c r="AH24" s="605"/>
      <c r="AI24" s="605"/>
      <c r="AJ24" s="605"/>
      <c r="AK24" s="605"/>
      <c r="AL24" s="605"/>
      <c r="AM24" s="607"/>
      <c r="AN24" s="606"/>
      <c r="AO24" s="605"/>
      <c r="AP24" s="605"/>
      <c r="AQ24" s="605"/>
      <c r="AR24" s="605"/>
      <c r="AS24" s="605"/>
      <c r="AT24" s="607"/>
      <c r="AU24" s="606"/>
      <c r="AV24" s="605"/>
      <c r="AW24" s="605"/>
      <c r="AX24" s="885"/>
      <c r="AY24" s="601"/>
      <c r="AZ24" s="604"/>
      <c r="BA24" s="601"/>
      <c r="BB24" s="600"/>
      <c r="BC24" s="599"/>
      <c r="BD24" s="599"/>
      <c r="BE24" s="599"/>
      <c r="BF24" s="598"/>
    </row>
    <row r="25" spans="2:58" ht="20.25" customHeight="1">
      <c r="B25" s="924"/>
      <c r="C25" s="658"/>
      <c r="D25" s="657"/>
      <c r="E25" s="656"/>
      <c r="F25" s="635"/>
      <c r="G25" s="654"/>
      <c r="H25" s="653"/>
      <c r="I25" s="653"/>
      <c r="J25" s="923"/>
      <c r="K25" s="922"/>
      <c r="L25" s="921"/>
      <c r="M25" s="920"/>
      <c r="N25" s="937" t="s">
        <v>401</v>
      </c>
      <c r="O25" s="944"/>
      <c r="P25" s="944"/>
      <c r="Q25" s="943"/>
      <c r="R25" s="942"/>
      <c r="S25" s="914"/>
      <c r="T25" s="913"/>
      <c r="U25" s="913"/>
      <c r="V25" s="913"/>
      <c r="W25" s="913"/>
      <c r="X25" s="913"/>
      <c r="Y25" s="915"/>
      <c r="Z25" s="914"/>
      <c r="AA25" s="913"/>
      <c r="AB25" s="913"/>
      <c r="AC25" s="913"/>
      <c r="AD25" s="913"/>
      <c r="AE25" s="913"/>
      <c r="AF25" s="915"/>
      <c r="AG25" s="914"/>
      <c r="AH25" s="913"/>
      <c r="AI25" s="913"/>
      <c r="AJ25" s="913"/>
      <c r="AK25" s="913"/>
      <c r="AL25" s="913"/>
      <c r="AM25" s="915"/>
      <c r="AN25" s="914"/>
      <c r="AO25" s="913"/>
      <c r="AP25" s="913"/>
      <c r="AQ25" s="913"/>
      <c r="AR25" s="913"/>
      <c r="AS25" s="913"/>
      <c r="AT25" s="915"/>
      <c r="AU25" s="914"/>
      <c r="AV25" s="913"/>
      <c r="AW25" s="913"/>
      <c r="AX25" s="912"/>
      <c r="AY25" s="910"/>
      <c r="AZ25" s="911"/>
      <c r="BA25" s="910"/>
      <c r="BB25" s="641"/>
      <c r="BC25" s="640"/>
      <c r="BD25" s="640"/>
      <c r="BE25" s="640"/>
      <c r="BF25" s="639"/>
    </row>
    <row r="26" spans="2:58" ht="20.25" customHeight="1">
      <c r="B26" s="900">
        <f>B23+1</f>
        <v>3</v>
      </c>
      <c r="C26" s="638"/>
      <c r="D26" s="637"/>
      <c r="E26" s="636"/>
      <c r="F26" s="635"/>
      <c r="G26" s="634"/>
      <c r="H26" s="633"/>
      <c r="I26" s="633"/>
      <c r="J26" s="909"/>
      <c r="K26" s="908"/>
      <c r="L26" s="907"/>
      <c r="M26" s="906"/>
      <c r="N26" s="905" t="s">
        <v>400</v>
      </c>
      <c r="O26" s="904"/>
      <c r="P26" s="904"/>
      <c r="Q26" s="903"/>
      <c r="R26" s="902"/>
      <c r="S26" s="627"/>
      <c r="T26" s="626"/>
      <c r="U26" s="626"/>
      <c r="V26" s="626"/>
      <c r="W26" s="626"/>
      <c r="X26" s="626"/>
      <c r="Y26" s="628"/>
      <c r="Z26" s="627"/>
      <c r="AA26" s="626"/>
      <c r="AB26" s="626"/>
      <c r="AC26" s="626"/>
      <c r="AD26" s="626"/>
      <c r="AE26" s="626"/>
      <c r="AF26" s="628"/>
      <c r="AG26" s="627"/>
      <c r="AH26" s="626"/>
      <c r="AI26" s="626"/>
      <c r="AJ26" s="626"/>
      <c r="AK26" s="626"/>
      <c r="AL26" s="626"/>
      <c r="AM26" s="628"/>
      <c r="AN26" s="627"/>
      <c r="AO26" s="626"/>
      <c r="AP26" s="626"/>
      <c r="AQ26" s="626"/>
      <c r="AR26" s="626"/>
      <c r="AS26" s="626"/>
      <c r="AT26" s="628"/>
      <c r="AU26" s="627"/>
      <c r="AV26" s="626"/>
      <c r="AW26" s="626"/>
      <c r="AX26" s="901"/>
      <c r="AY26" s="622"/>
      <c r="AZ26" s="625"/>
      <c r="BA26" s="622"/>
      <c r="BB26" s="621"/>
      <c r="BC26" s="620"/>
      <c r="BD26" s="620"/>
      <c r="BE26" s="620"/>
      <c r="BF26" s="619"/>
    </row>
    <row r="27" spans="2:58" ht="20.25" customHeight="1">
      <c r="B27" s="933"/>
      <c r="C27" s="617"/>
      <c r="D27" s="616"/>
      <c r="E27" s="615"/>
      <c r="F27" s="614"/>
      <c r="G27" s="613"/>
      <c r="H27" s="612"/>
      <c r="I27" s="612"/>
      <c r="J27" s="932"/>
      <c r="K27" s="931"/>
      <c r="L27" s="930"/>
      <c r="M27" s="929"/>
      <c r="N27" s="941" t="s">
        <v>399</v>
      </c>
      <c r="O27" s="936"/>
      <c r="P27" s="936"/>
      <c r="Q27" s="935"/>
      <c r="R27" s="948"/>
      <c r="S27" s="606"/>
      <c r="T27" s="605"/>
      <c r="U27" s="605"/>
      <c r="V27" s="605"/>
      <c r="W27" s="605"/>
      <c r="X27" s="605"/>
      <c r="Y27" s="607"/>
      <c r="Z27" s="606"/>
      <c r="AA27" s="605"/>
      <c r="AB27" s="605"/>
      <c r="AC27" s="605"/>
      <c r="AD27" s="605"/>
      <c r="AE27" s="605"/>
      <c r="AF27" s="607"/>
      <c r="AG27" s="606"/>
      <c r="AH27" s="605"/>
      <c r="AI27" s="605"/>
      <c r="AJ27" s="605"/>
      <c r="AK27" s="605"/>
      <c r="AL27" s="605"/>
      <c r="AM27" s="607"/>
      <c r="AN27" s="606"/>
      <c r="AO27" s="605"/>
      <c r="AP27" s="605"/>
      <c r="AQ27" s="605"/>
      <c r="AR27" s="605"/>
      <c r="AS27" s="605"/>
      <c r="AT27" s="607"/>
      <c r="AU27" s="606"/>
      <c r="AV27" s="605"/>
      <c r="AW27" s="605"/>
      <c r="AX27" s="885"/>
      <c r="AY27" s="601"/>
      <c r="AZ27" s="604"/>
      <c r="BA27" s="601"/>
      <c r="BB27" s="600"/>
      <c r="BC27" s="599"/>
      <c r="BD27" s="599"/>
      <c r="BE27" s="599"/>
      <c r="BF27" s="598"/>
    </row>
    <row r="28" spans="2:58" ht="20.25" customHeight="1">
      <c r="B28" s="924"/>
      <c r="C28" s="658"/>
      <c r="D28" s="657"/>
      <c r="E28" s="656"/>
      <c r="F28" s="635"/>
      <c r="G28" s="654"/>
      <c r="H28" s="653"/>
      <c r="I28" s="653"/>
      <c r="J28" s="923"/>
      <c r="K28" s="922"/>
      <c r="L28" s="921"/>
      <c r="M28" s="920"/>
      <c r="N28" s="937" t="s">
        <v>401</v>
      </c>
      <c r="O28" s="944"/>
      <c r="P28" s="944"/>
      <c r="Q28" s="943"/>
      <c r="R28" s="942"/>
      <c r="S28" s="914"/>
      <c r="T28" s="913"/>
      <c r="U28" s="913"/>
      <c r="V28" s="913"/>
      <c r="W28" s="913"/>
      <c r="X28" s="913"/>
      <c r="Y28" s="915"/>
      <c r="Z28" s="914"/>
      <c r="AA28" s="913"/>
      <c r="AB28" s="913"/>
      <c r="AC28" s="913"/>
      <c r="AD28" s="913"/>
      <c r="AE28" s="913"/>
      <c r="AF28" s="915"/>
      <c r="AG28" s="914"/>
      <c r="AH28" s="913"/>
      <c r="AI28" s="913"/>
      <c r="AJ28" s="913"/>
      <c r="AK28" s="913"/>
      <c r="AL28" s="913"/>
      <c r="AM28" s="915"/>
      <c r="AN28" s="914"/>
      <c r="AO28" s="913"/>
      <c r="AP28" s="913"/>
      <c r="AQ28" s="913"/>
      <c r="AR28" s="913"/>
      <c r="AS28" s="913"/>
      <c r="AT28" s="915"/>
      <c r="AU28" s="914"/>
      <c r="AV28" s="913"/>
      <c r="AW28" s="913"/>
      <c r="AX28" s="912"/>
      <c r="AY28" s="910"/>
      <c r="AZ28" s="911"/>
      <c r="BA28" s="910"/>
      <c r="BB28" s="641"/>
      <c r="BC28" s="640"/>
      <c r="BD28" s="640"/>
      <c r="BE28" s="640"/>
      <c r="BF28" s="639"/>
    </row>
    <row r="29" spans="2:58" ht="20.25" customHeight="1">
      <c r="B29" s="900">
        <f>B26+1</f>
        <v>4</v>
      </c>
      <c r="C29" s="638"/>
      <c r="D29" s="637"/>
      <c r="E29" s="636"/>
      <c r="F29" s="635"/>
      <c r="G29" s="634"/>
      <c r="H29" s="633"/>
      <c r="I29" s="633"/>
      <c r="J29" s="909"/>
      <c r="K29" s="908"/>
      <c r="L29" s="907"/>
      <c r="M29" s="906"/>
      <c r="N29" s="905" t="s">
        <v>400</v>
      </c>
      <c r="O29" s="904"/>
      <c r="P29" s="904"/>
      <c r="Q29" s="903"/>
      <c r="R29" s="902"/>
      <c r="S29" s="627"/>
      <c r="T29" s="626"/>
      <c r="U29" s="626"/>
      <c r="V29" s="626"/>
      <c r="W29" s="626"/>
      <c r="X29" s="626"/>
      <c r="Y29" s="628"/>
      <c r="Z29" s="627"/>
      <c r="AA29" s="626"/>
      <c r="AB29" s="626"/>
      <c r="AC29" s="626"/>
      <c r="AD29" s="626"/>
      <c r="AE29" s="626"/>
      <c r="AF29" s="628"/>
      <c r="AG29" s="627"/>
      <c r="AH29" s="626"/>
      <c r="AI29" s="626"/>
      <c r="AJ29" s="626"/>
      <c r="AK29" s="626"/>
      <c r="AL29" s="626"/>
      <c r="AM29" s="628"/>
      <c r="AN29" s="627"/>
      <c r="AO29" s="626"/>
      <c r="AP29" s="626"/>
      <c r="AQ29" s="626"/>
      <c r="AR29" s="626"/>
      <c r="AS29" s="626"/>
      <c r="AT29" s="628"/>
      <c r="AU29" s="627"/>
      <c r="AV29" s="626"/>
      <c r="AW29" s="626"/>
      <c r="AX29" s="901"/>
      <c r="AY29" s="622"/>
      <c r="AZ29" s="625"/>
      <c r="BA29" s="622"/>
      <c r="BB29" s="621"/>
      <c r="BC29" s="620"/>
      <c r="BD29" s="620"/>
      <c r="BE29" s="620"/>
      <c r="BF29" s="619"/>
    </row>
    <row r="30" spans="2:58" ht="20.25" customHeight="1">
      <c r="B30" s="933"/>
      <c r="C30" s="617"/>
      <c r="D30" s="616"/>
      <c r="E30" s="615"/>
      <c r="F30" s="614"/>
      <c r="G30" s="613"/>
      <c r="H30" s="612"/>
      <c r="I30" s="612"/>
      <c r="J30" s="932"/>
      <c r="K30" s="931"/>
      <c r="L30" s="930"/>
      <c r="M30" s="929"/>
      <c r="N30" s="941" t="s">
        <v>399</v>
      </c>
      <c r="O30" s="947"/>
      <c r="P30" s="947"/>
      <c r="Q30" s="946"/>
      <c r="R30" s="945"/>
      <c r="S30" s="606"/>
      <c r="T30" s="605"/>
      <c r="U30" s="605"/>
      <c r="V30" s="605"/>
      <c r="W30" s="605"/>
      <c r="X30" s="605"/>
      <c r="Y30" s="607"/>
      <c r="Z30" s="606"/>
      <c r="AA30" s="605"/>
      <c r="AB30" s="605"/>
      <c r="AC30" s="605"/>
      <c r="AD30" s="605"/>
      <c r="AE30" s="605"/>
      <c r="AF30" s="607"/>
      <c r="AG30" s="606"/>
      <c r="AH30" s="605"/>
      <c r="AI30" s="605"/>
      <c r="AJ30" s="605"/>
      <c r="AK30" s="605"/>
      <c r="AL30" s="605"/>
      <c r="AM30" s="607"/>
      <c r="AN30" s="606"/>
      <c r="AO30" s="605"/>
      <c r="AP30" s="605"/>
      <c r="AQ30" s="605"/>
      <c r="AR30" s="605"/>
      <c r="AS30" s="605"/>
      <c r="AT30" s="607"/>
      <c r="AU30" s="606"/>
      <c r="AV30" s="605"/>
      <c r="AW30" s="605"/>
      <c r="AX30" s="885"/>
      <c r="AY30" s="601"/>
      <c r="AZ30" s="604"/>
      <c r="BA30" s="601"/>
      <c r="BB30" s="600"/>
      <c r="BC30" s="599"/>
      <c r="BD30" s="599"/>
      <c r="BE30" s="599"/>
      <c r="BF30" s="598"/>
    </row>
    <row r="31" spans="2:58" ht="20.25" customHeight="1">
      <c r="B31" s="924"/>
      <c r="C31" s="658"/>
      <c r="D31" s="657"/>
      <c r="E31" s="656"/>
      <c r="F31" s="635"/>
      <c r="G31" s="654"/>
      <c r="H31" s="653"/>
      <c r="I31" s="653"/>
      <c r="J31" s="923"/>
      <c r="K31" s="922"/>
      <c r="L31" s="921"/>
      <c r="M31" s="920"/>
      <c r="N31" s="937" t="s">
        <v>401</v>
      </c>
      <c r="O31" s="944"/>
      <c r="P31" s="944"/>
      <c r="Q31" s="943"/>
      <c r="R31" s="942"/>
      <c r="S31" s="914"/>
      <c r="T31" s="913"/>
      <c r="U31" s="913"/>
      <c r="V31" s="913"/>
      <c r="W31" s="913"/>
      <c r="X31" s="913"/>
      <c r="Y31" s="915"/>
      <c r="Z31" s="914"/>
      <c r="AA31" s="913"/>
      <c r="AB31" s="913"/>
      <c r="AC31" s="913"/>
      <c r="AD31" s="913"/>
      <c r="AE31" s="913"/>
      <c r="AF31" s="915"/>
      <c r="AG31" s="914"/>
      <c r="AH31" s="913"/>
      <c r="AI31" s="913"/>
      <c r="AJ31" s="913"/>
      <c r="AK31" s="913"/>
      <c r="AL31" s="913"/>
      <c r="AM31" s="915"/>
      <c r="AN31" s="914"/>
      <c r="AO31" s="913"/>
      <c r="AP31" s="913"/>
      <c r="AQ31" s="913"/>
      <c r="AR31" s="913"/>
      <c r="AS31" s="913"/>
      <c r="AT31" s="915"/>
      <c r="AU31" s="914"/>
      <c r="AV31" s="913"/>
      <c r="AW31" s="913"/>
      <c r="AX31" s="912"/>
      <c r="AY31" s="910"/>
      <c r="AZ31" s="911"/>
      <c r="BA31" s="910"/>
      <c r="BB31" s="641"/>
      <c r="BC31" s="640"/>
      <c r="BD31" s="640"/>
      <c r="BE31" s="640"/>
      <c r="BF31" s="639"/>
    </row>
    <row r="32" spans="2:58" ht="20.25" customHeight="1">
      <c r="B32" s="900">
        <f>B29+1</f>
        <v>5</v>
      </c>
      <c r="C32" s="638"/>
      <c r="D32" s="637"/>
      <c r="E32" s="636"/>
      <c r="F32" s="635"/>
      <c r="G32" s="634"/>
      <c r="H32" s="633"/>
      <c r="I32" s="633"/>
      <c r="J32" s="909"/>
      <c r="K32" s="908"/>
      <c r="L32" s="907"/>
      <c r="M32" s="906"/>
      <c r="N32" s="905" t="s">
        <v>400</v>
      </c>
      <c r="O32" s="904"/>
      <c r="P32" s="904"/>
      <c r="Q32" s="903"/>
      <c r="R32" s="902"/>
      <c r="S32" s="627"/>
      <c r="T32" s="626"/>
      <c r="U32" s="626"/>
      <c r="V32" s="626"/>
      <c r="W32" s="626"/>
      <c r="X32" s="626"/>
      <c r="Y32" s="628"/>
      <c r="Z32" s="627"/>
      <c r="AA32" s="626"/>
      <c r="AB32" s="626"/>
      <c r="AC32" s="626"/>
      <c r="AD32" s="626"/>
      <c r="AE32" s="626"/>
      <c r="AF32" s="628"/>
      <c r="AG32" s="627"/>
      <c r="AH32" s="626"/>
      <c r="AI32" s="626"/>
      <c r="AJ32" s="626"/>
      <c r="AK32" s="626"/>
      <c r="AL32" s="626"/>
      <c r="AM32" s="628"/>
      <c r="AN32" s="627"/>
      <c r="AO32" s="626"/>
      <c r="AP32" s="626"/>
      <c r="AQ32" s="626"/>
      <c r="AR32" s="626"/>
      <c r="AS32" s="626"/>
      <c r="AT32" s="628"/>
      <c r="AU32" s="627"/>
      <c r="AV32" s="626"/>
      <c r="AW32" s="626"/>
      <c r="AX32" s="901"/>
      <c r="AY32" s="622"/>
      <c r="AZ32" s="625"/>
      <c r="BA32" s="622"/>
      <c r="BB32" s="621"/>
      <c r="BC32" s="620"/>
      <c r="BD32" s="620"/>
      <c r="BE32" s="620"/>
      <c r="BF32" s="619"/>
    </row>
    <row r="33" spans="2:58" ht="20.25" customHeight="1">
      <c r="B33" s="933"/>
      <c r="C33" s="617"/>
      <c r="D33" s="616"/>
      <c r="E33" s="615"/>
      <c r="F33" s="614"/>
      <c r="G33" s="613"/>
      <c r="H33" s="612"/>
      <c r="I33" s="612"/>
      <c r="J33" s="932"/>
      <c r="K33" s="931"/>
      <c r="L33" s="930"/>
      <c r="M33" s="929"/>
      <c r="N33" s="941" t="s">
        <v>399</v>
      </c>
      <c r="O33" s="940"/>
      <c r="P33" s="940"/>
      <c r="Q33" s="939"/>
      <c r="R33" s="938"/>
      <c r="S33" s="606"/>
      <c r="T33" s="605"/>
      <c r="U33" s="605"/>
      <c r="V33" s="605"/>
      <c r="W33" s="605"/>
      <c r="X33" s="605"/>
      <c r="Y33" s="607"/>
      <c r="Z33" s="606"/>
      <c r="AA33" s="605"/>
      <c r="AB33" s="605"/>
      <c r="AC33" s="605"/>
      <c r="AD33" s="605"/>
      <c r="AE33" s="605"/>
      <c r="AF33" s="607"/>
      <c r="AG33" s="606"/>
      <c r="AH33" s="605"/>
      <c r="AI33" s="605"/>
      <c r="AJ33" s="605"/>
      <c r="AK33" s="605"/>
      <c r="AL33" s="605"/>
      <c r="AM33" s="607"/>
      <c r="AN33" s="606"/>
      <c r="AO33" s="605"/>
      <c r="AP33" s="605"/>
      <c r="AQ33" s="605"/>
      <c r="AR33" s="605"/>
      <c r="AS33" s="605"/>
      <c r="AT33" s="607"/>
      <c r="AU33" s="606"/>
      <c r="AV33" s="605"/>
      <c r="AW33" s="605"/>
      <c r="AX33" s="885"/>
      <c r="AY33" s="601"/>
      <c r="AZ33" s="604"/>
      <c r="BA33" s="601"/>
      <c r="BB33" s="600"/>
      <c r="BC33" s="599"/>
      <c r="BD33" s="599"/>
      <c r="BE33" s="599"/>
      <c r="BF33" s="598"/>
    </row>
    <row r="34" spans="2:58" ht="20.25" customHeight="1">
      <c r="B34" s="924"/>
      <c r="C34" s="658"/>
      <c r="D34" s="657"/>
      <c r="E34" s="656"/>
      <c r="F34" s="635"/>
      <c r="G34" s="654"/>
      <c r="H34" s="653"/>
      <c r="I34" s="653"/>
      <c r="J34" s="923"/>
      <c r="K34" s="922"/>
      <c r="L34" s="921"/>
      <c r="M34" s="920"/>
      <c r="N34" s="937" t="s">
        <v>401</v>
      </c>
      <c r="O34" s="936"/>
      <c r="P34" s="936"/>
      <c r="Q34" s="935"/>
      <c r="R34" s="934"/>
      <c r="S34" s="914"/>
      <c r="T34" s="913"/>
      <c r="U34" s="913"/>
      <c r="V34" s="913"/>
      <c r="W34" s="913"/>
      <c r="X34" s="913"/>
      <c r="Y34" s="915"/>
      <c r="Z34" s="914"/>
      <c r="AA34" s="913"/>
      <c r="AB34" s="913"/>
      <c r="AC34" s="913"/>
      <c r="AD34" s="913"/>
      <c r="AE34" s="913"/>
      <c r="AF34" s="915"/>
      <c r="AG34" s="914"/>
      <c r="AH34" s="913"/>
      <c r="AI34" s="913"/>
      <c r="AJ34" s="913"/>
      <c r="AK34" s="913"/>
      <c r="AL34" s="913"/>
      <c r="AM34" s="915"/>
      <c r="AN34" s="914"/>
      <c r="AO34" s="913"/>
      <c r="AP34" s="913"/>
      <c r="AQ34" s="913"/>
      <c r="AR34" s="913"/>
      <c r="AS34" s="913"/>
      <c r="AT34" s="915"/>
      <c r="AU34" s="914"/>
      <c r="AV34" s="913"/>
      <c r="AW34" s="913"/>
      <c r="AX34" s="912"/>
      <c r="AY34" s="910"/>
      <c r="AZ34" s="911"/>
      <c r="BA34" s="910"/>
      <c r="BB34" s="641"/>
      <c r="BC34" s="640"/>
      <c r="BD34" s="640"/>
      <c r="BE34" s="640"/>
      <c r="BF34" s="639"/>
    </row>
    <row r="35" spans="2:58" ht="20.25" customHeight="1">
      <c r="B35" s="900">
        <f>B32+1</f>
        <v>6</v>
      </c>
      <c r="C35" s="638"/>
      <c r="D35" s="637"/>
      <c r="E35" s="636"/>
      <c r="F35" s="635"/>
      <c r="G35" s="634"/>
      <c r="H35" s="633"/>
      <c r="I35" s="633"/>
      <c r="J35" s="909"/>
      <c r="K35" s="908"/>
      <c r="L35" s="907"/>
      <c r="M35" s="906"/>
      <c r="N35" s="905" t="s">
        <v>400</v>
      </c>
      <c r="O35" s="904"/>
      <c r="P35" s="904"/>
      <c r="Q35" s="903"/>
      <c r="R35" s="902"/>
      <c r="S35" s="627"/>
      <c r="T35" s="626"/>
      <c r="U35" s="626"/>
      <c r="V35" s="626"/>
      <c r="W35" s="626"/>
      <c r="X35" s="626"/>
      <c r="Y35" s="628"/>
      <c r="Z35" s="627"/>
      <c r="AA35" s="626"/>
      <c r="AB35" s="626"/>
      <c r="AC35" s="626"/>
      <c r="AD35" s="626"/>
      <c r="AE35" s="626"/>
      <c r="AF35" s="628"/>
      <c r="AG35" s="627"/>
      <c r="AH35" s="626"/>
      <c r="AI35" s="626"/>
      <c r="AJ35" s="626"/>
      <c r="AK35" s="626"/>
      <c r="AL35" s="626"/>
      <c r="AM35" s="628"/>
      <c r="AN35" s="627"/>
      <c r="AO35" s="626"/>
      <c r="AP35" s="626"/>
      <c r="AQ35" s="626"/>
      <c r="AR35" s="626"/>
      <c r="AS35" s="626"/>
      <c r="AT35" s="628"/>
      <c r="AU35" s="627"/>
      <c r="AV35" s="626"/>
      <c r="AW35" s="626"/>
      <c r="AX35" s="901"/>
      <c r="AY35" s="622"/>
      <c r="AZ35" s="625"/>
      <c r="BA35" s="622"/>
      <c r="BB35" s="621"/>
      <c r="BC35" s="620"/>
      <c r="BD35" s="620"/>
      <c r="BE35" s="620"/>
      <c r="BF35" s="619"/>
    </row>
    <row r="36" spans="2:58" ht="20.25" customHeight="1">
      <c r="B36" s="933"/>
      <c r="C36" s="617"/>
      <c r="D36" s="616"/>
      <c r="E36" s="615"/>
      <c r="F36" s="614"/>
      <c r="G36" s="613"/>
      <c r="H36" s="612"/>
      <c r="I36" s="612"/>
      <c r="J36" s="932"/>
      <c r="K36" s="931"/>
      <c r="L36" s="930"/>
      <c r="M36" s="929"/>
      <c r="N36" s="941" t="s">
        <v>399</v>
      </c>
      <c r="O36" s="947"/>
      <c r="P36" s="947"/>
      <c r="Q36" s="946"/>
      <c r="R36" s="945"/>
      <c r="S36" s="606"/>
      <c r="T36" s="605"/>
      <c r="U36" s="605"/>
      <c r="V36" s="605"/>
      <c r="W36" s="605"/>
      <c r="X36" s="605"/>
      <c r="Y36" s="607"/>
      <c r="Z36" s="606"/>
      <c r="AA36" s="605"/>
      <c r="AB36" s="605"/>
      <c r="AC36" s="605"/>
      <c r="AD36" s="605"/>
      <c r="AE36" s="605"/>
      <c r="AF36" s="607"/>
      <c r="AG36" s="606"/>
      <c r="AH36" s="605"/>
      <c r="AI36" s="605"/>
      <c r="AJ36" s="605"/>
      <c r="AK36" s="605"/>
      <c r="AL36" s="605"/>
      <c r="AM36" s="607"/>
      <c r="AN36" s="606"/>
      <c r="AO36" s="605"/>
      <c r="AP36" s="605"/>
      <c r="AQ36" s="605"/>
      <c r="AR36" s="605"/>
      <c r="AS36" s="605"/>
      <c r="AT36" s="607"/>
      <c r="AU36" s="606"/>
      <c r="AV36" s="605"/>
      <c r="AW36" s="605"/>
      <c r="AX36" s="885"/>
      <c r="AY36" s="601"/>
      <c r="AZ36" s="604"/>
      <c r="BA36" s="601"/>
      <c r="BB36" s="600"/>
      <c r="BC36" s="599"/>
      <c r="BD36" s="599"/>
      <c r="BE36" s="599"/>
      <c r="BF36" s="598"/>
    </row>
    <row r="37" spans="2:58" ht="20.25" customHeight="1">
      <c r="B37" s="924"/>
      <c r="C37" s="658"/>
      <c r="D37" s="657"/>
      <c r="E37" s="656"/>
      <c r="F37" s="635"/>
      <c r="G37" s="654"/>
      <c r="H37" s="653"/>
      <c r="I37" s="653"/>
      <c r="J37" s="923"/>
      <c r="K37" s="922"/>
      <c r="L37" s="921"/>
      <c r="M37" s="920"/>
      <c r="N37" s="937" t="s">
        <v>401</v>
      </c>
      <c r="O37" s="944"/>
      <c r="P37" s="944"/>
      <c r="Q37" s="943"/>
      <c r="R37" s="942"/>
      <c r="S37" s="914"/>
      <c r="T37" s="913"/>
      <c r="U37" s="913"/>
      <c r="V37" s="913"/>
      <c r="W37" s="913"/>
      <c r="X37" s="913"/>
      <c r="Y37" s="915"/>
      <c r="Z37" s="914"/>
      <c r="AA37" s="913"/>
      <c r="AB37" s="913"/>
      <c r="AC37" s="913"/>
      <c r="AD37" s="913"/>
      <c r="AE37" s="913"/>
      <c r="AF37" s="915"/>
      <c r="AG37" s="914"/>
      <c r="AH37" s="913"/>
      <c r="AI37" s="913"/>
      <c r="AJ37" s="913"/>
      <c r="AK37" s="913"/>
      <c r="AL37" s="913"/>
      <c r="AM37" s="915"/>
      <c r="AN37" s="914"/>
      <c r="AO37" s="913"/>
      <c r="AP37" s="913"/>
      <c r="AQ37" s="913"/>
      <c r="AR37" s="913"/>
      <c r="AS37" s="913"/>
      <c r="AT37" s="915"/>
      <c r="AU37" s="914"/>
      <c r="AV37" s="913"/>
      <c r="AW37" s="913"/>
      <c r="AX37" s="912"/>
      <c r="AY37" s="910"/>
      <c r="AZ37" s="911"/>
      <c r="BA37" s="910"/>
      <c r="BB37" s="641"/>
      <c r="BC37" s="640"/>
      <c r="BD37" s="640"/>
      <c r="BE37" s="640"/>
      <c r="BF37" s="639"/>
    </row>
    <row r="38" spans="2:58" ht="20.25" customHeight="1">
      <c r="B38" s="900">
        <f>B35+1</f>
        <v>7</v>
      </c>
      <c r="C38" s="638"/>
      <c r="D38" s="637"/>
      <c r="E38" s="636"/>
      <c r="F38" s="635"/>
      <c r="G38" s="634"/>
      <c r="H38" s="633"/>
      <c r="I38" s="633"/>
      <c r="J38" s="909"/>
      <c r="K38" s="908"/>
      <c r="L38" s="907"/>
      <c r="M38" s="906"/>
      <c r="N38" s="905" t="s">
        <v>400</v>
      </c>
      <c r="O38" s="904"/>
      <c r="P38" s="904"/>
      <c r="Q38" s="903"/>
      <c r="R38" s="902"/>
      <c r="S38" s="627"/>
      <c r="T38" s="626"/>
      <c r="U38" s="626"/>
      <c r="V38" s="626"/>
      <c r="W38" s="626"/>
      <c r="X38" s="626"/>
      <c r="Y38" s="628"/>
      <c r="Z38" s="627"/>
      <c r="AA38" s="626"/>
      <c r="AB38" s="626"/>
      <c r="AC38" s="626"/>
      <c r="AD38" s="626"/>
      <c r="AE38" s="626"/>
      <c r="AF38" s="628"/>
      <c r="AG38" s="627"/>
      <c r="AH38" s="626"/>
      <c r="AI38" s="626"/>
      <c r="AJ38" s="626"/>
      <c r="AK38" s="626"/>
      <c r="AL38" s="626"/>
      <c r="AM38" s="628"/>
      <c r="AN38" s="627"/>
      <c r="AO38" s="626"/>
      <c r="AP38" s="626"/>
      <c r="AQ38" s="626"/>
      <c r="AR38" s="626"/>
      <c r="AS38" s="626"/>
      <c r="AT38" s="628"/>
      <c r="AU38" s="627"/>
      <c r="AV38" s="626"/>
      <c r="AW38" s="626"/>
      <c r="AX38" s="901"/>
      <c r="AY38" s="622"/>
      <c r="AZ38" s="625"/>
      <c r="BA38" s="622"/>
      <c r="BB38" s="621"/>
      <c r="BC38" s="620"/>
      <c r="BD38" s="620"/>
      <c r="BE38" s="620"/>
      <c r="BF38" s="619"/>
    </row>
    <row r="39" spans="2:58" ht="20.25" customHeight="1">
      <c r="B39" s="933"/>
      <c r="C39" s="617"/>
      <c r="D39" s="616"/>
      <c r="E39" s="615"/>
      <c r="F39" s="614"/>
      <c r="G39" s="613"/>
      <c r="H39" s="612"/>
      <c r="I39" s="612"/>
      <c r="J39" s="932"/>
      <c r="K39" s="931"/>
      <c r="L39" s="930"/>
      <c r="M39" s="929"/>
      <c r="N39" s="941" t="s">
        <v>399</v>
      </c>
      <c r="O39" s="936"/>
      <c r="P39" s="936"/>
      <c r="Q39" s="935"/>
      <c r="R39" s="948"/>
      <c r="S39" s="606"/>
      <c r="T39" s="605"/>
      <c r="U39" s="605"/>
      <c r="V39" s="605"/>
      <c r="W39" s="605"/>
      <c r="X39" s="605"/>
      <c r="Y39" s="607"/>
      <c r="Z39" s="606"/>
      <c r="AA39" s="605"/>
      <c r="AB39" s="605"/>
      <c r="AC39" s="605"/>
      <c r="AD39" s="605"/>
      <c r="AE39" s="605"/>
      <c r="AF39" s="607"/>
      <c r="AG39" s="606"/>
      <c r="AH39" s="605"/>
      <c r="AI39" s="605"/>
      <c r="AJ39" s="605"/>
      <c r="AK39" s="605"/>
      <c r="AL39" s="605"/>
      <c r="AM39" s="607"/>
      <c r="AN39" s="606"/>
      <c r="AO39" s="605"/>
      <c r="AP39" s="605"/>
      <c r="AQ39" s="605"/>
      <c r="AR39" s="605"/>
      <c r="AS39" s="605"/>
      <c r="AT39" s="607"/>
      <c r="AU39" s="606"/>
      <c r="AV39" s="605"/>
      <c r="AW39" s="605"/>
      <c r="AX39" s="885"/>
      <c r="AY39" s="601"/>
      <c r="AZ39" s="604"/>
      <c r="BA39" s="601"/>
      <c r="BB39" s="600"/>
      <c r="BC39" s="599"/>
      <c r="BD39" s="599"/>
      <c r="BE39" s="599"/>
      <c r="BF39" s="598"/>
    </row>
    <row r="40" spans="2:58" ht="20.25" customHeight="1">
      <c r="B40" s="924"/>
      <c r="C40" s="658"/>
      <c r="D40" s="657"/>
      <c r="E40" s="656"/>
      <c r="F40" s="635"/>
      <c r="G40" s="654"/>
      <c r="H40" s="653"/>
      <c r="I40" s="653"/>
      <c r="J40" s="923"/>
      <c r="K40" s="922"/>
      <c r="L40" s="921"/>
      <c r="M40" s="920"/>
      <c r="N40" s="937" t="s">
        <v>401</v>
      </c>
      <c r="O40" s="944"/>
      <c r="P40" s="944"/>
      <c r="Q40" s="943"/>
      <c r="R40" s="942"/>
      <c r="S40" s="914"/>
      <c r="T40" s="913"/>
      <c r="U40" s="913"/>
      <c r="V40" s="913"/>
      <c r="W40" s="913"/>
      <c r="X40" s="913"/>
      <c r="Y40" s="915"/>
      <c r="Z40" s="914"/>
      <c r="AA40" s="913"/>
      <c r="AB40" s="913"/>
      <c r="AC40" s="913"/>
      <c r="AD40" s="913"/>
      <c r="AE40" s="913"/>
      <c r="AF40" s="915"/>
      <c r="AG40" s="914"/>
      <c r="AH40" s="913"/>
      <c r="AI40" s="913"/>
      <c r="AJ40" s="913"/>
      <c r="AK40" s="913"/>
      <c r="AL40" s="913"/>
      <c r="AM40" s="915"/>
      <c r="AN40" s="914"/>
      <c r="AO40" s="913"/>
      <c r="AP40" s="913"/>
      <c r="AQ40" s="913"/>
      <c r="AR40" s="913"/>
      <c r="AS40" s="913"/>
      <c r="AT40" s="915"/>
      <c r="AU40" s="914"/>
      <c r="AV40" s="913"/>
      <c r="AW40" s="913"/>
      <c r="AX40" s="912"/>
      <c r="AY40" s="910"/>
      <c r="AZ40" s="911"/>
      <c r="BA40" s="910"/>
      <c r="BB40" s="641"/>
      <c r="BC40" s="640"/>
      <c r="BD40" s="640"/>
      <c r="BE40" s="640"/>
      <c r="BF40" s="639"/>
    </row>
    <row r="41" spans="2:58" ht="20.25" customHeight="1">
      <c r="B41" s="900">
        <f>B38+1</f>
        <v>8</v>
      </c>
      <c r="C41" s="638"/>
      <c r="D41" s="637"/>
      <c r="E41" s="636"/>
      <c r="F41" s="635"/>
      <c r="G41" s="634"/>
      <c r="H41" s="633"/>
      <c r="I41" s="633"/>
      <c r="J41" s="909"/>
      <c r="K41" s="908"/>
      <c r="L41" s="907"/>
      <c r="M41" s="906"/>
      <c r="N41" s="905" t="s">
        <v>400</v>
      </c>
      <c r="O41" s="904"/>
      <c r="P41" s="904"/>
      <c r="Q41" s="903"/>
      <c r="R41" s="902"/>
      <c r="S41" s="627"/>
      <c r="T41" s="626"/>
      <c r="U41" s="626"/>
      <c r="V41" s="626"/>
      <c r="W41" s="626"/>
      <c r="X41" s="626"/>
      <c r="Y41" s="628"/>
      <c r="Z41" s="627"/>
      <c r="AA41" s="626"/>
      <c r="AB41" s="626"/>
      <c r="AC41" s="626"/>
      <c r="AD41" s="626"/>
      <c r="AE41" s="626"/>
      <c r="AF41" s="628"/>
      <c r="AG41" s="627"/>
      <c r="AH41" s="626"/>
      <c r="AI41" s="626"/>
      <c r="AJ41" s="626"/>
      <c r="AK41" s="626"/>
      <c r="AL41" s="626"/>
      <c r="AM41" s="628"/>
      <c r="AN41" s="627"/>
      <c r="AO41" s="626"/>
      <c r="AP41" s="626"/>
      <c r="AQ41" s="626"/>
      <c r="AR41" s="626"/>
      <c r="AS41" s="626"/>
      <c r="AT41" s="628"/>
      <c r="AU41" s="627"/>
      <c r="AV41" s="626"/>
      <c r="AW41" s="626"/>
      <c r="AX41" s="901"/>
      <c r="AY41" s="622"/>
      <c r="AZ41" s="625"/>
      <c r="BA41" s="622"/>
      <c r="BB41" s="621"/>
      <c r="BC41" s="620"/>
      <c r="BD41" s="620"/>
      <c r="BE41" s="620"/>
      <c r="BF41" s="619"/>
    </row>
    <row r="42" spans="2:58" ht="20.25" customHeight="1">
      <c r="B42" s="933"/>
      <c r="C42" s="617"/>
      <c r="D42" s="616"/>
      <c r="E42" s="615"/>
      <c r="F42" s="614"/>
      <c r="G42" s="613"/>
      <c r="H42" s="612"/>
      <c r="I42" s="612"/>
      <c r="J42" s="932"/>
      <c r="K42" s="931"/>
      <c r="L42" s="930"/>
      <c r="M42" s="929"/>
      <c r="N42" s="941" t="s">
        <v>399</v>
      </c>
      <c r="O42" s="947"/>
      <c r="P42" s="947"/>
      <c r="Q42" s="946"/>
      <c r="R42" s="945"/>
      <c r="S42" s="606"/>
      <c r="T42" s="605"/>
      <c r="U42" s="605"/>
      <c r="V42" s="605"/>
      <c r="W42" s="605"/>
      <c r="X42" s="605"/>
      <c r="Y42" s="607"/>
      <c r="Z42" s="606"/>
      <c r="AA42" s="605"/>
      <c r="AB42" s="605"/>
      <c r="AC42" s="605"/>
      <c r="AD42" s="605"/>
      <c r="AE42" s="605"/>
      <c r="AF42" s="607"/>
      <c r="AG42" s="606"/>
      <c r="AH42" s="605"/>
      <c r="AI42" s="605"/>
      <c r="AJ42" s="605"/>
      <c r="AK42" s="605"/>
      <c r="AL42" s="605"/>
      <c r="AM42" s="607"/>
      <c r="AN42" s="606"/>
      <c r="AO42" s="605"/>
      <c r="AP42" s="605"/>
      <c r="AQ42" s="605"/>
      <c r="AR42" s="605"/>
      <c r="AS42" s="605"/>
      <c r="AT42" s="607"/>
      <c r="AU42" s="606"/>
      <c r="AV42" s="605"/>
      <c r="AW42" s="605"/>
      <c r="AX42" s="885"/>
      <c r="AY42" s="601"/>
      <c r="AZ42" s="604"/>
      <c r="BA42" s="601"/>
      <c r="BB42" s="600"/>
      <c r="BC42" s="599"/>
      <c r="BD42" s="599"/>
      <c r="BE42" s="599"/>
      <c r="BF42" s="598"/>
    </row>
    <row r="43" spans="2:58" ht="20.25" customHeight="1">
      <c r="B43" s="924"/>
      <c r="C43" s="658"/>
      <c r="D43" s="657"/>
      <c r="E43" s="656"/>
      <c r="F43" s="635"/>
      <c r="G43" s="654"/>
      <c r="H43" s="653"/>
      <c r="I43" s="653"/>
      <c r="J43" s="923"/>
      <c r="K43" s="922"/>
      <c r="L43" s="921"/>
      <c r="M43" s="920"/>
      <c r="N43" s="937" t="s">
        <v>401</v>
      </c>
      <c r="O43" s="944"/>
      <c r="P43" s="944"/>
      <c r="Q43" s="943"/>
      <c r="R43" s="942"/>
      <c r="S43" s="914"/>
      <c r="T43" s="913"/>
      <c r="U43" s="913"/>
      <c r="V43" s="913"/>
      <c r="W43" s="913"/>
      <c r="X43" s="913"/>
      <c r="Y43" s="915"/>
      <c r="Z43" s="914"/>
      <c r="AA43" s="913"/>
      <c r="AB43" s="913"/>
      <c r="AC43" s="913"/>
      <c r="AD43" s="913"/>
      <c r="AE43" s="913"/>
      <c r="AF43" s="915"/>
      <c r="AG43" s="914"/>
      <c r="AH43" s="913"/>
      <c r="AI43" s="913"/>
      <c r="AJ43" s="913"/>
      <c r="AK43" s="913"/>
      <c r="AL43" s="913"/>
      <c r="AM43" s="915"/>
      <c r="AN43" s="914"/>
      <c r="AO43" s="913"/>
      <c r="AP43" s="913"/>
      <c r="AQ43" s="913"/>
      <c r="AR43" s="913"/>
      <c r="AS43" s="913"/>
      <c r="AT43" s="915"/>
      <c r="AU43" s="914"/>
      <c r="AV43" s="913"/>
      <c r="AW43" s="913"/>
      <c r="AX43" s="912"/>
      <c r="AY43" s="910"/>
      <c r="AZ43" s="911"/>
      <c r="BA43" s="910"/>
      <c r="BB43" s="641"/>
      <c r="BC43" s="640"/>
      <c r="BD43" s="640"/>
      <c r="BE43" s="640"/>
      <c r="BF43" s="639"/>
    </row>
    <row r="44" spans="2:58" ht="20.25" customHeight="1">
      <c r="B44" s="900">
        <f>B41+1</f>
        <v>9</v>
      </c>
      <c r="C44" s="638"/>
      <c r="D44" s="637"/>
      <c r="E44" s="636"/>
      <c r="F44" s="635"/>
      <c r="G44" s="634"/>
      <c r="H44" s="633"/>
      <c r="I44" s="633"/>
      <c r="J44" s="909"/>
      <c r="K44" s="908"/>
      <c r="L44" s="907"/>
      <c r="M44" s="906"/>
      <c r="N44" s="905" t="s">
        <v>400</v>
      </c>
      <c r="O44" s="904"/>
      <c r="P44" s="904"/>
      <c r="Q44" s="903"/>
      <c r="R44" s="902"/>
      <c r="S44" s="627"/>
      <c r="T44" s="626"/>
      <c r="U44" s="626"/>
      <c r="V44" s="626"/>
      <c r="W44" s="626"/>
      <c r="X44" s="626"/>
      <c r="Y44" s="628"/>
      <c r="Z44" s="627"/>
      <c r="AA44" s="626"/>
      <c r="AB44" s="626"/>
      <c r="AC44" s="626"/>
      <c r="AD44" s="626"/>
      <c r="AE44" s="626"/>
      <c r="AF44" s="628"/>
      <c r="AG44" s="627"/>
      <c r="AH44" s="626"/>
      <c r="AI44" s="626"/>
      <c r="AJ44" s="626"/>
      <c r="AK44" s="626"/>
      <c r="AL44" s="626"/>
      <c r="AM44" s="628"/>
      <c r="AN44" s="627"/>
      <c r="AO44" s="626"/>
      <c r="AP44" s="626"/>
      <c r="AQ44" s="626"/>
      <c r="AR44" s="626"/>
      <c r="AS44" s="626"/>
      <c r="AT44" s="628"/>
      <c r="AU44" s="627"/>
      <c r="AV44" s="626"/>
      <c r="AW44" s="626"/>
      <c r="AX44" s="901"/>
      <c r="AY44" s="622"/>
      <c r="AZ44" s="625"/>
      <c r="BA44" s="622"/>
      <c r="BB44" s="621"/>
      <c r="BC44" s="620"/>
      <c r="BD44" s="620"/>
      <c r="BE44" s="620"/>
      <c r="BF44" s="619"/>
    </row>
    <row r="45" spans="2:58" ht="20.25" customHeight="1">
      <c r="B45" s="933"/>
      <c r="C45" s="617"/>
      <c r="D45" s="616"/>
      <c r="E45" s="615"/>
      <c r="F45" s="614"/>
      <c r="G45" s="613"/>
      <c r="H45" s="612"/>
      <c r="I45" s="612"/>
      <c r="J45" s="932"/>
      <c r="K45" s="931"/>
      <c r="L45" s="930"/>
      <c r="M45" s="929"/>
      <c r="N45" s="941" t="s">
        <v>399</v>
      </c>
      <c r="O45" s="940"/>
      <c r="P45" s="940"/>
      <c r="Q45" s="939"/>
      <c r="R45" s="938"/>
      <c r="S45" s="606"/>
      <c r="T45" s="605"/>
      <c r="U45" s="605"/>
      <c r="V45" s="605"/>
      <c r="W45" s="605"/>
      <c r="X45" s="605"/>
      <c r="Y45" s="607"/>
      <c r="Z45" s="606"/>
      <c r="AA45" s="605"/>
      <c r="AB45" s="605"/>
      <c r="AC45" s="605"/>
      <c r="AD45" s="605"/>
      <c r="AE45" s="605"/>
      <c r="AF45" s="607"/>
      <c r="AG45" s="606"/>
      <c r="AH45" s="605"/>
      <c r="AI45" s="605"/>
      <c r="AJ45" s="605"/>
      <c r="AK45" s="605"/>
      <c r="AL45" s="605"/>
      <c r="AM45" s="607"/>
      <c r="AN45" s="606"/>
      <c r="AO45" s="605"/>
      <c r="AP45" s="605"/>
      <c r="AQ45" s="605"/>
      <c r="AR45" s="605"/>
      <c r="AS45" s="605"/>
      <c r="AT45" s="607"/>
      <c r="AU45" s="606"/>
      <c r="AV45" s="605"/>
      <c r="AW45" s="605"/>
      <c r="AX45" s="885"/>
      <c r="AY45" s="601"/>
      <c r="AZ45" s="604"/>
      <c r="BA45" s="601"/>
      <c r="BB45" s="600"/>
      <c r="BC45" s="599"/>
      <c r="BD45" s="599"/>
      <c r="BE45" s="599"/>
      <c r="BF45" s="598"/>
    </row>
    <row r="46" spans="2:58" ht="20.25" customHeight="1">
      <c r="B46" s="924"/>
      <c r="C46" s="658"/>
      <c r="D46" s="657"/>
      <c r="E46" s="656"/>
      <c r="F46" s="635"/>
      <c r="G46" s="654"/>
      <c r="H46" s="653"/>
      <c r="I46" s="653"/>
      <c r="J46" s="923"/>
      <c r="K46" s="922"/>
      <c r="L46" s="921"/>
      <c r="M46" s="920"/>
      <c r="N46" s="937" t="s">
        <v>401</v>
      </c>
      <c r="O46" s="936"/>
      <c r="P46" s="936"/>
      <c r="Q46" s="935"/>
      <c r="R46" s="934"/>
      <c r="S46" s="914"/>
      <c r="T46" s="913"/>
      <c r="U46" s="913"/>
      <c r="V46" s="913"/>
      <c r="W46" s="913"/>
      <c r="X46" s="913"/>
      <c r="Y46" s="915"/>
      <c r="Z46" s="914"/>
      <c r="AA46" s="913"/>
      <c r="AB46" s="913"/>
      <c r="AC46" s="913"/>
      <c r="AD46" s="913"/>
      <c r="AE46" s="913"/>
      <c r="AF46" s="915"/>
      <c r="AG46" s="914"/>
      <c r="AH46" s="913"/>
      <c r="AI46" s="913"/>
      <c r="AJ46" s="913"/>
      <c r="AK46" s="913"/>
      <c r="AL46" s="913"/>
      <c r="AM46" s="915"/>
      <c r="AN46" s="914"/>
      <c r="AO46" s="913"/>
      <c r="AP46" s="913"/>
      <c r="AQ46" s="913"/>
      <c r="AR46" s="913"/>
      <c r="AS46" s="913"/>
      <c r="AT46" s="915"/>
      <c r="AU46" s="914"/>
      <c r="AV46" s="913"/>
      <c r="AW46" s="913"/>
      <c r="AX46" s="912"/>
      <c r="AY46" s="910"/>
      <c r="AZ46" s="911"/>
      <c r="BA46" s="910"/>
      <c r="BB46" s="641"/>
      <c r="BC46" s="640"/>
      <c r="BD46" s="640"/>
      <c r="BE46" s="640"/>
      <c r="BF46" s="639"/>
    </row>
    <row r="47" spans="2:58" ht="20.25" customHeight="1">
      <c r="B47" s="900">
        <f>B44+1</f>
        <v>10</v>
      </c>
      <c r="C47" s="638"/>
      <c r="D47" s="637"/>
      <c r="E47" s="636"/>
      <c r="F47" s="635"/>
      <c r="G47" s="634"/>
      <c r="H47" s="633"/>
      <c r="I47" s="633"/>
      <c r="J47" s="909"/>
      <c r="K47" s="908"/>
      <c r="L47" s="907"/>
      <c r="M47" s="906"/>
      <c r="N47" s="905" t="s">
        <v>400</v>
      </c>
      <c r="O47" s="904"/>
      <c r="P47" s="904"/>
      <c r="Q47" s="903"/>
      <c r="R47" s="902"/>
      <c r="S47" s="627"/>
      <c r="T47" s="626"/>
      <c r="U47" s="626"/>
      <c r="V47" s="626"/>
      <c r="W47" s="626"/>
      <c r="X47" s="626"/>
      <c r="Y47" s="628"/>
      <c r="Z47" s="627"/>
      <c r="AA47" s="626"/>
      <c r="AB47" s="626"/>
      <c r="AC47" s="626"/>
      <c r="AD47" s="626"/>
      <c r="AE47" s="626"/>
      <c r="AF47" s="628"/>
      <c r="AG47" s="627"/>
      <c r="AH47" s="626"/>
      <c r="AI47" s="626"/>
      <c r="AJ47" s="626"/>
      <c r="AK47" s="626"/>
      <c r="AL47" s="626"/>
      <c r="AM47" s="628"/>
      <c r="AN47" s="627"/>
      <c r="AO47" s="626"/>
      <c r="AP47" s="626"/>
      <c r="AQ47" s="626"/>
      <c r="AR47" s="626"/>
      <c r="AS47" s="626"/>
      <c r="AT47" s="628"/>
      <c r="AU47" s="627"/>
      <c r="AV47" s="626"/>
      <c r="AW47" s="626"/>
      <c r="AX47" s="901"/>
      <c r="AY47" s="622"/>
      <c r="AZ47" s="625"/>
      <c r="BA47" s="622"/>
      <c r="BB47" s="621"/>
      <c r="BC47" s="620"/>
      <c r="BD47" s="620"/>
      <c r="BE47" s="620"/>
      <c r="BF47" s="619"/>
    </row>
    <row r="48" spans="2:58" ht="20.25" customHeight="1">
      <c r="B48" s="933"/>
      <c r="C48" s="617"/>
      <c r="D48" s="616"/>
      <c r="E48" s="615"/>
      <c r="F48" s="614"/>
      <c r="G48" s="613"/>
      <c r="H48" s="612"/>
      <c r="I48" s="612"/>
      <c r="J48" s="932"/>
      <c r="K48" s="931"/>
      <c r="L48" s="930"/>
      <c r="M48" s="929"/>
      <c r="N48" s="928" t="s">
        <v>399</v>
      </c>
      <c r="O48" s="927"/>
      <c r="P48" s="927"/>
      <c r="Q48" s="926"/>
      <c r="R48" s="925"/>
      <c r="S48" s="606"/>
      <c r="T48" s="605"/>
      <c r="U48" s="605"/>
      <c r="V48" s="605"/>
      <c r="W48" s="605"/>
      <c r="X48" s="605"/>
      <c r="Y48" s="607"/>
      <c r="Z48" s="606"/>
      <c r="AA48" s="605"/>
      <c r="AB48" s="605"/>
      <c r="AC48" s="605"/>
      <c r="AD48" s="605"/>
      <c r="AE48" s="605"/>
      <c r="AF48" s="607"/>
      <c r="AG48" s="606"/>
      <c r="AH48" s="605"/>
      <c r="AI48" s="605"/>
      <c r="AJ48" s="605"/>
      <c r="AK48" s="605"/>
      <c r="AL48" s="605"/>
      <c r="AM48" s="607"/>
      <c r="AN48" s="606"/>
      <c r="AO48" s="605"/>
      <c r="AP48" s="605"/>
      <c r="AQ48" s="605"/>
      <c r="AR48" s="605"/>
      <c r="AS48" s="605"/>
      <c r="AT48" s="607"/>
      <c r="AU48" s="606"/>
      <c r="AV48" s="605"/>
      <c r="AW48" s="605"/>
      <c r="AX48" s="885"/>
      <c r="AY48" s="601"/>
      <c r="AZ48" s="604"/>
      <c r="BA48" s="601"/>
      <c r="BB48" s="600"/>
      <c r="BC48" s="599"/>
      <c r="BD48" s="599"/>
      <c r="BE48" s="599"/>
      <c r="BF48" s="598"/>
    </row>
    <row r="49" spans="2:58" ht="20.25" customHeight="1">
      <c r="B49" s="924"/>
      <c r="C49" s="658"/>
      <c r="D49" s="657"/>
      <c r="E49" s="656"/>
      <c r="F49" s="635"/>
      <c r="G49" s="654"/>
      <c r="H49" s="653"/>
      <c r="I49" s="653"/>
      <c r="J49" s="923"/>
      <c r="K49" s="922"/>
      <c r="L49" s="921"/>
      <c r="M49" s="920"/>
      <c r="N49" s="937" t="s">
        <v>401</v>
      </c>
      <c r="O49" s="936"/>
      <c r="P49" s="936"/>
      <c r="Q49" s="935"/>
      <c r="R49" s="934"/>
      <c r="S49" s="914"/>
      <c r="T49" s="913"/>
      <c r="U49" s="913"/>
      <c r="V49" s="913"/>
      <c r="W49" s="913"/>
      <c r="X49" s="913"/>
      <c r="Y49" s="915"/>
      <c r="Z49" s="914"/>
      <c r="AA49" s="913"/>
      <c r="AB49" s="913"/>
      <c r="AC49" s="913"/>
      <c r="AD49" s="913"/>
      <c r="AE49" s="913"/>
      <c r="AF49" s="915"/>
      <c r="AG49" s="914"/>
      <c r="AH49" s="913"/>
      <c r="AI49" s="913"/>
      <c r="AJ49" s="913"/>
      <c r="AK49" s="913"/>
      <c r="AL49" s="913"/>
      <c r="AM49" s="915"/>
      <c r="AN49" s="914"/>
      <c r="AO49" s="913"/>
      <c r="AP49" s="913"/>
      <c r="AQ49" s="913"/>
      <c r="AR49" s="913"/>
      <c r="AS49" s="913"/>
      <c r="AT49" s="915"/>
      <c r="AU49" s="914"/>
      <c r="AV49" s="913"/>
      <c r="AW49" s="913"/>
      <c r="AX49" s="912"/>
      <c r="AY49" s="910"/>
      <c r="AZ49" s="911"/>
      <c r="BA49" s="910"/>
      <c r="BB49" s="641"/>
      <c r="BC49" s="640"/>
      <c r="BD49" s="640"/>
      <c r="BE49" s="640"/>
      <c r="BF49" s="639"/>
    </row>
    <row r="50" spans="2:58" ht="20.25" customHeight="1">
      <c r="B50" s="900">
        <f>B47+1</f>
        <v>11</v>
      </c>
      <c r="C50" s="638"/>
      <c r="D50" s="637"/>
      <c r="E50" s="636"/>
      <c r="F50" s="635"/>
      <c r="G50" s="634"/>
      <c r="H50" s="633"/>
      <c r="I50" s="633"/>
      <c r="J50" s="909"/>
      <c r="K50" s="908"/>
      <c r="L50" s="907"/>
      <c r="M50" s="906"/>
      <c r="N50" s="905" t="s">
        <v>400</v>
      </c>
      <c r="O50" s="904"/>
      <c r="P50" s="904"/>
      <c r="Q50" s="903"/>
      <c r="R50" s="902"/>
      <c r="S50" s="627"/>
      <c r="T50" s="626"/>
      <c r="U50" s="626"/>
      <c r="V50" s="626"/>
      <c r="W50" s="626"/>
      <c r="X50" s="626"/>
      <c r="Y50" s="628"/>
      <c r="Z50" s="627"/>
      <c r="AA50" s="626"/>
      <c r="AB50" s="626"/>
      <c r="AC50" s="626"/>
      <c r="AD50" s="626"/>
      <c r="AE50" s="626"/>
      <c r="AF50" s="628"/>
      <c r="AG50" s="627"/>
      <c r="AH50" s="626"/>
      <c r="AI50" s="626"/>
      <c r="AJ50" s="626"/>
      <c r="AK50" s="626"/>
      <c r="AL50" s="626"/>
      <c r="AM50" s="628"/>
      <c r="AN50" s="627"/>
      <c r="AO50" s="626"/>
      <c r="AP50" s="626"/>
      <c r="AQ50" s="626"/>
      <c r="AR50" s="626"/>
      <c r="AS50" s="626"/>
      <c r="AT50" s="628"/>
      <c r="AU50" s="627"/>
      <c r="AV50" s="626"/>
      <c r="AW50" s="626"/>
      <c r="AX50" s="901"/>
      <c r="AY50" s="622"/>
      <c r="AZ50" s="625"/>
      <c r="BA50" s="622"/>
      <c r="BB50" s="621"/>
      <c r="BC50" s="620"/>
      <c r="BD50" s="620"/>
      <c r="BE50" s="620"/>
      <c r="BF50" s="619"/>
    </row>
    <row r="51" spans="2:58" ht="20.25" customHeight="1">
      <c r="B51" s="933"/>
      <c r="C51" s="617"/>
      <c r="D51" s="616"/>
      <c r="E51" s="615"/>
      <c r="F51" s="614"/>
      <c r="G51" s="613"/>
      <c r="H51" s="612"/>
      <c r="I51" s="612"/>
      <c r="J51" s="932"/>
      <c r="K51" s="931"/>
      <c r="L51" s="930"/>
      <c r="M51" s="929"/>
      <c r="N51" s="928" t="s">
        <v>399</v>
      </c>
      <c r="O51" s="927"/>
      <c r="P51" s="927"/>
      <c r="Q51" s="926"/>
      <c r="R51" s="925"/>
      <c r="S51" s="606"/>
      <c r="T51" s="605"/>
      <c r="U51" s="605"/>
      <c r="V51" s="605"/>
      <c r="W51" s="605"/>
      <c r="X51" s="605"/>
      <c r="Y51" s="607"/>
      <c r="Z51" s="606"/>
      <c r="AA51" s="605"/>
      <c r="AB51" s="605"/>
      <c r="AC51" s="605"/>
      <c r="AD51" s="605"/>
      <c r="AE51" s="605"/>
      <c r="AF51" s="607"/>
      <c r="AG51" s="606"/>
      <c r="AH51" s="605"/>
      <c r="AI51" s="605"/>
      <c r="AJ51" s="605"/>
      <c r="AK51" s="605"/>
      <c r="AL51" s="605"/>
      <c r="AM51" s="607"/>
      <c r="AN51" s="606"/>
      <c r="AO51" s="605"/>
      <c r="AP51" s="605"/>
      <c r="AQ51" s="605"/>
      <c r="AR51" s="605"/>
      <c r="AS51" s="605"/>
      <c r="AT51" s="607"/>
      <c r="AU51" s="606"/>
      <c r="AV51" s="605"/>
      <c r="AW51" s="605"/>
      <c r="AX51" s="885"/>
      <c r="AY51" s="601"/>
      <c r="AZ51" s="604"/>
      <c r="BA51" s="601"/>
      <c r="BB51" s="600"/>
      <c r="BC51" s="599"/>
      <c r="BD51" s="599"/>
      <c r="BE51" s="599"/>
      <c r="BF51" s="598"/>
    </row>
    <row r="52" spans="2:58" ht="20.25" customHeight="1">
      <c r="B52" s="924"/>
      <c r="C52" s="658"/>
      <c r="D52" s="657"/>
      <c r="E52" s="656"/>
      <c r="F52" s="635"/>
      <c r="G52" s="654"/>
      <c r="H52" s="653"/>
      <c r="I52" s="653"/>
      <c r="J52" s="923"/>
      <c r="K52" s="922"/>
      <c r="L52" s="921"/>
      <c r="M52" s="920"/>
      <c r="N52" s="937" t="s">
        <v>401</v>
      </c>
      <c r="O52" s="936"/>
      <c r="P52" s="936"/>
      <c r="Q52" s="935"/>
      <c r="R52" s="934"/>
      <c r="S52" s="914"/>
      <c r="T52" s="913"/>
      <c r="U52" s="913"/>
      <c r="V52" s="913"/>
      <c r="W52" s="913"/>
      <c r="X52" s="913"/>
      <c r="Y52" s="915"/>
      <c r="Z52" s="914"/>
      <c r="AA52" s="913"/>
      <c r="AB52" s="913"/>
      <c r="AC52" s="913"/>
      <c r="AD52" s="913"/>
      <c r="AE52" s="913"/>
      <c r="AF52" s="915"/>
      <c r="AG52" s="914"/>
      <c r="AH52" s="913"/>
      <c r="AI52" s="913"/>
      <c r="AJ52" s="913"/>
      <c r="AK52" s="913"/>
      <c r="AL52" s="913"/>
      <c r="AM52" s="915"/>
      <c r="AN52" s="914"/>
      <c r="AO52" s="913"/>
      <c r="AP52" s="913"/>
      <c r="AQ52" s="913"/>
      <c r="AR52" s="913"/>
      <c r="AS52" s="913"/>
      <c r="AT52" s="915"/>
      <c r="AU52" s="914"/>
      <c r="AV52" s="913"/>
      <c r="AW52" s="913"/>
      <c r="AX52" s="912"/>
      <c r="AY52" s="910"/>
      <c r="AZ52" s="911"/>
      <c r="BA52" s="910"/>
      <c r="BB52" s="641"/>
      <c r="BC52" s="640"/>
      <c r="BD52" s="640"/>
      <c r="BE52" s="640"/>
      <c r="BF52" s="639"/>
    </row>
    <row r="53" spans="2:58" ht="20.25" customHeight="1">
      <c r="B53" s="900">
        <f>B50+1</f>
        <v>12</v>
      </c>
      <c r="C53" s="638"/>
      <c r="D53" s="637"/>
      <c r="E53" s="636"/>
      <c r="F53" s="635"/>
      <c r="G53" s="634"/>
      <c r="H53" s="633"/>
      <c r="I53" s="633"/>
      <c r="J53" s="909"/>
      <c r="K53" s="908"/>
      <c r="L53" s="907"/>
      <c r="M53" s="906"/>
      <c r="N53" s="905" t="s">
        <v>400</v>
      </c>
      <c r="O53" s="904"/>
      <c r="P53" s="904"/>
      <c r="Q53" s="903"/>
      <c r="R53" s="902"/>
      <c r="S53" s="627"/>
      <c r="T53" s="626"/>
      <c r="U53" s="626"/>
      <c r="V53" s="626"/>
      <c r="W53" s="626"/>
      <c r="X53" s="626"/>
      <c r="Y53" s="628"/>
      <c r="Z53" s="627"/>
      <c r="AA53" s="626"/>
      <c r="AB53" s="626"/>
      <c r="AC53" s="626"/>
      <c r="AD53" s="626"/>
      <c r="AE53" s="626"/>
      <c r="AF53" s="628"/>
      <c r="AG53" s="627"/>
      <c r="AH53" s="626"/>
      <c r="AI53" s="626"/>
      <c r="AJ53" s="626"/>
      <c r="AK53" s="626"/>
      <c r="AL53" s="626"/>
      <c r="AM53" s="628"/>
      <c r="AN53" s="627"/>
      <c r="AO53" s="626"/>
      <c r="AP53" s="626"/>
      <c r="AQ53" s="626"/>
      <c r="AR53" s="626"/>
      <c r="AS53" s="626"/>
      <c r="AT53" s="628"/>
      <c r="AU53" s="627"/>
      <c r="AV53" s="626"/>
      <c r="AW53" s="626"/>
      <c r="AX53" s="901"/>
      <c r="AY53" s="622"/>
      <c r="AZ53" s="625"/>
      <c r="BA53" s="622"/>
      <c r="BB53" s="621"/>
      <c r="BC53" s="620"/>
      <c r="BD53" s="620"/>
      <c r="BE53" s="620"/>
      <c r="BF53" s="619"/>
    </row>
    <row r="54" spans="2:58" ht="20.25" customHeight="1">
      <c r="B54" s="933"/>
      <c r="C54" s="617"/>
      <c r="D54" s="616"/>
      <c r="E54" s="615"/>
      <c r="F54" s="614"/>
      <c r="G54" s="613"/>
      <c r="H54" s="612"/>
      <c r="I54" s="612"/>
      <c r="J54" s="932"/>
      <c r="K54" s="931"/>
      <c r="L54" s="930"/>
      <c r="M54" s="929"/>
      <c r="N54" s="928" t="s">
        <v>399</v>
      </c>
      <c r="O54" s="927"/>
      <c r="P54" s="927"/>
      <c r="Q54" s="926"/>
      <c r="R54" s="925"/>
      <c r="S54" s="606"/>
      <c r="T54" s="605"/>
      <c r="U54" s="605"/>
      <c r="V54" s="605"/>
      <c r="W54" s="605"/>
      <c r="X54" s="605"/>
      <c r="Y54" s="607"/>
      <c r="Z54" s="606"/>
      <c r="AA54" s="605"/>
      <c r="AB54" s="605"/>
      <c r="AC54" s="605"/>
      <c r="AD54" s="605"/>
      <c r="AE54" s="605"/>
      <c r="AF54" s="607"/>
      <c r="AG54" s="606"/>
      <c r="AH54" s="605"/>
      <c r="AI54" s="605"/>
      <c r="AJ54" s="605"/>
      <c r="AK54" s="605"/>
      <c r="AL54" s="605"/>
      <c r="AM54" s="607"/>
      <c r="AN54" s="606"/>
      <c r="AO54" s="605"/>
      <c r="AP54" s="605"/>
      <c r="AQ54" s="605"/>
      <c r="AR54" s="605"/>
      <c r="AS54" s="605"/>
      <c r="AT54" s="607"/>
      <c r="AU54" s="606"/>
      <c r="AV54" s="605"/>
      <c r="AW54" s="605"/>
      <c r="AX54" s="885"/>
      <c r="AY54" s="601"/>
      <c r="AZ54" s="604"/>
      <c r="BA54" s="601"/>
      <c r="BB54" s="600"/>
      <c r="BC54" s="599"/>
      <c r="BD54" s="599"/>
      <c r="BE54" s="599"/>
      <c r="BF54" s="598"/>
    </row>
    <row r="55" spans="2:58" ht="20.25" customHeight="1">
      <c r="B55" s="924"/>
      <c r="C55" s="658"/>
      <c r="D55" s="657"/>
      <c r="E55" s="656"/>
      <c r="F55" s="635"/>
      <c r="G55" s="654"/>
      <c r="H55" s="653"/>
      <c r="I55" s="653"/>
      <c r="J55" s="923"/>
      <c r="K55" s="922"/>
      <c r="L55" s="921"/>
      <c r="M55" s="920"/>
      <c r="N55" s="937" t="s">
        <v>401</v>
      </c>
      <c r="O55" s="936"/>
      <c r="P55" s="936"/>
      <c r="Q55" s="935"/>
      <c r="R55" s="934"/>
      <c r="S55" s="914"/>
      <c r="T55" s="913"/>
      <c r="U55" s="913"/>
      <c r="V55" s="913"/>
      <c r="W55" s="913"/>
      <c r="X55" s="913"/>
      <c r="Y55" s="915"/>
      <c r="Z55" s="914"/>
      <c r="AA55" s="913"/>
      <c r="AB55" s="913"/>
      <c r="AC55" s="913"/>
      <c r="AD55" s="913"/>
      <c r="AE55" s="913"/>
      <c r="AF55" s="915"/>
      <c r="AG55" s="914"/>
      <c r="AH55" s="913"/>
      <c r="AI55" s="913"/>
      <c r="AJ55" s="913"/>
      <c r="AK55" s="913"/>
      <c r="AL55" s="913"/>
      <c r="AM55" s="915"/>
      <c r="AN55" s="914"/>
      <c r="AO55" s="913"/>
      <c r="AP55" s="913"/>
      <c r="AQ55" s="913"/>
      <c r="AR55" s="913"/>
      <c r="AS55" s="913"/>
      <c r="AT55" s="915"/>
      <c r="AU55" s="914"/>
      <c r="AV55" s="913"/>
      <c r="AW55" s="913"/>
      <c r="AX55" s="912"/>
      <c r="AY55" s="910"/>
      <c r="AZ55" s="911"/>
      <c r="BA55" s="910"/>
      <c r="BB55" s="641"/>
      <c r="BC55" s="640"/>
      <c r="BD55" s="640"/>
      <c r="BE55" s="640"/>
      <c r="BF55" s="639"/>
    </row>
    <row r="56" spans="2:58" ht="20.25" customHeight="1">
      <c r="B56" s="900">
        <f>B53+1</f>
        <v>13</v>
      </c>
      <c r="C56" s="638"/>
      <c r="D56" s="637"/>
      <c r="E56" s="636"/>
      <c r="F56" s="635"/>
      <c r="G56" s="634"/>
      <c r="H56" s="633"/>
      <c r="I56" s="633"/>
      <c r="J56" s="909"/>
      <c r="K56" s="908"/>
      <c r="L56" s="907"/>
      <c r="M56" s="906"/>
      <c r="N56" s="905" t="s">
        <v>400</v>
      </c>
      <c r="O56" s="904"/>
      <c r="P56" s="904"/>
      <c r="Q56" s="903"/>
      <c r="R56" s="902"/>
      <c r="S56" s="627"/>
      <c r="T56" s="626"/>
      <c r="U56" s="626"/>
      <c r="V56" s="626"/>
      <c r="W56" s="626"/>
      <c r="X56" s="626"/>
      <c r="Y56" s="628"/>
      <c r="Z56" s="627"/>
      <c r="AA56" s="626"/>
      <c r="AB56" s="626"/>
      <c r="AC56" s="626"/>
      <c r="AD56" s="626"/>
      <c r="AE56" s="626"/>
      <c r="AF56" s="628"/>
      <c r="AG56" s="627"/>
      <c r="AH56" s="626"/>
      <c r="AI56" s="626"/>
      <c r="AJ56" s="626"/>
      <c r="AK56" s="626"/>
      <c r="AL56" s="626"/>
      <c r="AM56" s="628"/>
      <c r="AN56" s="627"/>
      <c r="AO56" s="626"/>
      <c r="AP56" s="626"/>
      <c r="AQ56" s="626"/>
      <c r="AR56" s="626"/>
      <c r="AS56" s="626"/>
      <c r="AT56" s="628"/>
      <c r="AU56" s="627"/>
      <c r="AV56" s="626"/>
      <c r="AW56" s="626"/>
      <c r="AX56" s="901"/>
      <c r="AY56" s="622"/>
      <c r="AZ56" s="625"/>
      <c r="BA56" s="622"/>
      <c r="BB56" s="621"/>
      <c r="BC56" s="620"/>
      <c r="BD56" s="620"/>
      <c r="BE56" s="620"/>
      <c r="BF56" s="619"/>
    </row>
    <row r="57" spans="2:58" ht="20.25" customHeight="1">
      <c r="B57" s="933"/>
      <c r="C57" s="617"/>
      <c r="D57" s="616"/>
      <c r="E57" s="615"/>
      <c r="F57" s="614"/>
      <c r="G57" s="613"/>
      <c r="H57" s="612"/>
      <c r="I57" s="612"/>
      <c r="J57" s="932"/>
      <c r="K57" s="931"/>
      <c r="L57" s="930"/>
      <c r="M57" s="929"/>
      <c r="N57" s="928" t="s">
        <v>399</v>
      </c>
      <c r="O57" s="927"/>
      <c r="P57" s="927"/>
      <c r="Q57" s="926"/>
      <c r="R57" s="925"/>
      <c r="S57" s="606"/>
      <c r="T57" s="605"/>
      <c r="U57" s="605"/>
      <c r="V57" s="605"/>
      <c r="W57" s="605"/>
      <c r="X57" s="605"/>
      <c r="Y57" s="607"/>
      <c r="Z57" s="606"/>
      <c r="AA57" s="605"/>
      <c r="AB57" s="605"/>
      <c r="AC57" s="605"/>
      <c r="AD57" s="605"/>
      <c r="AE57" s="605"/>
      <c r="AF57" s="607"/>
      <c r="AG57" s="606"/>
      <c r="AH57" s="605"/>
      <c r="AI57" s="605"/>
      <c r="AJ57" s="605"/>
      <c r="AK57" s="605"/>
      <c r="AL57" s="605"/>
      <c r="AM57" s="607"/>
      <c r="AN57" s="606"/>
      <c r="AO57" s="605"/>
      <c r="AP57" s="605"/>
      <c r="AQ57" s="605"/>
      <c r="AR57" s="605"/>
      <c r="AS57" s="605"/>
      <c r="AT57" s="607"/>
      <c r="AU57" s="606"/>
      <c r="AV57" s="605"/>
      <c r="AW57" s="605"/>
      <c r="AX57" s="885"/>
      <c r="AY57" s="601"/>
      <c r="AZ57" s="604"/>
      <c r="BA57" s="601"/>
      <c r="BB57" s="600"/>
      <c r="BC57" s="599"/>
      <c r="BD57" s="599"/>
      <c r="BE57" s="599"/>
      <c r="BF57" s="598"/>
    </row>
    <row r="58" spans="2:58" ht="20.25" customHeight="1">
      <c r="B58" s="924"/>
      <c r="C58" s="658"/>
      <c r="D58" s="657"/>
      <c r="E58" s="656"/>
      <c r="F58" s="635"/>
      <c r="G58" s="654"/>
      <c r="H58" s="653"/>
      <c r="I58" s="653"/>
      <c r="J58" s="923"/>
      <c r="K58" s="922"/>
      <c r="L58" s="921"/>
      <c r="M58" s="920"/>
      <c r="N58" s="937" t="s">
        <v>401</v>
      </c>
      <c r="O58" s="936"/>
      <c r="P58" s="936"/>
      <c r="Q58" s="935"/>
      <c r="R58" s="934"/>
      <c r="S58" s="914"/>
      <c r="T58" s="913"/>
      <c r="U58" s="913"/>
      <c r="V58" s="913"/>
      <c r="W58" s="913"/>
      <c r="X58" s="913"/>
      <c r="Y58" s="915"/>
      <c r="Z58" s="914"/>
      <c r="AA58" s="913"/>
      <c r="AB58" s="913"/>
      <c r="AC58" s="913"/>
      <c r="AD58" s="913"/>
      <c r="AE58" s="913"/>
      <c r="AF58" s="915"/>
      <c r="AG58" s="914"/>
      <c r="AH58" s="913"/>
      <c r="AI58" s="913"/>
      <c r="AJ58" s="913"/>
      <c r="AK58" s="913"/>
      <c r="AL58" s="913"/>
      <c r="AM58" s="915"/>
      <c r="AN58" s="914"/>
      <c r="AO58" s="913"/>
      <c r="AP58" s="913"/>
      <c r="AQ58" s="913"/>
      <c r="AR58" s="913"/>
      <c r="AS58" s="913"/>
      <c r="AT58" s="915"/>
      <c r="AU58" s="914"/>
      <c r="AV58" s="913"/>
      <c r="AW58" s="913"/>
      <c r="AX58" s="912"/>
      <c r="AY58" s="910"/>
      <c r="AZ58" s="911"/>
      <c r="BA58" s="910"/>
      <c r="BB58" s="641"/>
      <c r="BC58" s="640"/>
      <c r="BD58" s="640"/>
      <c r="BE58" s="640"/>
      <c r="BF58" s="639"/>
    </row>
    <row r="59" spans="2:58" ht="20.25" customHeight="1">
      <c r="B59" s="900">
        <f>B56+1</f>
        <v>14</v>
      </c>
      <c r="C59" s="638"/>
      <c r="D59" s="637"/>
      <c r="E59" s="636"/>
      <c r="F59" s="635"/>
      <c r="G59" s="634"/>
      <c r="H59" s="633"/>
      <c r="I59" s="633"/>
      <c r="J59" s="909"/>
      <c r="K59" s="908"/>
      <c r="L59" s="907"/>
      <c r="M59" s="906"/>
      <c r="N59" s="905" t="s">
        <v>400</v>
      </c>
      <c r="O59" s="904"/>
      <c r="P59" s="904"/>
      <c r="Q59" s="903"/>
      <c r="R59" s="902"/>
      <c r="S59" s="627"/>
      <c r="T59" s="626"/>
      <c r="U59" s="626"/>
      <c r="V59" s="626"/>
      <c r="W59" s="626"/>
      <c r="X59" s="626"/>
      <c r="Y59" s="628"/>
      <c r="Z59" s="627"/>
      <c r="AA59" s="626"/>
      <c r="AB59" s="626"/>
      <c r="AC59" s="626"/>
      <c r="AD59" s="626"/>
      <c r="AE59" s="626"/>
      <c r="AF59" s="628"/>
      <c r="AG59" s="627"/>
      <c r="AH59" s="626"/>
      <c r="AI59" s="626"/>
      <c r="AJ59" s="626"/>
      <c r="AK59" s="626"/>
      <c r="AL59" s="626"/>
      <c r="AM59" s="628"/>
      <c r="AN59" s="627"/>
      <c r="AO59" s="626"/>
      <c r="AP59" s="626"/>
      <c r="AQ59" s="626"/>
      <c r="AR59" s="626"/>
      <c r="AS59" s="626"/>
      <c r="AT59" s="628"/>
      <c r="AU59" s="627"/>
      <c r="AV59" s="626"/>
      <c r="AW59" s="626"/>
      <c r="AX59" s="901"/>
      <c r="AY59" s="622"/>
      <c r="AZ59" s="625"/>
      <c r="BA59" s="622"/>
      <c r="BB59" s="621"/>
      <c r="BC59" s="620"/>
      <c r="BD59" s="620"/>
      <c r="BE59" s="620"/>
      <c r="BF59" s="619"/>
    </row>
    <row r="60" spans="2:58" ht="20.25" customHeight="1">
      <c r="B60" s="933"/>
      <c r="C60" s="617"/>
      <c r="D60" s="616"/>
      <c r="E60" s="615"/>
      <c r="F60" s="614"/>
      <c r="G60" s="613"/>
      <c r="H60" s="612"/>
      <c r="I60" s="612"/>
      <c r="J60" s="932"/>
      <c r="K60" s="931"/>
      <c r="L60" s="930"/>
      <c r="M60" s="929"/>
      <c r="N60" s="928" t="s">
        <v>399</v>
      </c>
      <c r="O60" s="927"/>
      <c r="P60" s="927"/>
      <c r="Q60" s="926"/>
      <c r="R60" s="925"/>
      <c r="S60" s="606"/>
      <c r="T60" s="605"/>
      <c r="U60" s="605"/>
      <c r="V60" s="605"/>
      <c r="W60" s="605"/>
      <c r="X60" s="605"/>
      <c r="Y60" s="607"/>
      <c r="Z60" s="606"/>
      <c r="AA60" s="605"/>
      <c r="AB60" s="605"/>
      <c r="AC60" s="605"/>
      <c r="AD60" s="605"/>
      <c r="AE60" s="605"/>
      <c r="AF60" s="607"/>
      <c r="AG60" s="606"/>
      <c r="AH60" s="605"/>
      <c r="AI60" s="605"/>
      <c r="AJ60" s="605"/>
      <c r="AK60" s="605"/>
      <c r="AL60" s="605"/>
      <c r="AM60" s="607"/>
      <c r="AN60" s="606"/>
      <c r="AO60" s="605"/>
      <c r="AP60" s="605"/>
      <c r="AQ60" s="605"/>
      <c r="AR60" s="605"/>
      <c r="AS60" s="605"/>
      <c r="AT60" s="607"/>
      <c r="AU60" s="606"/>
      <c r="AV60" s="605"/>
      <c r="AW60" s="605"/>
      <c r="AX60" s="885"/>
      <c r="AY60" s="601"/>
      <c r="AZ60" s="604"/>
      <c r="BA60" s="601"/>
      <c r="BB60" s="600"/>
      <c r="BC60" s="599"/>
      <c r="BD60" s="599"/>
      <c r="BE60" s="599"/>
      <c r="BF60" s="598"/>
    </row>
    <row r="61" spans="2:58" ht="20.25" customHeight="1">
      <c r="B61" s="924"/>
      <c r="C61" s="658"/>
      <c r="D61" s="657"/>
      <c r="E61" s="656"/>
      <c r="F61" s="635"/>
      <c r="G61" s="654"/>
      <c r="H61" s="653"/>
      <c r="I61" s="653"/>
      <c r="J61" s="923"/>
      <c r="K61" s="922"/>
      <c r="L61" s="921"/>
      <c r="M61" s="920"/>
      <c r="N61" s="937" t="s">
        <v>401</v>
      </c>
      <c r="O61" s="936"/>
      <c r="P61" s="936"/>
      <c r="Q61" s="935"/>
      <c r="R61" s="934"/>
      <c r="S61" s="914"/>
      <c r="T61" s="913"/>
      <c r="U61" s="913"/>
      <c r="V61" s="913"/>
      <c r="W61" s="913"/>
      <c r="X61" s="913"/>
      <c r="Y61" s="915"/>
      <c r="Z61" s="914"/>
      <c r="AA61" s="913"/>
      <c r="AB61" s="913"/>
      <c r="AC61" s="913"/>
      <c r="AD61" s="913"/>
      <c r="AE61" s="913"/>
      <c r="AF61" s="915"/>
      <c r="AG61" s="914"/>
      <c r="AH61" s="913"/>
      <c r="AI61" s="913"/>
      <c r="AJ61" s="913"/>
      <c r="AK61" s="913"/>
      <c r="AL61" s="913"/>
      <c r="AM61" s="915"/>
      <c r="AN61" s="914"/>
      <c r="AO61" s="913"/>
      <c r="AP61" s="913"/>
      <c r="AQ61" s="913"/>
      <c r="AR61" s="913"/>
      <c r="AS61" s="913"/>
      <c r="AT61" s="915"/>
      <c r="AU61" s="914"/>
      <c r="AV61" s="913"/>
      <c r="AW61" s="913"/>
      <c r="AX61" s="912"/>
      <c r="AY61" s="910"/>
      <c r="AZ61" s="911"/>
      <c r="BA61" s="910"/>
      <c r="BB61" s="641"/>
      <c r="BC61" s="640"/>
      <c r="BD61" s="640"/>
      <c r="BE61" s="640"/>
      <c r="BF61" s="639"/>
    </row>
    <row r="62" spans="2:58" ht="20.25" customHeight="1">
      <c r="B62" s="900">
        <f>B59+1</f>
        <v>15</v>
      </c>
      <c r="C62" s="638"/>
      <c r="D62" s="637"/>
      <c r="E62" s="636"/>
      <c r="F62" s="635"/>
      <c r="G62" s="634"/>
      <c r="H62" s="633"/>
      <c r="I62" s="633"/>
      <c r="J62" s="909"/>
      <c r="K62" s="908"/>
      <c r="L62" s="907"/>
      <c r="M62" s="906"/>
      <c r="N62" s="905" t="s">
        <v>400</v>
      </c>
      <c r="O62" s="904"/>
      <c r="P62" s="904"/>
      <c r="Q62" s="903"/>
      <c r="R62" s="902"/>
      <c r="S62" s="627"/>
      <c r="T62" s="626"/>
      <c r="U62" s="626"/>
      <c r="V62" s="626"/>
      <c r="W62" s="626"/>
      <c r="X62" s="626"/>
      <c r="Y62" s="628"/>
      <c r="Z62" s="627"/>
      <c r="AA62" s="626"/>
      <c r="AB62" s="626"/>
      <c r="AC62" s="626"/>
      <c r="AD62" s="626"/>
      <c r="AE62" s="626"/>
      <c r="AF62" s="628"/>
      <c r="AG62" s="627"/>
      <c r="AH62" s="626"/>
      <c r="AI62" s="626"/>
      <c r="AJ62" s="626"/>
      <c r="AK62" s="626"/>
      <c r="AL62" s="626"/>
      <c r="AM62" s="628"/>
      <c r="AN62" s="627"/>
      <c r="AO62" s="626"/>
      <c r="AP62" s="626"/>
      <c r="AQ62" s="626"/>
      <c r="AR62" s="626"/>
      <c r="AS62" s="626"/>
      <c r="AT62" s="628"/>
      <c r="AU62" s="627"/>
      <c r="AV62" s="626"/>
      <c r="AW62" s="626"/>
      <c r="AX62" s="901"/>
      <c r="AY62" s="622"/>
      <c r="AZ62" s="625"/>
      <c r="BA62" s="622"/>
      <c r="BB62" s="621"/>
      <c r="BC62" s="620"/>
      <c r="BD62" s="620"/>
      <c r="BE62" s="620"/>
      <c r="BF62" s="619"/>
    </row>
    <row r="63" spans="2:58" ht="20.25" customHeight="1">
      <c r="B63" s="933"/>
      <c r="C63" s="617"/>
      <c r="D63" s="616"/>
      <c r="E63" s="615"/>
      <c r="F63" s="614"/>
      <c r="G63" s="613"/>
      <c r="H63" s="612"/>
      <c r="I63" s="612"/>
      <c r="J63" s="932"/>
      <c r="K63" s="931"/>
      <c r="L63" s="930"/>
      <c r="M63" s="929"/>
      <c r="N63" s="928" t="s">
        <v>399</v>
      </c>
      <c r="O63" s="927"/>
      <c r="P63" s="927"/>
      <c r="Q63" s="926"/>
      <c r="R63" s="925"/>
      <c r="S63" s="606"/>
      <c r="T63" s="605"/>
      <c r="U63" s="605"/>
      <c r="V63" s="605"/>
      <c r="W63" s="605"/>
      <c r="X63" s="605"/>
      <c r="Y63" s="607"/>
      <c r="Z63" s="606"/>
      <c r="AA63" s="605"/>
      <c r="AB63" s="605"/>
      <c r="AC63" s="605"/>
      <c r="AD63" s="605"/>
      <c r="AE63" s="605"/>
      <c r="AF63" s="607"/>
      <c r="AG63" s="606"/>
      <c r="AH63" s="605"/>
      <c r="AI63" s="605"/>
      <c r="AJ63" s="605"/>
      <c r="AK63" s="605"/>
      <c r="AL63" s="605"/>
      <c r="AM63" s="607"/>
      <c r="AN63" s="606"/>
      <c r="AO63" s="605"/>
      <c r="AP63" s="605"/>
      <c r="AQ63" s="605"/>
      <c r="AR63" s="605"/>
      <c r="AS63" s="605"/>
      <c r="AT63" s="607"/>
      <c r="AU63" s="606"/>
      <c r="AV63" s="605"/>
      <c r="AW63" s="605"/>
      <c r="AX63" s="885"/>
      <c r="AY63" s="601"/>
      <c r="AZ63" s="604"/>
      <c r="BA63" s="601"/>
      <c r="BB63" s="600"/>
      <c r="BC63" s="599"/>
      <c r="BD63" s="599"/>
      <c r="BE63" s="599"/>
      <c r="BF63" s="598"/>
    </row>
    <row r="64" spans="2:58" ht="20.25" customHeight="1">
      <c r="B64" s="924"/>
      <c r="C64" s="658"/>
      <c r="D64" s="657"/>
      <c r="E64" s="656"/>
      <c r="F64" s="635"/>
      <c r="G64" s="654"/>
      <c r="H64" s="653"/>
      <c r="I64" s="653"/>
      <c r="J64" s="923"/>
      <c r="K64" s="922"/>
      <c r="L64" s="921"/>
      <c r="M64" s="920"/>
      <c r="N64" s="919" t="s">
        <v>401</v>
      </c>
      <c r="O64" s="918"/>
      <c r="P64" s="918"/>
      <c r="Q64" s="917"/>
      <c r="R64" s="916"/>
      <c r="S64" s="914"/>
      <c r="T64" s="913"/>
      <c r="U64" s="913"/>
      <c r="V64" s="913"/>
      <c r="W64" s="913"/>
      <c r="X64" s="913"/>
      <c r="Y64" s="915"/>
      <c r="Z64" s="914"/>
      <c r="AA64" s="913"/>
      <c r="AB64" s="913"/>
      <c r="AC64" s="913"/>
      <c r="AD64" s="913"/>
      <c r="AE64" s="913"/>
      <c r="AF64" s="915"/>
      <c r="AG64" s="914"/>
      <c r="AH64" s="913"/>
      <c r="AI64" s="913"/>
      <c r="AJ64" s="913"/>
      <c r="AK64" s="913"/>
      <c r="AL64" s="913"/>
      <c r="AM64" s="915"/>
      <c r="AN64" s="914"/>
      <c r="AO64" s="913"/>
      <c r="AP64" s="913"/>
      <c r="AQ64" s="913"/>
      <c r="AR64" s="913"/>
      <c r="AS64" s="913"/>
      <c r="AT64" s="915"/>
      <c r="AU64" s="914"/>
      <c r="AV64" s="913"/>
      <c r="AW64" s="913"/>
      <c r="AX64" s="912"/>
      <c r="AY64" s="910"/>
      <c r="AZ64" s="911"/>
      <c r="BA64" s="910"/>
      <c r="BB64" s="641"/>
      <c r="BC64" s="640"/>
      <c r="BD64" s="640"/>
      <c r="BE64" s="640"/>
      <c r="BF64" s="639"/>
    </row>
    <row r="65" spans="2:58" ht="20.25" customHeight="1">
      <c r="B65" s="900">
        <f>B62+1</f>
        <v>16</v>
      </c>
      <c r="C65" s="638"/>
      <c r="D65" s="637"/>
      <c r="E65" s="636"/>
      <c r="F65" s="635"/>
      <c r="G65" s="634"/>
      <c r="H65" s="633"/>
      <c r="I65" s="633"/>
      <c r="J65" s="909"/>
      <c r="K65" s="908"/>
      <c r="L65" s="907"/>
      <c r="M65" s="906"/>
      <c r="N65" s="905" t="s">
        <v>400</v>
      </c>
      <c r="O65" s="904"/>
      <c r="P65" s="904"/>
      <c r="Q65" s="903"/>
      <c r="R65" s="902"/>
      <c r="S65" s="627"/>
      <c r="T65" s="626"/>
      <c r="U65" s="626"/>
      <c r="V65" s="626"/>
      <c r="W65" s="626"/>
      <c r="X65" s="626"/>
      <c r="Y65" s="628"/>
      <c r="Z65" s="627"/>
      <c r="AA65" s="626"/>
      <c r="AB65" s="626"/>
      <c r="AC65" s="626"/>
      <c r="AD65" s="626"/>
      <c r="AE65" s="626"/>
      <c r="AF65" s="628"/>
      <c r="AG65" s="627"/>
      <c r="AH65" s="626"/>
      <c r="AI65" s="626"/>
      <c r="AJ65" s="626"/>
      <c r="AK65" s="626"/>
      <c r="AL65" s="626"/>
      <c r="AM65" s="628"/>
      <c r="AN65" s="627"/>
      <c r="AO65" s="626"/>
      <c r="AP65" s="626"/>
      <c r="AQ65" s="626"/>
      <c r="AR65" s="626"/>
      <c r="AS65" s="626"/>
      <c r="AT65" s="628"/>
      <c r="AU65" s="627"/>
      <c r="AV65" s="626"/>
      <c r="AW65" s="626"/>
      <c r="AX65" s="901"/>
      <c r="AY65" s="622"/>
      <c r="AZ65" s="625"/>
      <c r="BA65" s="622"/>
      <c r="BB65" s="621"/>
      <c r="BC65" s="620"/>
      <c r="BD65" s="620"/>
      <c r="BE65" s="620"/>
      <c r="BF65" s="619"/>
    </row>
    <row r="66" spans="2:58" ht="20.25" customHeight="1" thickBot="1">
      <c r="B66" s="900"/>
      <c r="C66" s="899"/>
      <c r="D66" s="898"/>
      <c r="E66" s="897"/>
      <c r="F66" s="896"/>
      <c r="G66" s="895"/>
      <c r="H66" s="894"/>
      <c r="I66" s="894"/>
      <c r="J66" s="893"/>
      <c r="K66" s="892"/>
      <c r="L66" s="891"/>
      <c r="M66" s="890"/>
      <c r="N66" s="889" t="s">
        <v>399</v>
      </c>
      <c r="O66" s="888"/>
      <c r="P66" s="888"/>
      <c r="Q66" s="887"/>
      <c r="R66" s="886"/>
      <c r="S66" s="606"/>
      <c r="T66" s="605"/>
      <c r="U66" s="605"/>
      <c r="V66" s="605"/>
      <c r="W66" s="605"/>
      <c r="X66" s="605"/>
      <c r="Y66" s="607"/>
      <c r="Z66" s="606"/>
      <c r="AA66" s="605"/>
      <c r="AB66" s="605"/>
      <c r="AC66" s="605"/>
      <c r="AD66" s="605"/>
      <c r="AE66" s="605"/>
      <c r="AF66" s="607"/>
      <c r="AG66" s="606"/>
      <c r="AH66" s="605"/>
      <c r="AI66" s="605"/>
      <c r="AJ66" s="605"/>
      <c r="AK66" s="605"/>
      <c r="AL66" s="605"/>
      <c r="AM66" s="607"/>
      <c r="AN66" s="606"/>
      <c r="AO66" s="605"/>
      <c r="AP66" s="605"/>
      <c r="AQ66" s="605"/>
      <c r="AR66" s="605"/>
      <c r="AS66" s="605"/>
      <c r="AT66" s="607"/>
      <c r="AU66" s="606"/>
      <c r="AV66" s="605"/>
      <c r="AW66" s="605"/>
      <c r="AX66" s="885"/>
      <c r="AY66" s="601"/>
      <c r="AZ66" s="604"/>
      <c r="BA66" s="601"/>
      <c r="BB66" s="621"/>
      <c r="BC66" s="620"/>
      <c r="BD66" s="620"/>
      <c r="BE66" s="620"/>
      <c r="BF66" s="619"/>
    </row>
    <row r="67" spans="2:58" ht="20.25" customHeight="1">
      <c r="B67" s="884" t="s">
        <v>398</v>
      </c>
      <c r="C67" s="883"/>
      <c r="D67" s="883"/>
      <c r="E67" s="883"/>
      <c r="F67" s="883"/>
      <c r="G67" s="883"/>
      <c r="H67" s="883"/>
      <c r="I67" s="883"/>
      <c r="J67" s="883"/>
      <c r="K67" s="883"/>
      <c r="L67" s="883"/>
      <c r="M67" s="883"/>
      <c r="N67" s="883"/>
      <c r="O67" s="883"/>
      <c r="P67" s="883"/>
      <c r="Q67" s="883"/>
      <c r="R67" s="882"/>
      <c r="S67" s="881"/>
      <c r="T67" s="878"/>
      <c r="U67" s="878"/>
      <c r="V67" s="878"/>
      <c r="W67" s="878"/>
      <c r="X67" s="878"/>
      <c r="Y67" s="880"/>
      <c r="Z67" s="879"/>
      <c r="AA67" s="878"/>
      <c r="AB67" s="878"/>
      <c r="AC67" s="878"/>
      <c r="AD67" s="878"/>
      <c r="AE67" s="878"/>
      <c r="AF67" s="880"/>
      <c r="AG67" s="879"/>
      <c r="AH67" s="878"/>
      <c r="AI67" s="878"/>
      <c r="AJ67" s="878"/>
      <c r="AK67" s="878"/>
      <c r="AL67" s="878"/>
      <c r="AM67" s="880"/>
      <c r="AN67" s="879"/>
      <c r="AO67" s="878"/>
      <c r="AP67" s="878"/>
      <c r="AQ67" s="878"/>
      <c r="AR67" s="878"/>
      <c r="AS67" s="878"/>
      <c r="AT67" s="880"/>
      <c r="AU67" s="879"/>
      <c r="AV67" s="878"/>
      <c r="AW67" s="877"/>
      <c r="AX67" s="876"/>
      <c r="AY67" s="875"/>
      <c r="AZ67" s="874"/>
      <c r="BA67" s="873"/>
      <c r="BB67" s="873"/>
      <c r="BC67" s="873"/>
      <c r="BD67" s="873"/>
      <c r="BE67" s="873"/>
      <c r="BF67" s="872"/>
    </row>
    <row r="68" spans="2:58" ht="20.25" customHeight="1">
      <c r="B68" s="869" t="s">
        <v>397</v>
      </c>
      <c r="C68" s="868"/>
      <c r="D68" s="868"/>
      <c r="E68" s="868"/>
      <c r="F68" s="868"/>
      <c r="G68" s="868"/>
      <c r="H68" s="868"/>
      <c r="I68" s="868"/>
      <c r="J68" s="868"/>
      <c r="K68" s="868"/>
      <c r="L68" s="868"/>
      <c r="M68" s="868"/>
      <c r="N68" s="868"/>
      <c r="O68" s="868"/>
      <c r="P68" s="868"/>
      <c r="Q68" s="868"/>
      <c r="R68" s="867"/>
      <c r="S68" s="866"/>
      <c r="T68" s="863"/>
      <c r="U68" s="863"/>
      <c r="V68" s="863"/>
      <c r="W68" s="863"/>
      <c r="X68" s="863"/>
      <c r="Y68" s="871"/>
      <c r="Z68" s="870"/>
      <c r="AA68" s="863"/>
      <c r="AB68" s="863"/>
      <c r="AC68" s="863"/>
      <c r="AD68" s="863"/>
      <c r="AE68" s="863"/>
      <c r="AF68" s="871"/>
      <c r="AG68" s="870"/>
      <c r="AH68" s="863"/>
      <c r="AI68" s="863"/>
      <c r="AJ68" s="863"/>
      <c r="AK68" s="863"/>
      <c r="AL68" s="863"/>
      <c r="AM68" s="871"/>
      <c r="AN68" s="870"/>
      <c r="AO68" s="863"/>
      <c r="AP68" s="863"/>
      <c r="AQ68" s="863"/>
      <c r="AR68" s="863"/>
      <c r="AS68" s="863"/>
      <c r="AT68" s="871"/>
      <c r="AU68" s="870"/>
      <c r="AV68" s="863"/>
      <c r="AW68" s="862"/>
      <c r="AX68" s="861"/>
      <c r="AY68" s="860"/>
      <c r="AZ68" s="859"/>
      <c r="BA68" s="858"/>
      <c r="BB68" s="858"/>
      <c r="BC68" s="858"/>
      <c r="BD68" s="858"/>
      <c r="BE68" s="858"/>
      <c r="BF68" s="857"/>
    </row>
    <row r="69" spans="2:58" ht="20.25" customHeight="1">
      <c r="B69" s="869" t="s">
        <v>396</v>
      </c>
      <c r="C69" s="868"/>
      <c r="D69" s="868"/>
      <c r="E69" s="868"/>
      <c r="F69" s="868"/>
      <c r="G69" s="868"/>
      <c r="H69" s="868"/>
      <c r="I69" s="868"/>
      <c r="J69" s="868"/>
      <c r="K69" s="868"/>
      <c r="L69" s="868"/>
      <c r="M69" s="868"/>
      <c r="N69" s="868"/>
      <c r="O69" s="868"/>
      <c r="P69" s="868"/>
      <c r="Q69" s="868"/>
      <c r="R69" s="867"/>
      <c r="S69" s="866"/>
      <c r="T69" s="863"/>
      <c r="U69" s="863"/>
      <c r="V69" s="863"/>
      <c r="W69" s="863"/>
      <c r="X69" s="863"/>
      <c r="Y69" s="865"/>
      <c r="Z69" s="864"/>
      <c r="AA69" s="863"/>
      <c r="AB69" s="863"/>
      <c r="AC69" s="863"/>
      <c r="AD69" s="863"/>
      <c r="AE69" s="863"/>
      <c r="AF69" s="865"/>
      <c r="AG69" s="864"/>
      <c r="AH69" s="863"/>
      <c r="AI69" s="863"/>
      <c r="AJ69" s="863"/>
      <c r="AK69" s="863"/>
      <c r="AL69" s="863"/>
      <c r="AM69" s="865"/>
      <c r="AN69" s="864"/>
      <c r="AO69" s="863"/>
      <c r="AP69" s="863"/>
      <c r="AQ69" s="863"/>
      <c r="AR69" s="863"/>
      <c r="AS69" s="863"/>
      <c r="AT69" s="865"/>
      <c r="AU69" s="864"/>
      <c r="AV69" s="863"/>
      <c r="AW69" s="862"/>
      <c r="AX69" s="861"/>
      <c r="AY69" s="860"/>
      <c r="AZ69" s="859"/>
      <c r="BA69" s="858"/>
      <c r="BB69" s="858"/>
      <c r="BC69" s="858"/>
      <c r="BD69" s="858"/>
      <c r="BE69" s="858"/>
      <c r="BF69" s="857"/>
    </row>
    <row r="70" spans="2:58" ht="20.25" customHeight="1" thickBot="1">
      <c r="B70" s="856" t="s">
        <v>395</v>
      </c>
      <c r="C70" s="855"/>
      <c r="D70" s="855"/>
      <c r="E70" s="855"/>
      <c r="F70" s="855"/>
      <c r="G70" s="855"/>
      <c r="H70" s="855"/>
      <c r="I70" s="855"/>
      <c r="J70" s="855"/>
      <c r="K70" s="855"/>
      <c r="L70" s="855"/>
      <c r="M70" s="855"/>
      <c r="N70" s="855"/>
      <c r="O70" s="855"/>
      <c r="P70" s="855"/>
      <c r="Q70" s="855"/>
      <c r="R70" s="854"/>
      <c r="S70" s="853"/>
      <c r="T70" s="852"/>
      <c r="U70" s="852"/>
      <c r="V70" s="852"/>
      <c r="W70" s="852"/>
      <c r="X70" s="852"/>
      <c r="Y70" s="570"/>
      <c r="Z70" s="572"/>
      <c r="AA70" s="852"/>
      <c r="AB70" s="852"/>
      <c r="AC70" s="852"/>
      <c r="AD70" s="852"/>
      <c r="AE70" s="852"/>
      <c r="AF70" s="570"/>
      <c r="AG70" s="572"/>
      <c r="AH70" s="852"/>
      <c r="AI70" s="852"/>
      <c r="AJ70" s="852"/>
      <c r="AK70" s="852"/>
      <c r="AL70" s="852"/>
      <c r="AM70" s="570"/>
      <c r="AN70" s="572"/>
      <c r="AO70" s="852"/>
      <c r="AP70" s="852"/>
      <c r="AQ70" s="852"/>
      <c r="AR70" s="852"/>
      <c r="AS70" s="852"/>
      <c r="AT70" s="570"/>
      <c r="AU70" s="572"/>
      <c r="AV70" s="852"/>
      <c r="AW70" s="851"/>
      <c r="AX70" s="850"/>
      <c r="AY70" s="849"/>
      <c r="AZ70" s="848"/>
      <c r="BA70" s="847"/>
      <c r="BB70" s="847"/>
      <c r="BC70" s="847"/>
      <c r="BD70" s="847"/>
      <c r="BE70" s="847"/>
      <c r="BF70" s="846"/>
    </row>
    <row r="71" spans="2:58" s="842" customFormat="1" ht="20.25" customHeight="1">
      <c r="C71" s="845"/>
      <c r="D71" s="845"/>
      <c r="E71" s="845"/>
      <c r="P71" s="844"/>
      <c r="BF71" s="843"/>
    </row>
    <row r="72" spans="2:58" ht="20.25" customHeight="1"/>
    <row r="73" spans="2:58" ht="20.25" customHeight="1"/>
    <row r="74" spans="2:58" ht="24.9" customHeight="1">
      <c r="B74" s="549" t="s">
        <v>296</v>
      </c>
      <c r="C74" s="549"/>
      <c r="D74" s="549"/>
      <c r="E74" s="549"/>
      <c r="F74" s="549"/>
      <c r="G74" s="549"/>
      <c r="H74" s="549"/>
      <c r="I74" s="549"/>
    </row>
    <row r="75" spans="2:58" ht="24.9" customHeight="1">
      <c r="B75" s="549" t="s">
        <v>295</v>
      </c>
      <c r="C75" s="549"/>
      <c r="D75" s="549"/>
      <c r="E75" s="549"/>
      <c r="F75" s="549"/>
      <c r="G75" s="549"/>
      <c r="H75" s="549"/>
      <c r="I75" s="549"/>
    </row>
    <row r="76" spans="2:58" ht="24.9" customHeight="1">
      <c r="B76" s="549" t="s">
        <v>294</v>
      </c>
      <c r="C76" s="549"/>
      <c r="D76" s="549"/>
      <c r="E76" s="549"/>
      <c r="F76" s="549"/>
      <c r="G76" s="549"/>
      <c r="H76" s="549"/>
      <c r="I76" s="549"/>
    </row>
    <row r="77" spans="2:58" ht="24.9" customHeight="1">
      <c r="B77" s="549" t="s">
        <v>293</v>
      </c>
      <c r="C77" s="549"/>
      <c r="D77" s="549"/>
      <c r="E77" s="549"/>
      <c r="F77" s="549"/>
      <c r="G77" s="549"/>
      <c r="H77" s="549"/>
      <c r="I77" s="549"/>
    </row>
    <row r="78" spans="2:58" ht="24.9" customHeight="1">
      <c r="B78" s="549" t="s">
        <v>394</v>
      </c>
      <c r="C78" s="549"/>
      <c r="D78" s="549"/>
      <c r="E78" s="549"/>
      <c r="F78" s="549"/>
      <c r="G78" s="549"/>
      <c r="H78" s="549"/>
      <c r="I78" s="549"/>
    </row>
    <row r="79" spans="2:58" ht="24.9" customHeight="1">
      <c r="B79" s="549" t="s">
        <v>393</v>
      </c>
      <c r="C79" s="549"/>
      <c r="D79" s="549"/>
      <c r="E79" s="549"/>
      <c r="F79" s="549"/>
      <c r="G79" s="549"/>
      <c r="H79" s="549"/>
      <c r="I79" s="549"/>
    </row>
    <row r="80" spans="2:58" ht="24.9" customHeight="1">
      <c r="B80" s="549" t="s">
        <v>392</v>
      </c>
      <c r="C80" s="549"/>
      <c r="D80" s="549"/>
      <c r="E80" s="549"/>
      <c r="F80" s="549"/>
      <c r="G80" s="549"/>
      <c r="H80" s="549"/>
      <c r="I80" s="549"/>
    </row>
    <row r="81" spans="2:9" ht="24.9" customHeight="1">
      <c r="B81" s="549" t="s">
        <v>290</v>
      </c>
      <c r="C81" s="549"/>
      <c r="D81" s="549"/>
      <c r="E81" s="549"/>
      <c r="F81" s="549"/>
      <c r="G81" s="549"/>
      <c r="H81" s="549"/>
      <c r="I81" s="549"/>
    </row>
    <row r="82" spans="2:9" ht="24.9" customHeight="1">
      <c r="B82" s="549" t="s">
        <v>289</v>
      </c>
      <c r="C82" s="549"/>
      <c r="D82" s="549"/>
      <c r="E82" s="549"/>
      <c r="F82" s="549"/>
      <c r="G82" s="549"/>
      <c r="H82" s="549"/>
      <c r="I82" s="549"/>
    </row>
    <row r="83" spans="2:9" ht="24.9" customHeight="1">
      <c r="B83" s="549" t="s">
        <v>288</v>
      </c>
      <c r="C83" s="549"/>
      <c r="D83" s="549"/>
      <c r="E83" s="549"/>
      <c r="F83" s="549"/>
      <c r="G83" s="549"/>
      <c r="H83" s="549"/>
      <c r="I83" s="549"/>
    </row>
    <row r="84" spans="2:9" ht="24.9" customHeight="1">
      <c r="B84" s="549"/>
      <c r="C84" s="549"/>
      <c r="D84" s="549"/>
      <c r="E84" s="549"/>
      <c r="F84" s="549"/>
      <c r="G84" s="549"/>
      <c r="H84" s="549"/>
      <c r="I84" s="549"/>
    </row>
    <row r="85" spans="2:9" ht="24.9" customHeight="1">
      <c r="B85" s="549"/>
      <c r="C85" s="384" t="s">
        <v>231</v>
      </c>
      <c r="D85" s="382" t="s">
        <v>230</v>
      </c>
      <c r="E85" s="382"/>
      <c r="F85" s="382"/>
      <c r="G85" s="382"/>
      <c r="H85" s="382"/>
      <c r="I85" s="549"/>
    </row>
    <row r="86" spans="2:9" ht="24.9" customHeight="1">
      <c r="B86" s="549"/>
      <c r="C86" s="383" t="s">
        <v>391</v>
      </c>
      <c r="D86" s="382" t="s">
        <v>228</v>
      </c>
      <c r="E86" s="382"/>
      <c r="F86" s="382"/>
      <c r="G86" s="382"/>
      <c r="H86" s="382"/>
      <c r="I86" s="549"/>
    </row>
    <row r="87" spans="2:9" ht="24.9" customHeight="1">
      <c r="B87" s="549"/>
      <c r="C87" s="383" t="s">
        <v>227</v>
      </c>
      <c r="D87" s="382" t="s">
        <v>226</v>
      </c>
      <c r="E87" s="382"/>
      <c r="F87" s="382"/>
      <c r="G87" s="382"/>
      <c r="H87" s="382"/>
      <c r="I87" s="549"/>
    </row>
    <row r="88" spans="2:9" ht="24.9" customHeight="1">
      <c r="B88" s="549"/>
      <c r="C88" s="383" t="s">
        <v>225</v>
      </c>
      <c r="D88" s="382" t="s">
        <v>224</v>
      </c>
      <c r="E88" s="382"/>
      <c r="F88" s="382"/>
      <c r="G88" s="382"/>
      <c r="H88" s="382"/>
      <c r="I88" s="549"/>
    </row>
    <row r="89" spans="2:9" ht="24.9" customHeight="1">
      <c r="B89" s="549"/>
      <c r="C89" s="383" t="s">
        <v>390</v>
      </c>
      <c r="D89" s="382" t="s">
        <v>222</v>
      </c>
      <c r="E89" s="382"/>
      <c r="F89" s="382"/>
      <c r="G89" s="382"/>
      <c r="H89" s="382"/>
      <c r="I89" s="549"/>
    </row>
    <row r="90" spans="2:9" ht="24.9" customHeight="1">
      <c r="B90" s="549"/>
      <c r="C90" s="549"/>
      <c r="D90" s="549"/>
      <c r="E90" s="549"/>
      <c r="F90" s="549"/>
      <c r="G90" s="549"/>
      <c r="H90" s="549"/>
      <c r="I90" s="549"/>
    </row>
    <row r="91" spans="2:9" ht="24.9" customHeight="1">
      <c r="B91" s="549"/>
      <c r="C91" s="549" t="s">
        <v>287</v>
      </c>
      <c r="D91" s="549"/>
      <c r="E91" s="549"/>
      <c r="F91" s="549"/>
      <c r="G91" s="549"/>
      <c r="H91" s="549"/>
      <c r="I91" s="549"/>
    </row>
    <row r="92" spans="2:9" ht="24.9" customHeight="1">
      <c r="B92" s="549"/>
      <c r="C92" s="549" t="s">
        <v>286</v>
      </c>
      <c r="D92" s="549"/>
      <c r="E92" s="549"/>
      <c r="F92" s="549"/>
      <c r="G92" s="549"/>
      <c r="H92" s="549"/>
      <c r="I92" s="549"/>
    </row>
    <row r="93" spans="2:9" ht="24.9" customHeight="1">
      <c r="B93" s="549"/>
      <c r="C93" s="549" t="s">
        <v>285</v>
      </c>
      <c r="D93" s="549"/>
      <c r="E93" s="549"/>
      <c r="F93" s="549"/>
      <c r="G93" s="549"/>
      <c r="H93" s="549"/>
      <c r="I93" s="549"/>
    </row>
    <row r="94" spans="2:9" ht="24.9" customHeight="1">
      <c r="B94" s="549" t="s">
        <v>389</v>
      </c>
      <c r="C94" s="549"/>
      <c r="D94" s="549"/>
      <c r="E94" s="549"/>
      <c r="F94" s="549"/>
      <c r="G94" s="549"/>
      <c r="H94" s="549"/>
      <c r="I94" s="549"/>
    </row>
    <row r="95" spans="2:9" ht="24.9" customHeight="1">
      <c r="B95" s="549" t="s">
        <v>283</v>
      </c>
      <c r="C95" s="549"/>
      <c r="D95" s="549"/>
      <c r="E95" s="549"/>
      <c r="F95" s="549"/>
      <c r="G95" s="549"/>
      <c r="H95" s="549"/>
      <c r="I95" s="549"/>
    </row>
    <row r="96" spans="2:9" ht="24.9" customHeight="1">
      <c r="B96" s="549" t="s">
        <v>388</v>
      </c>
      <c r="C96" s="549"/>
      <c r="D96" s="549"/>
      <c r="E96" s="549"/>
      <c r="F96" s="549"/>
      <c r="G96" s="549"/>
      <c r="H96" s="549"/>
      <c r="I96" s="549"/>
    </row>
    <row r="97" spans="1:55" ht="24.9" customHeight="1">
      <c r="B97" s="549" t="s">
        <v>281</v>
      </c>
      <c r="C97" s="549"/>
      <c r="D97" s="549"/>
      <c r="E97" s="549"/>
      <c r="F97" s="549"/>
      <c r="G97" s="549"/>
      <c r="H97" s="549"/>
      <c r="I97" s="549"/>
    </row>
    <row r="98" spans="1:55" ht="24.9" customHeight="1">
      <c r="B98" s="549" t="s">
        <v>387</v>
      </c>
      <c r="C98" s="549"/>
      <c r="D98" s="549"/>
      <c r="E98" s="549"/>
      <c r="F98" s="549"/>
      <c r="G98" s="549"/>
      <c r="H98" s="549"/>
      <c r="I98" s="549"/>
    </row>
    <row r="99" spans="1:55" ht="24.9" customHeight="1">
      <c r="B99" s="549" t="s">
        <v>213</v>
      </c>
      <c r="C99" s="549"/>
      <c r="D99" s="549"/>
      <c r="E99" s="549"/>
      <c r="F99" s="549"/>
      <c r="G99" s="549"/>
      <c r="H99" s="549"/>
      <c r="I99" s="549"/>
    </row>
    <row r="100" spans="1:55" ht="24.9" customHeight="1">
      <c r="B100" s="549" t="s">
        <v>279</v>
      </c>
      <c r="C100" s="549"/>
      <c r="D100" s="549"/>
      <c r="E100" s="549"/>
      <c r="F100" s="549"/>
      <c r="G100" s="549"/>
      <c r="H100" s="549"/>
      <c r="I100" s="549"/>
    </row>
    <row r="101" spans="1:55" ht="24.9" customHeight="1">
      <c r="B101" s="549" t="s">
        <v>278</v>
      </c>
      <c r="C101" s="549"/>
      <c r="D101" s="549"/>
      <c r="E101" s="549"/>
      <c r="F101" s="549"/>
      <c r="G101" s="549"/>
      <c r="H101" s="549"/>
      <c r="I101" s="549"/>
    </row>
    <row r="102" spans="1:55" ht="24.9" customHeight="1">
      <c r="B102" s="549" t="s">
        <v>277</v>
      </c>
      <c r="C102" s="549"/>
      <c r="D102" s="549"/>
      <c r="E102" s="549"/>
      <c r="F102" s="549"/>
      <c r="G102" s="549"/>
      <c r="H102" s="549"/>
      <c r="I102" s="549"/>
    </row>
    <row r="103" spans="1:55" ht="24.9" customHeight="1">
      <c r="B103" s="549" t="s">
        <v>276</v>
      </c>
      <c r="C103" s="549"/>
      <c r="D103" s="549"/>
      <c r="E103" s="549"/>
      <c r="F103" s="549"/>
      <c r="G103" s="549"/>
      <c r="H103" s="549"/>
      <c r="I103" s="549"/>
    </row>
    <row r="104" spans="1:55" ht="24.9" customHeight="1">
      <c r="B104" s="549" t="s">
        <v>275</v>
      </c>
      <c r="C104" s="549"/>
      <c r="D104" s="549"/>
      <c r="E104" s="549"/>
      <c r="F104" s="549"/>
      <c r="G104" s="549"/>
      <c r="H104" s="549"/>
      <c r="I104" s="549"/>
    </row>
    <row r="105" spans="1:55" ht="24.9" customHeight="1">
      <c r="A105" s="559"/>
      <c r="B105" s="551" t="s">
        <v>207</v>
      </c>
      <c r="C105" s="552"/>
      <c r="D105" s="552"/>
      <c r="E105" s="552"/>
      <c r="F105" s="552"/>
      <c r="G105" s="841"/>
      <c r="H105" s="841"/>
      <c r="I105" s="841"/>
      <c r="J105" s="840"/>
      <c r="K105" s="840"/>
      <c r="L105" s="840"/>
      <c r="M105" s="840"/>
      <c r="N105" s="840"/>
      <c r="O105" s="840"/>
      <c r="P105" s="840"/>
      <c r="Q105" s="840"/>
      <c r="R105" s="840"/>
      <c r="S105" s="840"/>
      <c r="T105" s="840"/>
      <c r="U105" s="840"/>
      <c r="V105" s="840"/>
      <c r="W105" s="840"/>
      <c r="X105" s="840"/>
      <c r="Y105" s="840"/>
      <c r="Z105" s="840"/>
      <c r="AA105" s="840"/>
      <c r="AB105" s="840"/>
      <c r="AC105" s="840"/>
      <c r="AD105" s="840"/>
      <c r="AE105" s="840"/>
      <c r="AF105" s="840"/>
      <c r="AG105" s="840"/>
      <c r="AH105" s="840"/>
      <c r="AI105" s="840"/>
      <c r="AJ105" s="840"/>
      <c r="AK105" s="840"/>
      <c r="AL105" s="840"/>
      <c r="AM105" s="840"/>
      <c r="AN105" s="840"/>
      <c r="AO105" s="840"/>
      <c r="AP105" s="840"/>
      <c r="AQ105" s="840"/>
      <c r="AR105" s="840"/>
      <c r="AS105" s="840"/>
      <c r="AT105" s="840"/>
      <c r="AU105" s="840"/>
      <c r="AV105" s="839"/>
      <c r="AW105" s="839"/>
      <c r="AX105" s="839"/>
      <c r="AY105" s="839"/>
      <c r="AZ105" s="839"/>
      <c r="BA105" s="839"/>
      <c r="BB105" s="839"/>
      <c r="BC105" s="839"/>
    </row>
    <row r="106" spans="1:55" ht="24.9" customHeight="1">
      <c r="A106" s="559"/>
      <c r="B106" s="551" t="s">
        <v>386</v>
      </c>
      <c r="C106" s="553"/>
      <c r="D106" s="553"/>
      <c r="E106" s="553"/>
      <c r="F106" s="553"/>
      <c r="G106" s="552"/>
      <c r="H106" s="552"/>
      <c r="I106" s="551"/>
      <c r="J106" s="559"/>
      <c r="K106" s="559"/>
      <c r="L106" s="559"/>
      <c r="M106" s="559"/>
      <c r="N106" s="559"/>
    </row>
    <row r="107" spans="1:55" ht="24.9" customHeight="1">
      <c r="B107" s="549" t="s">
        <v>385</v>
      </c>
      <c r="C107" s="550"/>
      <c r="D107" s="550"/>
      <c r="E107" s="550"/>
      <c r="F107" s="550"/>
      <c r="G107" s="549"/>
      <c r="H107" s="549"/>
      <c r="I107" s="549"/>
    </row>
    <row r="108" spans="1:55" ht="24.9" customHeight="1">
      <c r="B108" s="549" t="s">
        <v>384</v>
      </c>
      <c r="C108" s="550"/>
      <c r="D108" s="550"/>
      <c r="E108" s="550"/>
      <c r="F108" s="550"/>
      <c r="G108" s="549"/>
      <c r="H108" s="549"/>
      <c r="I108" s="549"/>
    </row>
    <row r="109" spans="1:55" ht="24.9" customHeight="1">
      <c r="B109" s="380" t="s">
        <v>383</v>
      </c>
      <c r="C109" s="549"/>
      <c r="D109" s="549"/>
      <c r="E109" s="549"/>
      <c r="F109" s="549"/>
      <c r="G109" s="549"/>
      <c r="H109" s="549"/>
      <c r="I109" s="549"/>
    </row>
  </sheetData>
  <sheetProtection insertRows="0" deleteRows="0"/>
  <mergeCells count="216">
    <mergeCell ref="AX67:AY70"/>
    <mergeCell ref="AZ67:BF70"/>
    <mergeCell ref="B68:R68"/>
    <mergeCell ref="B69:R69"/>
    <mergeCell ref="B70:R70"/>
    <mergeCell ref="D85:H85"/>
    <mergeCell ref="D86:H86"/>
    <mergeCell ref="D87:H87"/>
    <mergeCell ref="D88:H88"/>
    <mergeCell ref="D89:H89"/>
    <mergeCell ref="B67:R67"/>
    <mergeCell ref="BB61:BF63"/>
    <mergeCell ref="AX62:AY62"/>
    <mergeCell ref="AZ62:BA62"/>
    <mergeCell ref="AX63:AY63"/>
    <mergeCell ref="AZ63:BA63"/>
    <mergeCell ref="AZ61:BA61"/>
    <mergeCell ref="AZ64:BA64"/>
    <mergeCell ref="BB64:BF66"/>
    <mergeCell ref="AX65:AY65"/>
    <mergeCell ref="AZ65:BA65"/>
    <mergeCell ref="AX66:AY66"/>
    <mergeCell ref="AZ66:BA66"/>
    <mergeCell ref="C64:E66"/>
    <mergeCell ref="F64:F66"/>
    <mergeCell ref="G64:J66"/>
    <mergeCell ref="K64:M66"/>
    <mergeCell ref="AX64:AY64"/>
    <mergeCell ref="C61:E63"/>
    <mergeCell ref="F61:F63"/>
    <mergeCell ref="G61:J63"/>
    <mergeCell ref="K61:M63"/>
    <mergeCell ref="AX61:AY61"/>
    <mergeCell ref="BB55:BF57"/>
    <mergeCell ref="AX56:AY56"/>
    <mergeCell ref="AZ56:BA56"/>
    <mergeCell ref="AX57:AY57"/>
    <mergeCell ref="AZ57:BA57"/>
    <mergeCell ref="AZ55:BA55"/>
    <mergeCell ref="AZ58:BA58"/>
    <mergeCell ref="BB58:BF60"/>
    <mergeCell ref="AX59:AY59"/>
    <mergeCell ref="AZ59:BA59"/>
    <mergeCell ref="AX60:AY60"/>
    <mergeCell ref="AZ60:BA60"/>
    <mergeCell ref="C58:E60"/>
    <mergeCell ref="F58:F60"/>
    <mergeCell ref="G58:J60"/>
    <mergeCell ref="K58:M60"/>
    <mergeCell ref="AX58:AY58"/>
    <mergeCell ref="C55:E57"/>
    <mergeCell ref="F55:F57"/>
    <mergeCell ref="G55:J57"/>
    <mergeCell ref="K55:M57"/>
    <mergeCell ref="AX55:AY55"/>
    <mergeCell ref="BB49:BF51"/>
    <mergeCell ref="AX50:AY50"/>
    <mergeCell ref="AZ50:BA50"/>
    <mergeCell ref="AX51:AY51"/>
    <mergeCell ref="AZ51:BA51"/>
    <mergeCell ref="AZ49:BA49"/>
    <mergeCell ref="AZ52:BA52"/>
    <mergeCell ref="BB52:BF54"/>
    <mergeCell ref="AX53:AY53"/>
    <mergeCell ref="AZ53:BA53"/>
    <mergeCell ref="AX54:AY54"/>
    <mergeCell ref="AZ54:BA54"/>
    <mergeCell ref="C52:E54"/>
    <mergeCell ref="F52:F54"/>
    <mergeCell ref="G52:J54"/>
    <mergeCell ref="K52:M54"/>
    <mergeCell ref="AX52:AY52"/>
    <mergeCell ref="C49:E51"/>
    <mergeCell ref="F49:F51"/>
    <mergeCell ref="G49:J51"/>
    <mergeCell ref="K49:M51"/>
    <mergeCell ref="AX49:AY49"/>
    <mergeCell ref="BB43:BF45"/>
    <mergeCell ref="AX44:AY44"/>
    <mergeCell ref="AZ44:BA44"/>
    <mergeCell ref="AX45:AY45"/>
    <mergeCell ref="AZ45:BA45"/>
    <mergeCell ref="AZ43:BA43"/>
    <mergeCell ref="AZ46:BA46"/>
    <mergeCell ref="BB46:BF48"/>
    <mergeCell ref="AX47:AY47"/>
    <mergeCell ref="AZ47:BA47"/>
    <mergeCell ref="AX48:AY48"/>
    <mergeCell ref="AZ48:BA48"/>
    <mergeCell ref="C46:E48"/>
    <mergeCell ref="F46:F48"/>
    <mergeCell ref="G46:J48"/>
    <mergeCell ref="K46:M48"/>
    <mergeCell ref="AX46:AY46"/>
    <mergeCell ref="C43:E45"/>
    <mergeCell ref="F43:F45"/>
    <mergeCell ref="G43:J45"/>
    <mergeCell ref="K43:M45"/>
    <mergeCell ref="AX43:AY43"/>
    <mergeCell ref="BB37:BF39"/>
    <mergeCell ref="AX38:AY38"/>
    <mergeCell ref="AZ38:BA38"/>
    <mergeCell ref="AX39:AY39"/>
    <mergeCell ref="AZ39:BA39"/>
    <mergeCell ref="AZ37:BA37"/>
    <mergeCell ref="AZ40:BA40"/>
    <mergeCell ref="BB40:BF42"/>
    <mergeCell ref="AX41:AY41"/>
    <mergeCell ref="AZ41:BA41"/>
    <mergeCell ref="AX42:AY42"/>
    <mergeCell ref="AZ42:BA42"/>
    <mergeCell ref="C40:E42"/>
    <mergeCell ref="F40:F42"/>
    <mergeCell ref="G40:J42"/>
    <mergeCell ref="K40:M42"/>
    <mergeCell ref="AX40:AY40"/>
    <mergeCell ref="C37:E39"/>
    <mergeCell ref="F37:F39"/>
    <mergeCell ref="G37:J39"/>
    <mergeCell ref="K37:M39"/>
    <mergeCell ref="AX37:AY37"/>
    <mergeCell ref="BB31:BF33"/>
    <mergeCell ref="AX32:AY32"/>
    <mergeCell ref="AZ32:BA32"/>
    <mergeCell ref="AX33:AY33"/>
    <mergeCell ref="AZ33:BA33"/>
    <mergeCell ref="AZ31:BA31"/>
    <mergeCell ref="AZ34:BA34"/>
    <mergeCell ref="BB34:BF36"/>
    <mergeCell ref="AX35:AY35"/>
    <mergeCell ref="AZ35:BA35"/>
    <mergeCell ref="AX36:AY36"/>
    <mergeCell ref="AZ36:BA36"/>
    <mergeCell ref="C34:E36"/>
    <mergeCell ref="F34:F36"/>
    <mergeCell ref="G34:J36"/>
    <mergeCell ref="K34:M36"/>
    <mergeCell ref="AX34:AY34"/>
    <mergeCell ref="C31:E33"/>
    <mergeCell ref="F31:F33"/>
    <mergeCell ref="G31:J33"/>
    <mergeCell ref="K31:M33"/>
    <mergeCell ref="AX31:AY31"/>
    <mergeCell ref="BB25:BF27"/>
    <mergeCell ref="AX26:AY26"/>
    <mergeCell ref="AZ26:BA26"/>
    <mergeCell ref="AX27:AY27"/>
    <mergeCell ref="AZ27:BA27"/>
    <mergeCell ref="AZ25:BA25"/>
    <mergeCell ref="AZ28:BA28"/>
    <mergeCell ref="BB28:BF30"/>
    <mergeCell ref="AX29:AY29"/>
    <mergeCell ref="AZ29:BA29"/>
    <mergeCell ref="AX30:AY30"/>
    <mergeCell ref="AZ30:BA30"/>
    <mergeCell ref="C28:E30"/>
    <mergeCell ref="F28:F30"/>
    <mergeCell ref="G28:J30"/>
    <mergeCell ref="K28:M30"/>
    <mergeCell ref="AX28:AY28"/>
    <mergeCell ref="C25:E27"/>
    <mergeCell ref="F25:F27"/>
    <mergeCell ref="G25:J27"/>
    <mergeCell ref="K25:M27"/>
    <mergeCell ref="AX25:AY25"/>
    <mergeCell ref="BB19:BF21"/>
    <mergeCell ref="AX20:AY20"/>
    <mergeCell ref="AZ20:BA20"/>
    <mergeCell ref="AX21:AY21"/>
    <mergeCell ref="AZ21:BA21"/>
    <mergeCell ref="AZ19:BA19"/>
    <mergeCell ref="AZ22:BA22"/>
    <mergeCell ref="BB22:BF24"/>
    <mergeCell ref="AX23:AY23"/>
    <mergeCell ref="AZ23:BA23"/>
    <mergeCell ref="AX24:AY24"/>
    <mergeCell ref="AZ24:BA24"/>
    <mergeCell ref="C22:E24"/>
    <mergeCell ref="F22:F24"/>
    <mergeCell ref="G22:J24"/>
    <mergeCell ref="K22:M24"/>
    <mergeCell ref="AX22:AY22"/>
    <mergeCell ref="C19:E21"/>
    <mergeCell ref="F19:F21"/>
    <mergeCell ref="G19:J21"/>
    <mergeCell ref="K19:M21"/>
    <mergeCell ref="AX19:AY19"/>
    <mergeCell ref="AG15:AM15"/>
    <mergeCell ref="AN15:AT15"/>
    <mergeCell ref="AU15:AW15"/>
    <mergeCell ref="AZ11:BB11"/>
    <mergeCell ref="BD11:BF11"/>
    <mergeCell ref="AZ12:BB12"/>
    <mergeCell ref="BD12:BF12"/>
    <mergeCell ref="BA4:BD4"/>
    <mergeCell ref="AW6:AX6"/>
    <mergeCell ref="BA6:BB6"/>
    <mergeCell ref="BA8:BB8"/>
    <mergeCell ref="S10:T10"/>
    <mergeCell ref="AX14:AY18"/>
    <mergeCell ref="AZ14:BA18"/>
    <mergeCell ref="BB14:BF18"/>
    <mergeCell ref="S15:Y15"/>
    <mergeCell ref="Z15:AF15"/>
    <mergeCell ref="B14:B18"/>
    <mergeCell ref="C14:E18"/>
    <mergeCell ref="F14:F18"/>
    <mergeCell ref="G14:J18"/>
    <mergeCell ref="K14:M18"/>
    <mergeCell ref="N14:R18"/>
    <mergeCell ref="AP1:BE1"/>
    <mergeCell ref="Y2:Z2"/>
    <mergeCell ref="AB2:AC2"/>
    <mergeCell ref="AF2:AG2"/>
    <mergeCell ref="AP2:BE2"/>
    <mergeCell ref="BA3:BD3"/>
  </mergeCells>
  <phoneticPr fontId="6"/>
  <conditionalFormatting sqref="S21:AW21 S24:AW24 S27:AW27 S30:AW30 S33:AW33 S36:AW36 S39:AW39 S42:AW42 S45:AW45 S48:AW48 S51:AW51 S54:AW54 S57:AW57 S60:AW60 S63:AW63 S66:AW66">
    <cfRule type="expression" dxfId="157" priority="98">
      <formula>OR(S$67=$B20,S$68=$B20)</formula>
    </cfRule>
  </conditionalFormatting>
  <conditionalFormatting sqref="S20:Y21">
    <cfRule type="expression" dxfId="156" priority="97">
      <formula>INDIRECT(ADDRESS(ROW(),COLUMN()))=TRUNC(INDIRECT(ADDRESS(ROW(),COLUMN())))</formula>
    </cfRule>
  </conditionalFormatting>
  <conditionalFormatting sqref="Z38:AF39">
    <cfRule type="expression" dxfId="155" priority="49">
      <formula>INDIRECT(ADDRESS(ROW(),COLUMN()))=TRUNC(INDIRECT(ADDRESS(ROW(),COLUMN())))</formula>
    </cfRule>
  </conditionalFormatting>
  <conditionalFormatting sqref="S38:Y39">
    <cfRule type="expression" dxfId="154" priority="50">
      <formula>INDIRECT(ADDRESS(ROW(),COLUMN()))=TRUNC(INDIRECT(ADDRESS(ROW(),COLUMN())))</formula>
    </cfRule>
  </conditionalFormatting>
  <conditionalFormatting sqref="AX20:BA21">
    <cfRule type="expression" dxfId="153" priority="96">
      <formula>INDIRECT(ADDRESS(ROW(),COLUMN()))=TRUNC(INDIRECT(ADDRESS(ROW(),COLUMN())))</formula>
    </cfRule>
  </conditionalFormatting>
  <conditionalFormatting sqref="AG38:AM39">
    <cfRule type="expression" dxfId="152" priority="48">
      <formula>INDIRECT(ADDRESS(ROW(),COLUMN()))=TRUNC(INDIRECT(ADDRESS(ROW(),COLUMN())))</formula>
    </cfRule>
  </conditionalFormatting>
  <conditionalFormatting sqref="AX23:BA24">
    <cfRule type="expression" dxfId="151" priority="95">
      <formula>INDIRECT(ADDRESS(ROW(),COLUMN()))=TRUNC(INDIRECT(ADDRESS(ROW(),COLUMN())))</formula>
    </cfRule>
  </conditionalFormatting>
  <conditionalFormatting sqref="AN35:AT36">
    <cfRule type="expression" dxfId="150" priority="52">
      <formula>INDIRECT(ADDRESS(ROW(),COLUMN()))=TRUNC(INDIRECT(ADDRESS(ROW(),COLUMN())))</formula>
    </cfRule>
  </conditionalFormatting>
  <conditionalFormatting sqref="AU35:AW36">
    <cfRule type="expression" dxfId="149" priority="51">
      <formula>INDIRECT(ADDRESS(ROW(),COLUMN()))=TRUNC(INDIRECT(ADDRESS(ROW(),COLUMN())))</formula>
    </cfRule>
  </conditionalFormatting>
  <conditionalFormatting sqref="AX26:BA27">
    <cfRule type="expression" dxfId="148" priority="94">
      <formula>INDIRECT(ADDRESS(ROW(),COLUMN()))=TRUNC(INDIRECT(ADDRESS(ROW(),COLUMN())))</formula>
    </cfRule>
  </conditionalFormatting>
  <conditionalFormatting sqref="Z35:AF36">
    <cfRule type="expression" dxfId="147" priority="54">
      <formula>INDIRECT(ADDRESS(ROW(),COLUMN()))=TRUNC(INDIRECT(ADDRESS(ROW(),COLUMN())))</formula>
    </cfRule>
  </conditionalFormatting>
  <conditionalFormatting sqref="AG35:AM36">
    <cfRule type="expression" dxfId="146" priority="53">
      <formula>INDIRECT(ADDRESS(ROW(),COLUMN()))=TRUNC(INDIRECT(ADDRESS(ROW(),COLUMN())))</formula>
    </cfRule>
  </conditionalFormatting>
  <conditionalFormatting sqref="AX29:BA30">
    <cfRule type="expression" dxfId="145" priority="93">
      <formula>INDIRECT(ADDRESS(ROW(),COLUMN()))=TRUNC(INDIRECT(ADDRESS(ROW(),COLUMN())))</formula>
    </cfRule>
  </conditionalFormatting>
  <conditionalFormatting sqref="AU32:AW33">
    <cfRule type="expression" dxfId="144" priority="56">
      <formula>INDIRECT(ADDRESS(ROW(),COLUMN()))=TRUNC(INDIRECT(ADDRESS(ROW(),COLUMN())))</formula>
    </cfRule>
  </conditionalFormatting>
  <conditionalFormatting sqref="S35:Y36">
    <cfRule type="expression" dxfId="143" priority="55">
      <formula>INDIRECT(ADDRESS(ROW(),COLUMN()))=TRUNC(INDIRECT(ADDRESS(ROW(),COLUMN())))</formula>
    </cfRule>
  </conditionalFormatting>
  <conditionalFormatting sqref="AX32:BA33">
    <cfRule type="expression" dxfId="142" priority="92">
      <formula>INDIRECT(ADDRESS(ROW(),COLUMN()))=TRUNC(INDIRECT(ADDRESS(ROW(),COLUMN())))</formula>
    </cfRule>
  </conditionalFormatting>
  <conditionalFormatting sqref="AG32:AM33">
    <cfRule type="expression" dxfId="141" priority="58">
      <formula>INDIRECT(ADDRESS(ROW(),COLUMN()))=TRUNC(INDIRECT(ADDRESS(ROW(),COLUMN())))</formula>
    </cfRule>
  </conditionalFormatting>
  <conditionalFormatting sqref="AN32:AT33">
    <cfRule type="expression" dxfId="140" priority="57">
      <formula>INDIRECT(ADDRESS(ROW(),COLUMN()))=TRUNC(INDIRECT(ADDRESS(ROW(),COLUMN())))</formula>
    </cfRule>
  </conditionalFormatting>
  <conditionalFormatting sqref="AX35:BA36">
    <cfRule type="expression" dxfId="139" priority="91">
      <formula>INDIRECT(ADDRESS(ROW(),COLUMN()))=TRUNC(INDIRECT(ADDRESS(ROW(),COLUMN())))</formula>
    </cfRule>
  </conditionalFormatting>
  <conditionalFormatting sqref="S32:Y33">
    <cfRule type="expression" dxfId="138" priority="60">
      <formula>INDIRECT(ADDRESS(ROW(),COLUMN()))=TRUNC(INDIRECT(ADDRESS(ROW(),COLUMN())))</formula>
    </cfRule>
  </conditionalFormatting>
  <conditionalFormatting sqref="Z32:AF33">
    <cfRule type="expression" dxfId="137" priority="59">
      <formula>INDIRECT(ADDRESS(ROW(),COLUMN()))=TRUNC(INDIRECT(ADDRESS(ROW(),COLUMN())))</formula>
    </cfRule>
  </conditionalFormatting>
  <conditionalFormatting sqref="AX38:BA39">
    <cfRule type="expression" dxfId="136" priority="90">
      <formula>INDIRECT(ADDRESS(ROW(),COLUMN()))=TRUNC(INDIRECT(ADDRESS(ROW(),COLUMN())))</formula>
    </cfRule>
  </conditionalFormatting>
  <conditionalFormatting sqref="AN29:AT30">
    <cfRule type="expression" dxfId="135" priority="62">
      <formula>INDIRECT(ADDRESS(ROW(),COLUMN()))=TRUNC(INDIRECT(ADDRESS(ROW(),COLUMN())))</formula>
    </cfRule>
  </conditionalFormatting>
  <conditionalFormatting sqref="AU29:AW30">
    <cfRule type="expression" dxfId="134" priority="61">
      <formula>INDIRECT(ADDRESS(ROW(),COLUMN()))=TRUNC(INDIRECT(ADDRESS(ROW(),COLUMN())))</formula>
    </cfRule>
  </conditionalFormatting>
  <conditionalFormatting sqref="AX41:BA42">
    <cfRule type="expression" dxfId="133" priority="89">
      <formula>INDIRECT(ADDRESS(ROW(),COLUMN()))=TRUNC(INDIRECT(ADDRESS(ROW(),COLUMN())))</formula>
    </cfRule>
  </conditionalFormatting>
  <conditionalFormatting sqref="Z29:AF30">
    <cfRule type="expression" dxfId="132" priority="64">
      <formula>INDIRECT(ADDRESS(ROW(),COLUMN()))=TRUNC(INDIRECT(ADDRESS(ROW(),COLUMN())))</formula>
    </cfRule>
  </conditionalFormatting>
  <conditionalFormatting sqref="AG29:AM30">
    <cfRule type="expression" dxfId="131" priority="63">
      <formula>INDIRECT(ADDRESS(ROW(),COLUMN()))=TRUNC(INDIRECT(ADDRESS(ROW(),COLUMN())))</formula>
    </cfRule>
  </conditionalFormatting>
  <conditionalFormatting sqref="AX44:BA45">
    <cfRule type="expression" dxfId="130" priority="88">
      <formula>INDIRECT(ADDRESS(ROW(),COLUMN()))=TRUNC(INDIRECT(ADDRESS(ROW(),COLUMN())))</formula>
    </cfRule>
  </conditionalFormatting>
  <conditionalFormatting sqref="AU26:AW27">
    <cfRule type="expression" dxfId="129" priority="66">
      <formula>INDIRECT(ADDRESS(ROW(),COLUMN()))=TRUNC(INDIRECT(ADDRESS(ROW(),COLUMN())))</formula>
    </cfRule>
  </conditionalFormatting>
  <conditionalFormatting sqref="S29:Y30">
    <cfRule type="expression" dxfId="128" priority="65">
      <formula>INDIRECT(ADDRESS(ROW(),COLUMN()))=TRUNC(INDIRECT(ADDRESS(ROW(),COLUMN())))</formula>
    </cfRule>
  </conditionalFormatting>
  <conditionalFormatting sqref="AX47:BA48">
    <cfRule type="expression" dxfId="127" priority="87">
      <formula>INDIRECT(ADDRESS(ROW(),COLUMN()))=TRUNC(INDIRECT(ADDRESS(ROW(),COLUMN())))</formula>
    </cfRule>
  </conditionalFormatting>
  <conditionalFormatting sqref="AG26:AM27">
    <cfRule type="expression" dxfId="126" priority="68">
      <formula>INDIRECT(ADDRESS(ROW(),COLUMN()))=TRUNC(INDIRECT(ADDRESS(ROW(),COLUMN())))</formula>
    </cfRule>
  </conditionalFormatting>
  <conditionalFormatting sqref="AN26:AT27">
    <cfRule type="expression" dxfId="125" priority="67">
      <formula>INDIRECT(ADDRESS(ROW(),COLUMN()))=TRUNC(INDIRECT(ADDRESS(ROW(),COLUMN())))</formula>
    </cfRule>
  </conditionalFormatting>
  <conditionalFormatting sqref="AX50:BA51">
    <cfRule type="expression" dxfId="124" priority="86">
      <formula>INDIRECT(ADDRESS(ROW(),COLUMN()))=TRUNC(INDIRECT(ADDRESS(ROW(),COLUMN())))</formula>
    </cfRule>
  </conditionalFormatting>
  <conditionalFormatting sqref="S26:Y27">
    <cfRule type="expression" dxfId="123" priority="70">
      <formula>INDIRECT(ADDRESS(ROW(),COLUMN()))=TRUNC(INDIRECT(ADDRESS(ROW(),COLUMN())))</formula>
    </cfRule>
  </conditionalFormatting>
  <conditionalFormatting sqref="Z26:AF27">
    <cfRule type="expression" dxfId="122" priority="69">
      <formula>INDIRECT(ADDRESS(ROW(),COLUMN()))=TRUNC(INDIRECT(ADDRESS(ROW(),COLUMN())))</formula>
    </cfRule>
  </conditionalFormatting>
  <conditionalFormatting sqref="AX53:BA54">
    <cfRule type="expression" dxfId="121" priority="85">
      <formula>INDIRECT(ADDRESS(ROW(),COLUMN()))=TRUNC(INDIRECT(ADDRESS(ROW(),COLUMN())))</formula>
    </cfRule>
  </conditionalFormatting>
  <conditionalFormatting sqref="AN23:AT24">
    <cfRule type="expression" dxfId="120" priority="72">
      <formula>INDIRECT(ADDRESS(ROW(),COLUMN()))=TRUNC(INDIRECT(ADDRESS(ROW(),COLUMN())))</formula>
    </cfRule>
  </conditionalFormatting>
  <conditionalFormatting sqref="AU23:AW24">
    <cfRule type="expression" dxfId="119" priority="71">
      <formula>INDIRECT(ADDRESS(ROW(),COLUMN()))=TRUNC(INDIRECT(ADDRESS(ROW(),COLUMN())))</formula>
    </cfRule>
  </conditionalFormatting>
  <conditionalFormatting sqref="AX56:BA57">
    <cfRule type="expression" dxfId="118" priority="84">
      <formula>INDIRECT(ADDRESS(ROW(),COLUMN()))=TRUNC(INDIRECT(ADDRESS(ROW(),COLUMN())))</formula>
    </cfRule>
  </conditionalFormatting>
  <conditionalFormatting sqref="Z23:AF24">
    <cfRule type="expression" dxfId="117" priority="74">
      <formula>INDIRECT(ADDRESS(ROW(),COLUMN()))=TRUNC(INDIRECT(ADDRESS(ROW(),COLUMN())))</formula>
    </cfRule>
  </conditionalFormatting>
  <conditionalFormatting sqref="AG23:AM24">
    <cfRule type="expression" dxfId="116" priority="73">
      <formula>INDIRECT(ADDRESS(ROW(),COLUMN()))=TRUNC(INDIRECT(ADDRESS(ROW(),COLUMN())))</formula>
    </cfRule>
  </conditionalFormatting>
  <conditionalFormatting sqref="AX59:BA60">
    <cfRule type="expression" dxfId="115" priority="83">
      <formula>INDIRECT(ADDRESS(ROW(),COLUMN()))=TRUNC(INDIRECT(ADDRESS(ROW(),COLUMN())))</formula>
    </cfRule>
  </conditionalFormatting>
  <conditionalFormatting sqref="AU20:AW21">
    <cfRule type="expression" dxfId="114" priority="76">
      <formula>INDIRECT(ADDRESS(ROW(),COLUMN()))=TRUNC(INDIRECT(ADDRESS(ROW(),COLUMN())))</formula>
    </cfRule>
  </conditionalFormatting>
  <conditionalFormatting sqref="S23:Y24">
    <cfRule type="expression" dxfId="113" priority="75">
      <formula>INDIRECT(ADDRESS(ROW(),COLUMN()))=TRUNC(INDIRECT(ADDRESS(ROW(),COLUMN())))</formula>
    </cfRule>
  </conditionalFormatting>
  <conditionalFormatting sqref="AX62:BA63">
    <cfRule type="expression" dxfId="112" priority="82">
      <formula>INDIRECT(ADDRESS(ROW(),COLUMN()))=TRUNC(INDIRECT(ADDRESS(ROW(),COLUMN())))</formula>
    </cfRule>
  </conditionalFormatting>
  <conditionalFormatting sqref="AG20:AM21">
    <cfRule type="expression" dxfId="111" priority="78">
      <formula>INDIRECT(ADDRESS(ROW(),COLUMN()))=TRUNC(INDIRECT(ADDRESS(ROW(),COLUMN())))</formula>
    </cfRule>
  </conditionalFormatting>
  <conditionalFormatting sqref="AN20:AT21">
    <cfRule type="expression" dxfId="110" priority="77">
      <formula>INDIRECT(ADDRESS(ROW(),COLUMN()))=TRUNC(INDIRECT(ADDRESS(ROW(),COLUMN())))</formula>
    </cfRule>
  </conditionalFormatting>
  <conditionalFormatting sqref="AX65:BA66">
    <cfRule type="expression" dxfId="109" priority="81">
      <formula>INDIRECT(ADDRESS(ROW(),COLUMN()))=TRUNC(INDIRECT(ADDRESS(ROW(),COLUMN())))</formula>
    </cfRule>
  </conditionalFormatting>
  <conditionalFormatting sqref="S67:AY70">
    <cfRule type="expression" dxfId="108" priority="80">
      <formula>INDIRECT(ADDRESS(ROW(),COLUMN()))=TRUNC(INDIRECT(ADDRESS(ROW(),COLUMN())))</formula>
    </cfRule>
  </conditionalFormatting>
  <conditionalFormatting sqref="Z20:AF21">
    <cfRule type="expression" dxfId="107" priority="79">
      <formula>INDIRECT(ADDRESS(ROW(),COLUMN()))=TRUNC(INDIRECT(ADDRESS(ROW(),COLUMN())))</formula>
    </cfRule>
  </conditionalFormatting>
  <conditionalFormatting sqref="AN38:AT39">
    <cfRule type="expression" dxfId="106" priority="47">
      <formula>INDIRECT(ADDRESS(ROW(),COLUMN()))=TRUNC(INDIRECT(ADDRESS(ROW(),COLUMN())))</formula>
    </cfRule>
  </conditionalFormatting>
  <conditionalFormatting sqref="AU38:AW39">
    <cfRule type="expression" dxfId="105" priority="46">
      <formula>INDIRECT(ADDRESS(ROW(),COLUMN()))=TRUNC(INDIRECT(ADDRESS(ROW(),COLUMN())))</formula>
    </cfRule>
  </conditionalFormatting>
  <conditionalFormatting sqref="S41:Y42">
    <cfRule type="expression" dxfId="104" priority="45">
      <formula>INDIRECT(ADDRESS(ROW(),COLUMN()))=TRUNC(INDIRECT(ADDRESS(ROW(),COLUMN())))</formula>
    </cfRule>
  </conditionalFormatting>
  <conditionalFormatting sqref="Z41:AF42">
    <cfRule type="expression" dxfId="103" priority="44">
      <formula>INDIRECT(ADDRESS(ROW(),COLUMN()))=TRUNC(INDIRECT(ADDRESS(ROW(),COLUMN())))</formula>
    </cfRule>
  </conditionalFormatting>
  <conditionalFormatting sqref="AG41:AM42">
    <cfRule type="expression" dxfId="102" priority="43">
      <formula>INDIRECT(ADDRESS(ROW(),COLUMN()))=TRUNC(INDIRECT(ADDRESS(ROW(),COLUMN())))</formula>
    </cfRule>
  </conditionalFormatting>
  <conditionalFormatting sqref="AN41:AT42">
    <cfRule type="expression" dxfId="101" priority="42">
      <formula>INDIRECT(ADDRESS(ROW(),COLUMN()))=TRUNC(INDIRECT(ADDRESS(ROW(),COLUMN())))</formula>
    </cfRule>
  </conditionalFormatting>
  <conditionalFormatting sqref="AU41:AW42">
    <cfRule type="expression" dxfId="100" priority="41">
      <formula>INDIRECT(ADDRESS(ROW(),COLUMN()))=TRUNC(INDIRECT(ADDRESS(ROW(),COLUMN())))</formula>
    </cfRule>
  </conditionalFormatting>
  <conditionalFormatting sqref="S44:Y45">
    <cfRule type="expression" dxfId="99" priority="40">
      <formula>INDIRECT(ADDRESS(ROW(),COLUMN()))=TRUNC(INDIRECT(ADDRESS(ROW(),COLUMN())))</formula>
    </cfRule>
  </conditionalFormatting>
  <conditionalFormatting sqref="Z44:AF45">
    <cfRule type="expression" dxfId="98" priority="39">
      <formula>INDIRECT(ADDRESS(ROW(),COLUMN()))=TRUNC(INDIRECT(ADDRESS(ROW(),COLUMN())))</formula>
    </cfRule>
  </conditionalFormatting>
  <conditionalFormatting sqref="AG44:AM45">
    <cfRule type="expression" dxfId="97" priority="38">
      <formula>INDIRECT(ADDRESS(ROW(),COLUMN()))=TRUNC(INDIRECT(ADDRESS(ROW(),COLUMN())))</formula>
    </cfRule>
  </conditionalFormatting>
  <conditionalFormatting sqref="AN44:AT45">
    <cfRule type="expression" dxfId="96" priority="37">
      <formula>INDIRECT(ADDRESS(ROW(),COLUMN()))=TRUNC(INDIRECT(ADDRESS(ROW(),COLUMN())))</formula>
    </cfRule>
  </conditionalFormatting>
  <conditionalFormatting sqref="AU44:AW45">
    <cfRule type="expression" dxfId="95" priority="36">
      <formula>INDIRECT(ADDRESS(ROW(),COLUMN()))=TRUNC(INDIRECT(ADDRESS(ROW(),COLUMN())))</formula>
    </cfRule>
  </conditionalFormatting>
  <conditionalFormatting sqref="S47:Y48">
    <cfRule type="expression" dxfId="94" priority="35">
      <formula>INDIRECT(ADDRESS(ROW(),COLUMN()))=TRUNC(INDIRECT(ADDRESS(ROW(),COLUMN())))</formula>
    </cfRule>
  </conditionalFormatting>
  <conditionalFormatting sqref="Z47:AF48">
    <cfRule type="expression" dxfId="93" priority="34">
      <formula>INDIRECT(ADDRESS(ROW(),COLUMN()))=TRUNC(INDIRECT(ADDRESS(ROW(),COLUMN())))</formula>
    </cfRule>
  </conditionalFormatting>
  <conditionalFormatting sqref="AG47:AM48">
    <cfRule type="expression" dxfId="92" priority="33">
      <formula>INDIRECT(ADDRESS(ROW(),COLUMN()))=TRUNC(INDIRECT(ADDRESS(ROW(),COLUMN())))</formula>
    </cfRule>
  </conditionalFormatting>
  <conditionalFormatting sqref="AN47:AT48">
    <cfRule type="expression" dxfId="91" priority="32">
      <formula>INDIRECT(ADDRESS(ROW(),COLUMN()))=TRUNC(INDIRECT(ADDRESS(ROW(),COLUMN())))</formula>
    </cfRule>
  </conditionalFormatting>
  <conditionalFormatting sqref="AU47:AW48">
    <cfRule type="expression" dxfId="90" priority="31">
      <formula>INDIRECT(ADDRESS(ROW(),COLUMN()))=TRUNC(INDIRECT(ADDRESS(ROW(),COLUMN())))</formula>
    </cfRule>
  </conditionalFormatting>
  <conditionalFormatting sqref="S50:Y51">
    <cfRule type="expression" dxfId="89" priority="30">
      <formula>INDIRECT(ADDRESS(ROW(),COLUMN()))=TRUNC(INDIRECT(ADDRESS(ROW(),COLUMN())))</formula>
    </cfRule>
  </conditionalFormatting>
  <conditionalFormatting sqref="Z50:AF51">
    <cfRule type="expression" dxfId="88" priority="29">
      <formula>INDIRECT(ADDRESS(ROW(),COLUMN()))=TRUNC(INDIRECT(ADDRESS(ROW(),COLUMN())))</formula>
    </cfRule>
  </conditionalFormatting>
  <conditionalFormatting sqref="AG50:AM51">
    <cfRule type="expression" dxfId="87" priority="28">
      <formula>INDIRECT(ADDRESS(ROW(),COLUMN()))=TRUNC(INDIRECT(ADDRESS(ROW(),COLUMN())))</formula>
    </cfRule>
  </conditionalFormatting>
  <conditionalFormatting sqref="AN50:AT51">
    <cfRule type="expression" dxfId="86" priority="27">
      <formula>INDIRECT(ADDRESS(ROW(),COLUMN()))=TRUNC(INDIRECT(ADDRESS(ROW(),COLUMN())))</formula>
    </cfRule>
  </conditionalFormatting>
  <conditionalFormatting sqref="AU50:AW51">
    <cfRule type="expression" dxfId="85" priority="26">
      <formula>INDIRECT(ADDRESS(ROW(),COLUMN()))=TRUNC(INDIRECT(ADDRESS(ROW(),COLUMN())))</formula>
    </cfRule>
  </conditionalFormatting>
  <conditionalFormatting sqref="S53:Y54">
    <cfRule type="expression" dxfId="84" priority="25">
      <formula>INDIRECT(ADDRESS(ROW(),COLUMN()))=TRUNC(INDIRECT(ADDRESS(ROW(),COLUMN())))</formula>
    </cfRule>
  </conditionalFormatting>
  <conditionalFormatting sqref="Z53:AF54">
    <cfRule type="expression" dxfId="83" priority="24">
      <formula>INDIRECT(ADDRESS(ROW(),COLUMN()))=TRUNC(INDIRECT(ADDRESS(ROW(),COLUMN())))</formula>
    </cfRule>
  </conditionalFormatting>
  <conditionalFormatting sqref="AG53:AM54">
    <cfRule type="expression" dxfId="82" priority="23">
      <formula>INDIRECT(ADDRESS(ROW(),COLUMN()))=TRUNC(INDIRECT(ADDRESS(ROW(),COLUMN())))</formula>
    </cfRule>
  </conditionalFormatting>
  <conditionalFormatting sqref="AN53:AT54">
    <cfRule type="expression" dxfId="81" priority="22">
      <formula>INDIRECT(ADDRESS(ROW(),COLUMN()))=TRUNC(INDIRECT(ADDRESS(ROW(),COLUMN())))</formula>
    </cfRule>
  </conditionalFormatting>
  <conditionalFormatting sqref="AU53:AW54">
    <cfRule type="expression" dxfId="80" priority="21">
      <formula>INDIRECT(ADDRESS(ROW(),COLUMN()))=TRUNC(INDIRECT(ADDRESS(ROW(),COLUMN())))</formula>
    </cfRule>
  </conditionalFormatting>
  <conditionalFormatting sqref="S56:Y57">
    <cfRule type="expression" dxfId="79" priority="20">
      <formula>INDIRECT(ADDRESS(ROW(),COLUMN()))=TRUNC(INDIRECT(ADDRESS(ROW(),COLUMN())))</formula>
    </cfRule>
  </conditionalFormatting>
  <conditionalFormatting sqref="Z56:AF57">
    <cfRule type="expression" dxfId="78" priority="19">
      <formula>INDIRECT(ADDRESS(ROW(),COLUMN()))=TRUNC(INDIRECT(ADDRESS(ROW(),COLUMN())))</formula>
    </cfRule>
  </conditionalFormatting>
  <conditionalFormatting sqref="AG56:AM57">
    <cfRule type="expression" dxfId="77" priority="18">
      <formula>INDIRECT(ADDRESS(ROW(),COLUMN()))=TRUNC(INDIRECT(ADDRESS(ROW(),COLUMN())))</formula>
    </cfRule>
  </conditionalFormatting>
  <conditionalFormatting sqref="AN56:AT57">
    <cfRule type="expression" dxfId="76" priority="17">
      <formula>INDIRECT(ADDRESS(ROW(),COLUMN()))=TRUNC(INDIRECT(ADDRESS(ROW(),COLUMN())))</formula>
    </cfRule>
  </conditionalFormatting>
  <conditionalFormatting sqref="AU56:AW57">
    <cfRule type="expression" dxfId="75" priority="16">
      <formula>INDIRECT(ADDRESS(ROW(),COLUMN()))=TRUNC(INDIRECT(ADDRESS(ROW(),COLUMN())))</formula>
    </cfRule>
  </conditionalFormatting>
  <conditionalFormatting sqref="S59:Y60">
    <cfRule type="expression" dxfId="74" priority="15">
      <formula>INDIRECT(ADDRESS(ROW(),COLUMN()))=TRUNC(INDIRECT(ADDRESS(ROW(),COLUMN())))</formula>
    </cfRule>
  </conditionalFormatting>
  <conditionalFormatting sqref="Z59:AF60">
    <cfRule type="expression" dxfId="73" priority="14">
      <formula>INDIRECT(ADDRESS(ROW(),COLUMN()))=TRUNC(INDIRECT(ADDRESS(ROW(),COLUMN())))</formula>
    </cfRule>
  </conditionalFormatting>
  <conditionalFormatting sqref="AG59:AM60">
    <cfRule type="expression" dxfId="72" priority="13">
      <formula>INDIRECT(ADDRESS(ROW(),COLUMN()))=TRUNC(INDIRECT(ADDRESS(ROW(),COLUMN())))</formula>
    </cfRule>
  </conditionalFormatting>
  <conditionalFormatting sqref="AN59:AT60">
    <cfRule type="expression" dxfId="71" priority="12">
      <formula>INDIRECT(ADDRESS(ROW(),COLUMN()))=TRUNC(INDIRECT(ADDRESS(ROW(),COLUMN())))</formula>
    </cfRule>
  </conditionalFormatting>
  <conditionalFormatting sqref="AU59:AW60">
    <cfRule type="expression" dxfId="70" priority="11">
      <formula>INDIRECT(ADDRESS(ROW(),COLUMN()))=TRUNC(INDIRECT(ADDRESS(ROW(),COLUMN())))</formula>
    </cfRule>
  </conditionalFormatting>
  <conditionalFormatting sqref="S62:Y63">
    <cfRule type="expression" dxfId="69" priority="10">
      <formula>INDIRECT(ADDRESS(ROW(),COLUMN()))=TRUNC(INDIRECT(ADDRESS(ROW(),COLUMN())))</formula>
    </cfRule>
  </conditionalFormatting>
  <conditionalFormatting sqref="Z62:AF63">
    <cfRule type="expression" dxfId="68" priority="9">
      <formula>INDIRECT(ADDRESS(ROW(),COLUMN()))=TRUNC(INDIRECT(ADDRESS(ROW(),COLUMN())))</formula>
    </cfRule>
  </conditionalFormatting>
  <conditionalFormatting sqref="AG62:AM63">
    <cfRule type="expression" dxfId="67" priority="8">
      <formula>INDIRECT(ADDRESS(ROW(),COLUMN()))=TRUNC(INDIRECT(ADDRESS(ROW(),COLUMN())))</formula>
    </cfRule>
  </conditionalFormatting>
  <conditionalFormatting sqref="AN62:AT63">
    <cfRule type="expression" dxfId="66" priority="7">
      <formula>INDIRECT(ADDRESS(ROW(),COLUMN()))=TRUNC(INDIRECT(ADDRESS(ROW(),COLUMN())))</formula>
    </cfRule>
  </conditionalFormatting>
  <conditionalFormatting sqref="AU62:AW63">
    <cfRule type="expression" dxfId="65" priority="6">
      <formula>INDIRECT(ADDRESS(ROW(),COLUMN()))=TRUNC(INDIRECT(ADDRESS(ROW(),COLUMN())))</formula>
    </cfRule>
  </conditionalFormatting>
  <conditionalFormatting sqref="S65:Y66">
    <cfRule type="expression" dxfId="64" priority="5">
      <formula>INDIRECT(ADDRESS(ROW(),COLUMN()))=TRUNC(INDIRECT(ADDRESS(ROW(),COLUMN())))</formula>
    </cfRule>
  </conditionalFormatting>
  <conditionalFormatting sqref="Z65:AF66">
    <cfRule type="expression" dxfId="63" priority="4">
      <formula>INDIRECT(ADDRESS(ROW(),COLUMN()))=TRUNC(INDIRECT(ADDRESS(ROW(),COLUMN())))</formula>
    </cfRule>
  </conditionalFormatting>
  <conditionalFormatting sqref="AG65:AM66">
    <cfRule type="expression" dxfId="62" priority="3">
      <formula>INDIRECT(ADDRESS(ROW(),COLUMN()))=TRUNC(INDIRECT(ADDRESS(ROW(),COLUMN())))</formula>
    </cfRule>
  </conditionalFormatting>
  <conditionalFormatting sqref="AN65:AT66">
    <cfRule type="expression" dxfId="61" priority="2">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type="list" allowBlank="1" showInputMessage="1" showErrorMessage="1" sqref="BA4:BD4">
      <formula1>"予定,実績,予定・実績"</formula1>
    </dataValidation>
    <dataValidation type="list" allowBlank="1" showInputMessage="1" showErrorMessage="1" sqref="AB3:AB4">
      <formula1>#REF!</formula1>
    </dataValidation>
    <dataValidation type="decimal" allowBlank="1" showInputMessage="1" showErrorMessage="1" error="入力可能範囲　32～40" sqref="AW6:AX6">
      <formula1>32</formula1>
      <formula2>40</formula2>
    </dataValidation>
    <dataValidation type="list" allowBlank="1" showInputMessage="1" showErrorMessage="1" sqref="BA3:BD3">
      <formula1>"４週,暦月"</formula1>
    </dataValidation>
    <dataValidation allowBlank="1" showInputMessage="1" showErrorMessage="1" error="入力可能範囲　32～40" sqref="BA8"/>
    <dataValidation allowBlank="1" showInputMessage="1" sqref="AP1:BE1 S19:BA66"/>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BCP・虐待防止確認書</vt:lpstr>
      <vt:lpstr>確認書</vt:lpstr>
      <vt:lpstr>付表第一号（四）</vt:lpstr>
      <vt:lpstr>（参考）付表第一号（四）</vt:lpstr>
      <vt:lpstr>付表４</vt:lpstr>
      <vt:lpstr>様式１</vt:lpstr>
      <vt:lpstr>様式２（通所系）</vt:lpstr>
      <vt:lpstr>様式２（シフト記号表）</vt:lpstr>
      <vt:lpstr>様式３（小多機等）</vt:lpstr>
      <vt:lpstr>様式３（シフト記号表）</vt:lpstr>
      <vt:lpstr>様式４（施設）</vt:lpstr>
      <vt:lpstr>様式４（シフト記号表）</vt:lpstr>
      <vt:lpstr>別紙11</vt:lpstr>
      <vt:lpstr>別紙14－2</vt:lpstr>
      <vt:lpstr>別紙20</vt:lpstr>
      <vt:lpstr>'（参考）付表第一号（四）'!Print_Area</vt:lpstr>
      <vt:lpstr>BCP・虐待防止確認書!Print_Area</vt:lpstr>
      <vt:lpstr>確認書!Print_Area</vt:lpstr>
      <vt:lpstr>付表４!Print_Area</vt:lpstr>
      <vt:lpstr>'付表第一号（四）'!Print_Area</vt:lpstr>
      <vt:lpstr>別紙11!Print_Area</vt:lpstr>
      <vt:lpstr>'別紙14－2'!Print_Area</vt:lpstr>
      <vt:lpstr>別紙20!Print_Area</vt:lpstr>
      <vt:lpstr>'様式２（通所系）'!Print_Area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2026-01-13T05:12:58Z</dcterms:modified>
</cp:coreProperties>
</file>